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05" yWindow="-165" windowWidth="17190" windowHeight="11100" tabRatio="794" firstSheet="3" activeTab="5"/>
  </bookViews>
  <sheets>
    <sheet name="свод по подпрограммам" sheetId="2" state="hidden" r:id="rId1"/>
    <sheet name="оценка эффективности" sheetId="8" state="hidden" r:id="rId2"/>
    <sheet name="Выполнение работ" sheetId="3" state="hidden" r:id="rId3"/>
    <sheet name="Финансирование таб.3" sheetId="13" r:id="rId4"/>
    <sheet name="Показатели таб.4" sheetId="5" r:id="rId5"/>
    <sheet name="пояснения таб. 5" sheetId="11" r:id="rId6"/>
  </sheets>
  <definedNames>
    <definedName name="_xlnm._FilterDatabase" localSheetId="2" hidden="1">'Выполнение работ'!$A$3:$O$70</definedName>
    <definedName name="_xlnm._FilterDatabase" localSheetId="3" hidden="1">'Финансирование таб.3'!$D$2:$D$475</definedName>
    <definedName name="BossProviderVariable?_82e37b92_8454_493a_a09e_e1f9ab66b426" hidden="1">"25_01_2006"</definedName>
    <definedName name="_xlnm.Print_Titles" localSheetId="2">'Выполнение работ'!$3:$3</definedName>
    <definedName name="_xlnm.Print_Titles" localSheetId="4">'Показатели таб.4'!$5:$7</definedName>
    <definedName name="_xlnm.Print_Titles" localSheetId="3">'Финансирование таб.3'!$6:$9</definedName>
    <definedName name="_xlnm.Print_Area" localSheetId="2">'Выполнение работ'!$A$1:$Q$81</definedName>
    <definedName name="_xlnm.Print_Area" localSheetId="4">'Показатели таб.4'!$A$1:$AQ$43</definedName>
    <definedName name="_xlnm.Print_Area" localSheetId="5">'пояснения таб. 5'!$A$1:$D$26</definedName>
    <definedName name="_xlnm.Print_Area" localSheetId="3">'Финансирование таб.3'!$A$1:$AZ$450</definedName>
  </definedNames>
  <calcPr calcId="125725"/>
</workbook>
</file>

<file path=xl/calcChain.xml><?xml version="1.0" encoding="utf-8"?>
<calcChain xmlns="http://schemas.openxmlformats.org/spreadsheetml/2006/main">
  <c r="T317" i="13"/>
  <c r="F401"/>
  <c r="J10"/>
  <c r="J292"/>
  <c r="Q365"/>
  <c r="T316"/>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Y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H391"/>
  <c r="H168"/>
  <c r="H167"/>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E168"/>
  <c r="F389"/>
  <c r="E389"/>
  <c r="F388"/>
  <c r="E388"/>
  <c r="F387"/>
  <c r="E387"/>
  <c r="F386"/>
  <c r="E386"/>
  <c r="F385"/>
  <c r="E385"/>
  <c r="F384"/>
  <c r="E384"/>
  <c r="AX383"/>
  <c r="AW383"/>
  <c r="AU383"/>
  <c r="AT383"/>
  <c r="AS383"/>
  <c r="AR383"/>
  <c r="AP383"/>
  <c r="AO383"/>
  <c r="AM383"/>
  <c r="AL383"/>
  <c r="AK383"/>
  <c r="AJ383"/>
  <c r="AH383"/>
  <c r="AG383"/>
  <c r="AF383"/>
  <c r="AE383"/>
  <c r="AC383"/>
  <c r="AB383"/>
  <c r="AA383"/>
  <c r="Z383"/>
  <c r="X383"/>
  <c r="W383"/>
  <c r="U383"/>
  <c r="T383"/>
  <c r="R383"/>
  <c r="Q383"/>
  <c r="O383"/>
  <c r="N383"/>
  <c r="L383"/>
  <c r="K383"/>
  <c r="I383"/>
  <c r="H383"/>
  <c r="F383"/>
  <c r="E383"/>
  <c r="F382"/>
  <c r="E382"/>
  <c r="F381"/>
  <c r="E381"/>
  <c r="F380"/>
  <c r="E380"/>
  <c r="F379"/>
  <c r="E379"/>
  <c r="F378"/>
  <c r="E378"/>
  <c r="F377"/>
  <c r="E377"/>
  <c r="AX376"/>
  <c r="AW376"/>
  <c r="AU376"/>
  <c r="AT376"/>
  <c r="AS376"/>
  <c r="AR376"/>
  <c r="AP376"/>
  <c r="AO376"/>
  <c r="AM376"/>
  <c r="AL376"/>
  <c r="AK376"/>
  <c r="AJ376"/>
  <c r="AH376"/>
  <c r="AG376"/>
  <c r="AF376"/>
  <c r="AE376"/>
  <c r="AC376"/>
  <c r="AB376"/>
  <c r="AA376"/>
  <c r="Z376"/>
  <c r="X376"/>
  <c r="W376"/>
  <c r="U376"/>
  <c r="T376"/>
  <c r="R376"/>
  <c r="Q376"/>
  <c r="O376"/>
  <c r="N376"/>
  <c r="L376"/>
  <c r="K376"/>
  <c r="I376"/>
  <c r="H376"/>
  <c r="F376"/>
  <c r="E376"/>
  <c r="F375"/>
  <c r="E375"/>
  <c r="F374"/>
  <c r="E374"/>
  <c r="F373"/>
  <c r="E373"/>
  <c r="F372"/>
  <c r="E372"/>
  <c r="F371"/>
  <c r="E371"/>
  <c r="F370"/>
  <c r="E370"/>
  <c r="AX369"/>
  <c r="AW369"/>
  <c r="AU369"/>
  <c r="AT369"/>
  <c r="AS369"/>
  <c r="AR369"/>
  <c r="AP369"/>
  <c r="AO369"/>
  <c r="AM369"/>
  <c r="AL369"/>
  <c r="AK369"/>
  <c r="AJ369"/>
  <c r="AH369"/>
  <c r="AG369"/>
  <c r="AF369"/>
  <c r="AE369"/>
  <c r="AC369"/>
  <c r="AB369"/>
  <c r="AA369"/>
  <c r="Z369"/>
  <c r="X369"/>
  <c r="W369"/>
  <c r="U369"/>
  <c r="T369"/>
  <c r="R369"/>
  <c r="Q369"/>
  <c r="O369"/>
  <c r="N369"/>
  <c r="L369"/>
  <c r="K369"/>
  <c r="I369"/>
  <c r="H369"/>
  <c r="F369"/>
  <c r="E369"/>
  <c r="Q351"/>
  <c r="F368"/>
  <c r="E368"/>
  <c r="F367"/>
  <c r="E367"/>
  <c r="F366"/>
  <c r="E366"/>
  <c r="F365"/>
  <c r="E365"/>
  <c r="F364"/>
  <c r="E364"/>
  <c r="F363"/>
  <c r="E363"/>
  <c r="AX362"/>
  <c r="AW362"/>
  <c r="AU362"/>
  <c r="AT362"/>
  <c r="AS362"/>
  <c r="AR362"/>
  <c r="AP362"/>
  <c r="AO362"/>
  <c r="AM362"/>
  <c r="AL362"/>
  <c r="AK362"/>
  <c r="AJ362"/>
  <c r="AH362"/>
  <c r="AG362"/>
  <c r="AF362"/>
  <c r="AE362"/>
  <c r="AC362"/>
  <c r="AB362"/>
  <c r="AA362"/>
  <c r="Z362"/>
  <c r="X362"/>
  <c r="W362"/>
  <c r="U362"/>
  <c r="T362"/>
  <c r="R362"/>
  <c r="Q362"/>
  <c r="O362"/>
  <c r="N362"/>
  <c r="L362"/>
  <c r="K362"/>
  <c r="I362"/>
  <c r="H362"/>
  <c r="F362"/>
  <c r="E362"/>
  <c r="F361"/>
  <c r="E361"/>
  <c r="F360"/>
  <c r="E360"/>
  <c r="F359"/>
  <c r="E359"/>
  <c r="F358"/>
  <c r="E358"/>
  <c r="F357"/>
  <c r="E357"/>
  <c r="F356"/>
  <c r="E356"/>
  <c r="AX355"/>
  <c r="AW355"/>
  <c r="AU355"/>
  <c r="AT355"/>
  <c r="AS355"/>
  <c r="AR355"/>
  <c r="AP355"/>
  <c r="AO355"/>
  <c r="AM355"/>
  <c r="AL355"/>
  <c r="AK355"/>
  <c r="AJ355"/>
  <c r="AH355"/>
  <c r="AG355"/>
  <c r="AF355"/>
  <c r="AE355"/>
  <c r="AC355"/>
  <c r="AB355"/>
  <c r="AA355"/>
  <c r="Z355"/>
  <c r="X355"/>
  <c r="W355"/>
  <c r="U355"/>
  <c r="T355"/>
  <c r="R355"/>
  <c r="Q355"/>
  <c r="O355"/>
  <c r="N355"/>
  <c r="L355"/>
  <c r="K355"/>
  <c r="I355"/>
  <c r="H355"/>
  <c r="F355"/>
  <c r="E355"/>
  <c r="T344"/>
  <c r="F354"/>
  <c r="E354"/>
  <c r="F353"/>
  <c r="E353"/>
  <c r="F352"/>
  <c r="E352"/>
  <c r="F351"/>
  <c r="E351"/>
  <c r="F350"/>
  <c r="E350"/>
  <c r="F349"/>
  <c r="E349"/>
  <c r="AX348"/>
  <c r="AW348"/>
  <c r="AU348"/>
  <c r="AT348"/>
  <c r="AS348"/>
  <c r="AR348"/>
  <c r="AP348"/>
  <c r="AO348"/>
  <c r="AM348"/>
  <c r="AL348"/>
  <c r="AK348"/>
  <c r="AJ348"/>
  <c r="AH348"/>
  <c r="AG348"/>
  <c r="AF348"/>
  <c r="AE348"/>
  <c r="AC348"/>
  <c r="AB348"/>
  <c r="AA348"/>
  <c r="Z348"/>
  <c r="X348"/>
  <c r="W348"/>
  <c r="U348"/>
  <c r="T348"/>
  <c r="R348"/>
  <c r="Q348"/>
  <c r="O348"/>
  <c r="N348"/>
  <c r="L348"/>
  <c r="K348"/>
  <c r="I348"/>
  <c r="H348"/>
  <c r="F348"/>
  <c r="E348"/>
  <c r="F347"/>
  <c r="E347"/>
  <c r="F346"/>
  <c r="E346"/>
  <c r="F345"/>
  <c r="E345"/>
  <c r="F344"/>
  <c r="E344"/>
  <c r="F343"/>
  <c r="E343"/>
  <c r="F342"/>
  <c r="E342"/>
  <c r="AX341"/>
  <c r="AW341"/>
  <c r="AU341"/>
  <c r="AT341"/>
  <c r="AS341"/>
  <c r="AR341"/>
  <c r="AP341"/>
  <c r="AO341"/>
  <c r="AM341"/>
  <c r="AL341"/>
  <c r="AK341"/>
  <c r="AJ341"/>
  <c r="AH341"/>
  <c r="AG341"/>
  <c r="AF341"/>
  <c r="AE341"/>
  <c r="AC341"/>
  <c r="AB341"/>
  <c r="AA341"/>
  <c r="Z341"/>
  <c r="X341"/>
  <c r="W341"/>
  <c r="U341"/>
  <c r="T341"/>
  <c r="R341"/>
  <c r="Q341"/>
  <c r="O341"/>
  <c r="N341"/>
  <c r="L341"/>
  <c r="K341"/>
  <c r="I341"/>
  <c r="H341"/>
  <c r="F341"/>
  <c r="E341"/>
  <c r="T323"/>
  <c r="AE309"/>
  <c r="F340"/>
  <c r="E340"/>
  <c r="F339"/>
  <c r="E339"/>
  <c r="F338"/>
  <c r="E338"/>
  <c r="F337"/>
  <c r="E337"/>
  <c r="F336"/>
  <c r="E336"/>
  <c r="F335"/>
  <c r="E335"/>
  <c r="AX334"/>
  <c r="AW334"/>
  <c r="AU334"/>
  <c r="AT334"/>
  <c r="AS334"/>
  <c r="AR334"/>
  <c r="AP334"/>
  <c r="AO334"/>
  <c r="AM334"/>
  <c r="AL334"/>
  <c r="AK334"/>
  <c r="AJ334"/>
  <c r="AH334"/>
  <c r="AG334"/>
  <c r="AF334"/>
  <c r="AE334"/>
  <c r="AC334"/>
  <c r="AB334"/>
  <c r="AA334"/>
  <c r="Z334"/>
  <c r="X334"/>
  <c r="W334"/>
  <c r="U334"/>
  <c r="T334"/>
  <c r="R334"/>
  <c r="Q334"/>
  <c r="O334"/>
  <c r="N334"/>
  <c r="L334"/>
  <c r="K334"/>
  <c r="I334"/>
  <c r="H334"/>
  <c r="F334"/>
  <c r="E334"/>
  <c r="F333"/>
  <c r="E333"/>
  <c r="F332"/>
  <c r="E332"/>
  <c r="F331"/>
  <c r="E331"/>
  <c r="F330"/>
  <c r="E330"/>
  <c r="F329"/>
  <c r="E329"/>
  <c r="F328"/>
  <c r="E328"/>
  <c r="AX327"/>
  <c r="AW327"/>
  <c r="AU327"/>
  <c r="AT327"/>
  <c r="AS327"/>
  <c r="AR327"/>
  <c r="AP327"/>
  <c r="AO327"/>
  <c r="AM327"/>
  <c r="AL327"/>
  <c r="AK327"/>
  <c r="AJ327"/>
  <c r="AH327"/>
  <c r="AG327"/>
  <c r="AF327"/>
  <c r="AE327"/>
  <c r="AC327"/>
  <c r="AB327"/>
  <c r="AA327"/>
  <c r="Z327"/>
  <c r="X327"/>
  <c r="W327"/>
  <c r="U327"/>
  <c r="T327"/>
  <c r="R327"/>
  <c r="Q327"/>
  <c r="O327"/>
  <c r="N327"/>
  <c r="L327"/>
  <c r="K327"/>
  <c r="I327"/>
  <c r="H327"/>
  <c r="F327"/>
  <c r="E327"/>
  <c r="F326"/>
  <c r="E326"/>
  <c r="F325"/>
  <c r="E325"/>
  <c r="F324"/>
  <c r="E324"/>
  <c r="F323"/>
  <c r="E323"/>
  <c r="F322"/>
  <c r="E322"/>
  <c r="F321"/>
  <c r="E321"/>
  <c r="AX320"/>
  <c r="AW320"/>
  <c r="AU320"/>
  <c r="AT320"/>
  <c r="AS320"/>
  <c r="AR320"/>
  <c r="AP320"/>
  <c r="AO320"/>
  <c r="AM320"/>
  <c r="AL320"/>
  <c r="AK320"/>
  <c r="AJ320"/>
  <c r="AH320"/>
  <c r="AG320"/>
  <c r="AF320"/>
  <c r="AE320"/>
  <c r="AC320"/>
  <c r="AB320"/>
  <c r="AA320"/>
  <c r="Z320"/>
  <c r="X320"/>
  <c r="W320"/>
  <c r="U320"/>
  <c r="T320"/>
  <c r="R320"/>
  <c r="Q320"/>
  <c r="O320"/>
  <c r="N320"/>
  <c r="L320"/>
  <c r="K320"/>
  <c r="I320"/>
  <c r="H320"/>
  <c r="F320"/>
  <c r="E320"/>
  <c r="F319"/>
  <c r="E319"/>
  <c r="F318"/>
  <c r="E318"/>
  <c r="F317"/>
  <c r="E317"/>
  <c r="F316"/>
  <c r="E316"/>
  <c r="F315"/>
  <c r="E315"/>
  <c r="F314"/>
  <c r="E314"/>
  <c r="AX313"/>
  <c r="AW313"/>
  <c r="AU313"/>
  <c r="AT313"/>
  <c r="AS313"/>
  <c r="AR313"/>
  <c r="AP313"/>
  <c r="AO313"/>
  <c r="AM313"/>
  <c r="AL313"/>
  <c r="AK313"/>
  <c r="AJ313"/>
  <c r="AH313"/>
  <c r="AG313"/>
  <c r="AF313"/>
  <c r="AE313"/>
  <c r="AC313"/>
  <c r="AB313"/>
  <c r="AA313"/>
  <c r="Z313"/>
  <c r="X313"/>
  <c r="W313"/>
  <c r="U313"/>
  <c r="T313"/>
  <c r="R313"/>
  <c r="Q313"/>
  <c r="O313"/>
  <c r="N313"/>
  <c r="L313"/>
  <c r="K313"/>
  <c r="I313"/>
  <c r="H313"/>
  <c r="F313"/>
  <c r="E313"/>
  <c r="F312"/>
  <c r="E312"/>
  <c r="F311"/>
  <c r="E311"/>
  <c r="F310"/>
  <c r="E310"/>
  <c r="F309"/>
  <c r="E309"/>
  <c r="F308"/>
  <c r="E308"/>
  <c r="F307"/>
  <c r="E307"/>
  <c r="AX306"/>
  <c r="AW306"/>
  <c r="AU306"/>
  <c r="AT306"/>
  <c r="AS306"/>
  <c r="AR306"/>
  <c r="AP306"/>
  <c r="AO306"/>
  <c r="AM306"/>
  <c r="AL306"/>
  <c r="AK306"/>
  <c r="AJ306"/>
  <c r="AH306"/>
  <c r="AG306"/>
  <c r="AF306"/>
  <c r="AE306"/>
  <c r="AC306"/>
  <c r="AB306"/>
  <c r="AA306"/>
  <c r="Z306"/>
  <c r="X306"/>
  <c r="W306"/>
  <c r="U306"/>
  <c r="T306"/>
  <c r="R306"/>
  <c r="Q306"/>
  <c r="O306"/>
  <c r="N306"/>
  <c r="L306"/>
  <c r="K306"/>
  <c r="I306"/>
  <c r="H306"/>
  <c r="F306"/>
  <c r="E306"/>
  <c r="F305"/>
  <c r="E305"/>
  <c r="F304"/>
  <c r="E304"/>
  <c r="F303"/>
  <c r="E303"/>
  <c r="F302"/>
  <c r="E302"/>
  <c r="F301"/>
  <c r="E301"/>
  <c r="F300"/>
  <c r="E300"/>
  <c r="AX299"/>
  <c r="AW299"/>
  <c r="AU299"/>
  <c r="AT299"/>
  <c r="AS299"/>
  <c r="AR299"/>
  <c r="AP299"/>
  <c r="AO299"/>
  <c r="AM299"/>
  <c r="AL299"/>
  <c r="AK299"/>
  <c r="AJ299"/>
  <c r="AH299"/>
  <c r="AG299"/>
  <c r="AF299"/>
  <c r="AE299"/>
  <c r="AC299"/>
  <c r="AB299"/>
  <c r="AA299"/>
  <c r="Z299"/>
  <c r="X299"/>
  <c r="W299"/>
  <c r="U299"/>
  <c r="T299"/>
  <c r="R299"/>
  <c r="Q299"/>
  <c r="O299"/>
  <c r="N299"/>
  <c r="L299"/>
  <c r="K299"/>
  <c r="I299"/>
  <c r="H299"/>
  <c r="F299"/>
  <c r="E299"/>
  <c r="Z295"/>
  <c r="AE142"/>
  <c r="F138"/>
  <c r="E138"/>
  <c r="F137"/>
  <c r="E137"/>
  <c r="F136"/>
  <c r="E136"/>
  <c r="F135"/>
  <c r="E135"/>
  <c r="F134"/>
  <c r="E134"/>
  <c r="F133"/>
  <c r="E133"/>
  <c r="AX132"/>
  <c r="AW132"/>
  <c r="AU132"/>
  <c r="AT132"/>
  <c r="AS132"/>
  <c r="AR132"/>
  <c r="AP132"/>
  <c r="AO132"/>
  <c r="AM132"/>
  <c r="AL132"/>
  <c r="AK132"/>
  <c r="AJ132"/>
  <c r="AH132"/>
  <c r="AG132"/>
  <c r="AF132"/>
  <c r="AE132"/>
  <c r="AC132"/>
  <c r="AB132"/>
  <c r="AA132"/>
  <c r="Z132"/>
  <c r="X132"/>
  <c r="W132"/>
  <c r="U132"/>
  <c r="T132"/>
  <c r="R132"/>
  <c r="Q132"/>
  <c r="O132"/>
  <c r="N132"/>
  <c r="L132"/>
  <c r="K132"/>
  <c r="I132"/>
  <c r="H132"/>
  <c r="F132"/>
  <c r="E132"/>
  <c r="F166"/>
  <c r="E166"/>
  <c r="F165"/>
  <c r="E165"/>
  <c r="F164"/>
  <c r="E164"/>
  <c r="F163"/>
  <c r="E163"/>
  <c r="F162"/>
  <c r="E162"/>
  <c r="F161"/>
  <c r="E161"/>
  <c r="AX160"/>
  <c r="AW160"/>
  <c r="AU160"/>
  <c r="AT160"/>
  <c r="AS160"/>
  <c r="AR160"/>
  <c r="AP160"/>
  <c r="AO160"/>
  <c r="AM160"/>
  <c r="AL160"/>
  <c r="AK160"/>
  <c r="AJ160"/>
  <c r="AH160"/>
  <c r="AG160"/>
  <c r="AF160"/>
  <c r="AE160"/>
  <c r="AC160"/>
  <c r="AB160"/>
  <c r="AA160"/>
  <c r="Z160"/>
  <c r="X160"/>
  <c r="W160"/>
  <c r="U160"/>
  <c r="T160"/>
  <c r="R160"/>
  <c r="Q160"/>
  <c r="O160"/>
  <c r="N160"/>
  <c r="L160"/>
  <c r="K160"/>
  <c r="I160"/>
  <c r="H160"/>
  <c r="F160"/>
  <c r="E160"/>
  <c r="F159"/>
  <c r="E159"/>
  <c r="F158"/>
  <c r="E158"/>
  <c r="F157"/>
  <c r="E157"/>
  <c r="F156"/>
  <c r="E156"/>
  <c r="F155"/>
  <c r="E155"/>
  <c r="F154"/>
  <c r="E154"/>
  <c r="AX153"/>
  <c r="AW153"/>
  <c r="AU153"/>
  <c r="AT153"/>
  <c r="AS153"/>
  <c r="AR153"/>
  <c r="AP153"/>
  <c r="AO153"/>
  <c r="AM153"/>
  <c r="AL153"/>
  <c r="AK153"/>
  <c r="AJ153"/>
  <c r="AH153"/>
  <c r="AG153"/>
  <c r="AF153"/>
  <c r="AE153"/>
  <c r="AC153"/>
  <c r="AB153"/>
  <c r="AA153"/>
  <c r="Z153"/>
  <c r="X153"/>
  <c r="W153"/>
  <c r="U153"/>
  <c r="T153"/>
  <c r="R153"/>
  <c r="Q153"/>
  <c r="O153"/>
  <c r="N153"/>
  <c r="L153"/>
  <c r="K153"/>
  <c r="I153"/>
  <c r="H153"/>
  <c r="F153"/>
  <c r="E153"/>
  <c r="F152"/>
  <c r="E152"/>
  <c r="F151"/>
  <c r="E151"/>
  <c r="F150"/>
  <c r="E150"/>
  <c r="F149"/>
  <c r="E149"/>
  <c r="F148"/>
  <c r="E148"/>
  <c r="F147"/>
  <c r="E147"/>
  <c r="AX146"/>
  <c r="AW146"/>
  <c r="AU146"/>
  <c r="AT146"/>
  <c r="AS146"/>
  <c r="AR146"/>
  <c r="AP146"/>
  <c r="AO146"/>
  <c r="AM146"/>
  <c r="AL146"/>
  <c r="AK146"/>
  <c r="AJ146"/>
  <c r="AH146"/>
  <c r="AG146"/>
  <c r="AF146"/>
  <c r="AE146"/>
  <c r="AC146"/>
  <c r="AB146"/>
  <c r="AA146"/>
  <c r="Z146"/>
  <c r="X146"/>
  <c r="W146"/>
  <c r="U146"/>
  <c r="T146"/>
  <c r="R146"/>
  <c r="Q146"/>
  <c r="O146"/>
  <c r="N146"/>
  <c r="L146"/>
  <c r="K146"/>
  <c r="I146"/>
  <c r="H146"/>
  <c r="F146"/>
  <c r="E146"/>
  <c r="F145"/>
  <c r="E145"/>
  <c r="F144"/>
  <c r="E144"/>
  <c r="F143"/>
  <c r="E143"/>
  <c r="F142"/>
  <c r="E142"/>
  <c r="F141"/>
  <c r="E141"/>
  <c r="F140"/>
  <c r="E140"/>
  <c r="AX139"/>
  <c r="AW139"/>
  <c r="AU139"/>
  <c r="AT139"/>
  <c r="AS139"/>
  <c r="AR139"/>
  <c r="AP139"/>
  <c r="AO139"/>
  <c r="AM139"/>
  <c r="AL139"/>
  <c r="AK139"/>
  <c r="AJ139"/>
  <c r="AH139"/>
  <c r="AG139"/>
  <c r="AF139"/>
  <c r="AE139"/>
  <c r="AC139"/>
  <c r="AB139"/>
  <c r="AA139"/>
  <c r="Z139"/>
  <c r="X139"/>
  <c r="W139"/>
  <c r="U139"/>
  <c r="T139"/>
  <c r="R139"/>
  <c r="Q139"/>
  <c r="O139"/>
  <c r="N139"/>
  <c r="L139"/>
  <c r="K139"/>
  <c r="I139"/>
  <c r="H139"/>
  <c r="F139"/>
  <c r="E139"/>
  <c r="F298"/>
  <c r="E298"/>
  <c r="F297"/>
  <c r="E297"/>
  <c r="F296"/>
  <c r="E296"/>
  <c r="F295"/>
  <c r="E295"/>
  <c r="F294"/>
  <c r="E294"/>
  <c r="F293"/>
  <c r="E293"/>
  <c r="AX292"/>
  <c r="AW292"/>
  <c r="AU292"/>
  <c r="AT292"/>
  <c r="AS292"/>
  <c r="AR292"/>
  <c r="AP292"/>
  <c r="AO292"/>
  <c r="AM292"/>
  <c r="AL292"/>
  <c r="AK292"/>
  <c r="AJ292"/>
  <c r="AH292"/>
  <c r="AG292"/>
  <c r="AF292"/>
  <c r="AE292"/>
  <c r="AC292"/>
  <c r="AB292"/>
  <c r="AA292"/>
  <c r="Z292"/>
  <c r="X292"/>
  <c r="W292"/>
  <c r="U292"/>
  <c r="T292"/>
  <c r="R292"/>
  <c r="Q292"/>
  <c r="O292"/>
  <c r="N292"/>
  <c r="L292"/>
  <c r="K292"/>
  <c r="I292"/>
  <c r="H292"/>
  <c r="F292"/>
  <c r="E292"/>
  <c r="F291"/>
  <c r="E291"/>
  <c r="F290"/>
  <c r="E290"/>
  <c r="F289"/>
  <c r="E289"/>
  <c r="F288"/>
  <c r="E288"/>
  <c r="F287"/>
  <c r="E287"/>
  <c r="F286"/>
  <c r="E286"/>
  <c r="AX285"/>
  <c r="AW285"/>
  <c r="AU285"/>
  <c r="AT285"/>
  <c r="AS285"/>
  <c r="AR285"/>
  <c r="AP285"/>
  <c r="AO285"/>
  <c r="AM285"/>
  <c r="AL285"/>
  <c r="AK285"/>
  <c r="AJ285"/>
  <c r="AH285"/>
  <c r="AG285"/>
  <c r="AF285"/>
  <c r="AE285"/>
  <c r="AC285"/>
  <c r="AB285"/>
  <c r="AA285"/>
  <c r="Z285"/>
  <c r="X285"/>
  <c r="W285"/>
  <c r="U285"/>
  <c r="T285"/>
  <c r="R285"/>
  <c r="Q285"/>
  <c r="O285"/>
  <c r="N285"/>
  <c r="L285"/>
  <c r="K285"/>
  <c r="I285"/>
  <c r="H285"/>
  <c r="F285"/>
  <c r="E285"/>
  <c r="F284"/>
  <c r="E284"/>
  <c r="F283"/>
  <c r="E283"/>
  <c r="F282"/>
  <c r="E282"/>
  <c r="F281"/>
  <c r="E281"/>
  <c r="F280"/>
  <c r="E280"/>
  <c r="F279"/>
  <c r="E279"/>
  <c r="AX278"/>
  <c r="AW278"/>
  <c r="AU278"/>
  <c r="AT278"/>
  <c r="AS278"/>
  <c r="AR278"/>
  <c r="AP278"/>
  <c r="AO278"/>
  <c r="AM278"/>
  <c r="AL278"/>
  <c r="AK278"/>
  <c r="AJ278"/>
  <c r="AH278"/>
  <c r="AG278"/>
  <c r="AF278"/>
  <c r="AE278"/>
  <c r="AC278"/>
  <c r="AB278"/>
  <c r="AA278"/>
  <c r="Z278"/>
  <c r="X278"/>
  <c r="W278"/>
  <c r="U278"/>
  <c r="T278"/>
  <c r="R278"/>
  <c r="Q278"/>
  <c r="O278"/>
  <c r="N278"/>
  <c r="L278"/>
  <c r="K278"/>
  <c r="I278"/>
  <c r="H278"/>
  <c r="F278"/>
  <c r="E278"/>
  <c r="F277"/>
  <c r="E277"/>
  <c r="F276"/>
  <c r="E276"/>
  <c r="F275"/>
  <c r="E275"/>
  <c r="F274"/>
  <c r="E274"/>
  <c r="F273"/>
  <c r="E273"/>
  <c r="F272"/>
  <c r="E272"/>
  <c r="AX271"/>
  <c r="AW271"/>
  <c r="AU271"/>
  <c r="AT271"/>
  <c r="AS271"/>
  <c r="AR271"/>
  <c r="AP271"/>
  <c r="AO271"/>
  <c r="AM271"/>
  <c r="AL271"/>
  <c r="AK271"/>
  <c r="AJ271"/>
  <c r="AH271"/>
  <c r="AG271"/>
  <c r="AF271"/>
  <c r="AE271"/>
  <c r="AC271"/>
  <c r="AB271"/>
  <c r="AA271"/>
  <c r="Z271"/>
  <c r="X271"/>
  <c r="W271"/>
  <c r="U271"/>
  <c r="T271"/>
  <c r="R271"/>
  <c r="Q271"/>
  <c r="O271"/>
  <c r="N271"/>
  <c r="L271"/>
  <c r="K271"/>
  <c r="I271"/>
  <c r="H271"/>
  <c r="F271"/>
  <c r="E271"/>
  <c r="F270"/>
  <c r="E270"/>
  <c r="F269"/>
  <c r="E269"/>
  <c r="F268"/>
  <c r="E268"/>
  <c r="F267"/>
  <c r="E267"/>
  <c r="F266"/>
  <c r="E266"/>
  <c r="F265"/>
  <c r="E265"/>
  <c r="AX264"/>
  <c r="AW264"/>
  <c r="AU264"/>
  <c r="AT264"/>
  <c r="AS264"/>
  <c r="AR264"/>
  <c r="AP264"/>
  <c r="AO264"/>
  <c r="AM264"/>
  <c r="AL264"/>
  <c r="AK264"/>
  <c r="AJ264"/>
  <c r="AH264"/>
  <c r="AG264"/>
  <c r="AF264"/>
  <c r="AE264"/>
  <c r="AC264"/>
  <c r="AB264"/>
  <c r="AA264"/>
  <c r="Z264"/>
  <c r="X264"/>
  <c r="W264"/>
  <c r="U264"/>
  <c r="T264"/>
  <c r="R264"/>
  <c r="Q264"/>
  <c r="O264"/>
  <c r="N264"/>
  <c r="L264"/>
  <c r="K264"/>
  <c r="I264"/>
  <c r="H264"/>
  <c r="F264"/>
  <c r="E264"/>
  <c r="W253"/>
  <c r="G369" l="1"/>
  <c r="J369"/>
  <c r="M369"/>
  <c r="P369"/>
  <c r="S369"/>
  <c r="V369"/>
  <c r="Y369"/>
  <c r="AD369"/>
  <c r="AI369"/>
  <c r="AN369"/>
  <c r="AQ369"/>
  <c r="AV369"/>
  <c r="AY369"/>
  <c r="G376"/>
  <c r="J376"/>
  <c r="M376"/>
  <c r="P376"/>
  <c r="S376"/>
  <c r="V376"/>
  <c r="Y376"/>
  <c r="AD376"/>
  <c r="AI376"/>
  <c r="AN376"/>
  <c r="AQ376"/>
  <c r="AV376"/>
  <c r="AY376"/>
  <c r="G383"/>
  <c r="J383"/>
  <c r="M383"/>
  <c r="P383"/>
  <c r="S383"/>
  <c r="V383"/>
  <c r="Y383"/>
  <c r="AD383"/>
  <c r="AI383"/>
  <c r="AN383"/>
  <c r="AQ383"/>
  <c r="AV383"/>
  <c r="AY383"/>
  <c r="G355"/>
  <c r="J355"/>
  <c r="M355"/>
  <c r="P355"/>
  <c r="S355"/>
  <c r="V355"/>
  <c r="Y355"/>
  <c r="AD355"/>
  <c r="AI355"/>
  <c r="AN355"/>
  <c r="AQ355"/>
  <c r="AV355"/>
  <c r="AY355"/>
  <c r="G362"/>
  <c r="J362"/>
  <c r="M362"/>
  <c r="P362"/>
  <c r="S362"/>
  <c r="V362"/>
  <c r="Y362"/>
  <c r="AD362"/>
  <c r="AI362"/>
  <c r="AN362"/>
  <c r="AQ362"/>
  <c r="AV362"/>
  <c r="AY362"/>
  <c r="G341"/>
  <c r="J341"/>
  <c r="M341"/>
  <c r="P341"/>
  <c r="S341"/>
  <c r="V341"/>
  <c r="Y341"/>
  <c r="AD341"/>
  <c r="AI341"/>
  <c r="AN341"/>
  <c r="AQ341"/>
  <c r="AV341"/>
  <c r="AY341"/>
  <c r="G348"/>
  <c r="J348"/>
  <c r="M348"/>
  <c r="P348"/>
  <c r="S348"/>
  <c r="V348"/>
  <c r="Y348"/>
  <c r="AD348"/>
  <c r="AI348"/>
  <c r="AN348"/>
  <c r="AQ348"/>
  <c r="AV348"/>
  <c r="AY348"/>
  <c r="G327"/>
  <c r="J327"/>
  <c r="M327"/>
  <c r="P327"/>
  <c r="S327"/>
  <c r="V327"/>
  <c r="Y327"/>
  <c r="AD327"/>
  <c r="AI327"/>
  <c r="AN327"/>
  <c r="AQ327"/>
  <c r="AV327"/>
  <c r="AY327"/>
  <c r="G334"/>
  <c r="J334"/>
  <c r="M334"/>
  <c r="P334"/>
  <c r="S334"/>
  <c r="V334"/>
  <c r="Y334"/>
  <c r="AD334"/>
  <c r="AI334"/>
  <c r="AN334"/>
  <c r="AQ334"/>
  <c r="AV334"/>
  <c r="AY334"/>
  <c r="J299"/>
  <c r="M299"/>
  <c r="AI299"/>
  <c r="AN299"/>
  <c r="AQ299"/>
  <c r="AV299"/>
  <c r="AY299"/>
  <c r="G306"/>
  <c r="J306"/>
  <c r="M306"/>
  <c r="P306"/>
  <c r="S306"/>
  <c r="V306"/>
  <c r="Y306"/>
  <c r="AD306"/>
  <c r="AI306"/>
  <c r="AN306"/>
  <c r="AQ306"/>
  <c r="AV306"/>
  <c r="AY306"/>
  <c r="G313"/>
  <c r="J313"/>
  <c r="M313"/>
  <c r="P313"/>
  <c r="S313"/>
  <c r="V313"/>
  <c r="Y313"/>
  <c r="AD313"/>
  <c r="AI313"/>
  <c r="AN313"/>
  <c r="AQ313"/>
  <c r="AV313"/>
  <c r="AY313"/>
  <c r="G320"/>
  <c r="J320"/>
  <c r="M320"/>
  <c r="P320"/>
  <c r="S320"/>
  <c r="V320"/>
  <c r="Y320"/>
  <c r="AD320"/>
  <c r="AI320"/>
  <c r="AN320"/>
  <c r="AQ320"/>
  <c r="AV320"/>
  <c r="AY320"/>
  <c r="G299"/>
  <c r="P299"/>
  <c r="S299"/>
  <c r="V299"/>
  <c r="Y299"/>
  <c r="AD299"/>
  <c r="J132"/>
  <c r="M132"/>
  <c r="P132"/>
  <c r="V132"/>
  <c r="Y132"/>
  <c r="AD132"/>
  <c r="AN132"/>
  <c r="AQ132"/>
  <c r="AV132"/>
  <c r="AY132"/>
  <c r="S132"/>
  <c r="G132"/>
  <c r="AI132"/>
  <c r="J139"/>
  <c r="M139"/>
  <c r="P139"/>
  <c r="S139"/>
  <c r="V139"/>
  <c r="Y139"/>
  <c r="AD139"/>
  <c r="G146"/>
  <c r="J146"/>
  <c r="M146"/>
  <c r="P146"/>
  <c r="S146"/>
  <c r="V146"/>
  <c r="Y146"/>
  <c r="AD146"/>
  <c r="AI146"/>
  <c r="AN146"/>
  <c r="AQ146"/>
  <c r="AV146"/>
  <c r="AY146"/>
  <c r="G153"/>
  <c r="J153"/>
  <c r="M153"/>
  <c r="P153"/>
  <c r="S153"/>
  <c r="V153"/>
  <c r="Y153"/>
  <c r="AD153"/>
  <c r="AI153"/>
  <c r="AN153"/>
  <c r="AQ153"/>
  <c r="AV153"/>
  <c r="AY153"/>
  <c r="G160"/>
  <c r="J160"/>
  <c r="M160"/>
  <c r="P160"/>
  <c r="S160"/>
  <c r="V160"/>
  <c r="Y160"/>
  <c r="AD160"/>
  <c r="AI160"/>
  <c r="AN160"/>
  <c r="AQ160"/>
  <c r="AV160"/>
  <c r="AY160"/>
  <c r="G139"/>
  <c r="AI139"/>
  <c r="AN139"/>
  <c r="AQ139"/>
  <c r="AV139"/>
  <c r="AY139"/>
  <c r="G264"/>
  <c r="J264"/>
  <c r="M264"/>
  <c r="P264"/>
  <c r="S264"/>
  <c r="V264"/>
  <c r="Y264"/>
  <c r="AD264"/>
  <c r="AI264"/>
  <c r="AN264"/>
  <c r="AQ264"/>
  <c r="AV264"/>
  <c r="AY264"/>
  <c r="G271"/>
  <c r="J271"/>
  <c r="M271"/>
  <c r="P271"/>
  <c r="S271"/>
  <c r="V271"/>
  <c r="Y271"/>
  <c r="AD271"/>
  <c r="AI271"/>
  <c r="AN271"/>
  <c r="AQ271"/>
  <c r="AV271"/>
  <c r="AY271"/>
  <c r="G278"/>
  <c r="J278"/>
  <c r="M278"/>
  <c r="P278"/>
  <c r="S278"/>
  <c r="V278"/>
  <c r="Y278"/>
  <c r="AD278"/>
  <c r="AI278"/>
  <c r="AN278"/>
  <c r="AQ278"/>
  <c r="AV278"/>
  <c r="AY278"/>
  <c r="G285"/>
  <c r="J285"/>
  <c r="M285"/>
  <c r="P285"/>
  <c r="S285"/>
  <c r="V285"/>
  <c r="Y285"/>
  <c r="AD285"/>
  <c r="AI285"/>
  <c r="AN285"/>
  <c r="AQ285"/>
  <c r="AV285"/>
  <c r="AY285"/>
  <c r="G292"/>
  <c r="M292"/>
  <c r="P292"/>
  <c r="S292"/>
  <c r="V292"/>
  <c r="Y292"/>
  <c r="AD292"/>
  <c r="AI292"/>
  <c r="AN292"/>
  <c r="AQ292"/>
  <c r="AV292"/>
  <c r="AY292"/>
  <c r="F263" l="1"/>
  <c r="E263"/>
  <c r="F262"/>
  <c r="E262"/>
  <c r="F261"/>
  <c r="E261"/>
  <c r="F260"/>
  <c r="E260"/>
  <c r="F259"/>
  <c r="E259"/>
  <c r="F258"/>
  <c r="E258"/>
  <c r="AX257"/>
  <c r="AW257"/>
  <c r="AU257"/>
  <c r="AT257"/>
  <c r="AS257"/>
  <c r="AR257"/>
  <c r="AP257"/>
  <c r="AO257"/>
  <c r="AM257"/>
  <c r="AL257"/>
  <c r="AK257"/>
  <c r="AJ257"/>
  <c r="AH257"/>
  <c r="AG257"/>
  <c r="AF257"/>
  <c r="AE257"/>
  <c r="AC257"/>
  <c r="AB257"/>
  <c r="AA257"/>
  <c r="Z257"/>
  <c r="X257"/>
  <c r="W257"/>
  <c r="U257"/>
  <c r="T257"/>
  <c r="R257"/>
  <c r="Q257"/>
  <c r="O257"/>
  <c r="N257"/>
  <c r="L257"/>
  <c r="K257"/>
  <c r="I257"/>
  <c r="H257"/>
  <c r="F257"/>
  <c r="E257"/>
  <c r="F256"/>
  <c r="E256"/>
  <c r="F255"/>
  <c r="E255"/>
  <c r="F254"/>
  <c r="E254"/>
  <c r="F253"/>
  <c r="E253"/>
  <c r="F252"/>
  <c r="E252"/>
  <c r="F251"/>
  <c r="E251"/>
  <c r="AX250"/>
  <c r="AW250"/>
  <c r="AU250"/>
  <c r="AT250"/>
  <c r="AS250"/>
  <c r="AR250"/>
  <c r="AP250"/>
  <c r="AO250"/>
  <c r="AM250"/>
  <c r="AL250"/>
  <c r="AK250"/>
  <c r="AJ250"/>
  <c r="AH250"/>
  <c r="AG250"/>
  <c r="AF250"/>
  <c r="AE250"/>
  <c r="AC250"/>
  <c r="AB250"/>
  <c r="AA250"/>
  <c r="Z250"/>
  <c r="X250"/>
  <c r="W250"/>
  <c r="U250"/>
  <c r="T250"/>
  <c r="R250"/>
  <c r="Q250"/>
  <c r="O250"/>
  <c r="N250"/>
  <c r="L250"/>
  <c r="K250"/>
  <c r="I250"/>
  <c r="H250"/>
  <c r="F250"/>
  <c r="E250"/>
  <c r="F249"/>
  <c r="E249"/>
  <c r="F248"/>
  <c r="E248"/>
  <c r="F247"/>
  <c r="E247"/>
  <c r="F246"/>
  <c r="E246"/>
  <c r="F245"/>
  <c r="E245"/>
  <c r="F244"/>
  <c r="E244"/>
  <c r="AX243"/>
  <c r="AW243"/>
  <c r="AU243"/>
  <c r="AT243"/>
  <c r="AS243"/>
  <c r="AR243"/>
  <c r="AP243"/>
  <c r="AO243"/>
  <c r="AM243"/>
  <c r="AL243"/>
  <c r="AK243"/>
  <c r="AJ243"/>
  <c r="AH243"/>
  <c r="AG243"/>
  <c r="AF243"/>
  <c r="AE243"/>
  <c r="AC243"/>
  <c r="AB243"/>
  <c r="AA243"/>
  <c r="Z243"/>
  <c r="X243"/>
  <c r="W243"/>
  <c r="U243"/>
  <c r="T243"/>
  <c r="R243"/>
  <c r="Q243"/>
  <c r="O243"/>
  <c r="N243"/>
  <c r="L243"/>
  <c r="K243"/>
  <c r="I243"/>
  <c r="H243"/>
  <c r="F243"/>
  <c r="E243"/>
  <c r="F242"/>
  <c r="E242"/>
  <c r="F241"/>
  <c r="E241"/>
  <c r="F240"/>
  <c r="E240"/>
  <c r="F239"/>
  <c r="E239"/>
  <c r="F238"/>
  <c r="E238"/>
  <c r="F237"/>
  <c r="E237"/>
  <c r="AX236"/>
  <c r="AW236"/>
  <c r="AU236"/>
  <c r="AT236"/>
  <c r="AS236"/>
  <c r="AR236"/>
  <c r="AP236"/>
  <c r="AO236"/>
  <c r="AM236"/>
  <c r="AL236"/>
  <c r="AK236"/>
  <c r="AJ236"/>
  <c r="AH236"/>
  <c r="AG236"/>
  <c r="AF236"/>
  <c r="AE236"/>
  <c r="AC236"/>
  <c r="AB236"/>
  <c r="AA236"/>
  <c r="Z236"/>
  <c r="X236"/>
  <c r="W236"/>
  <c r="U236"/>
  <c r="T236"/>
  <c r="R236"/>
  <c r="Q236"/>
  <c r="O236"/>
  <c r="N236"/>
  <c r="L236"/>
  <c r="K236"/>
  <c r="I236"/>
  <c r="H236"/>
  <c r="F236"/>
  <c r="E236"/>
  <c r="Q104"/>
  <c r="AO90"/>
  <c r="AO89"/>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H19"/>
  <c r="F24"/>
  <c r="E24"/>
  <c r="F23"/>
  <c r="E23"/>
  <c r="F22"/>
  <c r="E22"/>
  <c r="F21"/>
  <c r="E21"/>
  <c r="F20"/>
  <c r="E20"/>
  <c r="F19"/>
  <c r="E19"/>
  <c r="AX18"/>
  <c r="AW18"/>
  <c r="AU18"/>
  <c r="AT18"/>
  <c r="AS18"/>
  <c r="AR18"/>
  <c r="AP18"/>
  <c r="AO18"/>
  <c r="AM18"/>
  <c r="AL18"/>
  <c r="AK18"/>
  <c r="AJ18"/>
  <c r="AH18"/>
  <c r="AG18"/>
  <c r="AF18"/>
  <c r="AE18"/>
  <c r="AC18"/>
  <c r="AB18"/>
  <c r="AA18"/>
  <c r="Z18"/>
  <c r="X18"/>
  <c r="W18"/>
  <c r="U18"/>
  <c r="T18"/>
  <c r="R18"/>
  <c r="Q18"/>
  <c r="O18"/>
  <c r="N18"/>
  <c r="L18"/>
  <c r="K18"/>
  <c r="I18"/>
  <c r="H18"/>
  <c r="F18"/>
  <c r="E18"/>
  <c r="AR201"/>
  <c r="AR208"/>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H213"/>
  <c r="H215"/>
  <c r="F396"/>
  <c r="E396"/>
  <c r="F395"/>
  <c r="E395"/>
  <c r="F394"/>
  <c r="E394"/>
  <c r="F393"/>
  <c r="E393"/>
  <c r="F392"/>
  <c r="E392"/>
  <c r="F391"/>
  <c r="E391"/>
  <c r="AX390"/>
  <c r="AW390"/>
  <c r="AU390"/>
  <c r="AT390"/>
  <c r="AS390"/>
  <c r="AR390"/>
  <c r="AP390"/>
  <c r="AO390"/>
  <c r="AM390"/>
  <c r="AL390"/>
  <c r="AK390"/>
  <c r="AJ390"/>
  <c r="AH390"/>
  <c r="AG390"/>
  <c r="AF390"/>
  <c r="AE390"/>
  <c r="AC390"/>
  <c r="AB390"/>
  <c r="AA390"/>
  <c r="Z390"/>
  <c r="X390"/>
  <c r="W390"/>
  <c r="U390"/>
  <c r="T390"/>
  <c r="R390"/>
  <c r="Q390"/>
  <c r="O390"/>
  <c r="N390"/>
  <c r="L390"/>
  <c r="K390"/>
  <c r="I390"/>
  <c r="H390"/>
  <c r="F390"/>
  <c r="E390"/>
  <c r="G390" s="1"/>
  <c r="F235"/>
  <c r="E235"/>
  <c r="F234"/>
  <c r="E234"/>
  <c r="F233"/>
  <c r="E233"/>
  <c r="F232"/>
  <c r="E232"/>
  <c r="F231"/>
  <c r="E231"/>
  <c r="F230"/>
  <c r="E230"/>
  <c r="AX229"/>
  <c r="AW229"/>
  <c r="AU229"/>
  <c r="AT229"/>
  <c r="AS229"/>
  <c r="AR229"/>
  <c r="AP229"/>
  <c r="AO229"/>
  <c r="AM229"/>
  <c r="AL229"/>
  <c r="AK229"/>
  <c r="AJ229"/>
  <c r="AH229"/>
  <c r="AG229"/>
  <c r="AF229"/>
  <c r="AE229"/>
  <c r="AC229"/>
  <c r="AB229"/>
  <c r="AA229"/>
  <c r="Z229"/>
  <c r="X229"/>
  <c r="W229"/>
  <c r="U229"/>
  <c r="T229"/>
  <c r="R229"/>
  <c r="Q229"/>
  <c r="O229"/>
  <c r="N229"/>
  <c r="L229"/>
  <c r="K229"/>
  <c r="I229"/>
  <c r="H229"/>
  <c r="F229"/>
  <c r="E229"/>
  <c r="G229" s="1"/>
  <c r="F218"/>
  <c r="E218"/>
  <c r="F217"/>
  <c r="E217"/>
  <c r="F216"/>
  <c r="E216"/>
  <c r="F215"/>
  <c r="F214"/>
  <c r="E214"/>
  <c r="F213"/>
  <c r="E213"/>
  <c r="AX212"/>
  <c r="AW212"/>
  <c r="AU212"/>
  <c r="AT212"/>
  <c r="AS212"/>
  <c r="AR212"/>
  <c r="AP212"/>
  <c r="AO212"/>
  <c r="AM212"/>
  <c r="AL212"/>
  <c r="AK212"/>
  <c r="AJ212"/>
  <c r="AH212"/>
  <c r="AG212"/>
  <c r="AF212"/>
  <c r="AE212"/>
  <c r="AC212"/>
  <c r="AB212"/>
  <c r="AA212"/>
  <c r="Z212"/>
  <c r="X212"/>
  <c r="W212"/>
  <c r="U212"/>
  <c r="T212"/>
  <c r="R212"/>
  <c r="Q212"/>
  <c r="O212"/>
  <c r="N212"/>
  <c r="L212"/>
  <c r="K212"/>
  <c r="I212"/>
  <c r="F212"/>
  <c r="F211"/>
  <c r="E211"/>
  <c r="F210"/>
  <c r="E210"/>
  <c r="F209"/>
  <c r="E209"/>
  <c r="F208"/>
  <c r="E208"/>
  <c r="F207"/>
  <c r="E207"/>
  <c r="F206"/>
  <c r="E206"/>
  <c r="AX205"/>
  <c r="AW205"/>
  <c r="AU205"/>
  <c r="AT205"/>
  <c r="AS205"/>
  <c r="AR205"/>
  <c r="AP205"/>
  <c r="AO205"/>
  <c r="AM205"/>
  <c r="AL205"/>
  <c r="AK205"/>
  <c r="AJ205"/>
  <c r="AH205"/>
  <c r="AG205"/>
  <c r="AF205"/>
  <c r="AE205"/>
  <c r="AC205"/>
  <c r="AB205"/>
  <c r="AA205"/>
  <c r="Z205"/>
  <c r="X205"/>
  <c r="W205"/>
  <c r="U205"/>
  <c r="T205"/>
  <c r="R205"/>
  <c r="Q205"/>
  <c r="O205"/>
  <c r="N205"/>
  <c r="L205"/>
  <c r="K205"/>
  <c r="I205"/>
  <c r="H205"/>
  <c r="F205"/>
  <c r="E205"/>
  <c r="H118"/>
  <c r="H435" s="1"/>
  <c r="I118"/>
  <c r="I435" s="1"/>
  <c r="J118"/>
  <c r="J435" s="1"/>
  <c r="K118"/>
  <c r="K435" s="1"/>
  <c r="L118"/>
  <c r="L435" s="1"/>
  <c r="M118"/>
  <c r="M435" s="1"/>
  <c r="N118"/>
  <c r="N435" s="1"/>
  <c r="O118"/>
  <c r="O435" s="1"/>
  <c r="P118"/>
  <c r="P435" s="1"/>
  <c r="Q118"/>
  <c r="Q435" s="1"/>
  <c r="R118"/>
  <c r="R435" s="1"/>
  <c r="S118"/>
  <c r="S435" s="1"/>
  <c r="T118"/>
  <c r="T435" s="1"/>
  <c r="U118"/>
  <c r="U435" s="1"/>
  <c r="V118"/>
  <c r="V435" s="1"/>
  <c r="W118"/>
  <c r="W435" s="1"/>
  <c r="X118"/>
  <c r="X435" s="1"/>
  <c r="Y118"/>
  <c r="Y435" s="1"/>
  <c r="Z118"/>
  <c r="Z435" s="1"/>
  <c r="AA118"/>
  <c r="AA435" s="1"/>
  <c r="AB118"/>
  <c r="AB435" s="1"/>
  <c r="AC118"/>
  <c r="AC435" s="1"/>
  <c r="AD118"/>
  <c r="AD435" s="1"/>
  <c r="AE118"/>
  <c r="AE435" s="1"/>
  <c r="AF118"/>
  <c r="AF435" s="1"/>
  <c r="AG118"/>
  <c r="AG435" s="1"/>
  <c r="AH118"/>
  <c r="AH435" s="1"/>
  <c r="AI118"/>
  <c r="AI435" s="1"/>
  <c r="AJ118"/>
  <c r="AJ435" s="1"/>
  <c r="AK118"/>
  <c r="AK435" s="1"/>
  <c r="AL118"/>
  <c r="AL435" s="1"/>
  <c r="AM118"/>
  <c r="AM435" s="1"/>
  <c r="AN118"/>
  <c r="AN435" s="1"/>
  <c r="AO118"/>
  <c r="AO435" s="1"/>
  <c r="AP118"/>
  <c r="AP435" s="1"/>
  <c r="AQ118"/>
  <c r="AQ435" s="1"/>
  <c r="AR118"/>
  <c r="AR435" s="1"/>
  <c r="AS118"/>
  <c r="AS435" s="1"/>
  <c r="AT118"/>
  <c r="AT435" s="1"/>
  <c r="AU118"/>
  <c r="AU435" s="1"/>
  <c r="AV118"/>
  <c r="AV435" s="1"/>
  <c r="AW118"/>
  <c r="AW435" s="1"/>
  <c r="AX118"/>
  <c r="AX435" s="1"/>
  <c r="AY118"/>
  <c r="AY435" s="1"/>
  <c r="H119"/>
  <c r="H436" s="1"/>
  <c r="I119"/>
  <c r="I436" s="1"/>
  <c r="J119"/>
  <c r="J436" s="1"/>
  <c r="K119"/>
  <c r="K436" s="1"/>
  <c r="L119"/>
  <c r="L436" s="1"/>
  <c r="M119"/>
  <c r="M436" s="1"/>
  <c r="N119"/>
  <c r="N436" s="1"/>
  <c r="O119"/>
  <c r="O436" s="1"/>
  <c r="P119"/>
  <c r="P436" s="1"/>
  <c r="Q119"/>
  <c r="Q436" s="1"/>
  <c r="R119"/>
  <c r="R436" s="1"/>
  <c r="S119"/>
  <c r="S436" s="1"/>
  <c r="T119"/>
  <c r="T436" s="1"/>
  <c r="U119"/>
  <c r="U436" s="1"/>
  <c r="V119"/>
  <c r="V436" s="1"/>
  <c r="W119"/>
  <c r="W436" s="1"/>
  <c r="X119"/>
  <c r="X436" s="1"/>
  <c r="Y119"/>
  <c r="Y436" s="1"/>
  <c r="Z119"/>
  <c r="Z436" s="1"/>
  <c r="AA119"/>
  <c r="AA436" s="1"/>
  <c r="AB119"/>
  <c r="AB436" s="1"/>
  <c r="AC119"/>
  <c r="AC436" s="1"/>
  <c r="AD119"/>
  <c r="AD436" s="1"/>
  <c r="AE119"/>
  <c r="AE436" s="1"/>
  <c r="AF119"/>
  <c r="AF436" s="1"/>
  <c r="AG119"/>
  <c r="AG436" s="1"/>
  <c r="AH119"/>
  <c r="AH436" s="1"/>
  <c r="AI119"/>
  <c r="AI436" s="1"/>
  <c r="AJ119"/>
  <c r="AJ436" s="1"/>
  <c r="AK119"/>
  <c r="AK436" s="1"/>
  <c r="AL119"/>
  <c r="AL436" s="1"/>
  <c r="AM119"/>
  <c r="AM436" s="1"/>
  <c r="AN119"/>
  <c r="AN436" s="1"/>
  <c r="AO119"/>
  <c r="AO436" s="1"/>
  <c r="AP119"/>
  <c r="AP436" s="1"/>
  <c r="AQ119"/>
  <c r="AQ436" s="1"/>
  <c r="AR119"/>
  <c r="AR436" s="1"/>
  <c r="AS119"/>
  <c r="AS436" s="1"/>
  <c r="AT119"/>
  <c r="AT436" s="1"/>
  <c r="AU119"/>
  <c r="AU436" s="1"/>
  <c r="AV119"/>
  <c r="AV436" s="1"/>
  <c r="AW119"/>
  <c r="AW436" s="1"/>
  <c r="AX119"/>
  <c r="AX436" s="1"/>
  <c r="AY119"/>
  <c r="AY436" s="1"/>
  <c r="H120"/>
  <c r="H437" s="1"/>
  <c r="I120"/>
  <c r="I437" s="1"/>
  <c r="J120"/>
  <c r="J437" s="1"/>
  <c r="K120"/>
  <c r="K437" s="1"/>
  <c r="L120"/>
  <c r="L437" s="1"/>
  <c r="M120"/>
  <c r="M437" s="1"/>
  <c r="N120"/>
  <c r="N437" s="1"/>
  <c r="O120"/>
  <c r="O437" s="1"/>
  <c r="P120"/>
  <c r="P437" s="1"/>
  <c r="Q120"/>
  <c r="Q437" s="1"/>
  <c r="R120"/>
  <c r="R437" s="1"/>
  <c r="S120"/>
  <c r="S437" s="1"/>
  <c r="T120"/>
  <c r="T437" s="1"/>
  <c r="U120"/>
  <c r="U437" s="1"/>
  <c r="V120"/>
  <c r="V437" s="1"/>
  <c r="W120"/>
  <c r="W437" s="1"/>
  <c r="X120"/>
  <c r="X437" s="1"/>
  <c r="Y120"/>
  <c r="Y437" s="1"/>
  <c r="Z120"/>
  <c r="Z437" s="1"/>
  <c r="AA120"/>
  <c r="AA437" s="1"/>
  <c r="AB120"/>
  <c r="AB437" s="1"/>
  <c r="AC120"/>
  <c r="AC437" s="1"/>
  <c r="AD120"/>
  <c r="AD437" s="1"/>
  <c r="AE120"/>
  <c r="AE437" s="1"/>
  <c r="AF120"/>
  <c r="AF437" s="1"/>
  <c r="AG120"/>
  <c r="AG437" s="1"/>
  <c r="AH120"/>
  <c r="AH437" s="1"/>
  <c r="AI120"/>
  <c r="AI437" s="1"/>
  <c r="AJ120"/>
  <c r="AJ437" s="1"/>
  <c r="AK120"/>
  <c r="AK437" s="1"/>
  <c r="AL120"/>
  <c r="AL437" s="1"/>
  <c r="AM120"/>
  <c r="AM437" s="1"/>
  <c r="AN120"/>
  <c r="AN437" s="1"/>
  <c r="AO120"/>
  <c r="AO437" s="1"/>
  <c r="AP120"/>
  <c r="AP437" s="1"/>
  <c r="AQ120"/>
  <c r="AQ437" s="1"/>
  <c r="AR120"/>
  <c r="AR437" s="1"/>
  <c r="AS120"/>
  <c r="AS437" s="1"/>
  <c r="AT120"/>
  <c r="AT437" s="1"/>
  <c r="AU120"/>
  <c r="AU437" s="1"/>
  <c r="AV120"/>
  <c r="AV437" s="1"/>
  <c r="AW120"/>
  <c r="AW437" s="1"/>
  <c r="AX120"/>
  <c r="AX437" s="1"/>
  <c r="AY120"/>
  <c r="AY437" s="1"/>
  <c r="H121"/>
  <c r="H438" s="1"/>
  <c r="I121"/>
  <c r="I438" s="1"/>
  <c r="J121"/>
  <c r="J438" s="1"/>
  <c r="K121"/>
  <c r="K438" s="1"/>
  <c r="L121"/>
  <c r="L438" s="1"/>
  <c r="M121"/>
  <c r="M438" s="1"/>
  <c r="N121"/>
  <c r="N438" s="1"/>
  <c r="O121"/>
  <c r="O438" s="1"/>
  <c r="P121"/>
  <c r="P438" s="1"/>
  <c r="Q121"/>
  <c r="Q438" s="1"/>
  <c r="R121"/>
  <c r="R438" s="1"/>
  <c r="S121"/>
  <c r="S438" s="1"/>
  <c r="T121"/>
  <c r="T438" s="1"/>
  <c r="U121"/>
  <c r="U438" s="1"/>
  <c r="V121"/>
  <c r="V438" s="1"/>
  <c r="W121"/>
  <c r="W438" s="1"/>
  <c r="X121"/>
  <c r="X438" s="1"/>
  <c r="Y121"/>
  <c r="Y438" s="1"/>
  <c r="Z121"/>
  <c r="Z438" s="1"/>
  <c r="AA121"/>
  <c r="AA438" s="1"/>
  <c r="AB121"/>
  <c r="AB438" s="1"/>
  <c r="AC121"/>
  <c r="AC438" s="1"/>
  <c r="AD121"/>
  <c r="AD438" s="1"/>
  <c r="AE121"/>
  <c r="AE438" s="1"/>
  <c r="AF121"/>
  <c r="AF438" s="1"/>
  <c r="AG121"/>
  <c r="AG438" s="1"/>
  <c r="AH121"/>
  <c r="AH438" s="1"/>
  <c r="AI121"/>
  <c r="AI438" s="1"/>
  <c r="AJ121"/>
  <c r="AJ438" s="1"/>
  <c r="AK121"/>
  <c r="AK438" s="1"/>
  <c r="AL121"/>
  <c r="AL438" s="1"/>
  <c r="AM121"/>
  <c r="AM438" s="1"/>
  <c r="AN121"/>
  <c r="AN438" s="1"/>
  <c r="AO121"/>
  <c r="AO438" s="1"/>
  <c r="AP121"/>
  <c r="AP438" s="1"/>
  <c r="AQ121"/>
  <c r="AQ438" s="1"/>
  <c r="AR121"/>
  <c r="AR438" s="1"/>
  <c r="AS121"/>
  <c r="AS438" s="1"/>
  <c r="AT121"/>
  <c r="AT438" s="1"/>
  <c r="AU121"/>
  <c r="AU438" s="1"/>
  <c r="AV121"/>
  <c r="AV438" s="1"/>
  <c r="AW121"/>
  <c r="AW438" s="1"/>
  <c r="AX121"/>
  <c r="AX438" s="1"/>
  <c r="AY121"/>
  <c r="AY438" s="1"/>
  <c r="H122"/>
  <c r="H439" s="1"/>
  <c r="I122"/>
  <c r="I439" s="1"/>
  <c r="J122"/>
  <c r="J439" s="1"/>
  <c r="K122"/>
  <c r="K439" s="1"/>
  <c r="L122"/>
  <c r="L439" s="1"/>
  <c r="M122"/>
  <c r="M439" s="1"/>
  <c r="N122"/>
  <c r="N439" s="1"/>
  <c r="O122"/>
  <c r="O439" s="1"/>
  <c r="P122"/>
  <c r="P439" s="1"/>
  <c r="Q122"/>
  <c r="Q439" s="1"/>
  <c r="R122"/>
  <c r="R439" s="1"/>
  <c r="S122"/>
  <c r="S439" s="1"/>
  <c r="T122"/>
  <c r="T439" s="1"/>
  <c r="U122"/>
  <c r="U439" s="1"/>
  <c r="V122"/>
  <c r="V439" s="1"/>
  <c r="W122"/>
  <c r="W439" s="1"/>
  <c r="X122"/>
  <c r="X439" s="1"/>
  <c r="Y122"/>
  <c r="Y439" s="1"/>
  <c r="Z122"/>
  <c r="Z439" s="1"/>
  <c r="AA122"/>
  <c r="AA439" s="1"/>
  <c r="AB122"/>
  <c r="AB439" s="1"/>
  <c r="AC122"/>
  <c r="AC439" s="1"/>
  <c r="AD122"/>
  <c r="AD439" s="1"/>
  <c r="AE122"/>
  <c r="AE439" s="1"/>
  <c r="AF122"/>
  <c r="AF439" s="1"/>
  <c r="AG122"/>
  <c r="AG439" s="1"/>
  <c r="AH122"/>
  <c r="AH439" s="1"/>
  <c r="AI122"/>
  <c r="AI439" s="1"/>
  <c r="AJ122"/>
  <c r="AJ439" s="1"/>
  <c r="AK122"/>
  <c r="AK439" s="1"/>
  <c r="AL122"/>
  <c r="AL439" s="1"/>
  <c r="AM122"/>
  <c r="AM439" s="1"/>
  <c r="AN122"/>
  <c r="AN439" s="1"/>
  <c r="AO122"/>
  <c r="AO439" s="1"/>
  <c r="AP122"/>
  <c r="AP439" s="1"/>
  <c r="AQ122"/>
  <c r="AQ439" s="1"/>
  <c r="AR122"/>
  <c r="AR439" s="1"/>
  <c r="AS122"/>
  <c r="AS439" s="1"/>
  <c r="AT122"/>
  <c r="AT439" s="1"/>
  <c r="AU122"/>
  <c r="AU439" s="1"/>
  <c r="AV122"/>
  <c r="AV439" s="1"/>
  <c r="AW122"/>
  <c r="AW439" s="1"/>
  <c r="AX122"/>
  <c r="AX439" s="1"/>
  <c r="AY122"/>
  <c r="AY439" s="1"/>
  <c r="I117"/>
  <c r="I434" s="1"/>
  <c r="J117"/>
  <c r="J434" s="1"/>
  <c r="K117"/>
  <c r="K434" s="1"/>
  <c r="K433" s="1"/>
  <c r="L117"/>
  <c r="L434" s="1"/>
  <c r="L433" s="1"/>
  <c r="M117"/>
  <c r="M434" s="1"/>
  <c r="N117"/>
  <c r="N434" s="1"/>
  <c r="N433" s="1"/>
  <c r="O117"/>
  <c r="O434" s="1"/>
  <c r="O433" s="1"/>
  <c r="P117"/>
  <c r="P434" s="1"/>
  <c r="Q117"/>
  <c r="Q434" s="1"/>
  <c r="Q433" s="1"/>
  <c r="R117"/>
  <c r="R434" s="1"/>
  <c r="R433" s="1"/>
  <c r="S117"/>
  <c r="S434" s="1"/>
  <c r="T117"/>
  <c r="T434" s="1"/>
  <c r="T433" s="1"/>
  <c r="U117"/>
  <c r="U434" s="1"/>
  <c r="U433" s="1"/>
  <c r="V117"/>
  <c r="V434" s="1"/>
  <c r="W117"/>
  <c r="W434" s="1"/>
  <c r="W433" s="1"/>
  <c r="X117"/>
  <c r="X434" s="1"/>
  <c r="X433" s="1"/>
  <c r="Y117"/>
  <c r="Y434" s="1"/>
  <c r="Z117"/>
  <c r="Z434" s="1"/>
  <c r="Z433" s="1"/>
  <c r="AA117"/>
  <c r="AA434" s="1"/>
  <c r="AA433" s="1"/>
  <c r="AB117"/>
  <c r="AB434" s="1"/>
  <c r="AB433" s="1"/>
  <c r="AC117"/>
  <c r="AC434" s="1"/>
  <c r="AC433" s="1"/>
  <c r="AD117"/>
  <c r="AD434" s="1"/>
  <c r="AE117"/>
  <c r="AE434" s="1"/>
  <c r="AE433" s="1"/>
  <c r="AF117"/>
  <c r="AF434" s="1"/>
  <c r="AF433" s="1"/>
  <c r="AG117"/>
  <c r="AG434" s="1"/>
  <c r="AG433" s="1"/>
  <c r="AH117"/>
  <c r="AH434" s="1"/>
  <c r="AH433" s="1"/>
  <c r="AI117"/>
  <c r="AI434" s="1"/>
  <c r="AJ117"/>
  <c r="AJ434" s="1"/>
  <c r="AJ433" s="1"/>
  <c r="AK117"/>
  <c r="AK434" s="1"/>
  <c r="AK433" s="1"/>
  <c r="AL117"/>
  <c r="AL434" s="1"/>
  <c r="AL433" s="1"/>
  <c r="AM117"/>
  <c r="AM434" s="1"/>
  <c r="AM433" s="1"/>
  <c r="AN117"/>
  <c r="AN434" s="1"/>
  <c r="AO117"/>
  <c r="AO434" s="1"/>
  <c r="AO433" s="1"/>
  <c r="AP117"/>
  <c r="AP434" s="1"/>
  <c r="AP433" s="1"/>
  <c r="AQ117"/>
  <c r="AQ434" s="1"/>
  <c r="AR117"/>
  <c r="AR434" s="1"/>
  <c r="AR433" s="1"/>
  <c r="AS117"/>
  <c r="AS434" s="1"/>
  <c r="AS433" s="1"/>
  <c r="AT117"/>
  <c r="AT434" s="1"/>
  <c r="AT433" s="1"/>
  <c r="AU117"/>
  <c r="AU434" s="1"/>
  <c r="AU433" s="1"/>
  <c r="AV117"/>
  <c r="AV434" s="1"/>
  <c r="AW117"/>
  <c r="AW434" s="1"/>
  <c r="AW433" s="1"/>
  <c r="AX117"/>
  <c r="AX434" s="1"/>
  <c r="AX433" s="1"/>
  <c r="AY117"/>
  <c r="AY434" s="1"/>
  <c r="H117"/>
  <c r="H434" s="1"/>
  <c r="F204"/>
  <c r="E204"/>
  <c r="F203"/>
  <c r="E203"/>
  <c r="F202"/>
  <c r="E202"/>
  <c r="F201"/>
  <c r="E201"/>
  <c r="F200"/>
  <c r="E200"/>
  <c r="F199"/>
  <c r="E199"/>
  <c r="AX198"/>
  <c r="AW198"/>
  <c r="AU198"/>
  <c r="AT198"/>
  <c r="AS198"/>
  <c r="AR198"/>
  <c r="AP198"/>
  <c r="AO198"/>
  <c r="AM198"/>
  <c r="AL198"/>
  <c r="AK198"/>
  <c r="AJ198"/>
  <c r="AH198"/>
  <c r="AG198"/>
  <c r="AF198"/>
  <c r="AE198"/>
  <c r="AC198"/>
  <c r="AB198"/>
  <c r="AA198"/>
  <c r="Z198"/>
  <c r="X198"/>
  <c r="W198"/>
  <c r="U198"/>
  <c r="T198"/>
  <c r="R198"/>
  <c r="Q198"/>
  <c r="O198"/>
  <c r="N198"/>
  <c r="L198"/>
  <c r="K198"/>
  <c r="I198"/>
  <c r="H198"/>
  <c r="F198"/>
  <c r="E198"/>
  <c r="F197"/>
  <c r="E197"/>
  <c r="F196"/>
  <c r="E196"/>
  <c r="F195"/>
  <c r="E195"/>
  <c r="F194"/>
  <c r="E194"/>
  <c r="F193"/>
  <c r="E193"/>
  <c r="F192"/>
  <c r="E192"/>
  <c r="AX191"/>
  <c r="AW191"/>
  <c r="AU191"/>
  <c r="AT191"/>
  <c r="AS191"/>
  <c r="AR191"/>
  <c r="AP191"/>
  <c r="AO191"/>
  <c r="AM191"/>
  <c r="AL191"/>
  <c r="AK191"/>
  <c r="AJ191"/>
  <c r="AH191"/>
  <c r="AG191"/>
  <c r="AF191"/>
  <c r="AE191"/>
  <c r="AC191"/>
  <c r="AB191"/>
  <c r="AA191"/>
  <c r="Z191"/>
  <c r="X191"/>
  <c r="W191"/>
  <c r="U191"/>
  <c r="T191"/>
  <c r="R191"/>
  <c r="Q191"/>
  <c r="O191"/>
  <c r="N191"/>
  <c r="L191"/>
  <c r="K191"/>
  <c r="I191"/>
  <c r="H191"/>
  <c r="F191"/>
  <c r="E191"/>
  <c r="F190"/>
  <c r="E190"/>
  <c r="F189"/>
  <c r="E189"/>
  <c r="F188"/>
  <c r="E188"/>
  <c r="F187"/>
  <c r="E187"/>
  <c r="F186"/>
  <c r="E186"/>
  <c r="F185"/>
  <c r="E185"/>
  <c r="AX184"/>
  <c r="AW184"/>
  <c r="AU184"/>
  <c r="AT184"/>
  <c r="AS184"/>
  <c r="AR184"/>
  <c r="AP184"/>
  <c r="AO184"/>
  <c r="AM184"/>
  <c r="AL184"/>
  <c r="AK184"/>
  <c r="AJ184"/>
  <c r="AH184"/>
  <c r="AG184"/>
  <c r="AF184"/>
  <c r="AE184"/>
  <c r="AC184"/>
  <c r="AB184"/>
  <c r="AA184"/>
  <c r="Z184"/>
  <c r="X184"/>
  <c r="W184"/>
  <c r="U184"/>
  <c r="T184"/>
  <c r="R184"/>
  <c r="Q184"/>
  <c r="O184"/>
  <c r="N184"/>
  <c r="L184"/>
  <c r="K184"/>
  <c r="I184"/>
  <c r="H184"/>
  <c r="F184"/>
  <c r="E184"/>
  <c r="F173"/>
  <c r="E173"/>
  <c r="F172"/>
  <c r="E172"/>
  <c r="F171"/>
  <c r="E171"/>
  <c r="F170"/>
  <c r="E170"/>
  <c r="F169"/>
  <c r="E169"/>
  <c r="F168"/>
  <c r="AX167"/>
  <c r="AW167"/>
  <c r="AU167"/>
  <c r="AT167"/>
  <c r="AS167"/>
  <c r="AR167"/>
  <c r="AP167"/>
  <c r="AO167"/>
  <c r="AM167"/>
  <c r="AL167"/>
  <c r="AK167"/>
  <c r="AJ167"/>
  <c r="AH167"/>
  <c r="AG167"/>
  <c r="AF167"/>
  <c r="AE167"/>
  <c r="AC167"/>
  <c r="AB167"/>
  <c r="AA167"/>
  <c r="Z167"/>
  <c r="X167"/>
  <c r="W167"/>
  <c r="U167"/>
  <c r="T167"/>
  <c r="R167"/>
  <c r="Q167"/>
  <c r="O167"/>
  <c r="N167"/>
  <c r="L167"/>
  <c r="K167"/>
  <c r="I167"/>
  <c r="F167"/>
  <c r="E167"/>
  <c r="E103"/>
  <c r="F103"/>
  <c r="E104"/>
  <c r="F104"/>
  <c r="E105"/>
  <c r="F105"/>
  <c r="E106"/>
  <c r="F106"/>
  <c r="E107"/>
  <c r="F107"/>
  <c r="E108"/>
  <c r="F108"/>
  <c r="E110"/>
  <c r="F110"/>
  <c r="E111"/>
  <c r="F111"/>
  <c r="E112"/>
  <c r="F112"/>
  <c r="E113"/>
  <c r="F113"/>
  <c r="E114"/>
  <c r="F114"/>
  <c r="E115"/>
  <c r="F115"/>
  <c r="E117"/>
  <c r="F117"/>
  <c r="E118"/>
  <c r="F118"/>
  <c r="E119"/>
  <c r="F119"/>
  <c r="E120"/>
  <c r="F120"/>
  <c r="E121"/>
  <c r="F121"/>
  <c r="E122"/>
  <c r="F122"/>
  <c r="E126"/>
  <c r="F126"/>
  <c r="E127"/>
  <c r="F127"/>
  <c r="E128"/>
  <c r="F128"/>
  <c r="E129"/>
  <c r="F129"/>
  <c r="E130"/>
  <c r="F130"/>
  <c r="E131"/>
  <c r="F131"/>
  <c r="E88"/>
  <c r="F88"/>
  <c r="E89"/>
  <c r="F89"/>
  <c r="E90"/>
  <c r="F90"/>
  <c r="E91"/>
  <c r="F91"/>
  <c r="E92"/>
  <c r="F92"/>
  <c r="E93"/>
  <c r="F93"/>
  <c r="E43"/>
  <c r="F43"/>
  <c r="E44"/>
  <c r="F44"/>
  <c r="E45"/>
  <c r="F45"/>
  <c r="E46"/>
  <c r="F46"/>
  <c r="E47"/>
  <c r="F47"/>
  <c r="E48"/>
  <c r="F48"/>
  <c r="E50"/>
  <c r="F50"/>
  <c r="E51"/>
  <c r="F51"/>
  <c r="E52"/>
  <c r="F52"/>
  <c r="E53"/>
  <c r="F53"/>
  <c r="E54"/>
  <c r="F54"/>
  <c r="E55"/>
  <c r="F55"/>
  <c r="E64"/>
  <c r="F64"/>
  <c r="E65"/>
  <c r="F65"/>
  <c r="E66"/>
  <c r="F66"/>
  <c r="E67"/>
  <c r="F67"/>
  <c r="E68"/>
  <c r="F68"/>
  <c r="E69"/>
  <c r="F69"/>
  <c r="E36"/>
  <c r="F36"/>
  <c r="E37"/>
  <c r="F37"/>
  <c r="E38"/>
  <c r="F38"/>
  <c r="E39"/>
  <c r="F39"/>
  <c r="E40"/>
  <c r="F40"/>
  <c r="E41"/>
  <c r="F41"/>
  <c r="H96"/>
  <c r="H421" s="1"/>
  <c r="I96"/>
  <c r="I421" s="1"/>
  <c r="J96"/>
  <c r="J421" s="1"/>
  <c r="K96"/>
  <c r="K421" s="1"/>
  <c r="L96"/>
  <c r="L421" s="1"/>
  <c r="M96"/>
  <c r="M421" s="1"/>
  <c r="N96"/>
  <c r="N421" s="1"/>
  <c r="O96"/>
  <c r="O421" s="1"/>
  <c r="P96"/>
  <c r="P421" s="1"/>
  <c r="Q96"/>
  <c r="Q421" s="1"/>
  <c r="R96"/>
  <c r="R421" s="1"/>
  <c r="S96"/>
  <c r="S421" s="1"/>
  <c r="T96"/>
  <c r="T421" s="1"/>
  <c r="U96"/>
  <c r="U421" s="1"/>
  <c r="V96"/>
  <c r="V421" s="1"/>
  <c r="W96"/>
  <c r="W421" s="1"/>
  <c r="X96"/>
  <c r="X421" s="1"/>
  <c r="Y96"/>
  <c r="Y421" s="1"/>
  <c r="Z96"/>
  <c r="Z421" s="1"/>
  <c r="AA96"/>
  <c r="AA421" s="1"/>
  <c r="AB96"/>
  <c r="AB421" s="1"/>
  <c r="AC96"/>
  <c r="AC421" s="1"/>
  <c r="AD96"/>
  <c r="AD421" s="1"/>
  <c r="AE96"/>
  <c r="AE421" s="1"/>
  <c r="AF96"/>
  <c r="AF421" s="1"/>
  <c r="AG96"/>
  <c r="AG421" s="1"/>
  <c r="AH96"/>
  <c r="AH421" s="1"/>
  <c r="AI96"/>
  <c r="AI421" s="1"/>
  <c r="AJ96"/>
  <c r="AJ421" s="1"/>
  <c r="AK96"/>
  <c r="AK421" s="1"/>
  <c r="AL96"/>
  <c r="AL421" s="1"/>
  <c r="AM96"/>
  <c r="AM421" s="1"/>
  <c r="AN96"/>
  <c r="AN421" s="1"/>
  <c r="AO96"/>
  <c r="AO421" s="1"/>
  <c r="AP96"/>
  <c r="AP421" s="1"/>
  <c r="AQ96"/>
  <c r="AQ421" s="1"/>
  <c r="AR96"/>
  <c r="AR421" s="1"/>
  <c r="AS96"/>
  <c r="AS421" s="1"/>
  <c r="AT96"/>
  <c r="AT421" s="1"/>
  <c r="AU96"/>
  <c r="AU421" s="1"/>
  <c r="AV96"/>
  <c r="AV421" s="1"/>
  <c r="AW96"/>
  <c r="AW421" s="1"/>
  <c r="AX96"/>
  <c r="AX421" s="1"/>
  <c r="AY96"/>
  <c r="AY421" s="1"/>
  <c r="H97"/>
  <c r="H422" s="1"/>
  <c r="I97"/>
  <c r="I422" s="1"/>
  <c r="J97"/>
  <c r="J422" s="1"/>
  <c r="K97"/>
  <c r="K422" s="1"/>
  <c r="L97"/>
  <c r="L422" s="1"/>
  <c r="M97"/>
  <c r="M422" s="1"/>
  <c r="N97"/>
  <c r="N422" s="1"/>
  <c r="O97"/>
  <c r="O422" s="1"/>
  <c r="P97"/>
  <c r="P422" s="1"/>
  <c r="Q97"/>
  <c r="Q422" s="1"/>
  <c r="R97"/>
  <c r="R422" s="1"/>
  <c r="S97"/>
  <c r="S422" s="1"/>
  <c r="T97"/>
  <c r="T422" s="1"/>
  <c r="U97"/>
  <c r="U422" s="1"/>
  <c r="V97"/>
  <c r="V422" s="1"/>
  <c r="W97"/>
  <c r="W422" s="1"/>
  <c r="X97"/>
  <c r="X422" s="1"/>
  <c r="Y97"/>
  <c r="Y422" s="1"/>
  <c r="Z97"/>
  <c r="Z422" s="1"/>
  <c r="AA97"/>
  <c r="AA422" s="1"/>
  <c r="AB97"/>
  <c r="AB422" s="1"/>
  <c r="AC97"/>
  <c r="AC422" s="1"/>
  <c r="AD97"/>
  <c r="AD422" s="1"/>
  <c r="AE97"/>
  <c r="AE422" s="1"/>
  <c r="AF97"/>
  <c r="AF422" s="1"/>
  <c r="AG97"/>
  <c r="AG422" s="1"/>
  <c r="AH97"/>
  <c r="AH422" s="1"/>
  <c r="AI97"/>
  <c r="AI422" s="1"/>
  <c r="AJ97"/>
  <c r="AJ422" s="1"/>
  <c r="AK97"/>
  <c r="AK422" s="1"/>
  <c r="AL97"/>
  <c r="AL422" s="1"/>
  <c r="AM97"/>
  <c r="AM422" s="1"/>
  <c r="AN97"/>
  <c r="AN422" s="1"/>
  <c r="AO97"/>
  <c r="AO422" s="1"/>
  <c r="AP97"/>
  <c r="AP422" s="1"/>
  <c r="AQ97"/>
  <c r="AQ422" s="1"/>
  <c r="AR97"/>
  <c r="AR422" s="1"/>
  <c r="AS97"/>
  <c r="AS422" s="1"/>
  <c r="AT97"/>
  <c r="AT422" s="1"/>
  <c r="AU97"/>
  <c r="AU422" s="1"/>
  <c r="AV97"/>
  <c r="AV422" s="1"/>
  <c r="AW97"/>
  <c r="AW422" s="1"/>
  <c r="AX97"/>
  <c r="AX422" s="1"/>
  <c r="AY97"/>
  <c r="AY422" s="1"/>
  <c r="H98"/>
  <c r="H423" s="1"/>
  <c r="I98"/>
  <c r="I423" s="1"/>
  <c r="J98"/>
  <c r="J423" s="1"/>
  <c r="K98"/>
  <c r="K423" s="1"/>
  <c r="L98"/>
  <c r="L423" s="1"/>
  <c r="M98"/>
  <c r="M423" s="1"/>
  <c r="N98"/>
  <c r="N423" s="1"/>
  <c r="O98"/>
  <c r="O423" s="1"/>
  <c r="P98"/>
  <c r="P423" s="1"/>
  <c r="Q98"/>
  <c r="Q423" s="1"/>
  <c r="R98"/>
  <c r="R423" s="1"/>
  <c r="S98"/>
  <c r="S423" s="1"/>
  <c r="T98"/>
  <c r="T423" s="1"/>
  <c r="U98"/>
  <c r="U423" s="1"/>
  <c r="V98"/>
  <c r="V423" s="1"/>
  <c r="W98"/>
  <c r="W423" s="1"/>
  <c r="X98"/>
  <c r="X423" s="1"/>
  <c r="Y98"/>
  <c r="Y423" s="1"/>
  <c r="Z98"/>
  <c r="Z423" s="1"/>
  <c r="AA98"/>
  <c r="AA423" s="1"/>
  <c r="AB98"/>
  <c r="AB423" s="1"/>
  <c r="AC98"/>
  <c r="AC423" s="1"/>
  <c r="AD98"/>
  <c r="AD423" s="1"/>
  <c r="AE98"/>
  <c r="AE423" s="1"/>
  <c r="AF98"/>
  <c r="AF423" s="1"/>
  <c r="AG98"/>
  <c r="AG423" s="1"/>
  <c r="AH98"/>
  <c r="AH423" s="1"/>
  <c r="AI98"/>
  <c r="AI423" s="1"/>
  <c r="AJ98"/>
  <c r="AJ423" s="1"/>
  <c r="AK98"/>
  <c r="AK423" s="1"/>
  <c r="AL98"/>
  <c r="AL423" s="1"/>
  <c r="AM98"/>
  <c r="AM423" s="1"/>
  <c r="AN98"/>
  <c r="AN423" s="1"/>
  <c r="AO98"/>
  <c r="AO423" s="1"/>
  <c r="AP98"/>
  <c r="AP423" s="1"/>
  <c r="AQ98"/>
  <c r="AQ423" s="1"/>
  <c r="AR98"/>
  <c r="AR423" s="1"/>
  <c r="AS98"/>
  <c r="AS423" s="1"/>
  <c r="AT98"/>
  <c r="AT423" s="1"/>
  <c r="AU98"/>
  <c r="AU423" s="1"/>
  <c r="AV98"/>
  <c r="AV423" s="1"/>
  <c r="AW98"/>
  <c r="AW423" s="1"/>
  <c r="AX98"/>
  <c r="AX423" s="1"/>
  <c r="AY98"/>
  <c r="AY423" s="1"/>
  <c r="H99"/>
  <c r="H424" s="1"/>
  <c r="I99"/>
  <c r="I424" s="1"/>
  <c r="J99"/>
  <c r="J424" s="1"/>
  <c r="K99"/>
  <c r="K424" s="1"/>
  <c r="L99"/>
  <c r="L424" s="1"/>
  <c r="M99"/>
  <c r="M424" s="1"/>
  <c r="N99"/>
  <c r="N424" s="1"/>
  <c r="O99"/>
  <c r="O424" s="1"/>
  <c r="P99"/>
  <c r="P424" s="1"/>
  <c r="Q99"/>
  <c r="Q424" s="1"/>
  <c r="R99"/>
  <c r="R424" s="1"/>
  <c r="S99"/>
  <c r="S424" s="1"/>
  <c r="T99"/>
  <c r="T424" s="1"/>
  <c r="U99"/>
  <c r="U424" s="1"/>
  <c r="V99"/>
  <c r="V424" s="1"/>
  <c r="W99"/>
  <c r="W424" s="1"/>
  <c r="X99"/>
  <c r="X424" s="1"/>
  <c r="Y99"/>
  <c r="Y424" s="1"/>
  <c r="Z99"/>
  <c r="Z424" s="1"/>
  <c r="AA99"/>
  <c r="AA424" s="1"/>
  <c r="AB99"/>
  <c r="AB424" s="1"/>
  <c r="AC99"/>
  <c r="AC424" s="1"/>
  <c r="AD99"/>
  <c r="AD424" s="1"/>
  <c r="AE99"/>
  <c r="AE424" s="1"/>
  <c r="AF99"/>
  <c r="AF424" s="1"/>
  <c r="AG99"/>
  <c r="AG424" s="1"/>
  <c r="AH99"/>
  <c r="AH424" s="1"/>
  <c r="AI99"/>
  <c r="AI424" s="1"/>
  <c r="AJ99"/>
  <c r="AJ424" s="1"/>
  <c r="AK99"/>
  <c r="AK424" s="1"/>
  <c r="AL99"/>
  <c r="AL424" s="1"/>
  <c r="AM99"/>
  <c r="AM424" s="1"/>
  <c r="AN99"/>
  <c r="AN424" s="1"/>
  <c r="AO99"/>
  <c r="AO424" s="1"/>
  <c r="AP99"/>
  <c r="AP424" s="1"/>
  <c r="AQ99"/>
  <c r="AQ424" s="1"/>
  <c r="AR99"/>
  <c r="AR424" s="1"/>
  <c r="AS99"/>
  <c r="AS424" s="1"/>
  <c r="AT99"/>
  <c r="AT424" s="1"/>
  <c r="AU99"/>
  <c r="AU424" s="1"/>
  <c r="AV99"/>
  <c r="AV424" s="1"/>
  <c r="AW99"/>
  <c r="AW424" s="1"/>
  <c r="AX99"/>
  <c r="AX424" s="1"/>
  <c r="AY99"/>
  <c r="AY424" s="1"/>
  <c r="H100"/>
  <c r="H425" s="1"/>
  <c r="I100"/>
  <c r="I425" s="1"/>
  <c r="J100"/>
  <c r="J425" s="1"/>
  <c r="K100"/>
  <c r="K425" s="1"/>
  <c r="L100"/>
  <c r="L425" s="1"/>
  <c r="M100"/>
  <c r="M425" s="1"/>
  <c r="N100"/>
  <c r="N425" s="1"/>
  <c r="O100"/>
  <c r="O425" s="1"/>
  <c r="P100"/>
  <c r="P425" s="1"/>
  <c r="Q100"/>
  <c r="Q425" s="1"/>
  <c r="R100"/>
  <c r="R425" s="1"/>
  <c r="S100"/>
  <c r="S425" s="1"/>
  <c r="T100"/>
  <c r="T425" s="1"/>
  <c r="U100"/>
  <c r="U425" s="1"/>
  <c r="V100"/>
  <c r="V425" s="1"/>
  <c r="W100"/>
  <c r="W425" s="1"/>
  <c r="X100"/>
  <c r="X425" s="1"/>
  <c r="Y100"/>
  <c r="Y425" s="1"/>
  <c r="Z100"/>
  <c r="Z425" s="1"/>
  <c r="AA100"/>
  <c r="AA425" s="1"/>
  <c r="AB100"/>
  <c r="AB425" s="1"/>
  <c r="AC100"/>
  <c r="AC425" s="1"/>
  <c r="AD100"/>
  <c r="AD425" s="1"/>
  <c r="AE100"/>
  <c r="AE425" s="1"/>
  <c r="AF100"/>
  <c r="AF425" s="1"/>
  <c r="AG100"/>
  <c r="AG425" s="1"/>
  <c r="AH100"/>
  <c r="AH425" s="1"/>
  <c r="AI100"/>
  <c r="AI425" s="1"/>
  <c r="AJ100"/>
  <c r="AJ425" s="1"/>
  <c r="AK100"/>
  <c r="AK425" s="1"/>
  <c r="AL100"/>
  <c r="AL425" s="1"/>
  <c r="AM100"/>
  <c r="AM425" s="1"/>
  <c r="AN100"/>
  <c r="AN425" s="1"/>
  <c r="AO100"/>
  <c r="AO425" s="1"/>
  <c r="AP100"/>
  <c r="AP425" s="1"/>
  <c r="AQ100"/>
  <c r="AQ425" s="1"/>
  <c r="AR100"/>
  <c r="AR425" s="1"/>
  <c r="AS100"/>
  <c r="AS425" s="1"/>
  <c r="AT100"/>
  <c r="AT425" s="1"/>
  <c r="AU100"/>
  <c r="AU425" s="1"/>
  <c r="AV100"/>
  <c r="AV425" s="1"/>
  <c r="AW100"/>
  <c r="AW425" s="1"/>
  <c r="AX100"/>
  <c r="AX425" s="1"/>
  <c r="AY100"/>
  <c r="AY425" s="1"/>
  <c r="I95"/>
  <c r="I420" s="1"/>
  <c r="J95"/>
  <c r="J420" s="1"/>
  <c r="K95"/>
  <c r="K420" s="1"/>
  <c r="K419" s="1"/>
  <c r="L95"/>
  <c r="L420" s="1"/>
  <c r="L419" s="1"/>
  <c r="M95"/>
  <c r="M420" s="1"/>
  <c r="N95"/>
  <c r="N420" s="1"/>
  <c r="N419" s="1"/>
  <c r="O95"/>
  <c r="O420" s="1"/>
  <c r="O419" s="1"/>
  <c r="P95"/>
  <c r="P420" s="1"/>
  <c r="Q95"/>
  <c r="Q420" s="1"/>
  <c r="Q419" s="1"/>
  <c r="R95"/>
  <c r="R420" s="1"/>
  <c r="R419" s="1"/>
  <c r="S95"/>
  <c r="S420" s="1"/>
  <c r="T95"/>
  <c r="T420" s="1"/>
  <c r="T419" s="1"/>
  <c r="U95"/>
  <c r="U420" s="1"/>
  <c r="U419" s="1"/>
  <c r="V95"/>
  <c r="V420" s="1"/>
  <c r="W95"/>
  <c r="W420" s="1"/>
  <c r="W419" s="1"/>
  <c r="X95"/>
  <c r="X420" s="1"/>
  <c r="X419" s="1"/>
  <c r="Y95"/>
  <c r="Y420" s="1"/>
  <c r="Z95"/>
  <c r="Z420" s="1"/>
  <c r="Z419" s="1"/>
  <c r="AA95"/>
  <c r="AA420" s="1"/>
  <c r="AA419" s="1"/>
  <c r="AB95"/>
  <c r="AB420" s="1"/>
  <c r="AB419" s="1"/>
  <c r="AC95"/>
  <c r="AC420" s="1"/>
  <c r="AC419" s="1"/>
  <c r="AD95"/>
  <c r="AD420" s="1"/>
  <c r="AE95"/>
  <c r="AE420" s="1"/>
  <c r="AE419" s="1"/>
  <c r="AF95"/>
  <c r="AF420" s="1"/>
  <c r="AF419" s="1"/>
  <c r="AG95"/>
  <c r="AG420" s="1"/>
  <c r="AG419" s="1"/>
  <c r="AH95"/>
  <c r="AH420" s="1"/>
  <c r="AH419" s="1"/>
  <c r="AI95"/>
  <c r="AI420" s="1"/>
  <c r="AJ95"/>
  <c r="AJ420" s="1"/>
  <c r="AJ419" s="1"/>
  <c r="AK95"/>
  <c r="AK420" s="1"/>
  <c r="AK419" s="1"/>
  <c r="AL95"/>
  <c r="AL420" s="1"/>
  <c r="AL419" s="1"/>
  <c r="AM95"/>
  <c r="AM420" s="1"/>
  <c r="AM419" s="1"/>
  <c r="AN95"/>
  <c r="AN420" s="1"/>
  <c r="AO95"/>
  <c r="AO420" s="1"/>
  <c r="AO419" s="1"/>
  <c r="AP95"/>
  <c r="AP420" s="1"/>
  <c r="AP419" s="1"/>
  <c r="AQ95"/>
  <c r="AQ420" s="1"/>
  <c r="AR95"/>
  <c r="AR420" s="1"/>
  <c r="AR419" s="1"/>
  <c r="AS95"/>
  <c r="AS420" s="1"/>
  <c r="AS419" s="1"/>
  <c r="AT95"/>
  <c r="AT420" s="1"/>
  <c r="AT419" s="1"/>
  <c r="AU95"/>
  <c r="AU420" s="1"/>
  <c r="AU419" s="1"/>
  <c r="AV95"/>
  <c r="AV420" s="1"/>
  <c r="AW95"/>
  <c r="AW420" s="1"/>
  <c r="AW419" s="1"/>
  <c r="AX95"/>
  <c r="AX420" s="1"/>
  <c r="AX419" s="1"/>
  <c r="AY95"/>
  <c r="AY420" s="1"/>
  <c r="H95"/>
  <c r="AX125"/>
  <c r="AW125"/>
  <c r="AU125"/>
  <c r="AT125"/>
  <c r="AS125"/>
  <c r="AR125"/>
  <c r="AP125"/>
  <c r="AO125"/>
  <c r="AM125"/>
  <c r="AL125"/>
  <c r="AK125"/>
  <c r="AJ125"/>
  <c r="AH125"/>
  <c r="AG125"/>
  <c r="AF125"/>
  <c r="AE125"/>
  <c r="AC125"/>
  <c r="AB125"/>
  <c r="AA125"/>
  <c r="Z125"/>
  <c r="X125"/>
  <c r="W125"/>
  <c r="U125"/>
  <c r="T125"/>
  <c r="R125"/>
  <c r="Q125"/>
  <c r="O125"/>
  <c r="N125"/>
  <c r="L125"/>
  <c r="K125"/>
  <c r="I125"/>
  <c r="F125" s="1"/>
  <c r="H125"/>
  <c r="E125" s="1"/>
  <c r="AX116"/>
  <c r="AW116"/>
  <c r="AU116"/>
  <c r="AT116"/>
  <c r="AS116"/>
  <c r="AR116"/>
  <c r="AP116"/>
  <c r="AO116"/>
  <c r="AM116"/>
  <c r="AL116"/>
  <c r="AK116"/>
  <c r="AJ116"/>
  <c r="AH116"/>
  <c r="AG116"/>
  <c r="AF116"/>
  <c r="AE116"/>
  <c r="AC116"/>
  <c r="AB116"/>
  <c r="AA116"/>
  <c r="Z116"/>
  <c r="X116"/>
  <c r="W116"/>
  <c r="U116"/>
  <c r="T116"/>
  <c r="R116"/>
  <c r="Q116"/>
  <c r="O116"/>
  <c r="N116"/>
  <c r="L116"/>
  <c r="K116"/>
  <c r="I116"/>
  <c r="F116" s="1"/>
  <c r="H116"/>
  <c r="E116" s="1"/>
  <c r="AX109"/>
  <c r="AW109"/>
  <c r="AU109"/>
  <c r="AT109"/>
  <c r="AS109"/>
  <c r="AR109"/>
  <c r="AP109"/>
  <c r="AO109"/>
  <c r="AM109"/>
  <c r="AL109"/>
  <c r="AK109"/>
  <c r="AJ109"/>
  <c r="AH109"/>
  <c r="AG109"/>
  <c r="AF109"/>
  <c r="AE109"/>
  <c r="AC109"/>
  <c r="AB109"/>
  <c r="AA109"/>
  <c r="Z109"/>
  <c r="X109"/>
  <c r="W109"/>
  <c r="U109"/>
  <c r="T109"/>
  <c r="R109"/>
  <c r="Q109"/>
  <c r="O109"/>
  <c r="N109"/>
  <c r="L109"/>
  <c r="K109"/>
  <c r="I109"/>
  <c r="F109" s="1"/>
  <c r="H109"/>
  <c r="E109" s="1"/>
  <c r="AX102"/>
  <c r="AW102"/>
  <c r="AU102"/>
  <c r="AT102"/>
  <c r="AS102"/>
  <c r="AR102"/>
  <c r="AP102"/>
  <c r="AO102"/>
  <c r="AM102"/>
  <c r="AL102"/>
  <c r="AK102"/>
  <c r="AJ102"/>
  <c r="AH102"/>
  <c r="AG102"/>
  <c r="AF102"/>
  <c r="AE102"/>
  <c r="AC102"/>
  <c r="AB102"/>
  <c r="AA102"/>
  <c r="Z102"/>
  <c r="X102"/>
  <c r="W102"/>
  <c r="U102"/>
  <c r="T102"/>
  <c r="R102"/>
  <c r="Q102"/>
  <c r="O102"/>
  <c r="N102"/>
  <c r="L102"/>
  <c r="K102"/>
  <c r="I102"/>
  <c r="F102" s="1"/>
  <c r="H102"/>
  <c r="E102"/>
  <c r="AX94"/>
  <c r="AW94"/>
  <c r="AU94"/>
  <c r="AT94"/>
  <c r="AS94"/>
  <c r="AR94"/>
  <c r="AP94"/>
  <c r="AO94"/>
  <c r="AM94"/>
  <c r="AL94"/>
  <c r="AK94"/>
  <c r="AJ94"/>
  <c r="AH94"/>
  <c r="AG94"/>
  <c r="AF94"/>
  <c r="AE94"/>
  <c r="AC94"/>
  <c r="AB94"/>
  <c r="AA94"/>
  <c r="Z94"/>
  <c r="X94"/>
  <c r="W94"/>
  <c r="U94"/>
  <c r="T94"/>
  <c r="R94"/>
  <c r="Q94"/>
  <c r="O94"/>
  <c r="N94"/>
  <c r="L94"/>
  <c r="K94"/>
  <c r="I94"/>
  <c r="F94" s="1"/>
  <c r="H94"/>
  <c r="E94" s="1"/>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H71"/>
  <c r="E71" s="1"/>
  <c r="AX87"/>
  <c r="AW87"/>
  <c r="AU87"/>
  <c r="AT87"/>
  <c r="AS87"/>
  <c r="AR87"/>
  <c r="AP87"/>
  <c r="AO87"/>
  <c r="AM87"/>
  <c r="AL87"/>
  <c r="AK87"/>
  <c r="AJ87"/>
  <c r="AH87"/>
  <c r="AG87"/>
  <c r="AF87"/>
  <c r="AE87"/>
  <c r="AC87"/>
  <c r="AB87"/>
  <c r="AA87"/>
  <c r="Z87"/>
  <c r="X87"/>
  <c r="W87"/>
  <c r="U87"/>
  <c r="T87"/>
  <c r="R87"/>
  <c r="Q87"/>
  <c r="O87"/>
  <c r="N87"/>
  <c r="L87"/>
  <c r="K87"/>
  <c r="I87"/>
  <c r="F87" s="1"/>
  <c r="H87"/>
  <c r="E87" s="1"/>
  <c r="AX70"/>
  <c r="AW70"/>
  <c r="AU70"/>
  <c r="AT70"/>
  <c r="AS70"/>
  <c r="AR70"/>
  <c r="AP70"/>
  <c r="AO70"/>
  <c r="AM70"/>
  <c r="AL70"/>
  <c r="AK70"/>
  <c r="AJ70"/>
  <c r="AH70"/>
  <c r="AG70"/>
  <c r="AF70"/>
  <c r="AE70"/>
  <c r="AC70"/>
  <c r="AB70"/>
  <c r="AA70"/>
  <c r="Z70"/>
  <c r="X70"/>
  <c r="W70"/>
  <c r="U70"/>
  <c r="T70"/>
  <c r="R70"/>
  <c r="Q70"/>
  <c r="O70"/>
  <c r="N70"/>
  <c r="L70"/>
  <c r="K70"/>
  <c r="I70"/>
  <c r="F70" s="1"/>
  <c r="H70"/>
  <c r="E70" s="1"/>
  <c r="H58"/>
  <c r="H79" s="1"/>
  <c r="H407" s="1"/>
  <c r="I58"/>
  <c r="I79" s="1"/>
  <c r="I407" s="1"/>
  <c r="J58"/>
  <c r="J79" s="1"/>
  <c r="J407" s="1"/>
  <c r="K58"/>
  <c r="K79" s="1"/>
  <c r="K407" s="1"/>
  <c r="L58"/>
  <c r="L79" s="1"/>
  <c r="L407" s="1"/>
  <c r="M58"/>
  <c r="M79" s="1"/>
  <c r="M407" s="1"/>
  <c r="N58"/>
  <c r="N79" s="1"/>
  <c r="N407" s="1"/>
  <c r="O58"/>
  <c r="O79" s="1"/>
  <c r="O407" s="1"/>
  <c r="P58"/>
  <c r="P79" s="1"/>
  <c r="P407" s="1"/>
  <c r="Q58"/>
  <c r="Q79" s="1"/>
  <c r="Q407" s="1"/>
  <c r="R58"/>
  <c r="R79" s="1"/>
  <c r="R407" s="1"/>
  <c r="S58"/>
  <c r="S79" s="1"/>
  <c r="S407" s="1"/>
  <c r="T58"/>
  <c r="T79" s="1"/>
  <c r="T407" s="1"/>
  <c r="U58"/>
  <c r="U79" s="1"/>
  <c r="U407" s="1"/>
  <c r="V58"/>
  <c r="V79" s="1"/>
  <c r="V407" s="1"/>
  <c r="W58"/>
  <c r="W79" s="1"/>
  <c r="W407" s="1"/>
  <c r="X58"/>
  <c r="X79" s="1"/>
  <c r="X407" s="1"/>
  <c r="Y58"/>
  <c r="Y79" s="1"/>
  <c r="Y407" s="1"/>
  <c r="Z58"/>
  <c r="Z79" s="1"/>
  <c r="Z407" s="1"/>
  <c r="AA58"/>
  <c r="AA79" s="1"/>
  <c r="AA407" s="1"/>
  <c r="AB58"/>
  <c r="AB79" s="1"/>
  <c r="AB407" s="1"/>
  <c r="AC58"/>
  <c r="AC79" s="1"/>
  <c r="AC407" s="1"/>
  <c r="AD58"/>
  <c r="AD79" s="1"/>
  <c r="AD407" s="1"/>
  <c r="AE58"/>
  <c r="AE79" s="1"/>
  <c r="AE407" s="1"/>
  <c r="AF58"/>
  <c r="AF79" s="1"/>
  <c r="AF407" s="1"/>
  <c r="AG58"/>
  <c r="AG79" s="1"/>
  <c r="AG407" s="1"/>
  <c r="AH58"/>
  <c r="AH79" s="1"/>
  <c r="AH407" s="1"/>
  <c r="AI58"/>
  <c r="AI79" s="1"/>
  <c r="AI407" s="1"/>
  <c r="AJ58"/>
  <c r="AJ79" s="1"/>
  <c r="AJ407" s="1"/>
  <c r="AK58"/>
  <c r="AK79" s="1"/>
  <c r="AK407" s="1"/>
  <c r="AL58"/>
  <c r="AL79" s="1"/>
  <c r="AL407" s="1"/>
  <c r="AM58"/>
  <c r="AM79" s="1"/>
  <c r="AM407" s="1"/>
  <c r="AN58"/>
  <c r="AN79" s="1"/>
  <c r="AN407" s="1"/>
  <c r="AO58"/>
  <c r="AO79" s="1"/>
  <c r="AO407" s="1"/>
  <c r="AP58"/>
  <c r="AP79" s="1"/>
  <c r="AP407" s="1"/>
  <c r="AQ58"/>
  <c r="AQ79" s="1"/>
  <c r="AQ407" s="1"/>
  <c r="AR58"/>
  <c r="AR79" s="1"/>
  <c r="AR407" s="1"/>
  <c r="AS58"/>
  <c r="AS79" s="1"/>
  <c r="AS407" s="1"/>
  <c r="AT58"/>
  <c r="AT79" s="1"/>
  <c r="AT407" s="1"/>
  <c r="AU58"/>
  <c r="AU79" s="1"/>
  <c r="AU407" s="1"/>
  <c r="AV58"/>
  <c r="AV79" s="1"/>
  <c r="AV407" s="1"/>
  <c r="AW58"/>
  <c r="AW79" s="1"/>
  <c r="AW407" s="1"/>
  <c r="AX58"/>
  <c r="AX79" s="1"/>
  <c r="AX407" s="1"/>
  <c r="AY58"/>
  <c r="AY79" s="1"/>
  <c r="AY407" s="1"/>
  <c r="H59"/>
  <c r="H80" s="1"/>
  <c r="H408" s="1"/>
  <c r="I59"/>
  <c r="I80" s="1"/>
  <c r="I408" s="1"/>
  <c r="J59"/>
  <c r="J80" s="1"/>
  <c r="J408" s="1"/>
  <c r="K59"/>
  <c r="K80" s="1"/>
  <c r="K408" s="1"/>
  <c r="L59"/>
  <c r="L80" s="1"/>
  <c r="L408" s="1"/>
  <c r="M59"/>
  <c r="M80" s="1"/>
  <c r="M408" s="1"/>
  <c r="N59"/>
  <c r="N80" s="1"/>
  <c r="N408" s="1"/>
  <c r="O59"/>
  <c r="O80" s="1"/>
  <c r="O408" s="1"/>
  <c r="P59"/>
  <c r="P80" s="1"/>
  <c r="P408" s="1"/>
  <c r="Q59"/>
  <c r="Q80" s="1"/>
  <c r="Q408" s="1"/>
  <c r="R59"/>
  <c r="R80" s="1"/>
  <c r="R408" s="1"/>
  <c r="S59"/>
  <c r="S80" s="1"/>
  <c r="S408" s="1"/>
  <c r="T59"/>
  <c r="T80" s="1"/>
  <c r="T408" s="1"/>
  <c r="U59"/>
  <c r="U80" s="1"/>
  <c r="U408" s="1"/>
  <c r="V59"/>
  <c r="V80" s="1"/>
  <c r="V408" s="1"/>
  <c r="W59"/>
  <c r="W80" s="1"/>
  <c r="W408" s="1"/>
  <c r="X59"/>
  <c r="X80" s="1"/>
  <c r="X408" s="1"/>
  <c r="Y59"/>
  <c r="Y80" s="1"/>
  <c r="Y408" s="1"/>
  <c r="Z59"/>
  <c r="Z80" s="1"/>
  <c r="Z408" s="1"/>
  <c r="AA59"/>
  <c r="AA80" s="1"/>
  <c r="AA408" s="1"/>
  <c r="AB59"/>
  <c r="AB80" s="1"/>
  <c r="AB408" s="1"/>
  <c r="AC59"/>
  <c r="AC80" s="1"/>
  <c r="AC408" s="1"/>
  <c r="AD59"/>
  <c r="AD80" s="1"/>
  <c r="AD408" s="1"/>
  <c r="AE59"/>
  <c r="AE80" s="1"/>
  <c r="AE408" s="1"/>
  <c r="AF59"/>
  <c r="AF80" s="1"/>
  <c r="AF408" s="1"/>
  <c r="AG59"/>
  <c r="AG80" s="1"/>
  <c r="AG408" s="1"/>
  <c r="AH59"/>
  <c r="AH80" s="1"/>
  <c r="AH408" s="1"/>
  <c r="AI59"/>
  <c r="AI80" s="1"/>
  <c r="AI408" s="1"/>
  <c r="AJ59"/>
  <c r="AJ80" s="1"/>
  <c r="AJ408" s="1"/>
  <c r="AK59"/>
  <c r="AK80" s="1"/>
  <c r="AK408" s="1"/>
  <c r="AL59"/>
  <c r="AL80" s="1"/>
  <c r="AL408" s="1"/>
  <c r="AM59"/>
  <c r="AM80" s="1"/>
  <c r="AM408" s="1"/>
  <c r="AN59"/>
  <c r="AN80" s="1"/>
  <c r="AN408" s="1"/>
  <c r="AO59"/>
  <c r="AO80" s="1"/>
  <c r="AO408" s="1"/>
  <c r="AP59"/>
  <c r="AP80" s="1"/>
  <c r="AP408" s="1"/>
  <c r="AQ59"/>
  <c r="AQ80" s="1"/>
  <c r="AQ408" s="1"/>
  <c r="AR59"/>
  <c r="AR80" s="1"/>
  <c r="AR408" s="1"/>
  <c r="AS59"/>
  <c r="AS80" s="1"/>
  <c r="AS408" s="1"/>
  <c r="AT59"/>
  <c r="AT80" s="1"/>
  <c r="AT408" s="1"/>
  <c r="AU59"/>
  <c r="AU80" s="1"/>
  <c r="AU408" s="1"/>
  <c r="AV59"/>
  <c r="AV80" s="1"/>
  <c r="AV408" s="1"/>
  <c r="AW59"/>
  <c r="AW80" s="1"/>
  <c r="AW408" s="1"/>
  <c r="AX59"/>
  <c r="AX80" s="1"/>
  <c r="AX408" s="1"/>
  <c r="AY59"/>
  <c r="AY80" s="1"/>
  <c r="AY408" s="1"/>
  <c r="H60"/>
  <c r="H81" s="1"/>
  <c r="H409" s="1"/>
  <c r="I60"/>
  <c r="I81" s="1"/>
  <c r="I409" s="1"/>
  <c r="J60"/>
  <c r="J81" s="1"/>
  <c r="J409" s="1"/>
  <c r="K60"/>
  <c r="K81" s="1"/>
  <c r="K409" s="1"/>
  <c r="L60"/>
  <c r="L81" s="1"/>
  <c r="L409" s="1"/>
  <c r="M60"/>
  <c r="M81" s="1"/>
  <c r="M409" s="1"/>
  <c r="N60"/>
  <c r="N81" s="1"/>
  <c r="N409" s="1"/>
  <c r="O60"/>
  <c r="O81" s="1"/>
  <c r="O409" s="1"/>
  <c r="P60"/>
  <c r="P81" s="1"/>
  <c r="P409" s="1"/>
  <c r="Q60"/>
  <c r="Q81" s="1"/>
  <c r="Q409" s="1"/>
  <c r="R60"/>
  <c r="R81" s="1"/>
  <c r="R409" s="1"/>
  <c r="S60"/>
  <c r="S81" s="1"/>
  <c r="S409" s="1"/>
  <c r="T60"/>
  <c r="T81" s="1"/>
  <c r="T409" s="1"/>
  <c r="U60"/>
  <c r="U81" s="1"/>
  <c r="U409" s="1"/>
  <c r="V60"/>
  <c r="V81" s="1"/>
  <c r="V409" s="1"/>
  <c r="W60"/>
  <c r="W81" s="1"/>
  <c r="W409" s="1"/>
  <c r="X60"/>
  <c r="X81" s="1"/>
  <c r="X409" s="1"/>
  <c r="Y60"/>
  <c r="Y81" s="1"/>
  <c r="Y409" s="1"/>
  <c r="Z60"/>
  <c r="Z81" s="1"/>
  <c r="Z409" s="1"/>
  <c r="AA60"/>
  <c r="AA81" s="1"/>
  <c r="AA409" s="1"/>
  <c r="AB60"/>
  <c r="AB81" s="1"/>
  <c r="AB409" s="1"/>
  <c r="AC60"/>
  <c r="AC81" s="1"/>
  <c r="AC409" s="1"/>
  <c r="AD60"/>
  <c r="AD81" s="1"/>
  <c r="AD409" s="1"/>
  <c r="AE60"/>
  <c r="AE81" s="1"/>
  <c r="AE409" s="1"/>
  <c r="AF60"/>
  <c r="AF81" s="1"/>
  <c r="AF409" s="1"/>
  <c r="AG60"/>
  <c r="AG81" s="1"/>
  <c r="AG409" s="1"/>
  <c r="AH60"/>
  <c r="AH81" s="1"/>
  <c r="AH409" s="1"/>
  <c r="AI60"/>
  <c r="AI81" s="1"/>
  <c r="AI409" s="1"/>
  <c r="AJ60"/>
  <c r="AJ81" s="1"/>
  <c r="AJ409" s="1"/>
  <c r="AK60"/>
  <c r="AK81" s="1"/>
  <c r="AK409" s="1"/>
  <c r="AL60"/>
  <c r="AL81" s="1"/>
  <c r="AL409" s="1"/>
  <c r="AM60"/>
  <c r="AM81" s="1"/>
  <c r="AM409" s="1"/>
  <c r="AN60"/>
  <c r="AN81" s="1"/>
  <c r="AN409" s="1"/>
  <c r="AO60"/>
  <c r="AO81" s="1"/>
  <c r="AO409" s="1"/>
  <c r="AP60"/>
  <c r="AP81" s="1"/>
  <c r="AP409" s="1"/>
  <c r="AQ60"/>
  <c r="AQ81" s="1"/>
  <c r="AQ409" s="1"/>
  <c r="AR60"/>
  <c r="AR81" s="1"/>
  <c r="AR409" s="1"/>
  <c r="AS60"/>
  <c r="AS81" s="1"/>
  <c r="AS409" s="1"/>
  <c r="AT60"/>
  <c r="AT81" s="1"/>
  <c r="AT409" s="1"/>
  <c r="AU60"/>
  <c r="AU81" s="1"/>
  <c r="AU409" s="1"/>
  <c r="AV60"/>
  <c r="AV81" s="1"/>
  <c r="AV409" s="1"/>
  <c r="AW60"/>
  <c r="AW81" s="1"/>
  <c r="AW409" s="1"/>
  <c r="AX60"/>
  <c r="AX81" s="1"/>
  <c r="AX409" s="1"/>
  <c r="AY60"/>
  <c r="AY81" s="1"/>
  <c r="AY409" s="1"/>
  <c r="H61"/>
  <c r="H82" s="1"/>
  <c r="H410" s="1"/>
  <c r="I61"/>
  <c r="I82" s="1"/>
  <c r="I410" s="1"/>
  <c r="J61"/>
  <c r="J82" s="1"/>
  <c r="J410" s="1"/>
  <c r="K61"/>
  <c r="K82" s="1"/>
  <c r="K410" s="1"/>
  <c r="L61"/>
  <c r="L82" s="1"/>
  <c r="L410" s="1"/>
  <c r="M61"/>
  <c r="M82" s="1"/>
  <c r="M410" s="1"/>
  <c r="N61"/>
  <c r="N82" s="1"/>
  <c r="N410" s="1"/>
  <c r="O61"/>
  <c r="O82" s="1"/>
  <c r="O410" s="1"/>
  <c r="P61"/>
  <c r="P82" s="1"/>
  <c r="P410" s="1"/>
  <c r="Q61"/>
  <c r="Q82" s="1"/>
  <c r="Q410" s="1"/>
  <c r="R61"/>
  <c r="R82" s="1"/>
  <c r="R410" s="1"/>
  <c r="S61"/>
  <c r="S82" s="1"/>
  <c r="S410" s="1"/>
  <c r="T61"/>
  <c r="T82" s="1"/>
  <c r="T410" s="1"/>
  <c r="U61"/>
  <c r="U82" s="1"/>
  <c r="U410" s="1"/>
  <c r="V61"/>
  <c r="V82" s="1"/>
  <c r="V410" s="1"/>
  <c r="W61"/>
  <c r="W82" s="1"/>
  <c r="W410" s="1"/>
  <c r="X61"/>
  <c r="X82" s="1"/>
  <c r="X410" s="1"/>
  <c r="Y61"/>
  <c r="Y82" s="1"/>
  <c r="Y410" s="1"/>
  <c r="Z61"/>
  <c r="Z82" s="1"/>
  <c r="Z410" s="1"/>
  <c r="AA61"/>
  <c r="AA82" s="1"/>
  <c r="AA410" s="1"/>
  <c r="AB61"/>
  <c r="AB82" s="1"/>
  <c r="AB410" s="1"/>
  <c r="AC61"/>
  <c r="AC82" s="1"/>
  <c r="AC410" s="1"/>
  <c r="AD61"/>
  <c r="AD82" s="1"/>
  <c r="AD410" s="1"/>
  <c r="AE61"/>
  <c r="AE82" s="1"/>
  <c r="AE410" s="1"/>
  <c r="AF61"/>
  <c r="AF82" s="1"/>
  <c r="AF410" s="1"/>
  <c r="AG61"/>
  <c r="AG82" s="1"/>
  <c r="AG410" s="1"/>
  <c r="AH61"/>
  <c r="AH82" s="1"/>
  <c r="AH410" s="1"/>
  <c r="AI61"/>
  <c r="AI82" s="1"/>
  <c r="AI410" s="1"/>
  <c r="AJ61"/>
  <c r="AJ82" s="1"/>
  <c r="AJ410" s="1"/>
  <c r="AK61"/>
  <c r="AK82" s="1"/>
  <c r="AK410" s="1"/>
  <c r="AL61"/>
  <c r="AL82" s="1"/>
  <c r="AL410" s="1"/>
  <c r="AM61"/>
  <c r="AM82" s="1"/>
  <c r="AM410" s="1"/>
  <c r="AN61"/>
  <c r="AN82" s="1"/>
  <c r="AN410" s="1"/>
  <c r="AO61"/>
  <c r="AO82" s="1"/>
  <c r="AO410" s="1"/>
  <c r="AP61"/>
  <c r="AP82" s="1"/>
  <c r="AP410" s="1"/>
  <c r="AQ61"/>
  <c r="AQ82" s="1"/>
  <c r="AQ410" s="1"/>
  <c r="AR61"/>
  <c r="AR82" s="1"/>
  <c r="AR410" s="1"/>
  <c r="AS61"/>
  <c r="AS82" s="1"/>
  <c r="AS410" s="1"/>
  <c r="AT61"/>
  <c r="AT82" s="1"/>
  <c r="AT410" s="1"/>
  <c r="AU61"/>
  <c r="AU82" s="1"/>
  <c r="AU410" s="1"/>
  <c r="AV61"/>
  <c r="AV82" s="1"/>
  <c r="AV410" s="1"/>
  <c r="AW61"/>
  <c r="AW82" s="1"/>
  <c r="AW410" s="1"/>
  <c r="AX61"/>
  <c r="AX82" s="1"/>
  <c r="AX410" s="1"/>
  <c r="AY61"/>
  <c r="AY82" s="1"/>
  <c r="AY410" s="1"/>
  <c r="H62"/>
  <c r="H83" s="1"/>
  <c r="H411" s="1"/>
  <c r="I62"/>
  <c r="I83" s="1"/>
  <c r="I411" s="1"/>
  <c r="J62"/>
  <c r="J83" s="1"/>
  <c r="J411" s="1"/>
  <c r="K62"/>
  <c r="K83" s="1"/>
  <c r="K411" s="1"/>
  <c r="L62"/>
  <c r="L83" s="1"/>
  <c r="L411" s="1"/>
  <c r="M62"/>
  <c r="M83" s="1"/>
  <c r="M411" s="1"/>
  <c r="N62"/>
  <c r="N83" s="1"/>
  <c r="N411" s="1"/>
  <c r="O62"/>
  <c r="O83" s="1"/>
  <c r="O411" s="1"/>
  <c r="P62"/>
  <c r="P83" s="1"/>
  <c r="P411" s="1"/>
  <c r="Q62"/>
  <c r="Q83" s="1"/>
  <c r="Q411" s="1"/>
  <c r="R62"/>
  <c r="R83" s="1"/>
  <c r="R411" s="1"/>
  <c r="S62"/>
  <c r="S83" s="1"/>
  <c r="S411" s="1"/>
  <c r="T62"/>
  <c r="T83" s="1"/>
  <c r="T411" s="1"/>
  <c r="U62"/>
  <c r="U83" s="1"/>
  <c r="U411" s="1"/>
  <c r="V62"/>
  <c r="V83" s="1"/>
  <c r="V411" s="1"/>
  <c r="W62"/>
  <c r="W83" s="1"/>
  <c r="W411" s="1"/>
  <c r="X62"/>
  <c r="X83" s="1"/>
  <c r="X411" s="1"/>
  <c r="Y62"/>
  <c r="Y83" s="1"/>
  <c r="Y411" s="1"/>
  <c r="Z62"/>
  <c r="Z83" s="1"/>
  <c r="Z411" s="1"/>
  <c r="AA62"/>
  <c r="AA83" s="1"/>
  <c r="AA411" s="1"/>
  <c r="AB62"/>
  <c r="AB83" s="1"/>
  <c r="AB411" s="1"/>
  <c r="AC62"/>
  <c r="AC83" s="1"/>
  <c r="AC411" s="1"/>
  <c r="AD62"/>
  <c r="AD83" s="1"/>
  <c r="AD411" s="1"/>
  <c r="AE62"/>
  <c r="AE83" s="1"/>
  <c r="AE411" s="1"/>
  <c r="AF62"/>
  <c r="AF83" s="1"/>
  <c r="AF411" s="1"/>
  <c r="AG62"/>
  <c r="AG83" s="1"/>
  <c r="AG411" s="1"/>
  <c r="AH62"/>
  <c r="AH83" s="1"/>
  <c r="AH411" s="1"/>
  <c r="AI62"/>
  <c r="AI83" s="1"/>
  <c r="AI411" s="1"/>
  <c r="AJ62"/>
  <c r="AJ83" s="1"/>
  <c r="AJ411" s="1"/>
  <c r="AK62"/>
  <c r="AK83" s="1"/>
  <c r="AK411" s="1"/>
  <c r="AL62"/>
  <c r="AL83" s="1"/>
  <c r="AL411" s="1"/>
  <c r="AM62"/>
  <c r="AM83" s="1"/>
  <c r="AM411" s="1"/>
  <c r="AN62"/>
  <c r="AN83" s="1"/>
  <c r="AN411" s="1"/>
  <c r="AO62"/>
  <c r="AO83" s="1"/>
  <c r="AO411" s="1"/>
  <c r="AP62"/>
  <c r="AP83" s="1"/>
  <c r="AP411" s="1"/>
  <c r="AQ62"/>
  <c r="AQ83" s="1"/>
  <c r="AQ411" s="1"/>
  <c r="AR62"/>
  <c r="AR83" s="1"/>
  <c r="AR411" s="1"/>
  <c r="AS62"/>
  <c r="AS83" s="1"/>
  <c r="AS411" s="1"/>
  <c r="AT62"/>
  <c r="AT83" s="1"/>
  <c r="AT411" s="1"/>
  <c r="AU62"/>
  <c r="AU83" s="1"/>
  <c r="AU411" s="1"/>
  <c r="AV62"/>
  <c r="AV83" s="1"/>
  <c r="AV411" s="1"/>
  <c r="AW62"/>
  <c r="AW83" s="1"/>
  <c r="AW411" s="1"/>
  <c r="AX62"/>
  <c r="AX83" s="1"/>
  <c r="AX411" s="1"/>
  <c r="AY62"/>
  <c r="AY83" s="1"/>
  <c r="AY411" s="1"/>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I57"/>
  <c r="I78" s="1"/>
  <c r="I406" s="1"/>
  <c r="J57"/>
  <c r="J78" s="1"/>
  <c r="J406" s="1"/>
  <c r="K57"/>
  <c r="K78" s="1"/>
  <c r="K406" s="1"/>
  <c r="K405" s="1"/>
  <c r="L57"/>
  <c r="L78" s="1"/>
  <c r="L406" s="1"/>
  <c r="L405" s="1"/>
  <c r="M57"/>
  <c r="M78" s="1"/>
  <c r="M406" s="1"/>
  <c r="N57"/>
  <c r="N78" s="1"/>
  <c r="N406" s="1"/>
  <c r="N405" s="1"/>
  <c r="O57"/>
  <c r="O78" s="1"/>
  <c r="O406" s="1"/>
  <c r="O405" s="1"/>
  <c r="P57"/>
  <c r="P78" s="1"/>
  <c r="P406" s="1"/>
  <c r="Q57"/>
  <c r="Q78" s="1"/>
  <c r="Q406" s="1"/>
  <c r="Q405" s="1"/>
  <c r="R57"/>
  <c r="R78" s="1"/>
  <c r="R406" s="1"/>
  <c r="R405" s="1"/>
  <c r="S57"/>
  <c r="S78" s="1"/>
  <c r="S406" s="1"/>
  <c r="T57"/>
  <c r="T78" s="1"/>
  <c r="T406" s="1"/>
  <c r="T405" s="1"/>
  <c r="U57"/>
  <c r="U78" s="1"/>
  <c r="U406" s="1"/>
  <c r="U405" s="1"/>
  <c r="V57"/>
  <c r="V78" s="1"/>
  <c r="V406" s="1"/>
  <c r="W57"/>
  <c r="W78" s="1"/>
  <c r="W406" s="1"/>
  <c r="W405" s="1"/>
  <c r="X57"/>
  <c r="X78" s="1"/>
  <c r="X406" s="1"/>
  <c r="X405" s="1"/>
  <c r="Y57"/>
  <c r="Y78" s="1"/>
  <c r="Y406" s="1"/>
  <c r="Z57"/>
  <c r="Z78" s="1"/>
  <c r="Z406" s="1"/>
  <c r="Z405" s="1"/>
  <c r="AA57"/>
  <c r="AA78" s="1"/>
  <c r="AA406" s="1"/>
  <c r="AA405" s="1"/>
  <c r="AB57"/>
  <c r="AB78" s="1"/>
  <c r="AB406" s="1"/>
  <c r="AB405" s="1"/>
  <c r="AC57"/>
  <c r="AC78" s="1"/>
  <c r="AC406" s="1"/>
  <c r="AC405" s="1"/>
  <c r="AD57"/>
  <c r="AD78" s="1"/>
  <c r="AD406" s="1"/>
  <c r="AE57"/>
  <c r="AE78" s="1"/>
  <c r="AE406" s="1"/>
  <c r="AE405" s="1"/>
  <c r="AF57"/>
  <c r="AF78" s="1"/>
  <c r="AF406" s="1"/>
  <c r="AF405" s="1"/>
  <c r="AG57"/>
  <c r="AG78" s="1"/>
  <c r="AG406" s="1"/>
  <c r="AG405" s="1"/>
  <c r="AH57"/>
  <c r="AH78" s="1"/>
  <c r="AH406" s="1"/>
  <c r="AH405" s="1"/>
  <c r="AI57"/>
  <c r="AI78" s="1"/>
  <c r="AI406" s="1"/>
  <c r="AJ57"/>
  <c r="AJ78" s="1"/>
  <c r="AJ406" s="1"/>
  <c r="AJ405" s="1"/>
  <c r="AK57"/>
  <c r="AK78" s="1"/>
  <c r="AK406" s="1"/>
  <c r="AK405" s="1"/>
  <c r="AL57"/>
  <c r="AL78" s="1"/>
  <c r="AL406" s="1"/>
  <c r="AL405" s="1"/>
  <c r="AM57"/>
  <c r="AM78" s="1"/>
  <c r="AM406" s="1"/>
  <c r="AM405" s="1"/>
  <c r="AN57"/>
  <c r="AN78" s="1"/>
  <c r="AN406" s="1"/>
  <c r="AO57"/>
  <c r="AO78" s="1"/>
  <c r="AO406" s="1"/>
  <c r="AO405" s="1"/>
  <c r="AP57"/>
  <c r="AP78" s="1"/>
  <c r="AP406" s="1"/>
  <c r="AP405" s="1"/>
  <c r="AQ57"/>
  <c r="AQ78" s="1"/>
  <c r="AQ406" s="1"/>
  <c r="AR57"/>
  <c r="AR78" s="1"/>
  <c r="AR406" s="1"/>
  <c r="AR405" s="1"/>
  <c r="AS57"/>
  <c r="AS78" s="1"/>
  <c r="AS406" s="1"/>
  <c r="AS405" s="1"/>
  <c r="AT57"/>
  <c r="AT78" s="1"/>
  <c r="AT406" s="1"/>
  <c r="AT405" s="1"/>
  <c r="AU57"/>
  <c r="AU78" s="1"/>
  <c r="AU406" s="1"/>
  <c r="AU405" s="1"/>
  <c r="AV57"/>
  <c r="AV78" s="1"/>
  <c r="AV406" s="1"/>
  <c r="AW57"/>
  <c r="AW78" s="1"/>
  <c r="AW406" s="1"/>
  <c r="AW405" s="1"/>
  <c r="AX57"/>
  <c r="AX78" s="1"/>
  <c r="AX406" s="1"/>
  <c r="AX405" s="1"/>
  <c r="AY57"/>
  <c r="AY78" s="1"/>
  <c r="AY406" s="1"/>
  <c r="H57"/>
  <c r="H78" s="1"/>
  <c r="H406" s="1"/>
  <c r="AX56"/>
  <c r="AW56"/>
  <c r="AU56"/>
  <c r="AT56"/>
  <c r="AS56"/>
  <c r="AR56"/>
  <c r="AP56"/>
  <c r="AO56"/>
  <c r="AM56"/>
  <c r="AL56"/>
  <c r="AK56"/>
  <c r="AJ56"/>
  <c r="AH56"/>
  <c r="AG56"/>
  <c r="AF56"/>
  <c r="AE56"/>
  <c r="AC56"/>
  <c r="AB56"/>
  <c r="AA56"/>
  <c r="Z56"/>
  <c r="X56"/>
  <c r="W56"/>
  <c r="U56"/>
  <c r="T56"/>
  <c r="R56"/>
  <c r="Q56"/>
  <c r="O56"/>
  <c r="N56"/>
  <c r="L56"/>
  <c r="K56"/>
  <c r="I56"/>
  <c r="F56" s="1"/>
  <c r="H56"/>
  <c r="E56" s="1"/>
  <c r="AX49"/>
  <c r="AW49"/>
  <c r="AU49"/>
  <c r="AT49"/>
  <c r="AS49"/>
  <c r="AR49"/>
  <c r="AP49"/>
  <c r="AO49"/>
  <c r="AM49"/>
  <c r="AL49"/>
  <c r="AK49"/>
  <c r="AJ49"/>
  <c r="AH49"/>
  <c r="AG49"/>
  <c r="AF49"/>
  <c r="AE49"/>
  <c r="AC49"/>
  <c r="AB49"/>
  <c r="AA49"/>
  <c r="Z49"/>
  <c r="X49"/>
  <c r="W49"/>
  <c r="U49"/>
  <c r="T49"/>
  <c r="R49"/>
  <c r="Q49"/>
  <c r="O49"/>
  <c r="N49"/>
  <c r="L49"/>
  <c r="K49"/>
  <c r="I49"/>
  <c r="F49" s="1"/>
  <c r="H49"/>
  <c r="E49" s="1"/>
  <c r="AX42"/>
  <c r="AW42"/>
  <c r="AU42"/>
  <c r="AT42"/>
  <c r="AS42"/>
  <c r="AR42"/>
  <c r="AP42"/>
  <c r="AO42"/>
  <c r="AM42"/>
  <c r="AL42"/>
  <c r="AK42"/>
  <c r="AJ42"/>
  <c r="AH42"/>
  <c r="AG42"/>
  <c r="AF42"/>
  <c r="AE42"/>
  <c r="AC42"/>
  <c r="AB42"/>
  <c r="AA42"/>
  <c r="Z42"/>
  <c r="X42"/>
  <c r="W42"/>
  <c r="U42"/>
  <c r="T42"/>
  <c r="R42"/>
  <c r="Q42"/>
  <c r="O42"/>
  <c r="N42"/>
  <c r="L42"/>
  <c r="K42"/>
  <c r="I42"/>
  <c r="F42" s="1"/>
  <c r="H42"/>
  <c r="E42"/>
  <c r="I35"/>
  <c r="K35"/>
  <c r="L35"/>
  <c r="M35" s="1"/>
  <c r="N35"/>
  <c r="O35"/>
  <c r="P35" s="1"/>
  <c r="Q35"/>
  <c r="R35"/>
  <c r="S35" s="1"/>
  <c r="T35"/>
  <c r="U35"/>
  <c r="V35" s="1"/>
  <c r="W35"/>
  <c r="X35"/>
  <c r="Y35" s="1"/>
  <c r="Z35"/>
  <c r="AA35"/>
  <c r="AB35"/>
  <c r="AC35"/>
  <c r="AD35" s="1"/>
  <c r="AE35"/>
  <c r="AF35"/>
  <c r="AG35"/>
  <c r="AH35"/>
  <c r="AI35" s="1"/>
  <c r="AJ35"/>
  <c r="AK35"/>
  <c r="AL35"/>
  <c r="AM35"/>
  <c r="AN35" s="1"/>
  <c r="AO35"/>
  <c r="AP35"/>
  <c r="AQ35" s="1"/>
  <c r="AR35"/>
  <c r="AS35"/>
  <c r="AT35"/>
  <c r="AU35"/>
  <c r="AV35" s="1"/>
  <c r="AW35"/>
  <c r="AX35"/>
  <c r="AY35" s="1"/>
  <c r="H35"/>
  <c r="E35"/>
  <c r="G42" l="1"/>
  <c r="G49"/>
  <c r="G56"/>
  <c r="G70"/>
  <c r="G87"/>
  <c r="G94"/>
  <c r="G102"/>
  <c r="G109"/>
  <c r="G116"/>
  <c r="G125"/>
  <c r="G167"/>
  <c r="G184"/>
  <c r="G191"/>
  <c r="G198"/>
  <c r="G205"/>
  <c r="G18"/>
  <c r="J236"/>
  <c r="M236"/>
  <c r="P236"/>
  <c r="S236"/>
  <c r="V236"/>
  <c r="J243"/>
  <c r="M243"/>
  <c r="P243"/>
  <c r="S243"/>
  <c r="V243"/>
  <c r="Y243"/>
  <c r="AD243"/>
  <c r="AI243"/>
  <c r="AN243"/>
  <c r="AQ243"/>
  <c r="AV243"/>
  <c r="J250"/>
  <c r="M250"/>
  <c r="S250"/>
  <c r="V250"/>
  <c r="AD250"/>
  <c r="AI250"/>
  <c r="AN250"/>
  <c r="AQ250"/>
  <c r="AV250"/>
  <c r="AY250"/>
  <c r="G257"/>
  <c r="J257"/>
  <c r="M257"/>
  <c r="P257"/>
  <c r="S257"/>
  <c r="V257"/>
  <c r="Y257"/>
  <c r="AD257"/>
  <c r="AI257"/>
  <c r="AN257"/>
  <c r="AQ257"/>
  <c r="AV257"/>
  <c r="AY257"/>
  <c r="P250"/>
  <c r="G250"/>
  <c r="Y250"/>
  <c r="G243"/>
  <c r="AY243"/>
  <c r="G236"/>
  <c r="Y236"/>
  <c r="AD236"/>
  <c r="AI236"/>
  <c r="AN236"/>
  <c r="AQ236"/>
  <c r="AV236"/>
  <c r="AY236"/>
  <c r="E406"/>
  <c r="H405"/>
  <c r="E405" s="1"/>
  <c r="F406"/>
  <c r="I405"/>
  <c r="F405" s="1"/>
  <c r="G405" s="1"/>
  <c r="E95"/>
  <c r="H420"/>
  <c r="F420"/>
  <c r="I419"/>
  <c r="F419" s="1"/>
  <c r="E434"/>
  <c r="H433"/>
  <c r="E433" s="1"/>
  <c r="F434"/>
  <c r="I433"/>
  <c r="F433" s="1"/>
  <c r="G433" s="1"/>
  <c r="H222"/>
  <c r="H429"/>
  <c r="H220"/>
  <c r="H427"/>
  <c r="AY220"/>
  <c r="AY427"/>
  <c r="AX220"/>
  <c r="AX427"/>
  <c r="AW220"/>
  <c r="AW427"/>
  <c r="AV220"/>
  <c r="AV427"/>
  <c r="AU220"/>
  <c r="AU427"/>
  <c r="AT220"/>
  <c r="AT427"/>
  <c r="AS220"/>
  <c r="AS427"/>
  <c r="AR220"/>
  <c r="AR427"/>
  <c r="AQ220"/>
  <c r="AQ427"/>
  <c r="AP220"/>
  <c r="AP427"/>
  <c r="AO220"/>
  <c r="AO427"/>
  <c r="AN220"/>
  <c r="AN427"/>
  <c r="AM220"/>
  <c r="AM427"/>
  <c r="AL220"/>
  <c r="AL427"/>
  <c r="AK220"/>
  <c r="AK427"/>
  <c r="AJ220"/>
  <c r="AJ427"/>
  <c r="AI220"/>
  <c r="AI427"/>
  <c r="AH220"/>
  <c r="AH427"/>
  <c r="AG220"/>
  <c r="AG427"/>
  <c r="AF220"/>
  <c r="AF427"/>
  <c r="AE220"/>
  <c r="AE427"/>
  <c r="AD220"/>
  <c r="AD427"/>
  <c r="AC220"/>
  <c r="AC427"/>
  <c r="AB220"/>
  <c r="AB427"/>
  <c r="AA220"/>
  <c r="AA427"/>
  <c r="Z220"/>
  <c r="Z427"/>
  <c r="Y220"/>
  <c r="Y427"/>
  <c r="X220"/>
  <c r="X427"/>
  <c r="W220"/>
  <c r="W427"/>
  <c r="V220"/>
  <c r="V427"/>
  <c r="U220"/>
  <c r="U427"/>
  <c r="T220"/>
  <c r="T427"/>
  <c r="S220"/>
  <c r="S427"/>
  <c r="R220"/>
  <c r="R427"/>
  <c r="Q220"/>
  <c r="Q427"/>
  <c r="P220"/>
  <c r="P427"/>
  <c r="O220"/>
  <c r="O427"/>
  <c r="N220"/>
  <c r="N427"/>
  <c r="M220"/>
  <c r="M427"/>
  <c r="L220"/>
  <c r="L427"/>
  <c r="K220"/>
  <c r="K427"/>
  <c r="J220"/>
  <c r="J427"/>
  <c r="I220"/>
  <c r="I427"/>
  <c r="AY225"/>
  <c r="AY432"/>
  <c r="AX225"/>
  <c r="AX432"/>
  <c r="AW225"/>
  <c r="AW432"/>
  <c r="AV225"/>
  <c r="AV432"/>
  <c r="AU225"/>
  <c r="AU432"/>
  <c r="AT225"/>
  <c r="AT432"/>
  <c r="AS225"/>
  <c r="AS432"/>
  <c r="AR225"/>
  <c r="AR432"/>
  <c r="AQ225"/>
  <c r="AQ432"/>
  <c r="AP225"/>
  <c r="AP432"/>
  <c r="AO225"/>
  <c r="AO432"/>
  <c r="AN225"/>
  <c r="AN432"/>
  <c r="AM225"/>
  <c r="AM432"/>
  <c r="AL225"/>
  <c r="AL432"/>
  <c r="AK225"/>
  <c r="AK432"/>
  <c r="AJ225"/>
  <c r="AJ432"/>
  <c r="AI225"/>
  <c r="AI432"/>
  <c r="AH225"/>
  <c r="AH432"/>
  <c r="AG225"/>
  <c r="AG432"/>
  <c r="AF225"/>
  <c r="AF432"/>
  <c r="AE225"/>
  <c r="AE432"/>
  <c r="AD225"/>
  <c r="AD432"/>
  <c r="AC225"/>
  <c r="AC432"/>
  <c r="AB225"/>
  <c r="AB432"/>
  <c r="AA225"/>
  <c r="AA432"/>
  <c r="Z225"/>
  <c r="Z432"/>
  <c r="Y225"/>
  <c r="Y432"/>
  <c r="X225"/>
  <c r="X432"/>
  <c r="W225"/>
  <c r="W432"/>
  <c r="V225"/>
  <c r="V432"/>
  <c r="U225"/>
  <c r="U432"/>
  <c r="T225"/>
  <c r="T432"/>
  <c r="S225"/>
  <c r="S432"/>
  <c r="R225"/>
  <c r="R432"/>
  <c r="Q225"/>
  <c r="Q432"/>
  <c r="P225"/>
  <c r="P432"/>
  <c r="O225"/>
  <c r="O432"/>
  <c r="N225"/>
  <c r="N432"/>
  <c r="M225"/>
  <c r="M432"/>
  <c r="L225"/>
  <c r="L432"/>
  <c r="K225"/>
  <c r="K432"/>
  <c r="J225"/>
  <c r="J432"/>
  <c r="I225"/>
  <c r="F225" s="1"/>
  <c r="I432"/>
  <c r="F432" s="1"/>
  <c r="H225"/>
  <c r="E225" s="1"/>
  <c r="H432"/>
  <c r="E432" s="1"/>
  <c r="AY224"/>
  <c r="AY431"/>
  <c r="AX224"/>
  <c r="AX431"/>
  <c r="AW224"/>
  <c r="AW431"/>
  <c r="AV224"/>
  <c r="AV431"/>
  <c r="AU224"/>
  <c r="AU431"/>
  <c r="AT224"/>
  <c r="AT431"/>
  <c r="AS224"/>
  <c r="AS431"/>
  <c r="AR224"/>
  <c r="AR431"/>
  <c r="AQ224"/>
  <c r="AQ431"/>
  <c r="AP224"/>
  <c r="AP431"/>
  <c r="AO224"/>
  <c r="AO431"/>
  <c r="AN224"/>
  <c r="AN431"/>
  <c r="AM224"/>
  <c r="AM431"/>
  <c r="AL224"/>
  <c r="AL431"/>
  <c r="AK224"/>
  <c r="AK431"/>
  <c r="AJ224"/>
  <c r="AJ431"/>
  <c r="AI224"/>
  <c r="AI431"/>
  <c r="AH224"/>
  <c r="AH431"/>
  <c r="AG224"/>
  <c r="AG431"/>
  <c r="AF224"/>
  <c r="AF431"/>
  <c r="AE224"/>
  <c r="AE431"/>
  <c r="AD224"/>
  <c r="AD431"/>
  <c r="AC224"/>
  <c r="AC431"/>
  <c r="AB224"/>
  <c r="AB431"/>
  <c r="AA224"/>
  <c r="AA431"/>
  <c r="Z224"/>
  <c r="Z431"/>
  <c r="Y224"/>
  <c r="Y431"/>
  <c r="X224"/>
  <c r="X431"/>
  <c r="W224"/>
  <c r="W431"/>
  <c r="V224"/>
  <c r="V431"/>
  <c r="U224"/>
  <c r="U431"/>
  <c r="T224"/>
  <c r="T431"/>
  <c r="S224"/>
  <c r="S431"/>
  <c r="R224"/>
  <c r="R431"/>
  <c r="Q224"/>
  <c r="Q431"/>
  <c r="P224"/>
  <c r="P431"/>
  <c r="O224"/>
  <c r="O431"/>
  <c r="N224"/>
  <c r="N431"/>
  <c r="M224"/>
  <c r="M431"/>
  <c r="L224"/>
  <c r="L431"/>
  <c r="K224"/>
  <c r="K431"/>
  <c r="J224"/>
  <c r="J431"/>
  <c r="I224"/>
  <c r="F224" s="1"/>
  <c r="I431"/>
  <c r="F431" s="1"/>
  <c r="H224"/>
  <c r="E224" s="1"/>
  <c r="H431"/>
  <c r="E431" s="1"/>
  <c r="AY223"/>
  <c r="AY430"/>
  <c r="AX223"/>
  <c r="AX430"/>
  <c r="AW223"/>
  <c r="AW430"/>
  <c r="AV223"/>
  <c r="AV430"/>
  <c r="AU223"/>
  <c r="AU430"/>
  <c r="AT223"/>
  <c r="AT430"/>
  <c r="AS223"/>
  <c r="AS430"/>
  <c r="AR223"/>
  <c r="AR430"/>
  <c r="AQ223"/>
  <c r="AQ430"/>
  <c r="AP223"/>
  <c r="AP430"/>
  <c r="AO223"/>
  <c r="AO430"/>
  <c r="AN223"/>
  <c r="AN430"/>
  <c r="AM223"/>
  <c r="AM430"/>
  <c r="AL223"/>
  <c r="AL430"/>
  <c r="AK223"/>
  <c r="AK430"/>
  <c r="AJ223"/>
  <c r="AJ430"/>
  <c r="AI223"/>
  <c r="AI430"/>
  <c r="AH223"/>
  <c r="AH430"/>
  <c r="AG223"/>
  <c r="AG430"/>
  <c r="AF223"/>
  <c r="AF430"/>
  <c r="AE223"/>
  <c r="AE430"/>
  <c r="AD223"/>
  <c r="AD430"/>
  <c r="AC223"/>
  <c r="AC430"/>
  <c r="AB223"/>
  <c r="AB430"/>
  <c r="AA223"/>
  <c r="AA430"/>
  <c r="Z223"/>
  <c r="Z430"/>
  <c r="Y223"/>
  <c r="Y430"/>
  <c r="X223"/>
  <c r="X430"/>
  <c r="W223"/>
  <c r="W430"/>
  <c r="V223"/>
  <c r="V430"/>
  <c r="U223"/>
  <c r="U430"/>
  <c r="T223"/>
  <c r="T430"/>
  <c r="S223"/>
  <c r="S430"/>
  <c r="R223"/>
  <c r="R430"/>
  <c r="Q223"/>
  <c r="Q430"/>
  <c r="P223"/>
  <c r="P430"/>
  <c r="O223"/>
  <c r="O430"/>
  <c r="N223"/>
  <c r="N430"/>
  <c r="M223"/>
  <c r="M430"/>
  <c r="L223"/>
  <c r="L430"/>
  <c r="K223"/>
  <c r="K430"/>
  <c r="J223"/>
  <c r="J430"/>
  <c r="I223"/>
  <c r="F223" s="1"/>
  <c r="I430"/>
  <c r="F430" s="1"/>
  <c r="H223"/>
  <c r="E223" s="1"/>
  <c r="H430"/>
  <c r="E430" s="1"/>
  <c r="AY222"/>
  <c r="AY429"/>
  <c r="AX222"/>
  <c r="AX429"/>
  <c r="AW222"/>
  <c r="AW429"/>
  <c r="AV222"/>
  <c r="AV429"/>
  <c r="AU222"/>
  <c r="AU429"/>
  <c r="AT222"/>
  <c r="AT429"/>
  <c r="AS222"/>
  <c r="AS429"/>
  <c r="AR222"/>
  <c r="AR429"/>
  <c r="AQ222"/>
  <c r="AQ429"/>
  <c r="AP222"/>
  <c r="AP429"/>
  <c r="AO222"/>
  <c r="AO429"/>
  <c r="AN222"/>
  <c r="AN429"/>
  <c r="AM222"/>
  <c r="AM429"/>
  <c r="AL222"/>
  <c r="AL429"/>
  <c r="AK222"/>
  <c r="AK429"/>
  <c r="AJ222"/>
  <c r="AJ429"/>
  <c r="AI222"/>
  <c r="AI429"/>
  <c r="AH222"/>
  <c r="AH429"/>
  <c r="AG222"/>
  <c r="AG429"/>
  <c r="AF222"/>
  <c r="AF429"/>
  <c r="AE222"/>
  <c r="AE429"/>
  <c r="AD222"/>
  <c r="AD429"/>
  <c r="AC222"/>
  <c r="AC429"/>
  <c r="AB222"/>
  <c r="AB429"/>
  <c r="AA222"/>
  <c r="AA429"/>
  <c r="Z222"/>
  <c r="Z429"/>
  <c r="Y222"/>
  <c r="Y429"/>
  <c r="X222"/>
  <c r="X429"/>
  <c r="W222"/>
  <c r="W429"/>
  <c r="V222"/>
  <c r="V429"/>
  <c r="U222"/>
  <c r="U429"/>
  <c r="T222"/>
  <c r="T429"/>
  <c r="S222"/>
  <c r="S429"/>
  <c r="R222"/>
  <c r="R429"/>
  <c r="Q222"/>
  <c r="Q429"/>
  <c r="P222"/>
  <c r="P429"/>
  <c r="O222"/>
  <c r="O429"/>
  <c r="N222"/>
  <c r="N429"/>
  <c r="M222"/>
  <c r="M429"/>
  <c r="L222"/>
  <c r="L429"/>
  <c r="K222"/>
  <c r="K429"/>
  <c r="J222"/>
  <c r="J429"/>
  <c r="I222"/>
  <c r="F222" s="1"/>
  <c r="I429"/>
  <c r="F429" s="1"/>
  <c r="AY221"/>
  <c r="AY428"/>
  <c r="AX221"/>
  <c r="AX428"/>
  <c r="AW221"/>
  <c r="AW428"/>
  <c r="AV221"/>
  <c r="AV428"/>
  <c r="AU221"/>
  <c r="AU428"/>
  <c r="AT221"/>
  <c r="AT428"/>
  <c r="AS221"/>
  <c r="AS428"/>
  <c r="AR221"/>
  <c r="AR428"/>
  <c r="AQ221"/>
  <c r="AQ428"/>
  <c r="AP221"/>
  <c r="AP428"/>
  <c r="AO221"/>
  <c r="AO428"/>
  <c r="AN221"/>
  <c r="AN428"/>
  <c r="AM221"/>
  <c r="AM428"/>
  <c r="AL221"/>
  <c r="AL428"/>
  <c r="AK221"/>
  <c r="AK428"/>
  <c r="AJ221"/>
  <c r="AJ428"/>
  <c r="AI221"/>
  <c r="AI428"/>
  <c r="AH221"/>
  <c r="AH428"/>
  <c r="AG221"/>
  <c r="AG428"/>
  <c r="AF221"/>
  <c r="AF428"/>
  <c r="AE221"/>
  <c r="AE428"/>
  <c r="AD221"/>
  <c r="AD428"/>
  <c r="AC221"/>
  <c r="AC428"/>
  <c r="AB221"/>
  <c r="AB428"/>
  <c r="AA221"/>
  <c r="AA428"/>
  <c r="Z221"/>
  <c r="Z428"/>
  <c r="Y221"/>
  <c r="Y428"/>
  <c r="X221"/>
  <c r="X428"/>
  <c r="W221"/>
  <c r="W428"/>
  <c r="V221"/>
  <c r="V428"/>
  <c r="U221"/>
  <c r="U428"/>
  <c r="T221"/>
  <c r="T428"/>
  <c r="S221"/>
  <c r="S428"/>
  <c r="R221"/>
  <c r="R428"/>
  <c r="Q221"/>
  <c r="Q428"/>
  <c r="P221"/>
  <c r="P428"/>
  <c r="O221"/>
  <c r="O428"/>
  <c r="N221"/>
  <c r="N428"/>
  <c r="M221"/>
  <c r="M428"/>
  <c r="L221"/>
  <c r="L428"/>
  <c r="K221"/>
  <c r="K428"/>
  <c r="J221"/>
  <c r="J428"/>
  <c r="I221"/>
  <c r="F221" s="1"/>
  <c r="I428"/>
  <c r="F428" s="1"/>
  <c r="H221"/>
  <c r="H428"/>
  <c r="E428" s="1"/>
  <c r="H398"/>
  <c r="H413"/>
  <c r="AY398"/>
  <c r="AY413"/>
  <c r="AX398"/>
  <c r="AX413"/>
  <c r="AW398"/>
  <c r="AW413"/>
  <c r="AV398"/>
  <c r="AV413"/>
  <c r="AU398"/>
  <c r="AU413"/>
  <c r="AT398"/>
  <c r="AT413"/>
  <c r="AS398"/>
  <c r="AS413"/>
  <c r="F411"/>
  <c r="E411"/>
  <c r="F410"/>
  <c r="E410"/>
  <c r="F409"/>
  <c r="E409"/>
  <c r="F408"/>
  <c r="E408"/>
  <c r="F407"/>
  <c r="E407"/>
  <c r="F425"/>
  <c r="E425"/>
  <c r="F424"/>
  <c r="E424"/>
  <c r="F423"/>
  <c r="E423"/>
  <c r="F422"/>
  <c r="E422"/>
  <c r="F421"/>
  <c r="E421"/>
  <c r="F439"/>
  <c r="E439"/>
  <c r="F438"/>
  <c r="E438"/>
  <c r="F437"/>
  <c r="E437"/>
  <c r="F436"/>
  <c r="E436"/>
  <c r="F435"/>
  <c r="E435"/>
  <c r="AR398"/>
  <c r="AR413"/>
  <c r="AQ398"/>
  <c r="AQ413"/>
  <c r="AP398"/>
  <c r="AP413"/>
  <c r="AO398"/>
  <c r="AO413"/>
  <c r="AN398"/>
  <c r="AN413"/>
  <c r="AM398"/>
  <c r="AM413"/>
  <c r="AL398"/>
  <c r="AL413"/>
  <c r="AK398"/>
  <c r="AK413"/>
  <c r="AJ398"/>
  <c r="AJ413"/>
  <c r="AI398"/>
  <c r="AI413"/>
  <c r="AH398"/>
  <c r="AH413"/>
  <c r="AG398"/>
  <c r="AG413"/>
  <c r="AF398"/>
  <c r="AF413"/>
  <c r="AE398"/>
  <c r="AE413"/>
  <c r="AD398"/>
  <c r="AD413"/>
  <c r="AC398"/>
  <c r="AC413"/>
  <c r="AB398"/>
  <c r="AB413"/>
  <c r="AA398"/>
  <c r="AA413"/>
  <c r="Z398"/>
  <c r="Z413"/>
  <c r="Y398"/>
  <c r="Y413"/>
  <c r="X398"/>
  <c r="X413"/>
  <c r="W398"/>
  <c r="W413"/>
  <c r="V398"/>
  <c r="V413"/>
  <c r="U398"/>
  <c r="U413"/>
  <c r="T398"/>
  <c r="T413"/>
  <c r="S398"/>
  <c r="S413"/>
  <c r="R398"/>
  <c r="R413"/>
  <c r="Q398"/>
  <c r="Q413"/>
  <c r="P398"/>
  <c r="P413"/>
  <c r="O398"/>
  <c r="O413"/>
  <c r="N398"/>
  <c r="N413"/>
  <c r="M398"/>
  <c r="M413"/>
  <c r="L398"/>
  <c r="L413"/>
  <c r="K398"/>
  <c r="K413"/>
  <c r="J398"/>
  <c r="J413"/>
  <c r="I398"/>
  <c r="I413"/>
  <c r="AY403"/>
  <c r="AY418"/>
  <c r="AX403"/>
  <c r="AX418"/>
  <c r="AW403"/>
  <c r="AW418"/>
  <c r="AV403"/>
  <c r="AV418"/>
  <c r="AU403"/>
  <c r="AU418"/>
  <c r="AT403"/>
  <c r="AT418"/>
  <c r="AS403"/>
  <c r="AS418"/>
  <c r="AR403"/>
  <c r="AR418"/>
  <c r="AQ403"/>
  <c r="AQ418"/>
  <c r="AP403"/>
  <c r="AP418"/>
  <c r="AO403"/>
  <c r="AO418"/>
  <c r="AN403"/>
  <c r="AN418"/>
  <c r="AM403"/>
  <c r="AM418"/>
  <c r="AL403"/>
  <c r="AL418"/>
  <c r="AK403"/>
  <c r="AK418"/>
  <c r="AJ403"/>
  <c r="AJ418"/>
  <c r="AI403"/>
  <c r="AI418"/>
  <c r="AH403"/>
  <c r="AH418"/>
  <c r="AG403"/>
  <c r="AG418"/>
  <c r="AF403"/>
  <c r="AF418"/>
  <c r="AE403"/>
  <c r="AE418"/>
  <c r="AD403"/>
  <c r="AD418"/>
  <c r="AC403"/>
  <c r="AC418"/>
  <c r="AB403"/>
  <c r="AB418"/>
  <c r="AA403"/>
  <c r="AA418"/>
  <c r="Z403"/>
  <c r="Z418"/>
  <c r="Y403"/>
  <c r="Y418"/>
  <c r="X403"/>
  <c r="X418"/>
  <c r="W403"/>
  <c r="W418"/>
  <c r="V403"/>
  <c r="V418"/>
  <c r="U403"/>
  <c r="U418"/>
  <c r="T403"/>
  <c r="T418"/>
  <c r="S403"/>
  <c r="S418"/>
  <c r="R403"/>
  <c r="R418"/>
  <c r="Q403"/>
  <c r="Q418"/>
  <c r="P403"/>
  <c r="P418"/>
  <c r="O403"/>
  <c r="O418"/>
  <c r="N403"/>
  <c r="N418"/>
  <c r="M403"/>
  <c r="M418"/>
  <c r="L403"/>
  <c r="L418"/>
  <c r="K403"/>
  <c r="K418"/>
  <c r="J403"/>
  <c r="J418"/>
  <c r="I403"/>
  <c r="I418"/>
  <c r="F418" s="1"/>
  <c r="H403"/>
  <c r="H418"/>
  <c r="E418" s="1"/>
  <c r="AY402"/>
  <c r="AY417"/>
  <c r="AX402"/>
  <c r="AX417"/>
  <c r="AW402"/>
  <c r="AW417"/>
  <c r="AV402"/>
  <c r="AV417"/>
  <c r="AU402"/>
  <c r="AU417"/>
  <c r="AT402"/>
  <c r="AT417"/>
  <c r="AS402"/>
  <c r="AS417"/>
  <c r="AR402"/>
  <c r="AR417"/>
  <c r="AQ402"/>
  <c r="AQ417"/>
  <c r="AP402"/>
  <c r="AP417"/>
  <c r="AO402"/>
  <c r="AO417"/>
  <c r="AN402"/>
  <c r="AN417"/>
  <c r="AM402"/>
  <c r="AM417"/>
  <c r="AL402"/>
  <c r="AL417"/>
  <c r="AK402"/>
  <c r="AK417"/>
  <c r="AJ402"/>
  <c r="AJ417"/>
  <c r="AI402"/>
  <c r="AI417"/>
  <c r="AH402"/>
  <c r="AH417"/>
  <c r="AG402"/>
  <c r="AG417"/>
  <c r="AF402"/>
  <c r="AF417"/>
  <c r="AE402"/>
  <c r="AE417"/>
  <c r="AD402"/>
  <c r="AD417"/>
  <c r="AC402"/>
  <c r="AC417"/>
  <c r="AB402"/>
  <c r="AB417"/>
  <c r="AA402"/>
  <c r="AA417"/>
  <c r="Z402"/>
  <c r="Z417"/>
  <c r="Y402"/>
  <c r="Y417"/>
  <c r="X402"/>
  <c r="X417"/>
  <c r="W402"/>
  <c r="W417"/>
  <c r="V402"/>
  <c r="V417"/>
  <c r="U402"/>
  <c r="U417"/>
  <c r="T402"/>
  <c r="T417"/>
  <c r="S402"/>
  <c r="S417"/>
  <c r="R402"/>
  <c r="R417"/>
  <c r="Q402"/>
  <c r="Q417"/>
  <c r="P402"/>
  <c r="P417"/>
  <c r="O402"/>
  <c r="O417"/>
  <c r="N402"/>
  <c r="N417"/>
  <c r="M402"/>
  <c r="M417"/>
  <c r="L402"/>
  <c r="L417"/>
  <c r="K402"/>
  <c r="K417"/>
  <c r="J402"/>
  <c r="J417"/>
  <c r="I402"/>
  <c r="I417"/>
  <c r="F417" s="1"/>
  <c r="H402"/>
  <c r="H417"/>
  <c r="E417" s="1"/>
  <c r="AY401"/>
  <c r="AY416"/>
  <c r="AX401"/>
  <c r="AX416"/>
  <c r="AW401"/>
  <c r="AW416"/>
  <c r="AV401"/>
  <c r="AV416"/>
  <c r="AU401"/>
  <c r="AU416"/>
  <c r="AT401"/>
  <c r="AT416"/>
  <c r="AS401"/>
  <c r="AS416"/>
  <c r="AR401"/>
  <c r="AR416"/>
  <c r="AQ401"/>
  <c r="AQ416"/>
  <c r="AP401"/>
  <c r="AP416"/>
  <c r="AO401"/>
  <c r="AO416"/>
  <c r="AN401"/>
  <c r="AN416"/>
  <c r="AM401"/>
  <c r="AM416"/>
  <c r="AL401"/>
  <c r="AL416"/>
  <c r="AK401"/>
  <c r="AK416"/>
  <c r="AJ401"/>
  <c r="AJ416"/>
  <c r="AI401"/>
  <c r="AI416"/>
  <c r="AH401"/>
  <c r="AH416"/>
  <c r="AG401"/>
  <c r="AG416"/>
  <c r="AF401"/>
  <c r="AF416"/>
  <c r="AE401"/>
  <c r="AE416"/>
  <c r="AD401"/>
  <c r="AD416"/>
  <c r="AC401"/>
  <c r="AC416"/>
  <c r="AB401"/>
  <c r="AB416"/>
  <c r="AA401"/>
  <c r="AA416"/>
  <c r="Z401"/>
  <c r="Z416"/>
  <c r="Y401"/>
  <c r="Y416"/>
  <c r="X401"/>
  <c r="X416"/>
  <c r="W401"/>
  <c r="W416"/>
  <c r="V401"/>
  <c r="V416"/>
  <c r="U401"/>
  <c r="U416"/>
  <c r="T401"/>
  <c r="T416"/>
  <c r="S401"/>
  <c r="S416"/>
  <c r="R401"/>
  <c r="R416"/>
  <c r="Q401"/>
  <c r="Q416"/>
  <c r="P401"/>
  <c r="P416"/>
  <c r="O401"/>
  <c r="O416"/>
  <c r="N401"/>
  <c r="E401" s="1"/>
  <c r="N416"/>
  <c r="M401"/>
  <c r="M416"/>
  <c r="L401"/>
  <c r="L416"/>
  <c r="K401"/>
  <c r="K416"/>
  <c r="J401"/>
  <c r="J416"/>
  <c r="I401"/>
  <c r="I416"/>
  <c r="F416" s="1"/>
  <c r="H401"/>
  <c r="H416"/>
  <c r="E416" s="1"/>
  <c r="AY400"/>
  <c r="AY415"/>
  <c r="AX400"/>
  <c r="AX415"/>
  <c r="AW400"/>
  <c r="AW415"/>
  <c r="AV400"/>
  <c r="AV415"/>
  <c r="AU400"/>
  <c r="AU415"/>
  <c r="AT400"/>
  <c r="AT415"/>
  <c r="AS400"/>
  <c r="AS415"/>
  <c r="AR400"/>
  <c r="AR415"/>
  <c r="AQ400"/>
  <c r="AQ415"/>
  <c r="AP400"/>
  <c r="AP415"/>
  <c r="AO400"/>
  <c r="AO415"/>
  <c r="AN400"/>
  <c r="AN415"/>
  <c r="AM400"/>
  <c r="AM415"/>
  <c r="AL400"/>
  <c r="AL415"/>
  <c r="AK400"/>
  <c r="AK415"/>
  <c r="AJ400"/>
  <c r="AJ415"/>
  <c r="AI400"/>
  <c r="AI415"/>
  <c r="AH400"/>
  <c r="AH415"/>
  <c r="AG400"/>
  <c r="AG415"/>
  <c r="AF400"/>
  <c r="AF415"/>
  <c r="AE400"/>
  <c r="AE415"/>
  <c r="AD400"/>
  <c r="AD415"/>
  <c r="AC400"/>
  <c r="AC415"/>
  <c r="AB400"/>
  <c r="AB415"/>
  <c r="AA400"/>
  <c r="AA415"/>
  <c r="Z400"/>
  <c r="Z415"/>
  <c r="Y400"/>
  <c r="Y415"/>
  <c r="X400"/>
  <c r="X415"/>
  <c r="W400"/>
  <c r="W415"/>
  <c r="V400"/>
  <c r="V415"/>
  <c r="U400"/>
  <c r="U415"/>
  <c r="T400"/>
  <c r="T415"/>
  <c r="S400"/>
  <c r="S415"/>
  <c r="R400"/>
  <c r="R415"/>
  <c r="Q400"/>
  <c r="Q415"/>
  <c r="P400"/>
  <c r="P415"/>
  <c r="O400"/>
  <c r="O415"/>
  <c r="N400"/>
  <c r="N415"/>
  <c r="M400"/>
  <c r="M415"/>
  <c r="L400"/>
  <c r="L415"/>
  <c r="K400"/>
  <c r="K415"/>
  <c r="J400"/>
  <c r="J415"/>
  <c r="I400"/>
  <c r="F400" s="1"/>
  <c r="I415"/>
  <c r="F415" s="1"/>
  <c r="H400"/>
  <c r="E400" s="1"/>
  <c r="H415"/>
  <c r="E415" s="1"/>
  <c r="AY399"/>
  <c r="AY414"/>
  <c r="AX399"/>
  <c r="AX414"/>
  <c r="AW399"/>
  <c r="AW414"/>
  <c r="E414" s="1"/>
  <c r="AV399"/>
  <c r="AV414"/>
  <c r="AU399"/>
  <c r="AU414"/>
  <c r="AT399"/>
  <c r="AT414"/>
  <c r="AS399"/>
  <c r="AS414"/>
  <c r="AR399"/>
  <c r="AR414"/>
  <c r="AQ399"/>
  <c r="AQ414"/>
  <c r="AP399"/>
  <c r="AP414"/>
  <c r="AO399"/>
  <c r="AO414"/>
  <c r="AN399"/>
  <c r="AN414"/>
  <c r="AM399"/>
  <c r="AM414"/>
  <c r="AL399"/>
  <c r="AL414"/>
  <c r="AK399"/>
  <c r="AK414"/>
  <c r="AJ399"/>
  <c r="AJ414"/>
  <c r="AI399"/>
  <c r="AI414"/>
  <c r="AH399"/>
  <c r="AH414"/>
  <c r="AG399"/>
  <c r="AG414"/>
  <c r="AF399"/>
  <c r="AF414"/>
  <c r="AE399"/>
  <c r="AE414"/>
  <c r="AD399"/>
  <c r="AD414"/>
  <c r="AC399"/>
  <c r="AC414"/>
  <c r="AB399"/>
  <c r="AB414"/>
  <c r="AA399"/>
  <c r="AA414"/>
  <c r="Z399"/>
  <c r="Z414"/>
  <c r="Y399"/>
  <c r="Y414"/>
  <c r="X399"/>
  <c r="X414"/>
  <c r="W399"/>
  <c r="W414"/>
  <c r="V399"/>
  <c r="V414"/>
  <c r="U399"/>
  <c r="U414"/>
  <c r="T399"/>
  <c r="T414"/>
  <c r="S399"/>
  <c r="S414"/>
  <c r="R399"/>
  <c r="R414"/>
  <c r="Q399"/>
  <c r="Q414"/>
  <c r="P399"/>
  <c r="P414"/>
  <c r="O399"/>
  <c r="O414"/>
  <c r="N399"/>
  <c r="N414"/>
  <c r="M399"/>
  <c r="M414"/>
  <c r="L399"/>
  <c r="L414"/>
  <c r="K399"/>
  <c r="K414"/>
  <c r="J399"/>
  <c r="J414"/>
  <c r="I399"/>
  <c r="F399" s="1"/>
  <c r="I414"/>
  <c r="F414" s="1"/>
  <c r="H399"/>
  <c r="E399" s="1"/>
  <c r="H414"/>
  <c r="M433"/>
  <c r="P433"/>
  <c r="S433"/>
  <c r="V433"/>
  <c r="Y433"/>
  <c r="AD433"/>
  <c r="AI433"/>
  <c r="AN433"/>
  <c r="AQ433"/>
  <c r="AV433"/>
  <c r="AY433"/>
  <c r="J433"/>
  <c r="E398"/>
  <c r="H397"/>
  <c r="F398"/>
  <c r="I397"/>
  <c r="F403"/>
  <c r="E403"/>
  <c r="F402"/>
  <c r="E402"/>
  <c r="E78"/>
  <c r="AX77"/>
  <c r="AW77"/>
  <c r="AU77"/>
  <c r="AT77"/>
  <c r="AS77"/>
  <c r="AR77"/>
  <c r="AP77"/>
  <c r="AO77"/>
  <c r="AM77"/>
  <c r="AL77"/>
  <c r="AK77"/>
  <c r="AJ77"/>
  <c r="AH77"/>
  <c r="AG77"/>
  <c r="AF77"/>
  <c r="AE77"/>
  <c r="AC77"/>
  <c r="AB77"/>
  <c r="AA77"/>
  <c r="Z77"/>
  <c r="X77"/>
  <c r="W77"/>
  <c r="U77"/>
  <c r="T77"/>
  <c r="R77"/>
  <c r="Q77"/>
  <c r="O77"/>
  <c r="N77"/>
  <c r="L77"/>
  <c r="K77"/>
  <c r="J405"/>
  <c r="M405"/>
  <c r="P405"/>
  <c r="S405"/>
  <c r="V405"/>
  <c r="AD405"/>
  <c r="AI405"/>
  <c r="AN405"/>
  <c r="AQ405"/>
  <c r="AV405"/>
  <c r="AY405"/>
  <c r="M419"/>
  <c r="P419"/>
  <c r="S419"/>
  <c r="V419"/>
  <c r="Y419"/>
  <c r="AD419"/>
  <c r="AI419"/>
  <c r="AN419"/>
  <c r="AQ419"/>
  <c r="AV419"/>
  <c r="AY419"/>
  <c r="Y405"/>
  <c r="M18"/>
  <c r="P18"/>
  <c r="S18"/>
  <c r="V18"/>
  <c r="Y18"/>
  <c r="AD18"/>
  <c r="AI18"/>
  <c r="AQ18"/>
  <c r="AV18"/>
  <c r="AY18"/>
  <c r="J18"/>
  <c r="AN18"/>
  <c r="J397"/>
  <c r="AO219"/>
  <c r="E220"/>
  <c r="H219"/>
  <c r="E222"/>
  <c r="E221"/>
  <c r="AR219"/>
  <c r="E215"/>
  <c r="H212"/>
  <c r="E212" s="1"/>
  <c r="G212" s="1"/>
  <c r="M205"/>
  <c r="P205"/>
  <c r="S205"/>
  <c r="V205"/>
  <c r="Y205"/>
  <c r="AD205"/>
  <c r="AI205"/>
  <c r="AN205"/>
  <c r="AQ205"/>
  <c r="AV205"/>
  <c r="AY205"/>
  <c r="J229"/>
  <c r="M229"/>
  <c r="P229"/>
  <c r="S229"/>
  <c r="V229"/>
  <c r="Y229"/>
  <c r="AD229"/>
  <c r="AI229"/>
  <c r="AN229"/>
  <c r="AQ229"/>
  <c r="AV229"/>
  <c r="AY229"/>
  <c r="J390"/>
  <c r="M390"/>
  <c r="P390"/>
  <c r="S390"/>
  <c r="V390"/>
  <c r="Y390"/>
  <c r="AD390"/>
  <c r="AI390"/>
  <c r="AN390"/>
  <c r="AQ390"/>
  <c r="AV390"/>
  <c r="AY390"/>
  <c r="M212"/>
  <c r="P212"/>
  <c r="S212"/>
  <c r="V212"/>
  <c r="Y212"/>
  <c r="AD212"/>
  <c r="AI212"/>
  <c r="AN212"/>
  <c r="AQ212"/>
  <c r="AV212"/>
  <c r="AY212"/>
  <c r="J212"/>
  <c r="J205"/>
  <c r="H175"/>
  <c r="H11" s="1"/>
  <c r="AY175"/>
  <c r="AY11" s="1"/>
  <c r="AY26" s="1"/>
  <c r="AX175"/>
  <c r="AX11" s="1"/>
  <c r="AW175"/>
  <c r="AW11" s="1"/>
  <c r="AV175"/>
  <c r="AV11" s="1"/>
  <c r="AV26" s="1"/>
  <c r="AU175"/>
  <c r="AU11" s="1"/>
  <c r="AT175"/>
  <c r="AT11" s="1"/>
  <c r="AS175"/>
  <c r="AS11" s="1"/>
  <c r="AR175"/>
  <c r="AR11" s="1"/>
  <c r="AQ175"/>
  <c r="AQ11" s="1"/>
  <c r="AQ26" s="1"/>
  <c r="AP175"/>
  <c r="AP11" s="1"/>
  <c r="AO175"/>
  <c r="AO11" s="1"/>
  <c r="AN175"/>
  <c r="AN11" s="1"/>
  <c r="AN26" s="1"/>
  <c r="AM175"/>
  <c r="AM11" s="1"/>
  <c r="AL175"/>
  <c r="AL11" s="1"/>
  <c r="AK175"/>
  <c r="AK11" s="1"/>
  <c r="AJ175"/>
  <c r="AJ11" s="1"/>
  <c r="AI175"/>
  <c r="AI11" s="1"/>
  <c r="AI26" s="1"/>
  <c r="AH175"/>
  <c r="AH11" s="1"/>
  <c r="AG175"/>
  <c r="AG11" s="1"/>
  <c r="AF175"/>
  <c r="AF11" s="1"/>
  <c r="AE175"/>
  <c r="AE11" s="1"/>
  <c r="AD175"/>
  <c r="AD11" s="1"/>
  <c r="AD26" s="1"/>
  <c r="AC175"/>
  <c r="AC11" s="1"/>
  <c r="AB175"/>
  <c r="AB11" s="1"/>
  <c r="AA175"/>
  <c r="AA11" s="1"/>
  <c r="Z175"/>
  <c r="Z11" s="1"/>
  <c r="Y175"/>
  <c r="Y11" s="1"/>
  <c r="Y26" s="1"/>
  <c r="X175"/>
  <c r="X11" s="1"/>
  <c r="W175"/>
  <c r="W11" s="1"/>
  <c r="V175"/>
  <c r="V11" s="1"/>
  <c r="V26" s="1"/>
  <c r="U175"/>
  <c r="U11" s="1"/>
  <c r="T175"/>
  <c r="T11" s="1"/>
  <c r="S175"/>
  <c r="S11" s="1"/>
  <c r="S26" s="1"/>
  <c r="R175"/>
  <c r="R11" s="1"/>
  <c r="Q175"/>
  <c r="Q11" s="1"/>
  <c r="P175"/>
  <c r="P11" s="1"/>
  <c r="P26" s="1"/>
  <c r="O175"/>
  <c r="O11" s="1"/>
  <c r="N175"/>
  <c r="N11" s="1"/>
  <c r="M175"/>
  <c r="M11" s="1"/>
  <c r="M26" s="1"/>
  <c r="L175"/>
  <c r="L11" s="1"/>
  <c r="K175"/>
  <c r="K11" s="1"/>
  <c r="J175"/>
  <c r="J11" s="1"/>
  <c r="J26" s="1"/>
  <c r="I175"/>
  <c r="I11" s="1"/>
  <c r="AY180"/>
  <c r="AY16" s="1"/>
  <c r="AY31" s="1"/>
  <c r="AX180"/>
  <c r="AX16" s="1"/>
  <c r="AX31" s="1"/>
  <c r="AW180"/>
  <c r="AW16" s="1"/>
  <c r="AW31" s="1"/>
  <c r="AV180"/>
  <c r="AV16" s="1"/>
  <c r="AV31" s="1"/>
  <c r="AU180"/>
  <c r="AU16" s="1"/>
  <c r="AU31" s="1"/>
  <c r="AT180"/>
  <c r="AT16" s="1"/>
  <c r="AT31" s="1"/>
  <c r="AS180"/>
  <c r="AS16" s="1"/>
  <c r="AS31" s="1"/>
  <c r="AR180"/>
  <c r="AR16" s="1"/>
  <c r="AR31" s="1"/>
  <c r="AQ180"/>
  <c r="AQ16" s="1"/>
  <c r="AQ31" s="1"/>
  <c r="AP180"/>
  <c r="AP16" s="1"/>
  <c r="AP31" s="1"/>
  <c r="AO180"/>
  <c r="AO16" s="1"/>
  <c r="AO31" s="1"/>
  <c r="AN180"/>
  <c r="AN16" s="1"/>
  <c r="AN31" s="1"/>
  <c r="AM180"/>
  <c r="AM16" s="1"/>
  <c r="AM31" s="1"/>
  <c r="AL180"/>
  <c r="AL16" s="1"/>
  <c r="AL31" s="1"/>
  <c r="AK180"/>
  <c r="AK16" s="1"/>
  <c r="AK31" s="1"/>
  <c r="AJ180"/>
  <c r="AJ16" s="1"/>
  <c r="AJ31" s="1"/>
  <c r="AI180"/>
  <c r="AI16" s="1"/>
  <c r="AI31" s="1"/>
  <c r="AH180"/>
  <c r="AH16" s="1"/>
  <c r="AH31" s="1"/>
  <c r="AG180"/>
  <c r="AG16" s="1"/>
  <c r="AG31" s="1"/>
  <c r="AF180"/>
  <c r="AF16" s="1"/>
  <c r="AF31" s="1"/>
  <c r="AE180"/>
  <c r="AE16" s="1"/>
  <c r="AE31" s="1"/>
  <c r="AD180"/>
  <c r="AD16" s="1"/>
  <c r="AD31" s="1"/>
  <c r="AC180"/>
  <c r="AC16" s="1"/>
  <c r="AC31" s="1"/>
  <c r="AB180"/>
  <c r="AB16" s="1"/>
  <c r="AB31" s="1"/>
  <c r="AA180"/>
  <c r="AA16" s="1"/>
  <c r="AA31" s="1"/>
  <c r="Z180"/>
  <c r="Z16" s="1"/>
  <c r="Z31" s="1"/>
  <c r="Y180"/>
  <c r="Y16" s="1"/>
  <c r="Y31" s="1"/>
  <c r="X180"/>
  <c r="X16" s="1"/>
  <c r="X31" s="1"/>
  <c r="W180"/>
  <c r="W16" s="1"/>
  <c r="W31" s="1"/>
  <c r="V180"/>
  <c r="V16" s="1"/>
  <c r="V31" s="1"/>
  <c r="U180"/>
  <c r="U16" s="1"/>
  <c r="U31" s="1"/>
  <c r="T180"/>
  <c r="T16" s="1"/>
  <c r="T31" s="1"/>
  <c r="S180"/>
  <c r="S16" s="1"/>
  <c r="S31" s="1"/>
  <c r="R180"/>
  <c r="R16" s="1"/>
  <c r="R31" s="1"/>
  <c r="Q180"/>
  <c r="Q16" s="1"/>
  <c r="Q31" s="1"/>
  <c r="P180"/>
  <c r="P16" s="1"/>
  <c r="P31" s="1"/>
  <c r="O180"/>
  <c r="O16" s="1"/>
  <c r="O31" s="1"/>
  <c r="N180"/>
  <c r="N16" s="1"/>
  <c r="N31" s="1"/>
  <c r="M180"/>
  <c r="M16" s="1"/>
  <c r="M31" s="1"/>
  <c r="L180"/>
  <c r="L16" s="1"/>
  <c r="L31" s="1"/>
  <c r="K180"/>
  <c r="K16" s="1"/>
  <c r="K31" s="1"/>
  <c r="J180"/>
  <c r="J16" s="1"/>
  <c r="J31" s="1"/>
  <c r="I180"/>
  <c r="F180" s="1"/>
  <c r="H180"/>
  <c r="E180" s="1"/>
  <c r="AY179"/>
  <c r="AY15" s="1"/>
  <c r="AY30" s="1"/>
  <c r="AX179"/>
  <c r="AX15" s="1"/>
  <c r="AX30" s="1"/>
  <c r="AW179"/>
  <c r="AW15" s="1"/>
  <c r="AW30" s="1"/>
  <c r="AV179"/>
  <c r="AV15" s="1"/>
  <c r="AV30" s="1"/>
  <c r="AU179"/>
  <c r="AU15" s="1"/>
  <c r="AU30" s="1"/>
  <c r="AT179"/>
  <c r="AT15" s="1"/>
  <c r="AT30" s="1"/>
  <c r="AS179"/>
  <c r="AS15" s="1"/>
  <c r="AS30" s="1"/>
  <c r="AR179"/>
  <c r="AR15" s="1"/>
  <c r="AR30" s="1"/>
  <c r="AQ179"/>
  <c r="AQ15" s="1"/>
  <c r="AQ30" s="1"/>
  <c r="AP179"/>
  <c r="AP15" s="1"/>
  <c r="AP30" s="1"/>
  <c r="AO179"/>
  <c r="AO15" s="1"/>
  <c r="AO30" s="1"/>
  <c r="AN179"/>
  <c r="AN15" s="1"/>
  <c r="AN30" s="1"/>
  <c r="AM179"/>
  <c r="AM15" s="1"/>
  <c r="AM30" s="1"/>
  <c r="AL179"/>
  <c r="AL15" s="1"/>
  <c r="AL30" s="1"/>
  <c r="AK179"/>
  <c r="AK15" s="1"/>
  <c r="AK30" s="1"/>
  <c r="AJ179"/>
  <c r="AJ15" s="1"/>
  <c r="AJ30" s="1"/>
  <c r="AI179"/>
  <c r="AI15" s="1"/>
  <c r="AI30" s="1"/>
  <c r="AH179"/>
  <c r="AH15" s="1"/>
  <c r="AH30" s="1"/>
  <c r="AG179"/>
  <c r="AG15" s="1"/>
  <c r="AG30" s="1"/>
  <c r="AF179"/>
  <c r="AF15" s="1"/>
  <c r="AF30" s="1"/>
  <c r="AE179"/>
  <c r="AE15" s="1"/>
  <c r="AE30" s="1"/>
  <c r="AD179"/>
  <c r="AD15" s="1"/>
  <c r="AD30" s="1"/>
  <c r="AC179"/>
  <c r="AC15" s="1"/>
  <c r="AC30" s="1"/>
  <c r="AB179"/>
  <c r="AB15" s="1"/>
  <c r="AB30" s="1"/>
  <c r="AA179"/>
  <c r="AA15" s="1"/>
  <c r="AA30" s="1"/>
  <c r="Z179"/>
  <c r="Z15" s="1"/>
  <c r="Z30" s="1"/>
  <c r="Y179"/>
  <c r="Y15" s="1"/>
  <c r="Y30" s="1"/>
  <c r="X179"/>
  <c r="X15" s="1"/>
  <c r="X30" s="1"/>
  <c r="W179"/>
  <c r="W15" s="1"/>
  <c r="W30" s="1"/>
  <c r="V179"/>
  <c r="V15" s="1"/>
  <c r="V30" s="1"/>
  <c r="U179"/>
  <c r="U15" s="1"/>
  <c r="U30" s="1"/>
  <c r="T179"/>
  <c r="T15" s="1"/>
  <c r="T30" s="1"/>
  <c r="S179"/>
  <c r="S15" s="1"/>
  <c r="S30" s="1"/>
  <c r="R179"/>
  <c r="R15" s="1"/>
  <c r="R30" s="1"/>
  <c r="Q179"/>
  <c r="Q15" s="1"/>
  <c r="Q30" s="1"/>
  <c r="P179"/>
  <c r="P15" s="1"/>
  <c r="P30" s="1"/>
  <c r="O179"/>
  <c r="O15" s="1"/>
  <c r="O30" s="1"/>
  <c r="N179"/>
  <c r="N15" s="1"/>
  <c r="N30" s="1"/>
  <c r="M179"/>
  <c r="M15" s="1"/>
  <c r="M30" s="1"/>
  <c r="L179"/>
  <c r="L15" s="1"/>
  <c r="L30" s="1"/>
  <c r="K179"/>
  <c r="K15" s="1"/>
  <c r="K30" s="1"/>
  <c r="J179"/>
  <c r="J15" s="1"/>
  <c r="J30" s="1"/>
  <c r="I179"/>
  <c r="F179" s="1"/>
  <c r="H179"/>
  <c r="E179" s="1"/>
  <c r="AY178"/>
  <c r="AY14" s="1"/>
  <c r="AY29" s="1"/>
  <c r="AX178"/>
  <c r="AX14" s="1"/>
  <c r="AX29" s="1"/>
  <c r="AW178"/>
  <c r="AW14" s="1"/>
  <c r="AW29" s="1"/>
  <c r="AV178"/>
  <c r="AV14" s="1"/>
  <c r="AV29" s="1"/>
  <c r="AU178"/>
  <c r="AU14" s="1"/>
  <c r="AU29" s="1"/>
  <c r="AT178"/>
  <c r="AT14" s="1"/>
  <c r="AT29" s="1"/>
  <c r="AS178"/>
  <c r="AS14" s="1"/>
  <c r="AS29" s="1"/>
  <c r="AR178"/>
  <c r="AR14" s="1"/>
  <c r="AR29" s="1"/>
  <c r="AQ178"/>
  <c r="AQ14" s="1"/>
  <c r="AQ29" s="1"/>
  <c r="AP178"/>
  <c r="AP14" s="1"/>
  <c r="AP29" s="1"/>
  <c r="AO178"/>
  <c r="AO14" s="1"/>
  <c r="AO29" s="1"/>
  <c r="AN178"/>
  <c r="AN14" s="1"/>
  <c r="AN29" s="1"/>
  <c r="AM178"/>
  <c r="AM14" s="1"/>
  <c r="AM29" s="1"/>
  <c r="AL178"/>
  <c r="AL14" s="1"/>
  <c r="AL29" s="1"/>
  <c r="AK178"/>
  <c r="AK14" s="1"/>
  <c r="AK29" s="1"/>
  <c r="AJ178"/>
  <c r="AJ14" s="1"/>
  <c r="AJ29" s="1"/>
  <c r="AI178"/>
  <c r="AI14" s="1"/>
  <c r="AI29" s="1"/>
  <c r="AH178"/>
  <c r="AH14" s="1"/>
  <c r="AH29" s="1"/>
  <c r="AG178"/>
  <c r="AG14" s="1"/>
  <c r="AG29" s="1"/>
  <c r="AF178"/>
  <c r="AF14" s="1"/>
  <c r="AF29" s="1"/>
  <c r="AE178"/>
  <c r="AE14" s="1"/>
  <c r="AE29" s="1"/>
  <c r="AD178"/>
  <c r="AD14" s="1"/>
  <c r="AD29" s="1"/>
  <c r="AC178"/>
  <c r="AC14" s="1"/>
  <c r="AC29" s="1"/>
  <c r="AB178"/>
  <c r="AB14" s="1"/>
  <c r="AB29" s="1"/>
  <c r="AA178"/>
  <c r="AA14" s="1"/>
  <c r="AA29" s="1"/>
  <c r="Z178"/>
  <c r="Z14" s="1"/>
  <c r="Z29" s="1"/>
  <c r="Y178"/>
  <c r="Y14" s="1"/>
  <c r="Y29" s="1"/>
  <c r="X178"/>
  <c r="X14" s="1"/>
  <c r="X29" s="1"/>
  <c r="W178"/>
  <c r="W14" s="1"/>
  <c r="W29" s="1"/>
  <c r="V178"/>
  <c r="V14" s="1"/>
  <c r="V29" s="1"/>
  <c r="U178"/>
  <c r="U14" s="1"/>
  <c r="U29" s="1"/>
  <c r="T178"/>
  <c r="T14" s="1"/>
  <c r="T29" s="1"/>
  <c r="S178"/>
  <c r="S14" s="1"/>
  <c r="S29" s="1"/>
  <c r="R178"/>
  <c r="R14" s="1"/>
  <c r="R29" s="1"/>
  <c r="Q178"/>
  <c r="Q14" s="1"/>
  <c r="Q29" s="1"/>
  <c r="P178"/>
  <c r="P14" s="1"/>
  <c r="P29" s="1"/>
  <c r="O178"/>
  <c r="O14" s="1"/>
  <c r="O29" s="1"/>
  <c r="N178"/>
  <c r="N14" s="1"/>
  <c r="N29" s="1"/>
  <c r="M178"/>
  <c r="M14" s="1"/>
  <c r="M29" s="1"/>
  <c r="L178"/>
  <c r="L14" s="1"/>
  <c r="L29" s="1"/>
  <c r="K178"/>
  <c r="K14" s="1"/>
  <c r="K29" s="1"/>
  <c r="J178"/>
  <c r="J14" s="1"/>
  <c r="J29" s="1"/>
  <c r="I178"/>
  <c r="F178" s="1"/>
  <c r="H178"/>
  <c r="E178" s="1"/>
  <c r="AY177"/>
  <c r="AY13" s="1"/>
  <c r="AY28" s="1"/>
  <c r="AX177"/>
  <c r="AX13" s="1"/>
  <c r="AX28" s="1"/>
  <c r="AW177"/>
  <c r="AW13" s="1"/>
  <c r="AW28" s="1"/>
  <c r="AV177"/>
  <c r="AV13" s="1"/>
  <c r="AV28" s="1"/>
  <c r="AU177"/>
  <c r="AU13" s="1"/>
  <c r="AU28" s="1"/>
  <c r="AT177"/>
  <c r="AT13" s="1"/>
  <c r="AT28" s="1"/>
  <c r="AS177"/>
  <c r="AS13" s="1"/>
  <c r="AS28" s="1"/>
  <c r="AR177"/>
  <c r="AR13" s="1"/>
  <c r="AR28" s="1"/>
  <c r="AQ177"/>
  <c r="AQ13" s="1"/>
  <c r="AQ28" s="1"/>
  <c r="AP177"/>
  <c r="AP13" s="1"/>
  <c r="AP28" s="1"/>
  <c r="AO177"/>
  <c r="AO13" s="1"/>
  <c r="AO28" s="1"/>
  <c r="AN177"/>
  <c r="AN13" s="1"/>
  <c r="AN28" s="1"/>
  <c r="AM177"/>
  <c r="AM13" s="1"/>
  <c r="AM28" s="1"/>
  <c r="AL177"/>
  <c r="AL13" s="1"/>
  <c r="AL28" s="1"/>
  <c r="AK177"/>
  <c r="AK13" s="1"/>
  <c r="AK28" s="1"/>
  <c r="AJ177"/>
  <c r="AJ13" s="1"/>
  <c r="AJ28" s="1"/>
  <c r="AI177"/>
  <c r="AI13" s="1"/>
  <c r="AI28" s="1"/>
  <c r="AH177"/>
  <c r="AH13" s="1"/>
  <c r="AH28" s="1"/>
  <c r="AG177"/>
  <c r="AG13" s="1"/>
  <c r="AG28" s="1"/>
  <c r="AF177"/>
  <c r="AF13" s="1"/>
  <c r="AF28" s="1"/>
  <c r="AE177"/>
  <c r="AE13" s="1"/>
  <c r="AE28" s="1"/>
  <c r="AD177"/>
  <c r="AD13" s="1"/>
  <c r="AD28" s="1"/>
  <c r="AC177"/>
  <c r="AC13" s="1"/>
  <c r="AC28" s="1"/>
  <c r="AB177"/>
  <c r="AB13" s="1"/>
  <c r="AB28" s="1"/>
  <c r="AA177"/>
  <c r="AA13" s="1"/>
  <c r="AA28" s="1"/>
  <c r="Z177"/>
  <c r="Z13" s="1"/>
  <c r="Z28" s="1"/>
  <c r="Y177"/>
  <c r="Y13" s="1"/>
  <c r="Y28" s="1"/>
  <c r="X177"/>
  <c r="X13" s="1"/>
  <c r="X28" s="1"/>
  <c r="W177"/>
  <c r="W13" s="1"/>
  <c r="W28" s="1"/>
  <c r="V177"/>
  <c r="V13" s="1"/>
  <c r="V28" s="1"/>
  <c r="U177"/>
  <c r="U13" s="1"/>
  <c r="U28" s="1"/>
  <c r="T177"/>
  <c r="T13" s="1"/>
  <c r="T28" s="1"/>
  <c r="S177"/>
  <c r="S13" s="1"/>
  <c r="S28" s="1"/>
  <c r="R177"/>
  <c r="R13" s="1"/>
  <c r="R28" s="1"/>
  <c r="Q177"/>
  <c r="Q13" s="1"/>
  <c r="Q28" s="1"/>
  <c r="P177"/>
  <c r="P13" s="1"/>
  <c r="P28" s="1"/>
  <c r="O177"/>
  <c r="O13" s="1"/>
  <c r="O28" s="1"/>
  <c r="N177"/>
  <c r="N13" s="1"/>
  <c r="N28" s="1"/>
  <c r="M177"/>
  <c r="M13" s="1"/>
  <c r="M28" s="1"/>
  <c r="L177"/>
  <c r="L13" s="1"/>
  <c r="L28" s="1"/>
  <c r="K177"/>
  <c r="K13" s="1"/>
  <c r="K28" s="1"/>
  <c r="J177"/>
  <c r="J13" s="1"/>
  <c r="J28" s="1"/>
  <c r="I177"/>
  <c r="F177" s="1"/>
  <c r="H177"/>
  <c r="E177" s="1"/>
  <c r="AY176"/>
  <c r="AY12" s="1"/>
  <c r="AY27" s="1"/>
  <c r="AX176"/>
  <c r="AX174" s="1"/>
  <c r="AW176"/>
  <c r="AW174" s="1"/>
  <c r="AV176"/>
  <c r="AV12" s="1"/>
  <c r="AV27" s="1"/>
  <c r="AU176"/>
  <c r="AU174" s="1"/>
  <c r="AT176"/>
  <c r="AT174" s="1"/>
  <c r="AS176"/>
  <c r="AS174" s="1"/>
  <c r="AR176"/>
  <c r="AR12" s="1"/>
  <c r="AR27" s="1"/>
  <c r="AQ176"/>
  <c r="AQ12" s="1"/>
  <c r="AQ27" s="1"/>
  <c r="AP176"/>
  <c r="AP12" s="1"/>
  <c r="AP27" s="1"/>
  <c r="AO176"/>
  <c r="AO12" s="1"/>
  <c r="AO27" s="1"/>
  <c r="AN176"/>
  <c r="AN12" s="1"/>
  <c r="AN27" s="1"/>
  <c r="AM176"/>
  <c r="AM12" s="1"/>
  <c r="AM27" s="1"/>
  <c r="AL176"/>
  <c r="AL12" s="1"/>
  <c r="AL27" s="1"/>
  <c r="AK176"/>
  <c r="AK12" s="1"/>
  <c r="AK27" s="1"/>
  <c r="AJ176"/>
  <c r="AJ12" s="1"/>
  <c r="AJ27" s="1"/>
  <c r="AI176"/>
  <c r="AI12" s="1"/>
  <c r="AI27" s="1"/>
  <c r="AH176"/>
  <c r="AH12" s="1"/>
  <c r="AH27" s="1"/>
  <c r="AG176"/>
  <c r="AG12" s="1"/>
  <c r="AG27" s="1"/>
  <c r="AF176"/>
  <c r="AF12" s="1"/>
  <c r="AF27" s="1"/>
  <c r="AE176"/>
  <c r="AE12" s="1"/>
  <c r="AE27" s="1"/>
  <c r="AD176"/>
  <c r="AD12" s="1"/>
  <c r="AD27" s="1"/>
  <c r="AC176"/>
  <c r="AC12" s="1"/>
  <c r="AC27" s="1"/>
  <c r="AB176"/>
  <c r="AB12" s="1"/>
  <c r="AB27" s="1"/>
  <c r="AA176"/>
  <c r="AA12" s="1"/>
  <c r="AA27" s="1"/>
  <c r="Z176"/>
  <c r="Z12" s="1"/>
  <c r="Z27" s="1"/>
  <c r="Y176"/>
  <c r="Y12" s="1"/>
  <c r="Y27" s="1"/>
  <c r="X176"/>
  <c r="X12" s="1"/>
  <c r="X27" s="1"/>
  <c r="W176"/>
  <c r="W12" s="1"/>
  <c r="W27" s="1"/>
  <c r="V176"/>
  <c r="V12" s="1"/>
  <c r="V27" s="1"/>
  <c r="U176"/>
  <c r="U12" s="1"/>
  <c r="U27" s="1"/>
  <c r="T176"/>
  <c r="T12" s="1"/>
  <c r="T27" s="1"/>
  <c r="S176"/>
  <c r="S12" s="1"/>
  <c r="S27" s="1"/>
  <c r="R176"/>
  <c r="R12" s="1"/>
  <c r="R27" s="1"/>
  <c r="Q176"/>
  <c r="Q12" s="1"/>
  <c r="Q27" s="1"/>
  <c r="P176"/>
  <c r="P12" s="1"/>
  <c r="P27" s="1"/>
  <c r="O176"/>
  <c r="O12" s="1"/>
  <c r="O27" s="1"/>
  <c r="N176"/>
  <c r="N12" s="1"/>
  <c r="N27" s="1"/>
  <c r="M176"/>
  <c r="M12" s="1"/>
  <c r="M27" s="1"/>
  <c r="L176"/>
  <c r="L12" s="1"/>
  <c r="L27" s="1"/>
  <c r="K176"/>
  <c r="K12" s="1"/>
  <c r="K27" s="1"/>
  <c r="J176"/>
  <c r="J12" s="1"/>
  <c r="J27" s="1"/>
  <c r="I176"/>
  <c r="F176" s="1"/>
  <c r="H176"/>
  <c r="E176" s="1"/>
  <c r="F63"/>
  <c r="E63"/>
  <c r="J184"/>
  <c r="M184"/>
  <c r="P184"/>
  <c r="S184"/>
  <c r="V184"/>
  <c r="Y184"/>
  <c r="AD184"/>
  <c r="AI184"/>
  <c r="AN184"/>
  <c r="AQ184"/>
  <c r="AV184"/>
  <c r="AY184"/>
  <c r="J191"/>
  <c r="M191"/>
  <c r="P191"/>
  <c r="S191"/>
  <c r="V191"/>
  <c r="Y191"/>
  <c r="AD191"/>
  <c r="AI191"/>
  <c r="AN191"/>
  <c r="AQ191"/>
  <c r="AV191"/>
  <c r="AY191"/>
  <c r="J198"/>
  <c r="M198"/>
  <c r="P198"/>
  <c r="S198"/>
  <c r="V198"/>
  <c r="Y198"/>
  <c r="AD198"/>
  <c r="AI198"/>
  <c r="AN198"/>
  <c r="AQ198"/>
  <c r="AV198"/>
  <c r="AY198"/>
  <c r="M167"/>
  <c r="P167"/>
  <c r="S167"/>
  <c r="V167"/>
  <c r="Y167"/>
  <c r="AD167"/>
  <c r="AI167"/>
  <c r="AN167"/>
  <c r="AQ167"/>
  <c r="AV167"/>
  <c r="AY167"/>
  <c r="J167"/>
  <c r="F35"/>
  <c r="G35" s="1"/>
  <c r="F78"/>
  <c r="F83"/>
  <c r="E83"/>
  <c r="F82"/>
  <c r="E82"/>
  <c r="F81"/>
  <c r="E81"/>
  <c r="F80"/>
  <c r="E80"/>
  <c r="F79"/>
  <c r="E79"/>
  <c r="F71"/>
  <c r="F76"/>
  <c r="E76"/>
  <c r="F75"/>
  <c r="E75"/>
  <c r="F74"/>
  <c r="E74"/>
  <c r="F73"/>
  <c r="E73"/>
  <c r="F72"/>
  <c r="E72"/>
  <c r="F95"/>
  <c r="F100"/>
  <c r="E100"/>
  <c r="F99"/>
  <c r="E99"/>
  <c r="F98"/>
  <c r="E98"/>
  <c r="F97"/>
  <c r="E97"/>
  <c r="F96"/>
  <c r="E96"/>
  <c r="F62"/>
  <c r="E62"/>
  <c r="F61"/>
  <c r="E61"/>
  <c r="F60"/>
  <c r="E60"/>
  <c r="F59"/>
  <c r="E59"/>
  <c r="F58"/>
  <c r="E58"/>
  <c r="F57"/>
  <c r="E57"/>
  <c r="I77"/>
  <c r="F77" s="1"/>
  <c r="J94"/>
  <c r="M94"/>
  <c r="P94"/>
  <c r="S94"/>
  <c r="V94"/>
  <c r="Y94"/>
  <c r="AD94"/>
  <c r="AI94"/>
  <c r="AN94"/>
  <c r="AQ94"/>
  <c r="AV94"/>
  <c r="AY94"/>
  <c r="J102"/>
  <c r="M102"/>
  <c r="P102"/>
  <c r="S102"/>
  <c r="V102"/>
  <c r="Y102"/>
  <c r="AD102"/>
  <c r="AI102"/>
  <c r="AN102"/>
  <c r="AQ102"/>
  <c r="AV102"/>
  <c r="AY102"/>
  <c r="J109"/>
  <c r="M109"/>
  <c r="P109"/>
  <c r="S109"/>
  <c r="V109"/>
  <c r="Y109"/>
  <c r="AD109"/>
  <c r="AI109"/>
  <c r="AN109"/>
  <c r="AQ109"/>
  <c r="AV109"/>
  <c r="AY109"/>
  <c r="J116"/>
  <c r="M116"/>
  <c r="P116"/>
  <c r="S116"/>
  <c r="V116"/>
  <c r="Y116"/>
  <c r="AD116"/>
  <c r="AI116"/>
  <c r="AN116"/>
  <c r="AQ116"/>
  <c r="AV116"/>
  <c r="AY116"/>
  <c r="J125"/>
  <c r="M125"/>
  <c r="P125"/>
  <c r="S125"/>
  <c r="V125"/>
  <c r="Y125"/>
  <c r="AD125"/>
  <c r="AI125"/>
  <c r="AN125"/>
  <c r="AQ125"/>
  <c r="AV125"/>
  <c r="AY125"/>
  <c r="H77"/>
  <c r="E77" s="1"/>
  <c r="J70"/>
  <c r="M70"/>
  <c r="P70"/>
  <c r="S70"/>
  <c r="V70"/>
  <c r="Y70"/>
  <c r="AD70"/>
  <c r="AI70"/>
  <c r="AN70"/>
  <c r="AQ70"/>
  <c r="AV70"/>
  <c r="AY70"/>
  <c r="J77"/>
  <c r="M77"/>
  <c r="P77"/>
  <c r="S77"/>
  <c r="V77"/>
  <c r="Y77"/>
  <c r="AD77"/>
  <c r="AI77"/>
  <c r="AN77"/>
  <c r="AQ77"/>
  <c r="AV77"/>
  <c r="AY77"/>
  <c r="J87"/>
  <c r="M87"/>
  <c r="P87"/>
  <c r="S87"/>
  <c r="V87"/>
  <c r="Y87"/>
  <c r="AD87"/>
  <c r="AI87"/>
  <c r="AN87"/>
  <c r="AQ87"/>
  <c r="AV87"/>
  <c r="AY87"/>
  <c r="J35"/>
  <c r="J42"/>
  <c r="M42"/>
  <c r="P42"/>
  <c r="S42"/>
  <c r="V42"/>
  <c r="Y42"/>
  <c r="AD42"/>
  <c r="AI42"/>
  <c r="AN42"/>
  <c r="AQ42"/>
  <c r="AV42"/>
  <c r="AY42"/>
  <c r="J49"/>
  <c r="M49"/>
  <c r="P49"/>
  <c r="S49"/>
  <c r="V49"/>
  <c r="Y49"/>
  <c r="AD49"/>
  <c r="AI49"/>
  <c r="AN49"/>
  <c r="AQ49"/>
  <c r="AV49"/>
  <c r="AY49"/>
  <c r="J56"/>
  <c r="M56"/>
  <c r="P56"/>
  <c r="S56"/>
  <c r="V56"/>
  <c r="Y56"/>
  <c r="AD56"/>
  <c r="AI56"/>
  <c r="AN56"/>
  <c r="AQ56"/>
  <c r="AV56"/>
  <c r="AY56"/>
  <c r="G77" l="1"/>
  <c r="G63"/>
  <c r="F413"/>
  <c r="I412"/>
  <c r="E413"/>
  <c r="H412"/>
  <c r="F427"/>
  <c r="I426"/>
  <c r="F220"/>
  <c r="I219"/>
  <c r="E427"/>
  <c r="H426"/>
  <c r="E420"/>
  <c r="H419"/>
  <c r="K412"/>
  <c r="K397"/>
  <c r="L412"/>
  <c r="M412" s="1"/>
  <c r="L397"/>
  <c r="M397" s="1"/>
  <c r="N412"/>
  <c r="N397"/>
  <c r="O412"/>
  <c r="P412" s="1"/>
  <c r="O397"/>
  <c r="P397" s="1"/>
  <c r="Q412"/>
  <c r="Q397"/>
  <c r="R412"/>
  <c r="S412" s="1"/>
  <c r="R397"/>
  <c r="S397" s="1"/>
  <c r="T412"/>
  <c r="T397"/>
  <c r="U412"/>
  <c r="V412" s="1"/>
  <c r="U397"/>
  <c r="V397" s="1"/>
  <c r="W412"/>
  <c r="W397"/>
  <c r="X412"/>
  <c r="Y412" s="1"/>
  <c r="X397"/>
  <c r="Y397" s="1"/>
  <c r="Z412"/>
  <c r="Z397"/>
  <c r="AA412"/>
  <c r="AA397"/>
  <c r="AB412"/>
  <c r="AB397"/>
  <c r="AC412"/>
  <c r="AD412" s="1"/>
  <c r="AC397"/>
  <c r="AD397" s="1"/>
  <c r="AE412"/>
  <c r="AE397"/>
  <c r="AF412"/>
  <c r="AF397"/>
  <c r="AG412"/>
  <c r="AG397"/>
  <c r="AH412"/>
  <c r="AI412" s="1"/>
  <c r="AH397"/>
  <c r="AI397" s="1"/>
  <c r="AJ412"/>
  <c r="AJ397"/>
  <c r="AK412"/>
  <c r="AK397"/>
  <c r="AL412"/>
  <c r="AL397"/>
  <c r="AM412"/>
  <c r="AN412" s="1"/>
  <c r="AM397"/>
  <c r="AN397" s="1"/>
  <c r="AO412"/>
  <c r="AO397"/>
  <c r="AP412"/>
  <c r="AQ412" s="1"/>
  <c r="AP397"/>
  <c r="AQ397" s="1"/>
  <c r="AR412"/>
  <c r="AR397"/>
  <c r="AS412"/>
  <c r="AS397"/>
  <c r="AT412"/>
  <c r="AT397"/>
  <c r="AU412"/>
  <c r="AV412" s="1"/>
  <c r="AU397"/>
  <c r="AV397" s="1"/>
  <c r="AW412"/>
  <c r="AW397"/>
  <c r="AX412"/>
  <c r="AY412" s="1"/>
  <c r="AX397"/>
  <c r="AY397" s="1"/>
  <c r="K426"/>
  <c r="K219"/>
  <c r="L426"/>
  <c r="M426" s="1"/>
  <c r="L219"/>
  <c r="M219" s="1"/>
  <c r="N426"/>
  <c r="N219"/>
  <c r="O426"/>
  <c r="P426" s="1"/>
  <c r="O219"/>
  <c r="P219" s="1"/>
  <c r="Q426"/>
  <c r="Q219"/>
  <c r="R426"/>
  <c r="S426" s="1"/>
  <c r="R219"/>
  <c r="S219" s="1"/>
  <c r="T426"/>
  <c r="T219"/>
  <c r="U426"/>
  <c r="V426" s="1"/>
  <c r="U219"/>
  <c r="V219" s="1"/>
  <c r="W426"/>
  <c r="W219"/>
  <c r="X426"/>
  <c r="Y426" s="1"/>
  <c r="X219"/>
  <c r="Y219" s="1"/>
  <c r="Z426"/>
  <c r="Z219"/>
  <c r="AA426"/>
  <c r="AA219"/>
  <c r="AB426"/>
  <c r="AB219"/>
  <c r="AC426"/>
  <c r="AD426" s="1"/>
  <c r="AC219"/>
  <c r="AD219" s="1"/>
  <c r="AE426"/>
  <c r="AE219"/>
  <c r="AF426"/>
  <c r="AF219"/>
  <c r="AG426"/>
  <c r="AG219"/>
  <c r="AH426"/>
  <c r="AI426" s="1"/>
  <c r="AH219"/>
  <c r="AI219" s="1"/>
  <c r="AJ426"/>
  <c r="AJ219"/>
  <c r="AK426"/>
  <c r="AK219"/>
  <c r="AL426"/>
  <c r="AL219"/>
  <c r="AM426"/>
  <c r="AN426" s="1"/>
  <c r="AM219"/>
  <c r="AN219" s="1"/>
  <c r="AO426"/>
  <c r="AP426"/>
  <c r="AQ426" s="1"/>
  <c r="AP219"/>
  <c r="AQ219" s="1"/>
  <c r="AR426"/>
  <c r="AS426"/>
  <c r="AS219"/>
  <c r="AT426"/>
  <c r="AT219"/>
  <c r="AU426"/>
  <c r="AV426" s="1"/>
  <c r="AU219"/>
  <c r="AV219" s="1"/>
  <c r="AW426"/>
  <c r="AW219"/>
  <c r="AX426"/>
  <c r="AY426" s="1"/>
  <c r="AX219"/>
  <c r="AY219" s="1"/>
  <c r="E429"/>
  <c r="I26"/>
  <c r="F11"/>
  <c r="K26"/>
  <c r="K25" s="1"/>
  <c r="K10"/>
  <c r="L26"/>
  <c r="L25" s="1"/>
  <c r="M25" s="1"/>
  <c r="L10"/>
  <c r="M10" s="1"/>
  <c r="N26"/>
  <c r="N25" s="1"/>
  <c r="N10"/>
  <c r="O26"/>
  <c r="O25" s="1"/>
  <c r="P25" s="1"/>
  <c r="O10"/>
  <c r="P10" s="1"/>
  <c r="Q26"/>
  <c r="Q25" s="1"/>
  <c r="Q10"/>
  <c r="R26"/>
  <c r="R25" s="1"/>
  <c r="S25" s="1"/>
  <c r="R10"/>
  <c r="S10" s="1"/>
  <c r="T26"/>
  <c r="T25" s="1"/>
  <c r="T10"/>
  <c r="U26"/>
  <c r="U25" s="1"/>
  <c r="V25" s="1"/>
  <c r="U10"/>
  <c r="V10" s="1"/>
  <c r="W26"/>
  <c r="W25" s="1"/>
  <c r="W10"/>
  <c r="X26"/>
  <c r="X25" s="1"/>
  <c r="Y25" s="1"/>
  <c r="X10"/>
  <c r="Y10" s="1"/>
  <c r="Z26"/>
  <c r="Z25" s="1"/>
  <c r="Z10"/>
  <c r="AA26"/>
  <c r="AA25" s="1"/>
  <c r="AA10"/>
  <c r="AB26"/>
  <c r="AB25" s="1"/>
  <c r="AB10"/>
  <c r="AC26"/>
  <c r="AC25" s="1"/>
  <c r="AD25" s="1"/>
  <c r="AC10"/>
  <c r="AD10" s="1"/>
  <c r="AE26"/>
  <c r="AE25" s="1"/>
  <c r="AE10"/>
  <c r="AF26"/>
  <c r="AF25" s="1"/>
  <c r="AF10"/>
  <c r="AG26"/>
  <c r="AG25" s="1"/>
  <c r="AG10"/>
  <c r="AH26"/>
  <c r="AH25" s="1"/>
  <c r="AI25" s="1"/>
  <c r="AH10"/>
  <c r="AI10" s="1"/>
  <c r="AJ26"/>
  <c r="AJ25" s="1"/>
  <c r="AJ10"/>
  <c r="AK26"/>
  <c r="AK25" s="1"/>
  <c r="AK10"/>
  <c r="AL26"/>
  <c r="AL25" s="1"/>
  <c r="AL10"/>
  <c r="AM26"/>
  <c r="AM25" s="1"/>
  <c r="AN25" s="1"/>
  <c r="AM10"/>
  <c r="AN10" s="1"/>
  <c r="AO26"/>
  <c r="AO25" s="1"/>
  <c r="AO10"/>
  <c r="AP26"/>
  <c r="AP25" s="1"/>
  <c r="AQ25" s="1"/>
  <c r="AP10"/>
  <c r="AQ10" s="1"/>
  <c r="AR26"/>
  <c r="AR25" s="1"/>
  <c r="AR10"/>
  <c r="AS26"/>
  <c r="AT26"/>
  <c r="AU26"/>
  <c r="AW26"/>
  <c r="AX26"/>
  <c r="H26"/>
  <c r="E11"/>
  <c r="H12"/>
  <c r="I12"/>
  <c r="AS12"/>
  <c r="AS27" s="1"/>
  <c r="AT12"/>
  <c r="AT27" s="1"/>
  <c r="AU12"/>
  <c r="AU27" s="1"/>
  <c r="AW12"/>
  <c r="AW27" s="1"/>
  <c r="AX12"/>
  <c r="AX27" s="1"/>
  <c r="H13"/>
  <c r="I13"/>
  <c r="H14"/>
  <c r="I14"/>
  <c r="H15"/>
  <c r="I15"/>
  <c r="H16"/>
  <c r="I16"/>
  <c r="AY174"/>
  <c r="F175"/>
  <c r="I174"/>
  <c r="K174"/>
  <c r="L174"/>
  <c r="M174" s="1"/>
  <c r="N174"/>
  <c r="O174"/>
  <c r="P174" s="1"/>
  <c r="Q174"/>
  <c r="R174"/>
  <c r="S174" s="1"/>
  <c r="T174"/>
  <c r="U174"/>
  <c r="V174" s="1"/>
  <c r="W174"/>
  <c r="X174"/>
  <c r="Y174" s="1"/>
  <c r="Z174"/>
  <c r="AA174"/>
  <c r="AB174"/>
  <c r="AC174"/>
  <c r="AD174" s="1"/>
  <c r="AE174"/>
  <c r="AF174"/>
  <c r="AG174"/>
  <c r="AH174"/>
  <c r="AI174" s="1"/>
  <c r="AJ174"/>
  <c r="AK174"/>
  <c r="AL174"/>
  <c r="AM174"/>
  <c r="AN174" s="1"/>
  <c r="AO174"/>
  <c r="AP174"/>
  <c r="AQ174" s="1"/>
  <c r="AR174"/>
  <c r="AV174" s="1"/>
  <c r="H174"/>
  <c r="E174" s="1"/>
  <c r="E175"/>
  <c r="E412" l="1"/>
  <c r="E219"/>
  <c r="E397"/>
  <c r="E419"/>
  <c r="G419" s="1"/>
  <c r="J419"/>
  <c r="F219"/>
  <c r="G219" s="1"/>
  <c r="J219"/>
  <c r="F426"/>
  <c r="J426"/>
  <c r="F412"/>
  <c r="J412"/>
  <c r="F397"/>
  <c r="E426"/>
  <c r="G412"/>
  <c r="I31"/>
  <c r="F31" s="1"/>
  <c r="F16"/>
  <c r="H31"/>
  <c r="E31" s="1"/>
  <c r="E16"/>
  <c r="I30"/>
  <c r="F30" s="1"/>
  <c r="F15"/>
  <c r="H30"/>
  <c r="E30" s="1"/>
  <c r="E15"/>
  <c r="I29"/>
  <c r="F29" s="1"/>
  <c r="F14"/>
  <c r="H29"/>
  <c r="E29" s="1"/>
  <c r="E14"/>
  <c r="I28"/>
  <c r="F28" s="1"/>
  <c r="F13"/>
  <c r="H28"/>
  <c r="E28" s="1"/>
  <c r="E13"/>
  <c r="I27"/>
  <c r="F27" s="1"/>
  <c r="F12"/>
  <c r="H27"/>
  <c r="E27" s="1"/>
  <c r="E12"/>
  <c r="E26"/>
  <c r="H25"/>
  <c r="F26"/>
  <c r="I25"/>
  <c r="H10"/>
  <c r="AX10"/>
  <c r="AX25"/>
  <c r="AW10"/>
  <c r="AW25"/>
  <c r="AU10"/>
  <c r="AV10" s="1"/>
  <c r="AU25"/>
  <c r="AV25" s="1"/>
  <c r="AT10"/>
  <c r="AT25"/>
  <c r="AS10"/>
  <c r="AS25"/>
  <c r="I10"/>
  <c r="F174"/>
  <c r="G174" s="1"/>
  <c r="J174"/>
  <c r="G426" l="1"/>
  <c r="G397"/>
  <c r="F10"/>
  <c r="F25"/>
  <c r="J25"/>
  <c r="AY25"/>
  <c r="AY10"/>
  <c r="E10"/>
  <c r="G10" s="1"/>
  <c r="E25"/>
  <c r="G25" s="1"/>
  <c r="H25" i="3" l="1"/>
  <c r="E25"/>
  <c r="D23"/>
  <c r="K8" i="2"/>
  <c r="Z8"/>
  <c r="Y9"/>
  <c r="B24" i="8"/>
  <c r="D23"/>
  <c r="C22" s="1"/>
  <c r="D22" s="1"/>
  <c r="D21"/>
  <c r="D20"/>
  <c r="D18"/>
  <c r="C17" s="1"/>
  <c r="D17" s="1"/>
  <c r="D16"/>
  <c r="D15"/>
  <c r="D13"/>
  <c r="D12"/>
  <c r="C11" s="1"/>
  <c r="D11" s="1"/>
  <c r="D10"/>
  <c r="D9"/>
  <c r="C8" s="1"/>
  <c r="D8" s="1"/>
  <c r="D7"/>
  <c r="D6"/>
  <c r="C5" s="1"/>
  <c r="AD8" i="2"/>
  <c r="AO8"/>
  <c r="K6"/>
  <c r="AD9"/>
  <c r="AQ9"/>
  <c r="K9"/>
  <c r="Z5"/>
  <c r="U8"/>
  <c r="AO9"/>
  <c r="R7"/>
  <c r="AJ9"/>
  <c r="AU8"/>
  <c r="H8"/>
  <c r="AO5"/>
  <c r="E7"/>
  <c r="AN6"/>
  <c r="AR7"/>
  <c r="N7"/>
  <c r="AJ7"/>
  <c r="H5"/>
  <c r="AE9"/>
  <c r="AO6"/>
  <c r="AI5"/>
  <c r="AO7"/>
  <c r="AS9"/>
  <c r="N5"/>
  <c r="R9"/>
  <c r="V6"/>
  <c r="M7"/>
  <c r="AS5"/>
  <c r="AJ5"/>
  <c r="AQ8"/>
  <c r="Y8"/>
  <c r="M8"/>
  <c r="AV8"/>
  <c r="G8"/>
  <c r="N9"/>
  <c r="H6"/>
  <c r="AG7"/>
  <c r="W8"/>
  <c r="AD5"/>
  <c r="AH8"/>
  <c r="Q9"/>
  <c r="AR8"/>
  <c r="AQ7"/>
  <c r="AF6"/>
  <c r="W7"/>
  <c r="W9"/>
  <c r="X5"/>
  <c r="AG6"/>
  <c r="X9"/>
  <c r="AR5"/>
  <c r="AF5"/>
  <c r="AJ6"/>
  <c r="V5"/>
  <c r="M6"/>
  <c r="M9"/>
  <c r="O9"/>
  <c r="E5"/>
  <c r="J7"/>
  <c r="L7"/>
  <c r="U9"/>
  <c r="L6"/>
  <c r="J6"/>
  <c r="O7"/>
  <c r="Y5"/>
  <c r="M5"/>
  <c r="AG5"/>
  <c r="AK6"/>
  <c r="AK8"/>
  <c r="AI8"/>
  <c r="AH6"/>
  <c r="AN5"/>
  <c r="AP5"/>
  <c r="AV5"/>
  <c r="AT5"/>
  <c r="V8"/>
  <c r="S7"/>
  <c r="AV6"/>
  <c r="AT6"/>
  <c r="AG9"/>
  <c r="AP6"/>
  <c r="AP8"/>
  <c r="AN8"/>
  <c r="W6"/>
  <c r="U6"/>
  <c r="S5"/>
  <c r="S9"/>
  <c r="D6"/>
  <c r="AC5"/>
  <c r="AE5"/>
  <c r="J8"/>
  <c r="L8"/>
  <c r="AJ8"/>
  <c r="T9"/>
  <c r="U7"/>
  <c r="K7"/>
  <c r="J9"/>
  <c r="L9"/>
  <c r="AB9"/>
  <c r="AM9"/>
  <c r="D9"/>
  <c r="F9"/>
  <c r="AN7"/>
  <c r="AP7"/>
  <c r="AT7"/>
  <c r="AV7"/>
  <c r="AH7"/>
  <c r="O8"/>
  <c r="W5"/>
  <c r="U5"/>
  <c r="AJ3"/>
  <c r="S6"/>
  <c r="AK5"/>
  <c r="F5"/>
  <c r="AD7"/>
  <c r="AD3"/>
  <c r="AI6"/>
  <c r="V7"/>
  <c r="G5"/>
  <c r="G9"/>
  <c r="Y6"/>
  <c r="AC7"/>
  <c r="N6"/>
  <c r="I7"/>
  <c r="AU9"/>
  <c r="AU5"/>
  <c r="I5"/>
  <c r="M3"/>
  <c r="AS7"/>
  <c r="AK7"/>
  <c r="AI7"/>
  <c r="F8"/>
  <c r="AB8"/>
  <c r="D8"/>
  <c r="Q8"/>
  <c r="AM8"/>
  <c r="AC8"/>
  <c r="AE8"/>
  <c r="N8"/>
  <c r="D7"/>
  <c r="F7"/>
  <c r="J5"/>
  <c r="J3"/>
  <c r="T5"/>
  <c r="R5"/>
  <c r="H9"/>
  <c r="AA9"/>
  <c r="I9"/>
  <c r="X7"/>
  <c r="L5"/>
  <c r="AH5"/>
  <c r="AS8"/>
  <c r="Z9"/>
  <c r="O5"/>
  <c r="AN3"/>
  <c r="X6"/>
  <c r="AF7"/>
  <c r="AO3"/>
  <c r="AV9"/>
  <c r="U3"/>
  <c r="AT8"/>
  <c r="AC9"/>
  <c r="AF8"/>
  <c r="O6"/>
  <c r="I8"/>
  <c r="K3"/>
  <c r="AQ5"/>
  <c r="T7"/>
  <c r="AQ3"/>
  <c r="AS6"/>
  <c r="AQ6"/>
  <c r="G6"/>
  <c r="I6"/>
  <c r="AC6"/>
  <c r="R6"/>
  <c r="T6"/>
  <c r="AE6"/>
  <c r="K5"/>
  <c r="AE7"/>
  <c r="E9"/>
  <c r="S8"/>
  <c r="AR9"/>
  <c r="AM5"/>
  <c r="AA5"/>
  <c r="E6"/>
  <c r="F6"/>
  <c r="X8"/>
  <c r="AD6"/>
  <c r="Q5"/>
  <c r="D3"/>
  <c r="AB5"/>
  <c r="AR6"/>
  <c r="G7"/>
  <c r="V9"/>
  <c r="T8"/>
  <c r="R8"/>
  <c r="E8"/>
  <c r="AG8"/>
  <c r="P8"/>
  <c r="H7"/>
  <c r="D5"/>
  <c r="E3"/>
  <c r="Z7"/>
  <c r="AL9"/>
  <c r="P9"/>
  <c r="P5"/>
  <c r="L3"/>
  <c r="X3"/>
  <c r="AK9"/>
  <c r="AI9"/>
  <c r="AT9"/>
  <c r="Z6"/>
  <c r="AP9"/>
  <c r="AN9"/>
  <c r="AS3"/>
  <c r="AL5"/>
  <c r="AI3"/>
  <c r="AK3"/>
  <c r="AP3"/>
  <c r="Y7"/>
  <c r="AE3"/>
  <c r="AC3"/>
  <c r="AH9"/>
  <c r="AF9"/>
  <c r="AF3"/>
  <c r="P6"/>
  <c r="Q6"/>
  <c r="V3"/>
  <c r="W3"/>
  <c r="F3"/>
  <c r="R3"/>
  <c r="T3"/>
  <c r="I3"/>
  <c r="G3"/>
  <c r="H3"/>
  <c r="P7"/>
  <c r="Q7"/>
  <c r="S3"/>
  <c r="N3"/>
  <c r="O3"/>
  <c r="AG3"/>
  <c r="AR3"/>
  <c r="AT3"/>
  <c r="AV3"/>
  <c r="AH3"/>
  <c r="Z3"/>
  <c r="Y3"/>
  <c r="AB6"/>
  <c r="AA6"/>
  <c r="AA8"/>
  <c r="AL8"/>
  <c r="P3"/>
  <c r="Q3"/>
  <c r="AB7"/>
  <c r="AA7"/>
  <c r="AM6"/>
  <c r="AL6"/>
  <c r="AL7"/>
  <c r="AM7"/>
  <c r="AB3"/>
  <c r="AA3"/>
  <c r="AM3"/>
  <c r="AL3"/>
  <c r="AU7"/>
  <c r="AU6"/>
  <c r="AU3"/>
  <c r="C14" i="8" l="1"/>
  <c r="D14" s="1"/>
  <c r="C19"/>
  <c r="D19" s="1"/>
  <c r="C24"/>
  <c r="D5"/>
  <c r="D24" l="1"/>
</calcChain>
</file>

<file path=xl/sharedStrings.xml><?xml version="1.0" encoding="utf-8"?>
<sst xmlns="http://schemas.openxmlformats.org/spreadsheetml/2006/main" count="1279" uniqueCount="474">
  <si>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</si>
  <si>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</si>
  <si>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</si>
  <si>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</si>
  <si>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</si>
  <si>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</si>
  <si>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</si>
  <si>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</si>
  <si>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</si>
  <si>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</si>
  <si>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</si>
  <si>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</si>
  <si>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</si>
  <si>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</si>
  <si>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</si>
  <si>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</si>
  <si>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</si>
  <si>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</si>
  <si>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</si>
  <si>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</si>
  <si>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</si>
  <si>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</si>
  <si>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</si>
  <si>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</si>
  <si>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</si>
  <si>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</si>
  <si>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</si>
  <si>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</si>
  <si>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</si>
  <si>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</si>
  <si>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</si>
  <si>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</si>
  <si>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</si>
  <si>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</si>
  <si>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</si>
  <si>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</si>
  <si>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</si>
  <si>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</si>
  <si>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</si>
  <si>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</si>
  <si>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</si>
  <si>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</si>
  <si>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Наименование показателей результатов</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</si>
  <si>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</si>
  <si>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</si>
  <si>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</si>
  <si>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</si>
  <si>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</si>
  <si>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</si>
  <si>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</si>
  <si>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</si>
  <si>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</si>
  <si>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</si>
  <si>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</si>
  <si>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</si>
  <si>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</si>
  <si>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</si>
  <si>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</si>
  <si>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</si>
  <si>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charset val="204"/>
      </rPr>
      <t>i</t>
    </r>
    <r>
      <rPr>
        <sz val="10"/>
        <color indexed="8"/>
        <rFont val="Times New Roman"/>
        <family val="1"/>
        <charset val="204"/>
      </rPr>
      <t>, z</t>
    </r>
    <r>
      <rPr>
        <vertAlign val="subscript"/>
        <sz val="10"/>
        <color indexed="8"/>
        <rFont val="Times New Roman"/>
        <family val="1"/>
        <charset val="204"/>
      </rPr>
      <t>ij</t>
    </r>
  </si>
  <si>
    <r>
      <t>K</t>
    </r>
    <r>
      <rPr>
        <b/>
        <vertAlign val="subscript"/>
        <sz val="10"/>
        <color indexed="8"/>
        <rFont val="Times New Roman"/>
        <family val="1"/>
        <charset val="204"/>
      </rPr>
      <t>1</t>
    </r>
    <r>
      <rPr>
        <b/>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</si>
  <si>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charset val="204"/>
      </rPr>
      <t>1.1</t>
    </r>
    <r>
      <rPr>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</si>
  <si>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charset val="204"/>
      </rPr>
      <t>1.2</t>
    </r>
    <r>
      <rPr>
        <sz val="10"/>
        <color indexed="8"/>
        <rFont val="Times New Roman"/>
        <family val="1"/>
        <charset val="204"/>
      </rPr>
      <t xml:space="preserve"> Актуальность показателей достижения целей ДЦП</t>
    </r>
  </si>
  <si>
    <r>
      <t>K</t>
    </r>
    <r>
      <rPr>
        <b/>
        <vertAlign val="subscript"/>
        <sz val="10"/>
        <color indexed="8"/>
        <rFont val="Times New Roman"/>
        <family val="1"/>
        <charset val="204"/>
      </rPr>
      <t>2</t>
    </r>
    <r>
      <rPr>
        <b/>
        <sz val="10"/>
        <color indexed="8"/>
        <rFont val="Times New Roman"/>
        <family val="1"/>
        <charset val="204"/>
      </rPr>
      <t xml:space="preserve"> Адекватность и достаточность комплекса мероприятий ДЦП для достижения ее целей</t>
    </r>
  </si>
  <si>
    <r>
      <t>k</t>
    </r>
    <r>
      <rPr>
        <vertAlign val="subscript"/>
        <sz val="10"/>
        <color indexed="8"/>
        <rFont val="Times New Roman"/>
        <family val="1"/>
        <charset val="204"/>
      </rPr>
      <t>2.1</t>
    </r>
    <r>
      <rPr>
        <sz val="10"/>
        <color indexed="8"/>
        <rFont val="Times New Roman"/>
        <family val="1"/>
        <charset val="204"/>
      </rPr>
      <t xml:space="preserve"> Адекватность комплекса мероприятий ДЦП для достижения ее целей</t>
    </r>
  </si>
  <si>
    <r>
      <t>k</t>
    </r>
    <r>
      <rPr>
        <vertAlign val="subscript"/>
        <sz val="10"/>
        <color indexed="8"/>
        <rFont val="Times New Roman"/>
        <family val="1"/>
        <charset val="204"/>
      </rPr>
      <t>2.2</t>
    </r>
    <r>
      <rPr>
        <sz val="10"/>
        <color indexed="8"/>
        <rFont val="Times New Roman"/>
        <family val="1"/>
        <charset val="204"/>
      </rPr>
      <t xml:space="preserve"> Достаточность комплекса мероприятий ДЦП для достижения ее целей</t>
    </r>
  </si>
  <si>
    <r>
      <t>K</t>
    </r>
    <r>
      <rPr>
        <b/>
        <vertAlign val="subscript"/>
        <sz val="10"/>
        <color indexed="8"/>
        <rFont val="Times New Roman"/>
        <family val="1"/>
        <charset val="204"/>
      </rPr>
      <t>3</t>
    </r>
    <r>
      <rPr>
        <b/>
        <sz val="10"/>
        <color indexed="8"/>
        <rFont val="Times New Roman"/>
        <family val="1"/>
        <charset val="204"/>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</si>
  <si>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charset val="204"/>
      </rPr>
      <t>3.1</t>
    </r>
    <r>
      <rPr>
        <sz val="10"/>
        <color indexed="8"/>
        <rFont val="Times New Roman"/>
        <family val="1"/>
        <charset val="204"/>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</si>
  <si>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charset val="204"/>
      </rPr>
      <t>3.2</t>
    </r>
    <r>
      <rPr>
        <sz val="10"/>
        <color indexed="8"/>
        <rFont val="Times New Roman"/>
        <family val="1"/>
        <charset val="204"/>
      </rPr>
      <t xml:space="preserve"> Привлечение дополнительных средств для реализации ДЦП</t>
    </r>
  </si>
  <si>
    <r>
      <t>K</t>
    </r>
    <r>
      <rPr>
        <b/>
        <vertAlign val="subscript"/>
        <sz val="10"/>
        <color indexed="8"/>
        <rFont val="Times New Roman"/>
        <family val="1"/>
        <charset val="204"/>
      </rPr>
      <t>4</t>
    </r>
    <r>
      <rPr>
        <b/>
        <sz val="10"/>
        <color indexed="8"/>
        <rFont val="Times New Roman"/>
        <family val="1"/>
        <charset val="204"/>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</si>
  <si>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charset val="204"/>
      </rPr>
      <t>4.1</t>
    </r>
    <r>
      <rPr>
        <sz val="10"/>
        <rFont val="Times New Roman"/>
        <family val="1"/>
        <charset val="204"/>
      </rPr>
      <t xml:space="preserve"> Степень достижения целевых значений показателей целей ДЦП</t>
    </r>
  </si>
  <si>
    <r>
      <t>k</t>
    </r>
    <r>
      <rPr>
        <vertAlign val="subscript"/>
        <sz val="10"/>
        <color indexed="8"/>
        <rFont val="Times New Roman"/>
        <family val="1"/>
        <charset val="204"/>
      </rPr>
      <t>4.2</t>
    </r>
    <r>
      <rPr>
        <sz val="10"/>
        <color indexed="8"/>
        <rFont val="Times New Roman"/>
        <family val="1"/>
        <charset val="204"/>
      </rPr>
      <t xml:space="preserve"> Степень выполнения мероприятий ДЦП в отчетном году</t>
    </r>
  </si>
  <si>
    <r>
      <t>K</t>
    </r>
    <r>
      <rPr>
        <b/>
        <vertAlign val="subscript"/>
        <sz val="10"/>
        <color indexed="8"/>
        <rFont val="Times New Roman"/>
        <family val="1"/>
        <charset val="204"/>
      </rPr>
      <t>5</t>
    </r>
    <r>
      <rPr>
        <b/>
        <sz val="10"/>
        <color indexed="8"/>
        <rFont val="Times New Roman"/>
        <family val="1"/>
        <charset val="204"/>
      </rPr>
      <t xml:space="preserve"> Динамика показателей эффективности ДЦП</t>
    </r>
  </si>
  <si>
    <r>
      <t>k</t>
    </r>
    <r>
      <rPr>
        <vertAlign val="subscript"/>
        <sz val="10"/>
        <color indexed="8"/>
        <rFont val="Times New Roman"/>
        <family val="1"/>
        <charset val="204"/>
      </rPr>
      <t>5</t>
    </r>
    <r>
      <rPr>
        <sz val="10"/>
        <color indexed="8"/>
        <rFont val="Times New Roman"/>
        <family val="1"/>
        <charset val="204"/>
      </rPr>
      <t xml:space="preserve"> Динамика показателей эффективности ДЦП</t>
    </r>
  </si>
  <si>
    <r>
      <t>K</t>
    </r>
    <r>
      <rPr>
        <b/>
        <vertAlign val="subscript"/>
        <sz val="10"/>
        <color indexed="8"/>
        <rFont val="Times New Roman"/>
        <family val="1"/>
        <charset val="204"/>
      </rPr>
      <t>6</t>
    </r>
    <r>
      <rPr>
        <b/>
        <sz val="10"/>
        <color indexed="8"/>
        <rFont val="Times New Roman"/>
        <family val="1"/>
        <charset val="204"/>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</si>
  <si>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charset val="204"/>
      </rPr>
      <t>6.1</t>
    </r>
    <r>
      <rPr>
        <sz val="10"/>
        <color indexed="8"/>
        <rFont val="Times New Roman"/>
        <family val="1"/>
        <charset val="204"/>
      </rPr>
      <t xml:space="preserve"> Идентификация негативных внешних факторов и рисков</t>
    </r>
  </si>
  <si>
    <r>
      <t>k</t>
    </r>
    <r>
      <rPr>
        <vertAlign val="subscript"/>
        <sz val="10"/>
        <color indexed="8"/>
        <rFont val="Times New Roman"/>
        <family val="1"/>
        <charset val="204"/>
      </rPr>
      <t>6.2</t>
    </r>
    <r>
      <rPr>
        <sz val="10"/>
        <color indexed="8"/>
        <rFont val="Times New Roman"/>
        <family val="1"/>
        <charset val="204"/>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</si>
  <si>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charset val="204"/>
      </rPr>
      <t>7</t>
    </r>
    <r>
      <rPr>
        <b/>
        <sz val="10"/>
        <color indexed="8"/>
        <rFont val="Times New Roman"/>
        <family val="1"/>
        <charset val="204"/>
      </rPr>
      <t xml:space="preserve"> Количество изменений (корректировок), вносимых в действующую ДЦП в течение года</t>
    </r>
  </si>
  <si>
    <r>
      <t>k</t>
    </r>
    <r>
      <rPr>
        <vertAlign val="subscript"/>
        <sz val="10"/>
        <color indexed="8"/>
        <rFont val="Times New Roman"/>
        <family val="1"/>
        <charset val="204"/>
      </rPr>
      <t>7.1</t>
    </r>
    <r>
      <rPr>
        <sz val="10"/>
        <color indexed="8"/>
        <rFont val="Times New Roman"/>
        <family val="1"/>
        <charset val="204"/>
      </rPr>
      <t xml:space="preserve"> Количество изменений (корректировок), вносимых в действующую ДЦП в течение года</t>
    </r>
  </si>
  <si>
    <r>
      <t xml:space="preserve">1. </t>
    </r>
    <r>
      <rPr>
        <b/>
        <sz val="10"/>
        <color indexed="8"/>
        <rFont val="Times New Roman"/>
        <family val="1"/>
        <charset val="204"/>
      </rPr>
      <t>Пояснения к оценке:</t>
    </r>
    <r>
      <rPr>
        <sz val="10"/>
        <color indexed="8"/>
        <rFont val="Times New Roman"/>
        <family val="1"/>
        <charset val="204"/>
      </rPr>
      <t xml:space="preserve"> </t>
    </r>
  </si>
  <si>
    <r>
      <t xml:space="preserve">2. </t>
    </r>
    <r>
      <rPr>
        <b/>
        <sz val="10"/>
        <color indexed="8"/>
        <rFont val="Times New Roman"/>
        <family val="1"/>
        <charset val="204"/>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</si>
  <si>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</si>
  <si>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</si>
  <si>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</si>
  <si>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</si>
  <si>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</si>
  <si>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</si>
  <si>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</si>
  <si>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</si>
  <si>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</si>
  <si>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</si>
  <si>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</si>
  <si>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</si>
  <si>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</si>
  <si>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</si>
  <si>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</si>
  <si>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</si>
  <si>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</si>
  <si>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</si>
  <si>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</si>
  <si>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</si>
  <si>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</si>
  <si>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</si>
  <si>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</si>
  <si>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</si>
  <si>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</si>
  <si>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</si>
  <si>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</si>
  <si>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</si>
  <si>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</si>
  <si>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</si>
  <si>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</si>
  <si>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</si>
  <si>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</si>
  <si>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</si>
  <si>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</si>
  <si>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</si>
  <si>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</si>
  <si>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</si>
  <si>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</si>
  <si>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</si>
  <si>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</si>
  <si>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</si>
  <si>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</si>
  <si>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</si>
  <si>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</si>
  <si>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</si>
  <si>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</si>
  <si>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</si>
  <si>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</si>
  <si>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</si>
  <si>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</si>
  <si>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</si>
  <si>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</si>
  <si>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</si>
  <si>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</si>
  <si>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</si>
  <si>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</si>
  <si>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</si>
  <si>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</si>
  <si>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</si>
  <si>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</si>
  <si>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</si>
  <si>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</si>
  <si>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</si>
  <si>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</si>
  <si>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</si>
  <si>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</si>
  <si>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</si>
  <si>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</si>
  <si>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</si>
  <si>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</si>
  <si>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</si>
  <si>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</si>
  <si>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</si>
  <si>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</si>
  <si>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</si>
  <si>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</si>
  <si>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</si>
  <si>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</si>
  <si>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</si>
  <si>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</si>
  <si>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</si>
  <si>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</si>
  <si>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</si>
  <si>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</si>
  <si>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</si>
  <si>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</si>
  <si>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</si>
  <si>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</si>
  <si>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</si>
  <si>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</si>
  <si>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</si>
  <si>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</si>
  <si>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</si>
  <si>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</si>
  <si>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</si>
  <si>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</si>
  <si>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</si>
  <si>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</si>
  <si>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</si>
  <si>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</si>
  <si>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</si>
  <si>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</si>
  <si>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</si>
  <si>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</si>
  <si>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</si>
  <si>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</si>
  <si>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</si>
  <si>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</si>
  <si>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</si>
  <si>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</si>
  <si>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</si>
  <si>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</si>
  <si>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</si>
  <si>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</si>
  <si>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</si>
  <si>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</si>
  <si>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</si>
  <si>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</si>
  <si>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</si>
  <si>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</si>
  <si>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</si>
  <si>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</si>
  <si>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</si>
  <si>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</si>
  <si>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</si>
  <si>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</si>
  <si>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</si>
  <si>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</si>
  <si>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</si>
  <si>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</si>
  <si>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</si>
  <si>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</si>
  <si>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</si>
  <si>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</si>
  <si>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</si>
  <si>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</si>
  <si>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</si>
  <si>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</si>
  <si>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</si>
  <si>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</si>
  <si>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</si>
  <si>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</si>
  <si>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</si>
  <si>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</si>
  <si>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</si>
  <si>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</si>
  <si>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</si>
  <si>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</si>
  <si>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</si>
  <si>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</si>
  <si>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</si>
  <si>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</si>
  <si>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</si>
  <si>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</si>
  <si>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</si>
  <si>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</si>
  <si>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</si>
  <si>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</si>
  <si>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</si>
  <si>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</si>
  <si>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</si>
  <si>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</si>
  <si>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</si>
  <si>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</si>
  <si>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</si>
  <si>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</si>
  <si>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</si>
  <si>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</si>
  <si>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</si>
  <si>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</si>
  <si>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</si>
  <si>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</si>
  <si>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</si>
  <si>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</si>
  <si>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 том числе</t>
  </si>
  <si>
    <t>Показатели непосредственных результатов</t>
  </si>
  <si>
    <t xml:space="preserve">Показатели конечных результатов </t>
  </si>
  <si>
    <t>Всего</t>
  </si>
  <si>
    <t>тыс. рублей</t>
  </si>
  <si>
    <t>1.1</t>
  </si>
  <si>
    <t>Ответственный исполнитель /соисполнитель</t>
  </si>
  <si>
    <t>фактически
профинансировано</t>
  </si>
  <si>
    <t>Таблица 3</t>
  </si>
  <si>
    <t>1.</t>
  </si>
  <si>
    <t>2.</t>
  </si>
  <si>
    <t>3.</t>
  </si>
  <si>
    <t>Причины невыполнения программных мероприятий и отклонения фактически исполненных расходных обязательств над запланированными</t>
  </si>
  <si>
    <t>4.</t>
  </si>
  <si>
    <t>привлеченные средства</t>
  </si>
  <si>
    <t>Наименование мероприятий муниципальной программы*</t>
  </si>
  <si>
    <t>Всего по муниципальной программе</t>
  </si>
  <si>
    <t>График (сетевой график)реализации  муниципальной программы</t>
  </si>
  <si>
    <t>Всего по муниципальной программе (в разрезе исполнителей, соисполнителей):</t>
  </si>
  <si>
    <t>Базовый показатель на начало реализации муниципальной программы</t>
  </si>
  <si>
    <t>наименование нормативного правового акта об утверждении муниципальной программы дата, номер (в редакции от дата, номер постановления)</t>
  </si>
  <si>
    <t>Результаты реализации муниципальной программы</t>
  </si>
  <si>
    <t>Причина отклонения плановых показателей от фактических</t>
  </si>
  <si>
    <t>бюджет района</t>
  </si>
  <si>
    <t xml:space="preserve">бюджет поселений </t>
  </si>
  <si>
    <t>Таблица 4</t>
  </si>
  <si>
    <t>Таблица 5</t>
  </si>
  <si>
    <t>наименование муниципальной программы</t>
  </si>
  <si>
    <t>инвестиции в объекты муниципальной собственности (указать номера мероприятий, относящихся к указанным расходам)</t>
  </si>
  <si>
    <t>прочие расходы (указать номера мероприятий, относящихся к указанным расходам)</t>
  </si>
  <si>
    <t>в том числе безвозмездные поступления физических и юридических лиц</t>
  </si>
  <si>
    <t>Согласовано:</t>
  </si>
  <si>
    <t>сумма экономии по итогам закупок, предложения по перераспределению сэкономленных средств</t>
  </si>
  <si>
    <t>Подпрограмма I. «Градостроительная деятельность»</t>
  </si>
  <si>
    <t>Задача 1 "Подготовка документации по планировке территорий"</t>
  </si>
  <si>
    <t>Разработка проекта планировки территории села Покур</t>
  </si>
  <si>
    <t>Разработка проекта планировки территории села Охтеурье</t>
  </si>
  <si>
    <t>Разработка проекта планировки территории поселка Аган</t>
  </si>
  <si>
    <t>Итого по задаче 1</t>
  </si>
  <si>
    <t>1.2</t>
  </si>
  <si>
    <t>1.3</t>
  </si>
  <si>
    <t>1.2.1.</t>
  </si>
  <si>
    <t>Итого по задаче 2</t>
  </si>
  <si>
    <t>Внесение изменений в градостроительную документацию с.п. Вата, Покур, Ларьяк</t>
  </si>
  <si>
    <t>управление архитектуры и градостроительства администрации района</t>
  </si>
  <si>
    <t>Итого по продпрограмме 1</t>
  </si>
  <si>
    <t>Подпрограмма II "Содействие развитию жилищного строительства"</t>
  </si>
  <si>
    <t>Задача 1 Стимулирование застройщиков на реализацию проектов жилищного строительства (развитие застроенных территорий, комплексное освоение территорий)</t>
  </si>
  <si>
    <t xml:space="preserve">Приобретение жилых помещений в завершенных строительством домах, введенных в эксплуатацию не ранее 1 года, предшествующего текущему году, или в строящихся многоквартирных домах, в случае если их строительная готовность составляет не менее чем 70 процентов (для населенных пунктов численностью до 5000 человек - не менее чем 50 процентов) от предусмотренной проектной документацией готовности таких многоквартирных домов. </t>
  </si>
  <si>
    <t>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t>
  </si>
  <si>
    <t>Задача 2 Защита жилищных прав детей-сирот и детей, оставшихся без попечения родителей, и лиц из их числа</t>
  </si>
  <si>
    <t>Покупка (строительство) жилых помещений  для предоставления детям-сиротам и детям, оставшимся без попечения родителей, а также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 для осуществления органами местного самоуправления передаваемых отдельных государственных полномочий, предусмотренных статьей 12 Закона автономного округа от 9 июня 2009 года N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 - Югре"</t>
  </si>
  <si>
    <t xml:space="preserve">Ремонт жилых помещений, принадлежащих детям-сиротам и детям, оставшимся без попечения родителей, лицам из числа детей-сирот и детей, оставшихся без попечения родителей, являющимся единственными собственниками жилых помещений либо собственниками долей в жилых помещениях, остальные доли в которых принадлежат на праве собственности детям-сиротам и детям, оставшимся без попечения родителей, лицам из числа детей-сирот и детей, оставшихся без попечения родителей, пребывающим в образовательной организации, учреждении социального обслуживания населения, учреждении системы здравоохранения или ином учреждении, создаваемом в установленном законодательством Российской Федерации порядке для детей-сирот и детей, оставшихся без попечения родителей, в приемной семье, в семье опекуна, попечителя, либо получающим профессиональное образование по очной форме обучения, либо проходящим военную службу по призыву, либо отбывающим наказание в исправительном учреждении, в том числе: пгт. Излучинск, ул. Энергетиков, д. 6 А, кв. 17 (2014 год)
</t>
  </si>
  <si>
    <t>2.2.1</t>
  </si>
  <si>
    <t>2.2.2</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</si>
  <si>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</si>
  <si>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Задача 3 Строительство объектов инженерной инфраструктуры предназначенных для жилищного строительства</t>
  </si>
  <si>
    <t>пгт. Излучинск</t>
  </si>
  <si>
    <t>Инженерные сети участка частной застройки (2 очередь 2 этап)</t>
  </si>
  <si>
    <t>муниципальное казенное учреждение "Управление капитального строительства по застройке Нижневартовского района</t>
  </si>
  <si>
    <t>Итого по задаче 3</t>
  </si>
  <si>
    <t>Итого по продпрограмме 2</t>
  </si>
  <si>
    <t>Подпрограмма III «Обеспечение мерами государственной  поддержки по улучшению жилищных условий отдельных категорий граждан»</t>
  </si>
  <si>
    <t>Задача 1. Предоставление государственной поддержки на приобретение жилых помещений отдельным категориям граждан</t>
  </si>
  <si>
    <t>Цель "Повышение доступности жилья и качества жилищного обеспечения населения, в том числе с учетом исполнения государственных обязательств по обеспечению жильем отдельных категорий граждан"</t>
  </si>
  <si>
    <t>Цель "Повышение доступности жилья и качества жилищного обеспечения населения, в том числе с учетом исполнения государственных обязательств по Цель</t>
  </si>
  <si>
    <t>Предоставление субсидии ветеранам боевых действий и инвалидам на приобретение жилого помещения в собственность</t>
  </si>
  <si>
    <t>отдел по жилищным вопросам администрации района</t>
  </si>
  <si>
    <t xml:space="preserve">Субвенции на реализацию полномочий по постановке на учет граждан, выезжающих из районов Крайнего Севера </t>
  </si>
  <si>
    <t>Предоставление субсидии молодым учителям на первоначальный взнос</t>
  </si>
  <si>
    <t>3.1.1.</t>
  </si>
  <si>
    <t>3.1.2</t>
  </si>
  <si>
    <t>3.1.3</t>
  </si>
  <si>
    <t>Предоставление субсидии молодым семьям на приобретение жилья</t>
  </si>
  <si>
    <t>Итого по подпрограмме III</t>
  </si>
  <si>
    <t>Подпрограмма IV «Капитальный ремонт объектов жилищного хозяйства»</t>
  </si>
  <si>
    <t>Задача 1. Создание условий для увеличения объема капитального ремонта жилищного фонда для повышения его комфортности</t>
  </si>
  <si>
    <t xml:space="preserve">Проведение капитальных ремонтов объектов муниципальной собственности жилого фонда </t>
  </si>
  <si>
    <t>Итого по подпрограмме IV</t>
  </si>
  <si>
    <t xml:space="preserve"> 
Управление архитектуры и градостроительства администрации района</t>
  </si>
  <si>
    <t xml:space="preserve">Муниципальное казенное учреждение "Управление капитального строительства по застройке Нижневартовского района
</t>
  </si>
  <si>
    <t xml:space="preserve">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
</t>
  </si>
  <si>
    <t xml:space="preserve">Отдел по жилищным вопросам администрации района
</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</si>
  <si>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</si>
  <si>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Начальник отдела ЖКХ, энергетики и строительства администрации района  __________________________ (А.В. Галунко)</t>
  </si>
  <si>
    <t>ИсполнительГлавный специалист обжела ЖКХ, энергетики и строительства администрации района Е.Г. Марсакова</t>
  </si>
  <si>
    <t>тел. 8(3466) 49-87-58</t>
  </si>
  <si>
    <t>Обеспечение объема ввода жилья, кв. м</t>
  </si>
  <si>
    <t>Коэффициент доступности жилья</t>
  </si>
  <si>
    <t>Предельное количество процедур, необходимых для получения разрешения на строительство эталонного объекта капитального строительства непроизводственного назначения, шт.</t>
  </si>
  <si>
    <t>Предельный срок прохождения всех процедур, необходимых для получения разрешения на строительство эталонного объекта капитального строительства непроизводственного назначения, дней</t>
  </si>
  <si>
    <t>Количество проведенных капитальных ремонтов объектов муниципального жилого фонда (от лимитов финансирования мероприятий, объект)</t>
  </si>
  <si>
    <t>Количество семей граждан, улучшивших жилищные условия, из числа отдельных установленных категорий (семей)</t>
  </si>
  <si>
    <t>Значение показателя на 2014год</t>
  </si>
  <si>
    <t>Удельный вес введенной общей площади жилых домов по отношению к общей площади жилищного фонда, %</t>
  </si>
  <si>
    <t>Общая площадь жилых помещений, приходящаяся в среднем на 1 жителя, кв. м</t>
  </si>
  <si>
    <t>Значение показателя на 2015год</t>
  </si>
  <si>
    <t>Доля разработанных проектов планировки населенных пунктов (от запланированных), %</t>
  </si>
  <si>
    <t>-</t>
  </si>
  <si>
    <t>Главный специалист отдела расходов бюджета  департамента финансов администрации района:___________________ (С.А. Вандрей)</t>
  </si>
  <si>
    <t>4.1</t>
  </si>
  <si>
    <t>план
на 2015 год</t>
  </si>
  <si>
    <t>4.2</t>
  </si>
  <si>
    <t>п.Аган. 2-х.кв. жилой дом по ул.Рыбников,20 (Лукойл ЗС)</t>
  </si>
  <si>
    <t>4.3</t>
  </si>
  <si>
    <t>4.4</t>
  </si>
  <si>
    <t>4.5</t>
  </si>
  <si>
    <t>п.Аган. 1кв. жилой дом по ул.Таежная,12 (Лукойл ЗС)</t>
  </si>
  <si>
    <t>д.Вата Жилой дом ул.Лесная, д.4(с устройством и монтажом системы автономного газоснабжения)</t>
  </si>
  <si>
    <t>4.6</t>
  </si>
  <si>
    <t>п. Аган Капитальный ремонт 2-х квартирного жилого дома по ул. Советская, д. 1 (Лукойл З-С)</t>
  </si>
  <si>
    <t>п. Аган Капитальный ремонт 2-х квартирного жилого дома по ул. Советская, д. 3 (Лукойл З-С)</t>
  </si>
  <si>
    <t>пгт. Излучинск Инженерные сети квартала 01:05:02</t>
  </si>
  <si>
    <t>пгт. Излучинск Инженерные сети участка частной застройки (2 очередь, 1 этап)</t>
  </si>
  <si>
    <t>1.4</t>
  </si>
  <si>
    <t>пгт. Излучинск Инженерные сети участка частной застройки (2 очередь, 2 этап)</t>
  </si>
  <si>
    <t>п.Зайцева Речка Сети тепловодоснабжения пожаротушения по ул.Мира и насосная станция - 3 этап строительства</t>
  </si>
  <si>
    <t>1.5</t>
  </si>
  <si>
    <t>4.7</t>
  </si>
  <si>
    <t>с. Большетархово Жилой дом по ул. Новая, д. 18</t>
  </si>
  <si>
    <t>4.8</t>
  </si>
  <si>
    <t>пгт. Новоаганск Жилой дом № 5 по ул. 70 лет Октября</t>
  </si>
  <si>
    <t>4.9</t>
  </si>
  <si>
    <t xml:space="preserve">д. Вампугол, кв.2 в жилом доме по ул.Зырянова, д.26 </t>
  </si>
  <si>
    <t>4.10</t>
  </si>
  <si>
    <t>с. Покур 2-квартирный жилой дом по ул. Киевская, д. 9</t>
  </si>
  <si>
    <t>4.11</t>
  </si>
  <si>
    <t>п. Зайцева речка 1 кв. жилой дом по ул. Мира, д.10</t>
  </si>
  <si>
    <t>4.12</t>
  </si>
  <si>
    <t>д. Вата 3-квартирный жилой дом по ул. Лесная, д. 14 (со сносом)</t>
  </si>
  <si>
    <t>пгт Излучинск Инженерные сети квартал 01:05:01</t>
  </si>
  <si>
    <t>4.13</t>
  </si>
  <si>
    <t>с.Покур Жилой дом по ул.Советская д.4 (Сафронова Н.М.)</t>
  </si>
  <si>
    <t>4.14</t>
  </si>
  <si>
    <t>с.Варьеган Жилой дом ул.Центральная, д.9</t>
  </si>
  <si>
    <t>4.15</t>
  </si>
  <si>
    <t>п. Аган Жилой дом ул. Советская, 18</t>
  </si>
  <si>
    <t>4.16</t>
  </si>
  <si>
    <t>п.Зайцева Речка Жилой дом по ул.Почтовая, д.9 кв.16 (Шаталова О.Н.)</t>
  </si>
  <si>
    <t>д.Вампугол Жилой дом по ул.Зырянова, д.12а (отопление)</t>
  </si>
  <si>
    <t>4.17</t>
  </si>
  <si>
    <t>4.18</t>
  </si>
  <si>
    <t>д.Вампугол Жилой дом по ул.Садовая, д.4 (Шайдуллина Г.М.)</t>
  </si>
  <si>
    <t>4.19</t>
  </si>
  <si>
    <t>п.Аган Жилой дом по ул.Таёжная, 14 в п.Аган (Петрова Е.Л.)</t>
  </si>
  <si>
    <t>с.п. Зайцева Речка 3-х квартирный жилой дом ул.Октябрьская д.3</t>
  </si>
  <si>
    <t>с.п.Зайцева Речка Подключение 4-х жилых домов к электроотоплению по ул.Островная</t>
  </si>
  <si>
    <t>4.20</t>
  </si>
  <si>
    <t>4.121</t>
  </si>
  <si>
    <t>4.22</t>
  </si>
  <si>
    <t>с.п. Аган  Ремонт жилого дома по ул.Таежная, д.16, (Венго М.В.)</t>
  </si>
  <si>
    <t>4.23</t>
  </si>
  <si>
    <t>с.п. Зайцева Речка Ремонт жилого дома по ул.Мира, д.5, (Тяпкин М.М.)</t>
  </si>
  <si>
    <t xml:space="preserve"> «Обеспечение доступным и комфортным жильем жителей Нижневартовского района    в 2014−2020 годах» (постановление администрации района от 02.12.2013   № 2552) за январь 2015 года</t>
  </si>
  <si>
    <t>Целевые показатели муниципальной программы «Обеспечение доступным и комфортным жильем жителей Нижневартовского района    в 2014−2020 годах» за январь 2015 года</t>
  </si>
  <si>
    <t>Доля жилья, соответствующего стандартам экономкласса, в общем объеме введенного жилья, %</t>
  </si>
  <si>
    <t>Доля молодых семей, улучшивших жилищные условия в соответствии с муниципальной программой, в общем числе молодых семей, поставленных на учет в качестве нуждающихся в улучшении жилищных условий (число молодых семей, состоящих на учете для получения мер господдержки в целях улучшения жилищных условий на 01.09.2013 – 250), %</t>
  </si>
  <si>
    <t>5.</t>
  </si>
  <si>
    <t>6.</t>
  </si>
  <si>
    <t>7.</t>
  </si>
  <si>
    <t>8.</t>
  </si>
  <si>
    <t>Количество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вХанты-Мансийском автономном округе – Югре», участков</t>
  </si>
  <si>
    <t>9.</t>
  </si>
  <si>
    <t>10.</t>
  </si>
  <si>
    <t>Количество семей, расселенных из приспособленных для проживания строений (семей)</t>
  </si>
  <si>
    <t>11.</t>
  </si>
  <si>
    <t>Количество ликвидированных приспособленных для проживания строений, шт.</t>
  </si>
  <si>
    <t>12.</t>
  </si>
  <si>
    <t>Количество жилых помещений, предоставленных лицам из числа детей-сирот и детей, оставшихся без попечения родителей, шт.</t>
  </si>
  <si>
    <t>13.</t>
  </si>
  <si>
    <t>Количество проведенных ремонтов жилых помещений, принадлежащих лицам из числа детей-сирот и детей, оставшихся без попечения родителей, шт.</t>
  </si>
  <si>
    <t>14.</t>
  </si>
  <si>
    <t xml:space="preserve">Количество семей (человек), переселенных из населенного пункта (д. Пугъюг) с низкой плотностью населения и труднодоступной местностью </t>
  </si>
  <si>
    <t>18 (29)</t>
  </si>
  <si>
    <t>16 (24)</t>
  </si>
  <si>
    <t>2 (5)</t>
  </si>
  <si>
    <t>Снижение средней стоимости 1 кв. м жилья на первичном рынке с учетом индекса-дефлятора на соответствующий год по виду экономической деятельности «строительство», %               (тыс. руб. за 1 кв. м)</t>
  </si>
  <si>
    <t>Доля отремонтированных объектов жилого фонда (от запланированных), %</t>
  </si>
  <si>
    <t>Доля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 Ханты-Мансийском автономном округе – Югре» от вставших на учет, %</t>
  </si>
  <si>
    <t>Доля семей, расселенных из приспособленных для проживания строений от общего числа семей, включенных в Реестр приспособленных для проживания строений на 01.01.2012 и подлежащих расселению, %</t>
  </si>
  <si>
    <t>Доля ликвидированных строений от общего числа строений, включенных в Реестр приспособленных для проживания строений на 01.01.2012 и подлежащих ликвидации, %</t>
  </si>
  <si>
    <t>Доля детей-сирот и детей, оставшихся без попечения родителей, лиц из их числа, обеспеченных жилыми помещениями, на конец отчетного периода от общей численности детей-сирот и детей, оставшихся без попечения родителей, лиц из их числа, состоящих в списке детей-сирот и детей, оставшихся без попечения родителей, лиц из их числа, которые подлежат обеспечению жилыми помещениями специализированного жилищного фонда по договорам найма специализированных жилых помещений, на начало отчетного периода, %</t>
  </si>
  <si>
    <t>Доля использованных средств субсидии, передаваемой из бюджета автономного округа бюджету района на обеспечение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t>
  </si>
  <si>
    <t>Доля использованных средств субсидии, передаваемой из бюджета автономного округа бюджету района на проведение ремонтов жилых помещений, принадлежащих лицам из числа детей-сирот и детей, оставшихся без попечения родителей</t>
  </si>
  <si>
    <t>Доля семей, переселенных из населенного пункта (д. Пугъюг) с низкой плотностью населения и труднодоступной местностью</t>
  </si>
  <si>
    <t xml:space="preserve">Пояснения к отчету о ходе исполнения графика (сетевого графика) по реализации муниципальной программы </t>
  </si>
  <si>
    <t>«Обеспечение доступным и комфортным жильем жителей Нижневартовского района    в 2014−2020 годах» (постановление администрации района от 02.12.2013   № 2552) за январь 2015 года</t>
  </si>
  <si>
    <t xml:space="preserve">Подпрограмма I. «Градостроительная деятельность» </t>
  </si>
  <si>
    <t>Планируется выполнение мероприятий:</t>
  </si>
  <si>
    <t>Подготовка документации по планировке территорий (сп. Покур, сп. Охтеурье, сп. Аган);</t>
  </si>
  <si>
    <t>Внесение изменений в градостроительную документацию (Вата, сп.Покур, сп.Ларьяк).</t>
  </si>
  <si>
    <t>Подпрограмма II «Содействие развитию жилищного строительства»</t>
  </si>
  <si>
    <t>Планируются мероприятия:</t>
  </si>
  <si>
    <t>Стимулирование застройщиков на реализацию проектов жилищного строительства (развитие застроенных территорий, комплексное освоение территорий), а именно приобретение жилых помещений в завершенных строительством домах;</t>
  </si>
  <si>
    <t>Защита жилищных прав детей-сирот и детей, оставшихся без попечения родителей, и лиц из их числа, а именно покупка (строительство) жилых помещений  для предоставления детям-сиротам и детям, ремонт жилых помещений, принадлежащих детям-сиротам и детям, оставшимся без попечения родителе;</t>
  </si>
  <si>
    <t>Строительство объектов инженерной инфраструктуры предназначенных для жилищного строительства (инженерные сети в пгт. Излучинск, сп. Зайцева Речка).</t>
  </si>
  <si>
    <t>Подпрограмма III «Обеспечение мерами государственной  поддержки по улучшению жилищных условий отдельных категорий граждан»:</t>
  </si>
  <si>
    <t>Предоставление субсидии ветеранам боевых действий и инвалидам на приобретение жилого помещения в собственность;</t>
  </si>
  <si>
    <t>Субвенции на реализацию полномочий по постановке на учет граждан, выезжающих из районов Крайнего Севера;</t>
  </si>
  <si>
    <t>Предоставление субсидии молодым учителям на первоначальный взнос;</t>
  </si>
  <si>
    <t>Предоставление субсидии молодым семьям на приобретение жилья.</t>
  </si>
  <si>
    <t>Создание условий для увеличения объема капитального ремонта жилищного фонда для повышения его комфортности:</t>
  </si>
  <si>
    <t>Планируется капитальный ремонт муниципального жилищного фонда в гододских и сельских поселениях района Аган, Вата, Большетархово, Новоаганск, Вампугол, Покур, Зайцева речка, Варьеган.</t>
  </si>
  <si>
    <t xml:space="preserve"> Информация о контрактной системе в сфере закупок: </t>
  </si>
  <si>
    <t xml:space="preserve"> объем закупок, тыс. рублей   </t>
  </si>
  <si>
    <t xml:space="preserve"> количество заявок, единиц </t>
  </si>
  <si>
    <t> -</t>
  </si>
  <si>
    <t xml:space="preserve"> объем не обеспеченных контрактами средств, тыс. рублей;                                                                                              причины отсутствия контрактных обязательств по ним </t>
  </si>
  <si>
    <t> Программные мероприятия выполняются в соответствии с заключенными договорами и муниципальными контрактами.</t>
  </si>
  <si>
    <t>Наличие, объемы и состояние объектов незавершенного строительства, в том числе:</t>
  </si>
  <si>
    <t xml:space="preserve">местный бюджет </t>
  </si>
  <si>
    <t>пгт. Излучинск, инженерные сети участка частной застройки (2 очередь) – 14 440,9 тыс. руб.;</t>
  </si>
  <si>
    <t>пгт. Излучинск Инженерные сети квартала 01:05:02 – 1 761,7 тыс. руб., остаток по контракту проектирование границ;</t>
  </si>
  <si>
    <t>п.Зайцева Речка Сети тепловодоснабжения пожаротушения по ул.Мира и насосная станция - 3 этап строительства – 607,3 тыс. руб., денежные средства  на БТИ  и СЭС;</t>
  </si>
  <si>
    <t>пгт Излучинск Инженерные сети квартал 01:05:01 – 1 460,0 тыс. руб., исполнение по контрактам март – апрель 2015 г.</t>
  </si>
  <si>
    <t>Итого: 18 269,9 тыс. руб., из них средства бюджета района – 6 048,9 тыс. руб.</t>
  </si>
  <si>
    <t xml:space="preserve">Начальник отдела ЖКХ, энергетики и строительства администрации района  _______________________(А.В.Галунко) </t>
  </si>
  <si>
    <t>Исполнитель: Главный специалист отдела ЖКХ, энергетики и строительства администрации района Е.Г. Марсакова___________________</t>
  </si>
</sst>
</file>

<file path=xl/styles.xml><?xml version="1.0" encoding="utf-8"?>
<styleSheet xmlns="http://schemas.openxmlformats.org/spreadsheetml/2006/main">
  <numFmts count="10">
    <numFmt numFmtId="43" formatCode="_-* #,##0.00_р_._-;\-* #,##0.00_р_._-;_-* &quot;-&quot;??_р_._-;_-@_-"/>
    <numFmt numFmtId="164" formatCode="0.0"/>
    <numFmt numFmtId="165" formatCode="#,##0_ ;\-#,##0\ "/>
    <numFmt numFmtId="166" formatCode="#,##0.0"/>
    <numFmt numFmtId="167" formatCode="#,##0.0_ ;\-#,##0.0\ "/>
    <numFmt numFmtId="168" formatCode="#,##0.000"/>
    <numFmt numFmtId="169" formatCode="_-* #,##0.0_р_._-;\-* #,##0.0_р_._-;_-* &quot;-&quot;?_р_._-;_-@_-"/>
    <numFmt numFmtId="170" formatCode="#,##0.00_ ;\-#,##0.00\ "/>
    <numFmt numFmtId="171" formatCode="_-* #,##0.00_р_._-;\-* #,##0.00_р_._-;_-* &quot;-&quot;?_р_._-;_-@_-"/>
    <numFmt numFmtId="172" formatCode="_-* #,##0.000_р_._-;\-* #,##0.000_р_._-;_-* &quot;-&quot;?_р_._-;_-@_-"/>
  </numFmts>
  <fonts count="31">
    <font>
      <sz val="11"/>
      <color theme="1"/>
      <name val="Calibri"/>
      <family val="2"/>
      <charset val="204"/>
      <scheme val="minor"/>
    </font>
    <font>
      <b/>
      <sz val="10"/>
      <name val="Times New Roman"/>
      <family val="1"/>
      <charset val="204"/>
    </font>
    <font>
      <i/>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vertAlign val="subscript"/>
      <sz val="10"/>
      <color indexed="8"/>
      <name val="Times New Roman"/>
      <family val="1"/>
      <charset val="204"/>
    </font>
    <font>
      <b/>
      <vertAlign val="subscript"/>
      <sz val="10"/>
      <color indexed="8"/>
      <name val="Times New Roman"/>
      <family val="1"/>
      <charset val="204"/>
    </font>
    <font>
      <vertAlign val="subscript"/>
      <sz val="10"/>
      <name val="Times New Roman"/>
      <family val="1"/>
      <charset val="204"/>
    </font>
    <font>
      <sz val="8"/>
      <name val="Times New Roman"/>
      <family val="1"/>
      <charset val="204"/>
    </font>
    <font>
      <sz val="8"/>
      <name val="Aharoni"/>
      <charset val="177"/>
    </font>
    <font>
      <sz val="8.3000000000000007"/>
      <name val="Times New Roman"/>
      <family val="1"/>
      <charset val="204"/>
    </font>
    <font>
      <sz val="11"/>
      <color theme="1"/>
      <name val="Calibri"/>
      <family val="2"/>
      <charset val="204"/>
      <scheme val="minor"/>
    </font>
    <font>
      <sz val="11"/>
      <color theme="1"/>
      <name val="Calibri"/>
      <family val="2"/>
      <scheme val="minor"/>
    </font>
    <font>
      <sz val="11"/>
      <color theme="1"/>
      <name val="Times New Roman"/>
      <family val="1"/>
      <charset val="204"/>
    </font>
    <font>
      <sz val="10"/>
      <color theme="1"/>
      <name val="Times New Roman"/>
      <family val="1"/>
      <charset val="204"/>
    </font>
    <font>
      <b/>
      <sz val="8"/>
      <name val="Times New Roman"/>
      <family val="1"/>
      <charset val="204"/>
    </font>
    <font>
      <b/>
      <sz val="12"/>
      <name val="Times New Roman"/>
      <family val="1"/>
      <charset val="204"/>
    </font>
    <font>
      <sz val="12"/>
      <name val="Times New Roman"/>
      <family val="1"/>
      <charset val="204"/>
    </font>
    <font>
      <sz val="14"/>
      <name val="Times New Roman"/>
      <family val="1"/>
      <charset val="204"/>
    </font>
    <font>
      <sz val="12"/>
      <color theme="1"/>
      <name val="Times New Roman"/>
      <family val="1"/>
      <charset val="204"/>
    </font>
    <font>
      <sz val="14"/>
      <color theme="1"/>
      <name val="Times New Roman"/>
      <family val="1"/>
      <charset val="204"/>
    </font>
    <font>
      <sz val="12"/>
      <color theme="1"/>
      <name val="Calibri"/>
      <family val="2"/>
      <charset val="204"/>
      <scheme val="minor"/>
    </font>
    <font>
      <b/>
      <sz val="14"/>
      <name val="Times New Roman"/>
      <family val="1"/>
      <charset val="204"/>
    </font>
    <font>
      <b/>
      <sz val="11"/>
      <color theme="1"/>
      <name val="Calibri"/>
      <family val="2"/>
      <charset val="204"/>
      <scheme val="minor"/>
    </font>
    <font>
      <sz val="12"/>
      <color rgb="FF000000"/>
      <name val="Times New Roman"/>
      <family val="1"/>
      <charset val="204"/>
    </font>
    <font>
      <sz val="14"/>
      <color rgb="FF000000"/>
      <name val="Times New Roman"/>
      <family val="1"/>
      <charset val="204"/>
    </font>
    <font>
      <b/>
      <sz val="14"/>
      <color rgb="FF000000"/>
      <name val="Times New Roman"/>
      <family val="1"/>
      <charset val="204"/>
    </font>
    <font>
      <b/>
      <u/>
      <sz val="14"/>
      <color rgb="FF000000"/>
      <name val="Times New Roman"/>
      <family val="1"/>
      <charset val="204"/>
    </font>
    <font>
      <b/>
      <sz val="12"/>
      <color rgb="FF000000"/>
      <name val="Times New Roman"/>
      <family val="1"/>
      <charset val="204"/>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tted">
        <color indexed="64"/>
      </bottom>
      <diagonal/>
    </border>
    <border>
      <left style="dotted">
        <color indexed="64"/>
      </left>
      <right style="dotted">
        <color indexed="64"/>
      </right>
      <top/>
      <bottom/>
      <diagonal/>
    </border>
    <border>
      <left style="thin">
        <color indexed="64"/>
      </left>
      <right style="thin">
        <color indexed="64"/>
      </right>
      <top style="medium">
        <color indexed="64"/>
      </top>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dotted">
        <color indexed="64"/>
      </bottom>
      <diagonal/>
    </border>
    <border>
      <left style="medium">
        <color indexed="64"/>
      </left>
      <right style="medium">
        <color indexed="64"/>
      </right>
      <top style="medium">
        <color indexed="64"/>
      </top>
      <bottom/>
      <diagonal/>
    </border>
  </borders>
  <cellStyleXfs count="3">
    <xf numFmtId="0" fontId="0" fillId="0" borderId="0"/>
    <xf numFmtId="0" fontId="14" fillId="0" borderId="0"/>
    <xf numFmtId="43" fontId="13" fillId="0" borderId="0" applyFont="0" applyFill="0" applyBorder="0" applyAlignment="0" applyProtection="0"/>
  </cellStyleXfs>
  <cellXfs count="424">
    <xf numFmtId="0" fontId="0" fillId="0" borderId="0" xfId="0"/>
    <xf numFmtId="0" fontId="15" fillId="0" borderId="0" xfId="0" applyFont="1" applyAlignment="1" applyProtection="1">
      <alignment vertical="center"/>
      <protection hidden="1"/>
    </xf>
    <xf numFmtId="164" fontId="16" fillId="0" borderId="1" xfId="0" applyNumberFormat="1" applyFont="1" applyBorder="1" applyAlignment="1" applyProtection="1">
      <alignment horizontal="center" vertical="top" wrapText="1"/>
      <protection hidden="1"/>
    </xf>
    <xf numFmtId="164" fontId="16" fillId="2" borderId="1" xfId="0" applyNumberFormat="1" applyFont="1" applyFill="1" applyBorder="1" applyAlignment="1" applyProtection="1">
      <alignment horizontal="center" vertical="top" wrapText="1"/>
      <protection hidden="1"/>
    </xf>
    <xf numFmtId="164" fontId="1" fillId="0" borderId="1" xfId="0" applyNumberFormat="1" applyFont="1" applyFill="1" applyBorder="1" applyAlignment="1" applyProtection="1">
      <alignment horizontal="left" vertical="center" wrapText="1"/>
      <protection hidden="1"/>
    </xf>
    <xf numFmtId="164" fontId="2" fillId="0" borderId="1" xfId="0" applyNumberFormat="1" applyFont="1" applyFill="1" applyBorder="1" applyAlignment="1" applyProtection="1">
      <alignment horizontal="left" vertical="center" wrapText="1"/>
      <protection hidden="1"/>
    </xf>
    <xf numFmtId="164" fontId="16" fillId="0" borderId="0" xfId="0" applyNumberFormat="1" applyFont="1" applyAlignment="1" applyProtection="1">
      <alignment vertical="center"/>
      <protection hidden="1"/>
    </xf>
    <xf numFmtId="164" fontId="16" fillId="2" borderId="0" xfId="0" applyNumberFormat="1" applyFont="1" applyFill="1" applyAlignment="1" applyProtection="1">
      <alignment vertical="center"/>
      <protection hidden="1"/>
    </xf>
    <xf numFmtId="164" fontId="3" fillId="0" borderId="1" xfId="0" applyNumberFormat="1" applyFont="1" applyFill="1" applyBorder="1" applyAlignment="1" applyProtection="1">
      <alignment horizontal="left" vertical="center" wrapText="1"/>
      <protection hidden="1"/>
    </xf>
    <xf numFmtId="164" fontId="16" fillId="0" borderId="2" xfId="0" applyNumberFormat="1" applyFont="1" applyBorder="1" applyAlignment="1" applyProtection="1">
      <alignment vertical="center"/>
      <protection hidden="1"/>
    </xf>
    <xf numFmtId="164" fontId="16" fillId="0" borderId="3"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0" fontId="4"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0" fontId="5" fillId="0" borderId="4" xfId="0" applyFont="1" applyBorder="1" applyAlignment="1">
      <alignment vertical="top" wrapText="1"/>
    </xf>
    <xf numFmtId="0" fontId="4" fillId="0" borderId="0" xfId="0" applyFont="1" applyAlignment="1">
      <alignment wrapText="1"/>
    </xf>
    <xf numFmtId="164" fontId="16" fillId="0" borderId="2" xfId="0" applyNumberFormat="1" applyFont="1" applyBorder="1" applyAlignment="1" applyProtection="1">
      <alignment horizontal="center" vertical="top" wrapText="1"/>
      <protection hidden="1"/>
    </xf>
    <xf numFmtId="0" fontId="3" fillId="0" borderId="1" xfId="0" applyFont="1" applyFill="1" applyBorder="1" applyAlignment="1">
      <alignment horizontal="center" vertical="center" wrapText="1"/>
    </xf>
    <xf numFmtId="167" fontId="3" fillId="0" borderId="1" xfId="2" applyNumberFormat="1" applyFont="1" applyFill="1" applyBorder="1" applyAlignment="1">
      <alignment horizontal="right" vertical="center" wrapText="1"/>
    </xf>
    <xf numFmtId="0" fontId="1" fillId="0" borderId="1" xfId="0" applyFont="1" applyFill="1" applyBorder="1" applyAlignment="1" applyProtection="1">
      <alignment vertical="top"/>
      <protection locked="0"/>
    </xf>
    <xf numFmtId="0" fontId="1" fillId="0" borderId="5"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3" fillId="0" borderId="0" xfId="0" applyFont="1" applyAlignment="1">
      <alignment horizontal="right"/>
    </xf>
    <xf numFmtId="0" fontId="3" fillId="0" borderId="0" xfId="0" applyFont="1"/>
    <xf numFmtId="165" fontId="3" fillId="0" borderId="1" xfId="2" applyNumberFormat="1" applyFont="1" applyBorder="1" applyAlignment="1">
      <alignment horizontal="center" vertical="top" wrapText="1"/>
    </xf>
    <xf numFmtId="3" fontId="3" fillId="0" borderId="0" xfId="0" applyNumberFormat="1"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xf numFmtId="0" fontId="6" fillId="0" borderId="0" xfId="0" applyFont="1" applyFill="1" applyAlignment="1">
      <alignment vertical="center"/>
    </xf>
    <xf numFmtId="168" fontId="6" fillId="0" borderId="0" xfId="0" applyNumberFormat="1" applyFont="1" applyFill="1" applyAlignment="1">
      <alignment vertical="center"/>
    </xf>
    <xf numFmtId="0" fontId="10" fillId="0" borderId="0" xfId="0" applyFont="1" applyFill="1"/>
    <xf numFmtId="0" fontId="10" fillId="0" borderId="0" xfId="0" applyFont="1" applyFill="1" applyAlignment="1">
      <alignment vertical="center"/>
    </xf>
    <xf numFmtId="168" fontId="10" fillId="0" borderId="0" xfId="0" applyNumberFormat="1" applyFont="1" applyFill="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1" fillId="0" borderId="6" xfId="0" applyFont="1" applyBorder="1"/>
    <xf numFmtId="0" fontId="3" fillId="0" borderId="6" xfId="0" applyFont="1" applyBorder="1" applyAlignment="1">
      <alignment horizontal="center"/>
    </xf>
    <xf numFmtId="0" fontId="3" fillId="0" borderId="5"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vertical="top"/>
    </xf>
    <xf numFmtId="0" fontId="1" fillId="0" borderId="7" xfId="0" applyFont="1" applyBorder="1" applyAlignment="1">
      <alignment vertical="top" wrapText="1"/>
    </xf>
    <xf numFmtId="0" fontId="3" fillId="0" borderId="3" xfId="0" applyFont="1" applyBorder="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7" xfId="0" applyFont="1" applyFill="1" applyBorder="1" applyAlignment="1">
      <alignment vertical="top"/>
    </xf>
    <xf numFmtId="167" fontId="10" fillId="0" borderId="1" xfId="2"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xf>
    <xf numFmtId="0" fontId="10" fillId="3" borderId="0" xfId="0" applyFont="1" applyFill="1" applyAlignment="1">
      <alignment horizontal="center" vertical="center"/>
    </xf>
    <xf numFmtId="0" fontId="3" fillId="0" borderId="1"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0" xfId="0"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Alignment="1">
      <alignment horizontal="center" vertical="center" wrapText="1"/>
    </xf>
    <xf numFmtId="0" fontId="10" fillId="3" borderId="4" xfId="0" applyFont="1" applyFill="1" applyBorder="1" applyAlignment="1">
      <alignment horizontal="center" vertical="center" wrapText="1"/>
    </xf>
    <xf numFmtId="166" fontId="10" fillId="0" borderId="1" xfId="0" applyNumberFormat="1" applyFont="1" applyBorder="1" applyAlignment="1">
      <alignment horizontal="center" vertical="center" wrapText="1"/>
    </xf>
    <xf numFmtId="0" fontId="3" fillId="0" borderId="0" xfId="0" applyFont="1" applyFill="1" applyAlignment="1">
      <alignment horizontal="center"/>
    </xf>
    <xf numFmtId="0" fontId="10" fillId="0" borderId="1" xfId="0" applyFont="1" applyFill="1" applyBorder="1" applyAlignment="1">
      <alignment vertical="center" wrapText="1"/>
    </xf>
    <xf numFmtId="0" fontId="12" fillId="0" borderId="0" xfId="0" applyFont="1" applyAlignment="1">
      <alignment horizontal="center" vertical="center" wrapText="1"/>
    </xf>
    <xf numFmtId="0" fontId="16" fillId="0" borderId="10" xfId="0" applyFont="1" applyFill="1" applyBorder="1" applyAlignment="1">
      <alignment horizontal="center" wrapText="1"/>
    </xf>
    <xf numFmtId="164" fontId="3" fillId="0" borderId="0" xfId="0" applyNumberFormat="1" applyFont="1" applyFill="1" applyBorder="1" applyAlignment="1">
      <alignment horizontal="justify" vertical="top" wrapText="1"/>
    </xf>
    <xf numFmtId="0" fontId="16" fillId="0" borderId="0" xfId="0" applyFont="1" applyBorder="1" applyAlignment="1">
      <alignment horizontal="justify" vertical="top" wrapText="1"/>
    </xf>
    <xf numFmtId="0" fontId="3" fillId="0" borderId="0" xfId="0" applyFont="1" applyFill="1" applyBorder="1" applyAlignment="1">
      <alignment horizontal="justify" vertical="top"/>
    </xf>
    <xf numFmtId="0" fontId="3" fillId="0" borderId="14" xfId="0" applyFont="1" applyBorder="1" applyAlignment="1">
      <alignment horizontal="center" vertical="top" wrapText="1"/>
    </xf>
    <xf numFmtId="0" fontId="10" fillId="0" borderId="46" xfId="0" applyFont="1" applyBorder="1" applyAlignment="1">
      <alignment horizontal="center" vertical="top" wrapText="1"/>
    </xf>
    <xf numFmtId="0" fontId="10" fillId="0" borderId="14" xfId="0" applyFont="1" applyBorder="1" applyAlignment="1">
      <alignment horizontal="center" vertical="top" wrapText="1"/>
    </xf>
    <xf numFmtId="0" fontId="10" fillId="0" borderId="0" xfId="0" applyFont="1"/>
    <xf numFmtId="3" fontId="3" fillId="0" borderId="1" xfId="0" applyNumberFormat="1" applyFont="1" applyBorder="1" applyAlignment="1">
      <alignment horizontal="center" vertical="top" wrapText="1"/>
    </xf>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3" fillId="0" borderId="23" xfId="0" applyFont="1" applyFill="1" applyBorder="1" applyAlignment="1" applyProtection="1">
      <alignment vertical="center"/>
    </xf>
    <xf numFmtId="0" fontId="3" fillId="0" borderId="23" xfId="0" applyFont="1" applyFill="1" applyBorder="1" applyAlignment="1" applyProtection="1">
      <alignment horizontal="right" vertical="center"/>
    </xf>
    <xf numFmtId="0" fontId="10" fillId="0" borderId="0" xfId="0" applyFont="1" applyFill="1" applyBorder="1" applyAlignment="1" applyProtection="1">
      <alignment vertical="center"/>
    </xf>
    <xf numFmtId="164" fontId="3" fillId="0" borderId="0" xfId="0" applyNumberFormat="1" applyFont="1" applyFill="1" applyBorder="1" applyAlignment="1" applyProtection="1">
      <alignment horizontal="justify" vertical="top" wrapText="1"/>
    </xf>
    <xf numFmtId="0" fontId="3" fillId="0" borderId="0" xfId="0" applyFont="1" applyFill="1" applyBorder="1" applyAlignment="1" applyProtection="1">
      <alignment horizontal="justify" vertical="top"/>
    </xf>
    <xf numFmtId="0" fontId="3" fillId="0" borderId="0" xfId="0" applyFont="1" applyFill="1" applyAlignment="1" applyProtection="1">
      <alignment vertical="center"/>
    </xf>
    <xf numFmtId="0" fontId="3" fillId="0" borderId="0" xfId="0" applyFont="1" applyFill="1" applyBorder="1" applyAlignment="1" applyProtection="1">
      <alignment vertical="center" wrapText="1"/>
    </xf>
    <xf numFmtId="164" fontId="3" fillId="0" borderId="0" xfId="2" applyNumberFormat="1" applyFont="1" applyFill="1" applyBorder="1" applyAlignment="1" applyProtection="1">
      <alignment vertical="center" wrapText="1"/>
    </xf>
    <xf numFmtId="164" fontId="3" fillId="0" borderId="0" xfId="0" applyNumberFormat="1" applyFont="1" applyFill="1" applyBorder="1" applyAlignment="1" applyProtection="1">
      <alignment vertical="center" wrapText="1"/>
    </xf>
    <xf numFmtId="0" fontId="3" fillId="0" borderId="0" xfId="0" applyFont="1" applyFill="1" applyAlignment="1" applyProtection="1">
      <alignment horizontal="left" vertical="center"/>
    </xf>
    <xf numFmtId="0" fontId="3" fillId="0" borderId="0" xfId="0" applyFont="1" applyFill="1" applyAlignment="1" applyProtection="1">
      <alignment horizontal="right" vertical="center"/>
    </xf>
    <xf numFmtId="167" fontId="3" fillId="0" borderId="0" xfId="0" applyNumberFormat="1" applyFont="1" applyFill="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left"/>
    </xf>
    <xf numFmtId="0" fontId="19" fillId="0" borderId="0" xfId="0" applyFont="1"/>
    <xf numFmtId="0" fontId="3" fillId="0" borderId="0" xfId="0" applyFont="1" applyFill="1" applyBorder="1" applyAlignment="1" applyProtection="1">
      <alignment horizontal="center" vertical="top"/>
    </xf>
    <xf numFmtId="0" fontId="3" fillId="0" borderId="0" xfId="0" applyFont="1" applyFill="1" applyBorder="1" applyAlignment="1" applyProtection="1">
      <alignment horizontal="left" vertical="center"/>
    </xf>
    <xf numFmtId="0" fontId="16" fillId="0" borderId="0" xfId="0" applyFont="1" applyFill="1" applyBorder="1" applyAlignment="1" applyProtection="1">
      <alignment horizontal="justify" vertical="top" wrapText="1"/>
    </xf>
    <xf numFmtId="0" fontId="20" fillId="0" borderId="0" xfId="0" applyFont="1" applyFill="1" applyAlignment="1" applyProtection="1">
      <alignment vertical="center"/>
    </xf>
    <xf numFmtId="164" fontId="20" fillId="0" borderId="0" xfId="2" applyNumberFormat="1" applyFont="1" applyFill="1" applyBorder="1" applyAlignment="1" applyProtection="1">
      <alignment vertical="center" wrapText="1"/>
    </xf>
    <xf numFmtId="164" fontId="20" fillId="0" borderId="0" xfId="0" applyNumberFormat="1" applyFont="1" applyFill="1" applyBorder="1" applyAlignment="1" applyProtection="1">
      <alignment horizontal="left"/>
    </xf>
    <xf numFmtId="0" fontId="20" fillId="0" borderId="0" xfId="0" applyFont="1" applyFill="1" applyAlignment="1" applyProtection="1">
      <alignment horizontal="left" vertical="center"/>
    </xf>
    <xf numFmtId="0" fontId="20" fillId="0" borderId="0" xfId="0" applyFont="1" applyFill="1" applyAlignment="1" applyProtection="1">
      <alignment horizontal="right" vertical="center"/>
    </xf>
    <xf numFmtId="0" fontId="20" fillId="0" borderId="0" xfId="0" applyFont="1" applyFill="1" applyBorder="1" applyAlignment="1" applyProtection="1">
      <alignment vertical="center"/>
    </xf>
    <xf numFmtId="0" fontId="22" fillId="0" borderId="0" xfId="0" applyFont="1"/>
    <xf numFmtId="0" fontId="3" fillId="0" borderId="53" xfId="0" applyFont="1" applyBorder="1" applyAlignment="1">
      <alignment horizontal="center" vertical="top" wrapText="1"/>
    </xf>
    <xf numFmtId="0" fontId="18" fillId="0" borderId="0" xfId="0" applyFont="1" applyAlignment="1">
      <alignment horizontal="center" vertical="top" wrapText="1"/>
    </xf>
    <xf numFmtId="164" fontId="19" fillId="0" borderId="4" xfId="0" applyNumberFormat="1" applyFont="1" applyFill="1" applyBorder="1" applyAlignment="1" applyProtection="1">
      <alignment horizontal="center" vertical="top" wrapText="1"/>
    </xf>
    <xf numFmtId="164" fontId="19" fillId="0" borderId="1" xfId="0" applyNumberFormat="1" applyFont="1" applyFill="1" applyBorder="1" applyAlignment="1" applyProtection="1">
      <alignment horizontal="center" vertical="top" wrapText="1"/>
    </xf>
    <xf numFmtId="10" fontId="19" fillId="0" borderId="2" xfId="0" applyNumberFormat="1" applyFont="1" applyFill="1" applyBorder="1" applyAlignment="1" applyProtection="1">
      <alignment horizontal="center" vertical="top" wrapText="1"/>
    </xf>
    <xf numFmtId="164" fontId="19" fillId="0" borderId="0" xfId="0" applyNumberFormat="1" applyFont="1" applyFill="1" applyBorder="1" applyAlignment="1" applyProtection="1">
      <alignment horizontal="center" vertical="top" wrapText="1"/>
    </xf>
    <xf numFmtId="10" fontId="19" fillId="0" borderId="15" xfId="0" applyNumberFormat="1" applyFont="1" applyFill="1" applyBorder="1" applyAlignment="1" applyProtection="1">
      <alignment horizontal="center" vertical="top" wrapText="1"/>
    </xf>
    <xf numFmtId="164" fontId="19" fillId="0" borderId="9" xfId="0" applyNumberFormat="1" applyFont="1" applyFill="1" applyBorder="1" applyAlignment="1" applyProtection="1">
      <alignment horizontal="center" vertical="top" wrapText="1"/>
    </xf>
    <xf numFmtId="164" fontId="19" fillId="0" borderId="48" xfId="0" applyNumberFormat="1" applyFont="1" applyFill="1" applyBorder="1" applyAlignment="1" applyProtection="1">
      <alignment horizontal="center" vertical="top" wrapText="1"/>
    </xf>
    <xf numFmtId="0" fontId="19" fillId="0" borderId="18"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center" vertical="center" wrapText="1"/>
    </xf>
    <xf numFmtId="0" fontId="19" fillId="0" borderId="37"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1" fontId="19" fillId="0" borderId="29" xfId="0" applyNumberFormat="1" applyFont="1" applyFill="1" applyBorder="1" applyAlignment="1" applyProtection="1">
      <alignment horizontal="center" vertical="center" wrapText="1"/>
    </xf>
    <xf numFmtId="0" fontId="19" fillId="0" borderId="38" xfId="0" applyNumberFormat="1" applyFont="1" applyFill="1" applyBorder="1" applyAlignment="1" applyProtection="1">
      <alignment horizontal="center" vertical="center" wrapText="1"/>
    </xf>
    <xf numFmtId="1" fontId="19" fillId="0" borderId="14" xfId="0" applyNumberFormat="1" applyFont="1" applyFill="1" applyBorder="1" applyAlignment="1" applyProtection="1">
      <alignment horizontal="center" vertical="center" wrapText="1"/>
    </xf>
    <xf numFmtId="1" fontId="19" fillId="0" borderId="25" xfId="0" applyNumberFormat="1" applyFont="1" applyFill="1" applyBorder="1" applyAlignment="1" applyProtection="1">
      <alignment horizontal="center" vertical="center" wrapText="1"/>
    </xf>
    <xf numFmtId="0" fontId="19" fillId="0" borderId="52" xfId="0" applyNumberFormat="1" applyFont="1" applyFill="1" applyBorder="1" applyAlignment="1" applyProtection="1">
      <alignment horizontal="center" vertical="center" wrapText="1"/>
    </xf>
    <xf numFmtId="0" fontId="19" fillId="0" borderId="39" xfId="0" applyNumberFormat="1" applyFont="1" applyFill="1" applyBorder="1" applyAlignment="1" applyProtection="1">
      <alignment horizontal="center" vertical="center" wrapText="1"/>
    </xf>
    <xf numFmtId="0" fontId="19" fillId="0" borderId="25" xfId="0" applyNumberFormat="1" applyFont="1" applyFill="1" applyBorder="1" applyAlignment="1" applyProtection="1">
      <alignment horizontal="center" vertical="center" wrapText="1"/>
    </xf>
    <xf numFmtId="169" fontId="18" fillId="0" borderId="5" xfId="2" applyNumberFormat="1" applyFont="1" applyFill="1" applyBorder="1" applyAlignment="1" applyProtection="1">
      <alignment horizontal="right" vertical="top" wrapText="1"/>
    </xf>
    <xf numFmtId="169" fontId="19" fillId="0" borderId="1" xfId="2" applyNumberFormat="1" applyFont="1" applyFill="1" applyBorder="1" applyAlignment="1" applyProtection="1">
      <alignment horizontal="right" vertical="top" wrapText="1"/>
    </xf>
    <xf numFmtId="169" fontId="19" fillId="0" borderId="7" xfId="2" applyNumberFormat="1" applyFont="1" applyFill="1" applyBorder="1" applyAlignment="1" applyProtection="1">
      <alignment horizontal="right" vertical="top" wrapText="1"/>
    </xf>
    <xf numFmtId="169" fontId="19" fillId="0" borderId="2" xfId="2" applyNumberFormat="1" applyFont="1" applyFill="1" applyBorder="1" applyAlignment="1" applyProtection="1">
      <alignment horizontal="right" vertical="top" wrapText="1"/>
    </xf>
    <xf numFmtId="169" fontId="19" fillId="0" borderId="56" xfId="2" applyNumberFormat="1" applyFont="1" applyFill="1" applyBorder="1" applyAlignment="1" applyProtection="1">
      <alignment horizontal="right" vertical="top" wrapText="1"/>
    </xf>
    <xf numFmtId="10" fontId="19" fillId="0" borderId="37" xfId="2" applyNumberFormat="1" applyFont="1" applyFill="1" applyBorder="1" applyAlignment="1" applyProtection="1">
      <alignment horizontal="right" vertical="top" wrapText="1"/>
    </xf>
    <xf numFmtId="169" fontId="19" fillId="0" borderId="40" xfId="2" applyNumberFormat="1" applyFont="1" applyFill="1" applyBorder="1" applyAlignment="1" applyProtection="1">
      <alignment horizontal="right" vertical="top" wrapText="1"/>
    </xf>
    <xf numFmtId="10" fontId="19" fillId="0" borderId="40" xfId="2" applyNumberFormat="1" applyFont="1" applyFill="1" applyBorder="1" applyAlignment="1" applyProtection="1">
      <alignment horizontal="right" vertical="top" wrapText="1"/>
    </xf>
    <xf numFmtId="169" fontId="19" fillId="0" borderId="47" xfId="2" applyNumberFormat="1" applyFont="1" applyFill="1" applyBorder="1" applyAlignment="1" applyProtection="1">
      <alignment horizontal="right" vertical="top" wrapText="1"/>
    </xf>
    <xf numFmtId="169" fontId="19" fillId="0" borderId="42" xfId="2" applyNumberFormat="1" applyFont="1" applyFill="1" applyBorder="1" applyAlignment="1" applyProtection="1">
      <alignment horizontal="right" vertical="top" wrapText="1"/>
    </xf>
    <xf numFmtId="169" fontId="19" fillId="0" borderId="45" xfId="2" applyNumberFormat="1" applyFont="1" applyFill="1" applyBorder="1" applyAlignment="1" applyProtection="1">
      <alignment horizontal="right" vertical="top" wrapText="1"/>
    </xf>
    <xf numFmtId="10" fontId="19" fillId="0" borderId="51" xfId="2" applyNumberFormat="1" applyFont="1" applyFill="1" applyBorder="1" applyAlignment="1" applyProtection="1">
      <alignment horizontal="right" vertical="top" wrapText="1"/>
    </xf>
    <xf numFmtId="10" fontId="19" fillId="0" borderId="45" xfId="2" applyNumberFormat="1" applyFont="1" applyFill="1" applyBorder="1" applyAlignment="1" applyProtection="1">
      <alignment horizontal="right" vertical="top" wrapText="1"/>
    </xf>
    <xf numFmtId="169" fontId="19" fillId="0" borderId="54" xfId="2" applyNumberFormat="1" applyFont="1" applyFill="1" applyBorder="1" applyAlignment="1" applyProtection="1">
      <alignment horizontal="right" vertical="top" wrapText="1"/>
    </xf>
    <xf numFmtId="10" fontId="19" fillId="0" borderId="10" xfId="2" applyNumberFormat="1" applyFont="1" applyFill="1" applyBorder="1" applyAlignment="1" applyProtection="1">
      <alignment horizontal="right" vertical="top" wrapText="1"/>
    </xf>
    <xf numFmtId="169" fontId="19" fillId="0" borderId="10" xfId="2" applyNumberFormat="1" applyFont="1" applyFill="1" applyBorder="1" applyAlignment="1" applyProtection="1">
      <alignment horizontal="right" vertical="top" wrapText="1"/>
    </xf>
    <xf numFmtId="169" fontId="19" fillId="0" borderId="30" xfId="2" applyNumberFormat="1" applyFont="1" applyFill="1" applyBorder="1" applyAlignment="1" applyProtection="1">
      <alignment horizontal="right" vertical="top" wrapText="1"/>
    </xf>
    <xf numFmtId="169" fontId="19" fillId="0" borderId="58" xfId="2" applyNumberFormat="1" applyFont="1" applyFill="1" applyBorder="1" applyAlignment="1" applyProtection="1">
      <alignment horizontal="right" vertical="top" wrapText="1"/>
    </xf>
    <xf numFmtId="10" fontId="19" fillId="0" borderId="59" xfId="2" applyNumberFormat="1" applyFont="1" applyFill="1" applyBorder="1" applyAlignment="1" applyProtection="1">
      <alignment horizontal="right" vertical="top" wrapText="1"/>
    </xf>
    <xf numFmtId="169" fontId="19" fillId="0" borderId="29" xfId="2" applyNumberFormat="1" applyFont="1" applyFill="1" applyBorder="1" applyAlignment="1" applyProtection="1">
      <alignment horizontal="right" vertical="top" wrapText="1"/>
    </xf>
    <xf numFmtId="10" fontId="19" fillId="0" borderId="29" xfId="2" applyNumberFormat="1" applyFont="1" applyFill="1" applyBorder="1" applyAlignment="1" applyProtection="1">
      <alignment horizontal="right" vertical="top" wrapText="1"/>
    </xf>
    <xf numFmtId="0" fontId="18" fillId="0" borderId="1" xfId="0" applyFont="1" applyFill="1" applyBorder="1" applyAlignment="1" applyProtection="1">
      <alignment horizontal="left" vertical="top" wrapText="1"/>
    </xf>
    <xf numFmtId="169" fontId="18" fillId="0" borderId="1"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top" wrapText="1"/>
    </xf>
    <xf numFmtId="0" fontId="19" fillId="0" borderId="10" xfId="0" applyFont="1" applyFill="1" applyBorder="1" applyAlignment="1" applyProtection="1">
      <alignment horizontal="left" vertical="top" wrapText="1"/>
    </xf>
    <xf numFmtId="10" fontId="19" fillId="0" borderId="4" xfId="2" applyNumberFormat="1" applyFont="1" applyFill="1" applyBorder="1" applyAlignment="1" applyProtection="1">
      <alignment horizontal="right" vertical="top" wrapText="1"/>
    </xf>
    <xf numFmtId="10" fontId="19" fillId="0" borderId="1" xfId="2" applyNumberFormat="1" applyFont="1" applyFill="1" applyBorder="1" applyAlignment="1" applyProtection="1">
      <alignment horizontal="right" vertical="top" wrapText="1"/>
    </xf>
    <xf numFmtId="10" fontId="19" fillId="0" borderId="50" xfId="2" applyNumberFormat="1" applyFont="1" applyFill="1" applyBorder="1" applyAlignment="1" applyProtection="1">
      <alignment horizontal="right" vertical="top" wrapText="1"/>
    </xf>
    <xf numFmtId="10" fontId="19" fillId="0" borderId="7" xfId="2" applyNumberFormat="1" applyFont="1" applyFill="1" applyBorder="1" applyAlignment="1" applyProtection="1">
      <alignment horizontal="right" vertical="top" wrapText="1"/>
    </xf>
    <xf numFmtId="164" fontId="19" fillId="0" borderId="10" xfId="0" applyNumberFormat="1" applyFont="1" applyFill="1" applyBorder="1" applyAlignment="1" applyProtection="1">
      <alignment horizontal="left" vertical="top" wrapText="1"/>
    </xf>
    <xf numFmtId="0" fontId="18" fillId="0" borderId="5" xfId="0" applyFont="1" applyFill="1" applyBorder="1" applyAlignment="1" applyProtection="1">
      <alignment horizontal="left" vertical="center" wrapText="1"/>
    </xf>
    <xf numFmtId="10" fontId="18" fillId="0" borderId="36"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center" wrapText="1"/>
    </xf>
    <xf numFmtId="10" fontId="19" fillId="0" borderId="2" xfId="2" applyNumberFormat="1" applyFont="1" applyFill="1" applyBorder="1" applyAlignment="1" applyProtection="1">
      <alignment horizontal="right" vertical="top" wrapText="1"/>
    </xf>
    <xf numFmtId="169" fontId="19" fillId="0" borderId="55" xfId="2" applyNumberFormat="1" applyFont="1" applyFill="1" applyBorder="1" applyAlignment="1" applyProtection="1">
      <alignment horizontal="right" vertical="top" wrapText="1"/>
    </xf>
    <xf numFmtId="164" fontId="19" fillId="0" borderId="40" xfId="0" applyNumberFormat="1" applyFont="1" applyFill="1" applyBorder="1" applyAlignment="1" applyProtection="1">
      <alignment horizontal="left" vertical="center" wrapText="1"/>
    </xf>
    <xf numFmtId="10" fontId="19" fillId="0" borderId="41" xfId="2" applyNumberFormat="1" applyFont="1" applyFill="1" applyBorder="1" applyAlignment="1" applyProtection="1">
      <alignment horizontal="right" vertical="top" wrapText="1"/>
    </xf>
    <xf numFmtId="10" fontId="19" fillId="0" borderId="47" xfId="2" applyNumberFormat="1" applyFont="1" applyFill="1" applyBorder="1" applyAlignment="1" applyProtection="1">
      <alignment horizontal="right" vertical="top" wrapText="1"/>
    </xf>
    <xf numFmtId="10" fontId="19" fillId="0" borderId="42" xfId="2" applyNumberFormat="1" applyFont="1" applyFill="1" applyBorder="1" applyAlignment="1" applyProtection="1">
      <alignment horizontal="right" vertical="top" wrapText="1"/>
    </xf>
    <xf numFmtId="169" fontId="19" fillId="0" borderId="0" xfId="2" applyNumberFormat="1" applyFont="1" applyFill="1" applyBorder="1" applyAlignment="1" applyProtection="1">
      <alignment horizontal="right" vertical="top" wrapText="1"/>
    </xf>
    <xf numFmtId="0" fontId="18" fillId="0" borderId="1" xfId="0" applyFont="1" applyFill="1" applyBorder="1" applyAlignment="1" applyProtection="1">
      <alignment horizontal="left" vertical="center" wrapText="1"/>
    </xf>
    <xf numFmtId="10" fontId="19" fillId="0" borderId="30" xfId="2" applyNumberFormat="1" applyFont="1" applyFill="1" applyBorder="1" applyAlignment="1" applyProtection="1">
      <alignment horizontal="right" vertical="top" wrapText="1"/>
    </xf>
    <xf numFmtId="0" fontId="19" fillId="0" borderId="17" xfId="0" applyFont="1" applyFill="1" applyBorder="1" applyAlignment="1" applyProtection="1">
      <alignment horizontal="center" vertical="center"/>
    </xf>
    <xf numFmtId="0" fontId="20" fillId="0" borderId="0" xfId="0" applyFont="1" applyFill="1" applyBorder="1" applyAlignment="1" applyProtection="1">
      <alignment horizontal="right" vertical="center"/>
    </xf>
    <xf numFmtId="3" fontId="6" fillId="0" borderId="0" xfId="0" applyNumberFormat="1" applyFont="1" applyAlignment="1">
      <alignment horizontal="center" vertical="center"/>
    </xf>
    <xf numFmtId="0" fontId="6" fillId="0" borderId="0" xfId="0" applyFont="1"/>
    <xf numFmtId="0" fontId="22" fillId="0" borderId="0" xfId="0" applyNumberFormat="1" applyFont="1" applyAlignment="1">
      <alignment horizontal="center"/>
    </xf>
    <xf numFmtId="0" fontId="22" fillId="0" borderId="0" xfId="0" applyFont="1" applyFill="1"/>
    <xf numFmtId="164" fontId="19" fillId="0" borderId="10" xfId="0" applyNumberFormat="1" applyFont="1" applyFill="1" applyBorder="1" applyAlignment="1" applyProtection="1">
      <alignment horizontal="left" vertical="top" wrapText="1"/>
    </xf>
    <xf numFmtId="0" fontId="20" fillId="0" borderId="0" xfId="0" applyFont="1" applyFill="1" applyBorder="1" applyAlignment="1" applyProtection="1">
      <alignment horizontal="left"/>
    </xf>
    <xf numFmtId="0" fontId="20" fillId="0" borderId="0" xfId="0" applyFont="1" applyFill="1" applyBorder="1" applyAlignment="1" applyProtection="1"/>
    <xf numFmtId="0" fontId="19" fillId="0" borderId="0" xfId="0" applyFont="1" applyFill="1" applyBorder="1" applyAlignment="1" applyProtection="1">
      <alignment horizontal="left" vertical="top" wrapText="1"/>
    </xf>
    <xf numFmtId="164" fontId="19" fillId="0" borderId="10" xfId="0" applyNumberFormat="1" applyFont="1" applyFill="1" applyBorder="1" applyAlignment="1" applyProtection="1">
      <alignment horizontal="left" vertical="top" wrapText="1"/>
    </xf>
    <xf numFmtId="0" fontId="20" fillId="0" borderId="0" xfId="0" applyFont="1" applyFill="1" applyBorder="1" applyAlignment="1" applyProtection="1">
      <alignment horizontal="left" wrapText="1"/>
    </xf>
    <xf numFmtId="4" fontId="21" fillId="0" borderId="1" xfId="0" applyNumberFormat="1" applyFont="1" applyFill="1" applyBorder="1" applyAlignment="1">
      <alignment vertical="center" wrapText="1"/>
    </xf>
    <xf numFmtId="171" fontId="18" fillId="0" borderId="5" xfId="2" applyNumberFormat="1" applyFont="1" applyFill="1" applyBorder="1" applyAlignment="1" applyProtection="1">
      <alignment horizontal="right" vertical="top" wrapText="1"/>
    </xf>
    <xf numFmtId="169" fontId="18" fillId="0" borderId="0" xfId="2" applyNumberFormat="1" applyFont="1" applyFill="1" applyBorder="1" applyAlignment="1" applyProtection="1">
      <alignment horizontal="right" vertical="top" wrapText="1"/>
    </xf>
    <xf numFmtId="10" fontId="19" fillId="0" borderId="0" xfId="2" applyNumberFormat="1" applyFont="1" applyFill="1" applyBorder="1" applyAlignment="1" applyProtection="1">
      <alignment horizontal="right" vertical="top" wrapText="1"/>
    </xf>
    <xf numFmtId="0" fontId="21" fillId="0" borderId="1" xfId="0" applyFont="1" applyBorder="1" applyAlignment="1">
      <alignment horizontal="justify" vertical="top" wrapText="1"/>
    </xf>
    <xf numFmtId="170" fontId="3" fillId="0" borderId="1" xfId="2" applyNumberFormat="1" applyFont="1" applyBorder="1" applyAlignment="1">
      <alignment horizontal="center" vertical="top" wrapText="1"/>
    </xf>
    <xf numFmtId="3" fontId="3" fillId="0" borderId="0" xfId="0" applyNumberFormat="1" applyFont="1" applyBorder="1" applyAlignment="1" applyProtection="1">
      <alignment horizontal="center" vertical="top" wrapText="1"/>
      <protection locked="0"/>
    </xf>
    <xf numFmtId="0" fontId="26" fillId="0" borderId="0" xfId="0" applyFont="1" applyBorder="1" applyAlignment="1">
      <alignment horizontal="justify" vertical="top" wrapText="1"/>
    </xf>
    <xf numFmtId="3" fontId="3" fillId="0" borderId="0" xfId="0" applyNumberFormat="1" applyFont="1" applyBorder="1" applyAlignment="1">
      <alignment horizontal="center" vertical="top" wrapText="1"/>
    </xf>
    <xf numFmtId="165" fontId="3" fillId="0" borderId="0" xfId="2" applyNumberFormat="1" applyFont="1" applyBorder="1" applyAlignment="1">
      <alignment horizontal="center" vertical="top" wrapText="1"/>
    </xf>
    <xf numFmtId="164" fontId="19" fillId="0" borderId="10" xfId="0" applyNumberFormat="1" applyFont="1" applyFill="1" applyBorder="1" applyAlignment="1" applyProtection="1">
      <alignment horizontal="left" vertical="top" wrapText="1"/>
    </xf>
    <xf numFmtId="172" fontId="18" fillId="0" borderId="5" xfId="2" applyNumberFormat="1" applyFont="1" applyFill="1" applyBorder="1" applyAlignment="1" applyProtection="1">
      <alignment horizontal="right" vertical="top" wrapText="1"/>
    </xf>
    <xf numFmtId="0" fontId="20" fillId="0" borderId="0" xfId="0" applyFont="1" applyFill="1" applyBorder="1" applyAlignment="1" applyProtection="1">
      <alignment horizontal="left" wrapText="1"/>
    </xf>
    <xf numFmtId="164" fontId="19" fillId="0" borderId="0" xfId="0" applyNumberFormat="1" applyFont="1" applyFill="1" applyBorder="1" applyAlignment="1" applyProtection="1">
      <alignment horizontal="left" vertical="top" wrapText="1"/>
    </xf>
    <xf numFmtId="0" fontId="3" fillId="0" borderId="1" xfId="0" applyFont="1" applyBorder="1" applyAlignment="1">
      <alignment horizontal="center" vertical="top" wrapText="1"/>
    </xf>
    <xf numFmtId="0" fontId="21" fillId="0" borderId="1" xfId="0" applyFont="1" applyBorder="1" applyAlignment="1">
      <alignment horizontal="center" vertical="top" wrapText="1"/>
    </xf>
    <xf numFmtId="3" fontId="21" fillId="0" borderId="1" xfId="0" applyNumberFormat="1" applyFont="1" applyBorder="1" applyAlignment="1">
      <alignment horizontal="center" vertical="top" wrapText="1"/>
    </xf>
    <xf numFmtId="0" fontId="21" fillId="0" borderId="1" xfId="0" applyFont="1" applyBorder="1" applyAlignment="1">
      <alignment horizontal="center" vertical="top"/>
    </xf>
    <xf numFmtId="0" fontId="0" fillId="0" borderId="1" xfId="0" applyBorder="1" applyAlignment="1">
      <alignment vertical="top"/>
    </xf>
    <xf numFmtId="164" fontId="16" fillId="0" borderId="4" xfId="0" applyNumberFormat="1" applyFont="1" applyBorder="1" applyAlignment="1" applyProtection="1">
      <alignment horizontal="center" vertical="top" wrapText="1"/>
      <protection hidden="1"/>
    </xf>
    <xf numFmtId="164" fontId="16" fillId="0" borderId="7"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164" fontId="16" fillId="2" borderId="4" xfId="0" applyNumberFormat="1" applyFont="1" applyFill="1" applyBorder="1" applyAlignment="1" applyProtection="1">
      <alignment horizontal="center" vertical="top" wrapText="1"/>
      <protection hidden="1"/>
    </xf>
    <xf numFmtId="164" fontId="16" fillId="2" borderId="2" xfId="0" applyNumberFormat="1" applyFont="1" applyFill="1" applyBorder="1" applyAlignment="1" applyProtection="1">
      <alignment horizontal="center" vertical="top" wrapText="1"/>
      <protection hidden="1"/>
    </xf>
    <xf numFmtId="164" fontId="16" fillId="2" borderId="7" xfId="0" applyNumberFormat="1" applyFont="1" applyFill="1" applyBorder="1" applyAlignment="1" applyProtection="1">
      <alignment horizontal="center" vertical="top" wrapText="1"/>
      <protection hidden="1"/>
    </xf>
    <xf numFmtId="164" fontId="16" fillId="0" borderId="1" xfId="0" applyNumberFormat="1" applyFont="1" applyBorder="1" applyAlignment="1" applyProtection="1">
      <alignment vertical="center"/>
      <protection hidden="1"/>
    </xf>
    <xf numFmtId="164" fontId="16" fillId="0" borderId="1" xfId="0" applyNumberFormat="1" applyFont="1" applyBorder="1" applyAlignment="1">
      <alignment vertical="center"/>
    </xf>
    <xf numFmtId="164" fontId="16" fillId="0" borderId="1" xfId="0" applyNumberFormat="1" applyFont="1" applyBorder="1" applyAlignment="1" applyProtection="1">
      <alignment vertical="center" wrapText="1"/>
      <protection hidden="1"/>
    </xf>
    <xf numFmtId="0" fontId="5" fillId="0" borderId="0" xfId="0" applyFont="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Fill="1" applyAlignment="1">
      <alignment horizontal="left"/>
    </xf>
    <xf numFmtId="0" fontId="10" fillId="0" borderId="0" xfId="0" applyFont="1" applyFill="1" applyAlignment="1">
      <alignment horizontal="left"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3" fillId="0" borderId="1" xfId="0" applyFont="1" applyFill="1" applyBorder="1" applyAlignment="1">
      <alignment horizontal="left" vertical="top" wrapText="1"/>
    </xf>
    <xf numFmtId="0" fontId="1" fillId="0" borderId="0" xfId="0" applyFont="1" applyBorder="1" applyAlignment="1">
      <alignment horizontal="left" vertical="top"/>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16" fontId="3" fillId="0" borderId="10" xfId="0" applyNumberFormat="1" applyFont="1" applyFill="1" applyBorder="1" applyAlignment="1">
      <alignment horizontal="center" vertical="top" wrapText="1"/>
    </xf>
    <xf numFmtId="16" fontId="3" fillId="0" borderId="5" xfId="0" applyNumberFormat="1" applyFont="1" applyFill="1" applyBorder="1" applyAlignment="1">
      <alignment horizontal="center" vertical="top" wrapText="1"/>
    </xf>
    <xf numFmtId="0" fontId="3" fillId="3" borderId="8" xfId="0" applyFont="1" applyFill="1" applyBorder="1" applyAlignment="1">
      <alignment horizontal="center" vertical="top" wrapText="1"/>
    </xf>
    <xf numFmtId="0" fontId="3" fillId="0" borderId="5" xfId="0" applyFont="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 xfId="0" applyFont="1" applyFill="1" applyBorder="1" applyAlignment="1">
      <alignment horizontal="center" vertical="center" wrapText="1"/>
    </xf>
    <xf numFmtId="49" fontId="19" fillId="0" borderId="18" xfId="0" applyNumberFormat="1" applyFont="1" applyFill="1" applyBorder="1" applyAlignment="1" applyProtection="1">
      <alignment horizontal="center" vertical="top" wrapText="1"/>
    </xf>
    <xf numFmtId="49" fontId="19" fillId="0" borderId="27" xfId="0" applyNumberFormat="1" applyFont="1" applyFill="1" applyBorder="1" applyAlignment="1" applyProtection="1">
      <alignment horizontal="center" vertical="top" wrapText="1"/>
    </xf>
    <xf numFmtId="49" fontId="19" fillId="0" borderId="32" xfId="0" applyNumberFormat="1" applyFont="1" applyFill="1" applyBorder="1" applyAlignment="1" applyProtection="1">
      <alignment horizontal="center" vertical="top" wrapText="1"/>
    </xf>
    <xf numFmtId="164" fontId="19" fillId="0" borderId="10" xfId="0" applyNumberFormat="1" applyFont="1" applyFill="1" applyBorder="1" applyAlignment="1" applyProtection="1">
      <alignment horizontal="left" vertical="top" wrapText="1"/>
    </xf>
    <xf numFmtId="164" fontId="19" fillId="0" borderId="8" xfId="0" applyNumberFormat="1" applyFont="1" applyFill="1" applyBorder="1" applyAlignment="1" applyProtection="1">
      <alignment horizontal="left" vertical="top" wrapText="1"/>
    </xf>
    <xf numFmtId="164" fontId="19" fillId="0" borderId="5" xfId="0" applyNumberFormat="1" applyFont="1" applyFill="1" applyBorder="1" applyAlignment="1" applyProtection="1">
      <alignment horizontal="left" vertical="top" wrapText="1"/>
    </xf>
    <xf numFmtId="0" fontId="19" fillId="0" borderId="10" xfId="0" applyFont="1" applyFill="1" applyBorder="1" applyAlignment="1" applyProtection="1">
      <alignment horizontal="left" vertical="top" wrapText="1"/>
    </xf>
    <xf numFmtId="0" fontId="19" fillId="0" borderId="8" xfId="0" applyFont="1" applyFill="1" applyBorder="1" applyAlignment="1" applyProtection="1">
      <alignment horizontal="left" vertical="top" wrapText="1"/>
    </xf>
    <xf numFmtId="0" fontId="19" fillId="0" borderId="5" xfId="0" applyFont="1" applyFill="1" applyBorder="1" applyAlignment="1" applyProtection="1">
      <alignment horizontal="left" vertical="top" wrapText="1"/>
    </xf>
    <xf numFmtId="0" fontId="20" fillId="0" borderId="0" xfId="0" applyFont="1" applyFill="1" applyBorder="1" applyAlignment="1" applyProtection="1">
      <alignment horizontal="left" wrapText="1"/>
    </xf>
    <xf numFmtId="164" fontId="18" fillId="0" borderId="24" xfId="0" applyNumberFormat="1" applyFont="1" applyFill="1" applyBorder="1" applyAlignment="1" applyProtection="1">
      <alignment horizontal="left" vertical="top"/>
    </xf>
    <xf numFmtId="164" fontId="18" fillId="0" borderId="6" xfId="0" applyNumberFormat="1" applyFont="1" applyFill="1" applyBorder="1" applyAlignment="1" applyProtection="1">
      <alignment horizontal="left" vertical="top"/>
    </xf>
    <xf numFmtId="164" fontId="18" fillId="0" borderId="43" xfId="0" applyNumberFormat="1" applyFont="1" applyFill="1" applyBorder="1" applyAlignment="1" applyProtection="1">
      <alignment horizontal="left" vertical="top"/>
    </xf>
    <xf numFmtId="164" fontId="19" fillId="0" borderId="28" xfId="0" applyNumberFormat="1" applyFont="1" applyFill="1" applyBorder="1" applyAlignment="1" applyProtection="1">
      <alignment horizontal="left" vertical="top" wrapText="1"/>
    </xf>
    <xf numFmtId="0" fontId="0" fillId="0" borderId="29" xfId="0" applyFill="1" applyBorder="1"/>
    <xf numFmtId="0" fontId="0" fillId="0" borderId="30" xfId="0" applyFill="1" applyBorder="1"/>
    <xf numFmtId="0" fontId="0" fillId="0" borderId="19" xfId="0" applyFill="1" applyBorder="1"/>
    <xf numFmtId="0" fontId="0" fillId="0" borderId="0" xfId="0" applyFill="1"/>
    <xf numFmtId="0" fontId="0" fillId="0" borderId="15" xfId="0" applyFill="1" applyBorder="1"/>
    <xf numFmtId="0" fontId="0" fillId="0" borderId="24" xfId="0" applyFill="1" applyBorder="1"/>
    <xf numFmtId="0" fontId="0" fillId="0" borderId="6" xfId="0" applyFill="1" applyBorder="1"/>
    <xf numFmtId="0" fontId="0" fillId="0" borderId="3" xfId="0" applyFill="1" applyBorder="1"/>
    <xf numFmtId="164" fontId="19" fillId="0" borderId="29" xfId="0" applyNumberFormat="1" applyFont="1" applyFill="1" applyBorder="1" applyAlignment="1" applyProtection="1">
      <alignment horizontal="left" vertical="top" wrapText="1"/>
    </xf>
    <xf numFmtId="164" fontId="19" fillId="0" borderId="30" xfId="0" applyNumberFormat="1" applyFont="1" applyFill="1" applyBorder="1" applyAlignment="1" applyProtection="1">
      <alignment horizontal="left" vertical="top" wrapText="1"/>
    </xf>
    <xf numFmtId="164" fontId="19" fillId="0" borderId="19" xfId="0" applyNumberFormat="1" applyFont="1" applyFill="1" applyBorder="1" applyAlignment="1" applyProtection="1">
      <alignment horizontal="left" vertical="top" wrapText="1"/>
    </xf>
    <xf numFmtId="164" fontId="19" fillId="0" borderId="0" xfId="0" applyNumberFormat="1" applyFont="1" applyFill="1" applyBorder="1" applyAlignment="1" applyProtection="1">
      <alignment horizontal="left" vertical="top" wrapText="1"/>
    </xf>
    <xf numFmtId="164" fontId="19" fillId="0" borderId="15" xfId="0" applyNumberFormat="1" applyFont="1" applyFill="1" applyBorder="1" applyAlignment="1" applyProtection="1">
      <alignment horizontal="left" vertical="top" wrapText="1"/>
    </xf>
    <xf numFmtId="164" fontId="19" fillId="0" borderId="24" xfId="0" applyNumberFormat="1" applyFont="1" applyFill="1" applyBorder="1" applyAlignment="1" applyProtection="1">
      <alignment horizontal="left" vertical="top" wrapText="1"/>
    </xf>
    <xf numFmtId="164" fontId="19" fillId="0" borderId="6" xfId="0" applyNumberFormat="1" applyFont="1" applyFill="1" applyBorder="1" applyAlignment="1" applyProtection="1">
      <alignment horizontal="left" vertical="top" wrapText="1"/>
    </xf>
    <xf numFmtId="164" fontId="19" fillId="0" borderId="3" xfId="0" applyNumberFormat="1" applyFont="1" applyFill="1" applyBorder="1" applyAlignment="1" applyProtection="1">
      <alignment horizontal="left" vertical="top" wrapText="1"/>
    </xf>
    <xf numFmtId="0" fontId="0" fillId="0" borderId="29" xfId="0" applyFill="1" applyBorder="1" applyAlignment="1">
      <alignment vertical="top" wrapText="1"/>
    </xf>
    <xf numFmtId="0" fontId="0" fillId="0" borderId="30" xfId="0" applyFill="1" applyBorder="1" applyAlignment="1">
      <alignment vertical="top" wrapText="1"/>
    </xf>
    <xf numFmtId="0" fontId="0" fillId="0" borderId="19" xfId="0" applyFill="1" applyBorder="1" applyAlignment="1">
      <alignment vertical="top" wrapText="1"/>
    </xf>
    <xf numFmtId="0" fontId="0" fillId="0" borderId="0" xfId="0" applyFill="1" applyAlignment="1">
      <alignment vertical="top" wrapText="1"/>
    </xf>
    <xf numFmtId="0" fontId="0" fillId="0" borderId="15" xfId="0" applyFill="1" applyBorder="1" applyAlignment="1">
      <alignment vertical="top" wrapText="1"/>
    </xf>
    <xf numFmtId="0" fontId="0" fillId="0" borderId="24" xfId="0" applyFill="1" applyBorder="1" applyAlignment="1">
      <alignment vertical="top" wrapText="1"/>
    </xf>
    <xf numFmtId="0" fontId="0" fillId="0" borderId="6" xfId="0" applyFill="1" applyBorder="1" applyAlignment="1">
      <alignment vertical="top" wrapText="1"/>
    </xf>
    <xf numFmtId="0" fontId="0" fillId="0" borderId="3" xfId="0" applyFill="1" applyBorder="1" applyAlignment="1">
      <alignment vertical="top" wrapText="1"/>
    </xf>
    <xf numFmtId="49" fontId="19" fillId="0" borderId="28" xfId="0" applyNumberFormat="1" applyFont="1" applyFill="1" applyBorder="1" applyAlignment="1" applyProtection="1">
      <alignment horizontal="center" vertical="top" wrapText="1"/>
    </xf>
    <xf numFmtId="49" fontId="19" fillId="0" borderId="19" xfId="0" applyNumberFormat="1" applyFont="1" applyFill="1" applyBorder="1" applyAlignment="1" applyProtection="1">
      <alignment horizontal="center" vertical="top" wrapText="1"/>
    </xf>
    <xf numFmtId="49" fontId="19" fillId="0" borderId="24" xfId="0" applyNumberFormat="1" applyFont="1" applyFill="1" applyBorder="1" applyAlignment="1" applyProtection="1">
      <alignment horizontal="center" vertical="top" wrapText="1"/>
    </xf>
    <xf numFmtId="0" fontId="18" fillId="0" borderId="24"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0" borderId="43" xfId="0" applyFont="1" applyFill="1" applyBorder="1" applyAlignment="1" applyProtection="1">
      <alignment horizontal="center" vertical="center" wrapText="1"/>
    </xf>
    <xf numFmtId="0" fontId="18" fillId="0" borderId="26"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4"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49" fontId="18" fillId="0" borderId="28" xfId="0" applyNumberFormat="1" applyFont="1" applyFill="1" applyBorder="1" applyAlignment="1" applyProtection="1">
      <alignment horizontal="center" vertical="top" wrapText="1"/>
    </xf>
    <xf numFmtId="0" fontId="25" fillId="0" borderId="29" xfId="0" applyFont="1" applyFill="1" applyBorder="1" applyAlignment="1">
      <alignment vertical="top" wrapText="1"/>
    </xf>
    <xf numFmtId="0" fontId="25" fillId="0" borderId="30" xfId="0" applyFont="1" applyFill="1" applyBorder="1" applyAlignment="1">
      <alignment vertical="top" wrapText="1"/>
    </xf>
    <xf numFmtId="49" fontId="18" fillId="0" borderId="19" xfId="0" applyNumberFormat="1" applyFont="1" applyFill="1" applyBorder="1" applyAlignment="1" applyProtection="1">
      <alignment horizontal="center" vertical="top" wrapText="1"/>
    </xf>
    <xf numFmtId="0" fontId="25" fillId="0" borderId="0" xfId="0" applyFont="1" applyFill="1" applyAlignment="1">
      <alignment vertical="top" wrapText="1"/>
    </xf>
    <xf numFmtId="0" fontId="25" fillId="0" borderId="15" xfId="0" applyFont="1" applyFill="1" applyBorder="1" applyAlignment="1">
      <alignment vertical="top" wrapText="1"/>
    </xf>
    <xf numFmtId="49" fontId="18" fillId="0" borderId="24" xfId="0" applyNumberFormat="1" applyFont="1" applyFill="1" applyBorder="1" applyAlignment="1" applyProtection="1">
      <alignment horizontal="center" vertical="top" wrapText="1"/>
    </xf>
    <xf numFmtId="0" fontId="25" fillId="0" borderId="6" xfId="0" applyFont="1" applyFill="1" applyBorder="1" applyAlignment="1">
      <alignment vertical="top" wrapText="1"/>
    </xf>
    <xf numFmtId="0" fontId="25" fillId="0" borderId="3" xfId="0" applyFont="1" applyFill="1" applyBorder="1" applyAlignment="1">
      <alignment vertical="top" wrapText="1"/>
    </xf>
    <xf numFmtId="164" fontId="19" fillId="0" borderId="26" xfId="0" applyNumberFormat="1" applyFont="1" applyFill="1" applyBorder="1" applyAlignment="1" applyProtection="1">
      <alignment horizontal="left" vertical="top"/>
    </xf>
    <xf numFmtId="164" fontId="19" fillId="0" borderId="7" xfId="0" applyNumberFormat="1" applyFont="1" applyFill="1" applyBorder="1" applyAlignment="1" applyProtection="1">
      <alignment horizontal="left" vertical="top"/>
    </xf>
    <xf numFmtId="164" fontId="19" fillId="0" borderId="60" xfId="0" applyNumberFormat="1" applyFont="1" applyFill="1" applyBorder="1" applyAlignment="1" applyProtection="1">
      <alignment horizontal="left" vertical="top"/>
    </xf>
    <xf numFmtId="0" fontId="19" fillId="0" borderId="28" xfId="0" applyFont="1" applyFill="1" applyBorder="1" applyAlignment="1" applyProtection="1">
      <alignment horizontal="left" vertical="top" wrapText="1"/>
    </xf>
    <xf numFmtId="0" fontId="19" fillId="0" borderId="29" xfId="0" applyFont="1" applyFill="1" applyBorder="1" applyAlignment="1" applyProtection="1">
      <alignment horizontal="left" vertical="top" wrapText="1"/>
    </xf>
    <xf numFmtId="0" fontId="19" fillId="0" borderId="30" xfId="0" applyFont="1" applyFill="1" applyBorder="1" applyAlignment="1" applyProtection="1">
      <alignment horizontal="left" vertical="top" wrapText="1"/>
    </xf>
    <xf numFmtId="0" fontId="19" fillId="0" borderId="19" xfId="0" applyFont="1" applyFill="1" applyBorder="1" applyAlignment="1" applyProtection="1">
      <alignment horizontal="left" vertical="top" wrapText="1"/>
    </xf>
    <xf numFmtId="0" fontId="19" fillId="0" borderId="0" xfId="0" applyFont="1" applyFill="1" applyBorder="1" applyAlignment="1" applyProtection="1">
      <alignment horizontal="left" vertical="top" wrapText="1"/>
    </xf>
    <xf numFmtId="0" fontId="19" fillId="0" borderId="15" xfId="0" applyFont="1" applyFill="1" applyBorder="1" applyAlignment="1" applyProtection="1">
      <alignment horizontal="left" vertical="top" wrapText="1"/>
    </xf>
    <xf numFmtId="0" fontId="19" fillId="0" borderId="24" xfId="0" applyFont="1" applyFill="1" applyBorder="1" applyAlignment="1" applyProtection="1">
      <alignment horizontal="left" vertical="top" wrapText="1"/>
    </xf>
    <xf numFmtId="0" fontId="19" fillId="0" borderId="6" xfId="0" applyFont="1" applyFill="1" applyBorder="1" applyAlignment="1" applyProtection="1">
      <alignment horizontal="left" vertical="top" wrapText="1"/>
    </xf>
    <xf numFmtId="0" fontId="19" fillId="0" borderId="3" xfId="0" applyFont="1" applyFill="1" applyBorder="1" applyAlignment="1" applyProtection="1">
      <alignment horizontal="left" vertical="top" wrapText="1"/>
    </xf>
    <xf numFmtId="0" fontId="19" fillId="0" borderId="10" xfId="0" applyFont="1" applyFill="1" applyBorder="1" applyAlignment="1" applyProtection="1">
      <alignment horizontal="center" vertical="top"/>
    </xf>
    <xf numFmtId="0" fontId="19" fillId="0" borderId="8" xfId="0" applyFont="1" applyFill="1" applyBorder="1" applyAlignment="1" applyProtection="1">
      <alignment horizontal="center" vertical="top"/>
    </xf>
    <xf numFmtId="0" fontId="23" fillId="0" borderId="8" xfId="0" applyFont="1" applyBorder="1" applyAlignment="1">
      <alignment horizontal="center" vertical="top"/>
    </xf>
    <xf numFmtId="0" fontId="23" fillId="0" borderId="5" xfId="0" applyFont="1" applyBorder="1" applyAlignment="1">
      <alignment horizontal="center" vertical="top"/>
    </xf>
    <xf numFmtId="164" fontId="19" fillId="0" borderId="4" xfId="0" applyNumberFormat="1" applyFont="1" applyFill="1" applyBorder="1" applyAlignment="1" applyProtection="1">
      <alignment horizontal="center" vertical="top" wrapText="1"/>
    </xf>
    <xf numFmtId="164" fontId="19" fillId="0" borderId="7" xfId="0" applyNumberFormat="1" applyFont="1" applyFill="1" applyBorder="1" applyAlignment="1" applyProtection="1">
      <alignment horizontal="center" vertical="top" wrapText="1"/>
    </xf>
    <xf numFmtId="0" fontId="23" fillId="0" borderId="7" xfId="0" applyFont="1" applyBorder="1" applyAlignment="1">
      <alignment horizontal="center" vertical="top" wrapText="1"/>
    </xf>
    <xf numFmtId="0" fontId="23" fillId="0" borderId="2" xfId="0" applyFont="1" applyBorder="1" applyAlignment="1">
      <alignment horizontal="center" vertical="top" wrapText="1"/>
    </xf>
    <xf numFmtId="0" fontId="24" fillId="0" borderId="0" xfId="0" applyFont="1" applyFill="1" applyAlignment="1" applyProtection="1">
      <alignment horizontal="center" vertical="top" wrapText="1"/>
    </xf>
    <xf numFmtId="0" fontId="18" fillId="0" borderId="6" xfId="0" applyFont="1" applyFill="1" applyBorder="1" applyAlignment="1" applyProtection="1">
      <alignment horizontal="center" vertical="center"/>
    </xf>
    <xf numFmtId="0" fontId="24" fillId="0" borderId="29" xfId="0" applyFont="1" applyFill="1" applyBorder="1" applyAlignment="1" applyProtection="1">
      <alignment horizontal="center" vertical="top"/>
    </xf>
    <xf numFmtId="0" fontId="3" fillId="0" borderId="23" xfId="0" applyFont="1" applyFill="1" applyBorder="1" applyAlignment="1" applyProtection="1">
      <alignment horizontal="center" vertical="top"/>
    </xf>
    <xf numFmtId="164" fontId="19" fillId="0" borderId="31" xfId="0" applyNumberFormat="1" applyFont="1" applyFill="1" applyBorder="1" applyAlignment="1" applyProtection="1">
      <alignment horizontal="center" vertical="center" wrapText="1"/>
    </xf>
    <xf numFmtId="164" fontId="19" fillId="0" borderId="27" xfId="0" applyNumberFormat="1" applyFont="1" applyFill="1" applyBorder="1" applyAlignment="1" applyProtection="1">
      <alignment horizontal="center" vertical="center" wrapText="1"/>
    </xf>
    <xf numFmtId="164" fontId="19" fillId="0" borderId="32" xfId="0" applyNumberFormat="1" applyFont="1" applyFill="1" applyBorder="1" applyAlignment="1" applyProtection="1">
      <alignment horizontal="center" vertical="center" wrapText="1"/>
    </xf>
    <xf numFmtId="164" fontId="19" fillId="0" borderId="49" xfId="0" applyNumberFormat="1" applyFont="1" applyFill="1" applyBorder="1" applyAlignment="1" applyProtection="1">
      <alignment horizontal="center" vertical="center" wrapText="1"/>
    </xf>
    <xf numFmtId="164" fontId="19" fillId="0" borderId="8" xfId="0" applyNumberFormat="1" applyFont="1" applyFill="1" applyBorder="1" applyAlignment="1" applyProtection="1">
      <alignment horizontal="center" vertical="center" wrapText="1"/>
    </xf>
    <xf numFmtId="164" fontId="19" fillId="0" borderId="5" xfId="0" applyNumberFormat="1" applyFont="1" applyFill="1" applyBorder="1" applyAlignment="1" applyProtection="1">
      <alignment horizontal="center" vertical="center" wrapText="1"/>
    </xf>
    <xf numFmtId="164" fontId="19" fillId="0" borderId="57" xfId="0" applyNumberFormat="1" applyFont="1" applyFill="1" applyBorder="1" applyAlignment="1" applyProtection="1">
      <alignment horizontal="center" vertical="center" wrapText="1"/>
    </xf>
    <xf numFmtId="164" fontId="19" fillId="0" borderId="21" xfId="0" applyNumberFormat="1" applyFont="1" applyFill="1" applyBorder="1" applyAlignment="1" applyProtection="1">
      <alignment horizontal="center" vertical="center" wrapText="1"/>
    </xf>
    <xf numFmtId="164" fontId="19" fillId="0" borderId="22" xfId="0" applyNumberFormat="1" applyFont="1" applyFill="1" applyBorder="1" applyAlignment="1" applyProtection="1">
      <alignment horizontal="center" vertical="center" wrapText="1"/>
    </xf>
    <xf numFmtId="164" fontId="19" fillId="0" borderId="57" xfId="0" applyNumberFormat="1" applyFont="1" applyFill="1" applyBorder="1" applyAlignment="1" applyProtection="1">
      <alignment horizontal="center" vertical="top" wrapText="1"/>
    </xf>
    <xf numFmtId="164" fontId="19" fillId="0" borderId="21" xfId="0" applyNumberFormat="1" applyFont="1" applyFill="1" applyBorder="1" applyAlignment="1" applyProtection="1">
      <alignment horizontal="center" vertical="top" wrapText="1"/>
    </xf>
    <xf numFmtId="164" fontId="19" fillId="0" borderId="22" xfId="0" applyNumberFormat="1" applyFont="1" applyFill="1" applyBorder="1" applyAlignment="1" applyProtection="1">
      <alignment horizontal="center" vertical="top" wrapText="1"/>
    </xf>
    <xf numFmtId="164" fontId="19" fillId="0" borderId="2" xfId="0" applyNumberFormat="1" applyFont="1" applyFill="1" applyBorder="1" applyAlignment="1" applyProtection="1">
      <alignment horizontal="center" vertical="top" wrapText="1"/>
    </xf>
    <xf numFmtId="0" fontId="19" fillId="0" borderId="12" xfId="0"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164" fontId="19" fillId="0" borderId="10" xfId="0" applyNumberFormat="1" applyFont="1" applyFill="1" applyBorder="1" applyAlignment="1" applyProtection="1">
      <alignment horizontal="center" vertical="center" wrapText="1"/>
    </xf>
    <xf numFmtId="10" fontId="19" fillId="0" borderId="10" xfId="0" applyNumberFormat="1" applyFont="1" applyFill="1" applyBorder="1" applyAlignment="1" applyProtection="1">
      <alignment horizontal="center" vertical="center" wrapText="1"/>
    </xf>
    <xf numFmtId="10" fontId="19" fillId="0" borderId="5" xfId="0" applyNumberFormat="1" applyFont="1" applyFill="1" applyBorder="1" applyAlignment="1" applyProtection="1">
      <alignment horizontal="center" vertical="center" wrapText="1"/>
    </xf>
    <xf numFmtId="164" fontId="19" fillId="0" borderId="37" xfId="0" applyNumberFormat="1" applyFont="1" applyFill="1" applyBorder="1" applyAlignment="1" applyProtection="1">
      <alignment horizontal="center" vertical="top" wrapText="1"/>
    </xf>
    <xf numFmtId="164" fontId="19" fillId="0" borderId="29" xfId="0" applyNumberFormat="1" applyFont="1" applyFill="1" applyBorder="1" applyAlignment="1" applyProtection="1">
      <alignment horizontal="center" vertical="top" wrapText="1"/>
    </xf>
    <xf numFmtId="164" fontId="19" fillId="0" borderId="30" xfId="0" applyNumberFormat="1" applyFont="1" applyFill="1" applyBorder="1" applyAlignment="1" applyProtection="1">
      <alignment horizontal="center" vertical="top" wrapText="1"/>
    </xf>
    <xf numFmtId="0" fontId="18" fillId="0" borderId="26" xfId="0" applyFont="1" applyFill="1" applyBorder="1" applyAlignment="1" applyProtection="1">
      <alignment horizontal="left" vertical="center"/>
    </xf>
    <xf numFmtId="0" fontId="18" fillId="0" borderId="7" xfId="0" applyFont="1" applyFill="1" applyBorder="1" applyAlignment="1" applyProtection="1">
      <alignment horizontal="left" vertical="center"/>
    </xf>
    <xf numFmtId="0" fontId="18" fillId="0" borderId="44" xfId="0" applyFont="1" applyFill="1" applyBorder="1" applyAlignment="1" applyProtection="1">
      <alignment horizontal="left" vertical="center"/>
    </xf>
    <xf numFmtId="0" fontId="0" fillId="0" borderId="0" xfId="0" applyAlignment="1">
      <alignment horizontal="left" wrapText="1"/>
    </xf>
    <xf numFmtId="0" fontId="3" fillId="0" borderId="57" xfId="0" applyFont="1" applyBorder="1" applyAlignment="1">
      <alignment horizontal="center" vertical="top" wrapText="1"/>
    </xf>
    <xf numFmtId="0" fontId="3" fillId="0" borderId="21" xfId="0" applyFont="1" applyBorder="1" applyAlignment="1">
      <alignment horizontal="center" vertical="top" wrapText="1"/>
    </xf>
    <xf numFmtId="0" fontId="3" fillId="0" borderId="36" xfId="0" applyFont="1" applyBorder="1" applyAlignment="1">
      <alignment horizontal="center" vertical="top" wrapText="1"/>
    </xf>
    <xf numFmtId="0" fontId="3" fillId="0" borderId="6" xfId="0" applyFont="1" applyBorder="1" applyAlignment="1">
      <alignment horizontal="center" vertical="top" wrapText="1"/>
    </xf>
    <xf numFmtId="0" fontId="6" fillId="0" borderId="0" xfId="0" applyFont="1" applyAlignment="1">
      <alignment horizontal="right"/>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1" xfId="0" applyFont="1" applyBorder="1" applyAlignment="1">
      <alignment horizontal="center" vertical="top" wrapText="1"/>
    </xf>
    <xf numFmtId="0" fontId="3" fillId="0" borderId="16" xfId="0" applyFont="1" applyBorder="1" applyAlignment="1">
      <alignment horizontal="center" vertical="center" wrapText="1"/>
    </xf>
    <xf numFmtId="0" fontId="18" fillId="0" borderId="0" xfId="0" applyFont="1" applyAlignment="1">
      <alignment horizontal="center" vertical="top" wrapText="1"/>
    </xf>
    <xf numFmtId="3" fontId="3" fillId="0" borderId="31" xfId="0" applyNumberFormat="1" applyFont="1" applyBorder="1" applyAlignment="1">
      <alignment horizontal="center" vertical="top" wrapText="1"/>
    </xf>
    <xf numFmtId="3" fontId="3" fillId="0" borderId="32" xfId="0" applyNumberFormat="1" applyFont="1" applyBorder="1" applyAlignment="1">
      <alignment horizontal="center" vertical="top" wrapText="1"/>
    </xf>
    <xf numFmtId="0" fontId="3" fillId="0" borderId="11" xfId="0" applyFont="1" applyBorder="1" applyAlignment="1">
      <alignment horizontal="center" vertical="top" wrapText="1"/>
    </xf>
    <xf numFmtId="0" fontId="3" fillId="0" borderId="1" xfId="0" applyFont="1" applyBorder="1" applyAlignment="1">
      <alignment horizontal="center" vertical="top" wrapText="1"/>
    </xf>
    <xf numFmtId="0" fontId="3" fillId="0" borderId="49" xfId="0" applyFont="1" applyBorder="1" applyAlignment="1">
      <alignment horizontal="center" vertical="top" wrapText="1"/>
    </xf>
    <xf numFmtId="0" fontId="3" fillId="0" borderId="5" xfId="0" applyFont="1" applyBorder="1" applyAlignment="1">
      <alignment horizontal="center"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xf numFmtId="0" fontId="27" fillId="0" borderId="0" xfId="0" applyFont="1" applyAlignment="1">
      <alignment horizontal="right"/>
    </xf>
    <xf numFmtId="0" fontId="0" fillId="0" borderId="0" xfId="0" applyAlignment="1">
      <alignment wrapText="1"/>
    </xf>
    <xf numFmtId="0" fontId="27" fillId="0" borderId="23" xfId="0" applyFont="1" applyBorder="1" applyAlignment="1">
      <alignment horizontal="center"/>
    </xf>
    <xf numFmtId="0" fontId="0" fillId="0" borderId="0" xfId="0" applyAlignment="1">
      <alignment vertical="top" wrapText="1"/>
    </xf>
    <xf numFmtId="0" fontId="21" fillId="0" borderId="63" xfId="0" applyFont="1" applyBorder="1" applyAlignment="1">
      <alignment vertical="top" wrapText="1"/>
    </xf>
    <xf numFmtId="0" fontId="22" fillId="0" borderId="63" xfId="0" applyFont="1" applyBorder="1" applyAlignment="1">
      <alignment vertical="top" wrapText="1"/>
    </xf>
    <xf numFmtId="0" fontId="27" fillId="0" borderId="64" xfId="0" applyFont="1" applyBorder="1" applyAlignment="1">
      <alignment vertical="top" wrapText="1"/>
    </xf>
    <xf numFmtId="0" fontId="22" fillId="0" borderId="64" xfId="0" applyFont="1" applyBorder="1" applyAlignment="1">
      <alignment vertical="top" wrapText="1"/>
    </xf>
    <xf numFmtId="0" fontId="21" fillId="0" borderId="65" xfId="0" applyFont="1" applyBorder="1" applyAlignment="1">
      <alignment horizontal="center" vertical="top"/>
    </xf>
    <xf numFmtId="0" fontId="21" fillId="0" borderId="64" xfId="0" applyFont="1" applyBorder="1" applyAlignment="1">
      <alignment vertical="top" wrapText="1"/>
    </xf>
    <xf numFmtId="0" fontId="26" fillId="0" borderId="65" xfId="0" applyFont="1" applyBorder="1" applyAlignment="1">
      <alignment horizontal="center" vertical="top"/>
    </xf>
    <xf numFmtId="0" fontId="26" fillId="0" borderId="64" xfId="0" applyFont="1" applyBorder="1" applyAlignment="1">
      <alignment vertical="top" wrapText="1"/>
    </xf>
    <xf numFmtId="0" fontId="27" fillId="0" borderId="64" xfId="0" applyFont="1" applyBorder="1" applyAlignment="1">
      <alignment vertical="top"/>
    </xf>
    <xf numFmtId="0" fontId="0" fillId="0" borderId="63" xfId="0" applyBorder="1" applyAlignment="1">
      <alignment vertical="top" wrapText="1"/>
    </xf>
    <xf numFmtId="0" fontId="0" fillId="0" borderId="66" xfId="0" applyBorder="1" applyAlignment="1">
      <alignment vertical="top" wrapText="1"/>
    </xf>
    <xf numFmtId="0" fontId="0" fillId="0" borderId="0" xfId="0" applyAlignment="1">
      <alignment vertical="top"/>
    </xf>
    <xf numFmtId="0" fontId="27" fillId="0" borderId="0" xfId="0" applyFont="1"/>
    <xf numFmtId="0" fontId="0" fillId="0" borderId="0" xfId="0"/>
    <xf numFmtId="0" fontId="28" fillId="0" borderId="0" xfId="0" applyFont="1" applyAlignment="1">
      <alignment horizontal="center" wrapText="1"/>
    </xf>
    <xf numFmtId="0" fontId="29" fillId="0" borderId="0" xfId="0" applyFont="1" applyAlignment="1">
      <alignment horizontal="center" wrapText="1"/>
    </xf>
    <xf numFmtId="0" fontId="30" fillId="0" borderId="23" xfId="0" applyFont="1" applyBorder="1" applyAlignment="1">
      <alignment horizontal="center" vertical="top" wrapText="1"/>
    </xf>
    <xf numFmtId="0" fontId="0" fillId="0" borderId="63" xfId="0" applyBorder="1" applyAlignment="1">
      <alignment wrapText="1"/>
    </xf>
    <xf numFmtId="0" fontId="21" fillId="0" borderId="62" xfId="0" applyFont="1" applyBorder="1" applyAlignment="1">
      <alignment horizontal="center" vertical="top"/>
    </xf>
    <xf numFmtId="0" fontId="21" fillId="0" borderId="67" xfId="0" applyFont="1" applyBorder="1" applyAlignment="1">
      <alignment horizontal="center" vertical="top"/>
    </xf>
    <xf numFmtId="0" fontId="21" fillId="0" borderId="61" xfId="0" applyFont="1" applyBorder="1" applyAlignment="1">
      <alignment horizontal="center" vertical="top"/>
    </xf>
    <xf numFmtId="0" fontId="21" fillId="0" borderId="67" xfId="0" applyFont="1" applyBorder="1" applyAlignment="1">
      <alignment vertical="top" wrapText="1"/>
    </xf>
    <xf numFmtId="0" fontId="21" fillId="0" borderId="62" xfId="0" applyFont="1" applyBorder="1" applyAlignment="1">
      <alignment vertical="top" wrapText="1"/>
    </xf>
    <xf numFmtId="0" fontId="21" fillId="0" borderId="61" xfId="0" applyFont="1" applyBorder="1" applyAlignment="1">
      <alignment vertical="top" wrapText="1"/>
    </xf>
    <xf numFmtId="0" fontId="22" fillId="0" borderId="0" xfId="0" applyFont="1" applyAlignment="1">
      <alignment wrapText="1"/>
    </xf>
    <xf numFmtId="0" fontId="27" fillId="0" borderId="0" xfId="0" applyFont="1" applyAlignment="1">
      <alignment vertical="top" wrapText="1"/>
    </xf>
  </cellXfs>
  <cellStyles count="3">
    <cellStyle name="Обычный" xfId="0" builtinId="0"/>
    <cellStyle name="Обычный 2" xfId="1"/>
    <cellStyle name="Финансовый" xfId="2" builtinId="3"/>
  </cellStyles>
  <dxfs count="1">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V9"/>
  <sheetViews>
    <sheetView workbookViewId="0">
      <selection activeCell="AM10" sqref="AM10"/>
    </sheetView>
  </sheetViews>
  <sheetFormatPr defaultRowHeight="15"/>
  <cols>
    <col min="1" max="1" width="4" style="1" customWidth="1"/>
    <col min="2" max="2" width="24.7109375" style="1" customWidth="1"/>
    <col min="3" max="3" width="18.140625" style="1" customWidth="1"/>
    <col min="4" max="4" width="13.7109375" style="1" customWidth="1"/>
    <col min="5" max="5" width="11.85546875" style="1" customWidth="1"/>
    <col min="6" max="6" width="6.7109375" style="1" customWidth="1"/>
    <col min="7" max="8" width="9.140625" style="1" customWidth="1"/>
    <col min="9" max="16384" width="9.140625" style="1"/>
  </cols>
  <sheetData>
    <row r="1" spans="1:48" ht="30.75" customHeight="1">
      <c r="A1" s="233" t="s">
        <v>39</v>
      </c>
      <c r="B1" s="234"/>
      <c r="C1" s="235" t="s">
        <v>40</v>
      </c>
      <c r="D1" s="227" t="s">
        <v>45</v>
      </c>
      <c r="E1" s="228"/>
      <c r="F1" s="229"/>
      <c r="G1" s="227" t="s">
        <v>17</v>
      </c>
      <c r="H1" s="228"/>
      <c r="I1" s="229"/>
      <c r="J1" s="227" t="s">
        <v>18</v>
      </c>
      <c r="K1" s="228"/>
      <c r="L1" s="229"/>
      <c r="M1" s="227" t="s">
        <v>22</v>
      </c>
      <c r="N1" s="228"/>
      <c r="O1" s="229"/>
      <c r="P1" s="230" t="s">
        <v>23</v>
      </c>
      <c r="Q1" s="231"/>
      <c r="R1" s="227" t="s">
        <v>24</v>
      </c>
      <c r="S1" s="228"/>
      <c r="T1" s="229"/>
      <c r="U1" s="227" t="s">
        <v>25</v>
      </c>
      <c r="V1" s="228"/>
      <c r="W1" s="229"/>
      <c r="X1" s="230" t="s">
        <v>26</v>
      </c>
      <c r="Y1" s="232"/>
      <c r="Z1" s="231"/>
      <c r="AA1" s="230" t="s">
        <v>27</v>
      </c>
      <c r="AB1" s="231"/>
      <c r="AC1" s="227" t="s">
        <v>28</v>
      </c>
      <c r="AD1" s="228"/>
      <c r="AE1" s="229"/>
      <c r="AF1" s="227" t="s">
        <v>29</v>
      </c>
      <c r="AG1" s="228"/>
      <c r="AH1" s="229"/>
      <c r="AI1" s="227" t="s">
        <v>30</v>
      </c>
      <c r="AJ1" s="228"/>
      <c r="AK1" s="229"/>
      <c r="AL1" s="230" t="s">
        <v>31</v>
      </c>
      <c r="AM1" s="231"/>
      <c r="AN1" s="227" t="s">
        <v>32</v>
      </c>
      <c r="AO1" s="228"/>
      <c r="AP1" s="229"/>
      <c r="AQ1" s="227" t="s">
        <v>33</v>
      </c>
      <c r="AR1" s="228"/>
      <c r="AS1" s="229"/>
      <c r="AT1" s="227" t="s">
        <v>34</v>
      </c>
      <c r="AU1" s="228"/>
      <c r="AV1" s="229"/>
    </row>
    <row r="2" spans="1:48" ht="39" customHeight="1">
      <c r="A2" s="234"/>
      <c r="B2" s="234"/>
      <c r="C2" s="235"/>
      <c r="D2" s="10" t="s">
        <v>48</v>
      </c>
      <c r="E2" s="10" t="s">
        <v>49</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c r="A3" s="235" t="s">
        <v>83</v>
      </c>
      <c r="B3" s="235"/>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c r="A4" s="235"/>
      <c r="B4" s="235"/>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235"/>
      <c r="B5" s="235"/>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5.5">
      <c r="A6" s="235"/>
      <c r="B6" s="235"/>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c r="A7" s="235"/>
      <c r="B7" s="235"/>
      <c r="C7" s="8" t="s">
        <v>44</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5.5">
      <c r="A8" s="235"/>
      <c r="B8" s="235"/>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5.5">
      <c r="A9" s="235"/>
      <c r="B9" s="235"/>
      <c r="C9" s="8" t="s">
        <v>43</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mergeCells count="19">
    <mergeCell ref="A1:B2"/>
    <mergeCell ref="C1:C2"/>
    <mergeCell ref="A3:B9"/>
    <mergeCell ref="D1:F1"/>
    <mergeCell ref="R1:T1"/>
    <mergeCell ref="AT1:AV1"/>
    <mergeCell ref="G1:I1"/>
    <mergeCell ref="J1:L1"/>
    <mergeCell ref="M1:O1"/>
    <mergeCell ref="P1:Q1"/>
    <mergeCell ref="AF1:AH1"/>
    <mergeCell ref="AI1:AK1"/>
    <mergeCell ref="AL1:AM1"/>
    <mergeCell ref="AN1:AP1"/>
    <mergeCell ref="AQ1:AS1"/>
    <mergeCell ref="X1:Z1"/>
    <mergeCell ref="AA1:AB1"/>
    <mergeCell ref="AC1:AE1"/>
    <mergeCell ref="U1:W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activeCell="A3" sqref="A3:E3"/>
    </sheetView>
  </sheetViews>
  <sheetFormatPr defaultRowHeight="15"/>
  <cols>
    <col min="1" max="1" width="48.85546875" customWidth="1"/>
    <col min="2" max="2" width="11.7109375" customWidth="1"/>
    <col min="3" max="3" width="13.7109375" customWidth="1"/>
    <col min="4" max="4" width="16.28515625" customWidth="1"/>
    <col min="5" max="5" width="26.85546875" customWidth="1"/>
  </cols>
  <sheetData>
    <row r="1" spans="1:5">
      <c r="A1" s="236" t="s">
        <v>58</v>
      </c>
      <c r="B1" s="236"/>
      <c r="C1" s="236"/>
      <c r="D1" s="236"/>
      <c r="E1" s="236"/>
    </row>
    <row r="2" spans="1:5">
      <c r="A2" s="12"/>
      <c r="B2" s="12"/>
      <c r="C2" s="12"/>
      <c r="D2" s="12"/>
      <c r="E2" s="12"/>
    </row>
    <row r="3" spans="1:5">
      <c r="A3" s="237" t="s">
        <v>130</v>
      </c>
      <c r="B3" s="237"/>
      <c r="C3" s="237"/>
      <c r="D3" s="237"/>
      <c r="E3" s="237"/>
    </row>
    <row r="4" spans="1:5" ht="45" customHeight="1">
      <c r="A4" s="13" t="s">
        <v>52</v>
      </c>
      <c r="B4" s="13" t="s">
        <v>59</v>
      </c>
      <c r="C4" s="13" t="s">
        <v>53</v>
      </c>
      <c r="D4" s="13" t="s">
        <v>54</v>
      </c>
      <c r="E4" s="13" t="s">
        <v>55</v>
      </c>
    </row>
    <row r="5" spans="1:5" ht="57.75" customHeight="1">
      <c r="A5" s="14" t="s">
        <v>60</v>
      </c>
      <c r="B5" s="15">
        <v>0.1</v>
      </c>
      <c r="C5" s="16">
        <f>SUM(D6:D7)</f>
        <v>0</v>
      </c>
      <c r="D5" s="15">
        <f t="shared" ref="D5:D23" si="0">B5*C5</f>
        <v>0</v>
      </c>
      <c r="E5" s="14"/>
    </row>
    <row r="6" spans="1:5" ht="72.75" customHeight="1">
      <c r="A6" s="17" t="s">
        <v>61</v>
      </c>
      <c r="B6" s="18">
        <v>0.5</v>
      </c>
      <c r="C6" s="19"/>
      <c r="D6" s="18">
        <f t="shared" si="0"/>
        <v>0</v>
      </c>
      <c r="E6" s="17"/>
    </row>
    <row r="7" spans="1:5" ht="21" customHeight="1">
      <c r="A7" s="17" t="s">
        <v>62</v>
      </c>
      <c r="B7" s="18">
        <v>0.5</v>
      </c>
      <c r="C7" s="19"/>
      <c r="D7" s="18">
        <f t="shared" si="0"/>
        <v>0</v>
      </c>
      <c r="E7" s="17"/>
    </row>
    <row r="8" spans="1:5" ht="32.25" customHeight="1">
      <c r="A8" s="14" t="s">
        <v>63</v>
      </c>
      <c r="B8" s="15">
        <v>0.1</v>
      </c>
      <c r="C8" s="16">
        <f>SUM(D9:D10)</f>
        <v>0</v>
      </c>
      <c r="D8" s="15">
        <f t="shared" si="0"/>
        <v>0</v>
      </c>
      <c r="E8" s="14"/>
    </row>
    <row r="9" spans="1:5" ht="27">
      <c r="A9" s="17" t="s">
        <v>64</v>
      </c>
      <c r="B9" s="18">
        <v>0.5</v>
      </c>
      <c r="C9" s="19"/>
      <c r="D9" s="18">
        <f t="shared" si="0"/>
        <v>0</v>
      </c>
      <c r="E9" s="17"/>
    </row>
    <row r="10" spans="1:5" ht="27">
      <c r="A10" s="17" t="s">
        <v>65</v>
      </c>
      <c r="B10" s="18">
        <v>0.5</v>
      </c>
      <c r="C10" s="19"/>
      <c r="D10" s="18">
        <f t="shared" si="0"/>
        <v>0</v>
      </c>
      <c r="E10" s="17"/>
    </row>
    <row r="11" spans="1:5" ht="45.75" customHeight="1">
      <c r="A11" s="14" t="s">
        <v>66</v>
      </c>
      <c r="B11" s="15">
        <v>0.2</v>
      </c>
      <c r="C11" s="16">
        <f>SUM(D12:D13)</f>
        <v>0</v>
      </c>
      <c r="D11" s="15">
        <f t="shared" si="0"/>
        <v>0</v>
      </c>
      <c r="E11" s="14"/>
    </row>
    <row r="12" spans="1:5" ht="56.25" customHeight="1">
      <c r="A12" s="17" t="s">
        <v>67</v>
      </c>
      <c r="B12" s="18">
        <v>0.7</v>
      </c>
      <c r="C12" s="20"/>
      <c r="D12" s="21">
        <f t="shared" si="0"/>
        <v>0</v>
      </c>
      <c r="E12" s="22"/>
    </row>
    <row r="13" spans="1:5" ht="30.75" customHeight="1">
      <c r="A13" s="17" t="s">
        <v>68</v>
      </c>
      <c r="B13" s="18">
        <v>0.3</v>
      </c>
      <c r="C13" s="20"/>
      <c r="D13" s="21">
        <f t="shared" si="0"/>
        <v>0</v>
      </c>
      <c r="E13" s="23"/>
    </row>
    <row r="14" spans="1:5" ht="45" customHeight="1">
      <c r="A14" s="14" t="s">
        <v>69</v>
      </c>
      <c r="B14" s="15">
        <v>0.4</v>
      </c>
      <c r="C14" s="16">
        <f>SUM(D15:D16)</f>
        <v>0</v>
      </c>
      <c r="D14" s="15">
        <f t="shared" si="0"/>
        <v>0</v>
      </c>
      <c r="E14" s="14"/>
    </row>
    <row r="15" spans="1:5" ht="27">
      <c r="A15" s="24" t="s">
        <v>70</v>
      </c>
      <c r="B15" s="25">
        <v>0.5</v>
      </c>
      <c r="C15" s="26"/>
      <c r="D15" s="25">
        <f t="shared" si="0"/>
        <v>0</v>
      </c>
      <c r="E15" s="24"/>
    </row>
    <row r="16" spans="1:5" ht="27">
      <c r="A16" s="17" t="s">
        <v>71</v>
      </c>
      <c r="B16" s="18">
        <v>0.5</v>
      </c>
      <c r="C16" s="19"/>
      <c r="D16" s="18">
        <f t="shared" si="0"/>
        <v>0</v>
      </c>
      <c r="E16" s="17"/>
    </row>
    <row r="17" spans="1:5" ht="17.25" customHeight="1">
      <c r="A17" s="14" t="s">
        <v>72</v>
      </c>
      <c r="B17" s="15">
        <v>0.1</v>
      </c>
      <c r="C17" s="16">
        <f>SUM(D18)</f>
        <v>0</v>
      </c>
      <c r="D17" s="15">
        <f t="shared" si="0"/>
        <v>0</v>
      </c>
      <c r="E17" s="14"/>
    </row>
    <row r="18" spans="1:5">
      <c r="A18" s="17" t="s">
        <v>73</v>
      </c>
      <c r="B18" s="18">
        <v>1</v>
      </c>
      <c r="C18" s="19"/>
      <c r="D18" s="18">
        <f t="shared" si="0"/>
        <v>0</v>
      </c>
      <c r="E18" s="17"/>
    </row>
    <row r="19" spans="1:5" ht="30.75" customHeight="1">
      <c r="A19" s="14" t="s">
        <v>74</v>
      </c>
      <c r="B19" s="15">
        <v>0.05</v>
      </c>
      <c r="C19" s="16">
        <f>SUM(D20:D21)</f>
        <v>0</v>
      </c>
      <c r="D19" s="15">
        <f t="shared" si="0"/>
        <v>0</v>
      </c>
      <c r="E19" s="14"/>
    </row>
    <row r="20" spans="1:5" ht="21.75" customHeight="1">
      <c r="A20" s="17" t="s">
        <v>75</v>
      </c>
      <c r="B20" s="18">
        <v>0.5</v>
      </c>
      <c r="C20" s="19"/>
      <c r="D20" s="18">
        <f t="shared" si="0"/>
        <v>0</v>
      </c>
      <c r="E20" s="17"/>
    </row>
    <row r="21" spans="1:5" ht="27">
      <c r="A21" s="17" t="s">
        <v>76</v>
      </c>
      <c r="B21" s="18">
        <v>0.5</v>
      </c>
      <c r="C21" s="19"/>
      <c r="D21" s="18">
        <f t="shared" si="0"/>
        <v>0</v>
      </c>
      <c r="E21" s="17"/>
    </row>
    <row r="22" spans="1:5" ht="33.75" customHeight="1">
      <c r="A22" s="14" t="s">
        <v>77</v>
      </c>
      <c r="B22" s="15">
        <v>0.05</v>
      </c>
      <c r="C22" s="16">
        <f>SUM(D23)</f>
        <v>0</v>
      </c>
      <c r="D22" s="15">
        <f t="shared" si="0"/>
        <v>0</v>
      </c>
      <c r="E22" s="14"/>
    </row>
    <row r="23" spans="1:5" ht="27">
      <c r="A23" s="17" t="s">
        <v>78</v>
      </c>
      <c r="B23" s="18">
        <v>1</v>
      </c>
      <c r="C23" s="19"/>
      <c r="D23" s="18">
        <f t="shared" si="0"/>
        <v>0</v>
      </c>
      <c r="E23" s="17"/>
    </row>
    <row r="24" spans="1:5">
      <c r="A24" s="27" t="s">
        <v>56</v>
      </c>
      <c r="B24" s="18">
        <f>SUM(B5,B8,B11,B14,B17,B19,B22)</f>
        <v>1</v>
      </c>
      <c r="C24" s="18">
        <f>SUM(C5,C8,C11,C14,C17,C19,C22)</f>
        <v>0</v>
      </c>
      <c r="D24" s="18">
        <f>SUM(D5,D8,D11,D14,D17,D19,D22)</f>
        <v>0</v>
      </c>
      <c r="E24" s="14" t="s">
        <v>57</v>
      </c>
    </row>
    <row r="25" spans="1:5">
      <c r="A25" s="28"/>
      <c r="B25" s="28"/>
      <c r="C25" s="28"/>
      <c r="D25" s="28"/>
      <c r="E25" s="28"/>
    </row>
    <row r="26" spans="1:5">
      <c r="A26" s="238" t="s">
        <v>79</v>
      </c>
      <c r="B26" s="238"/>
      <c r="C26" s="238"/>
      <c r="D26" s="238"/>
      <c r="E26" s="238"/>
    </row>
    <row r="27" spans="1:5">
      <c r="A27" s="28"/>
      <c r="B27" s="28"/>
      <c r="C27" s="28"/>
      <c r="D27" s="28"/>
      <c r="E27" s="28"/>
    </row>
    <row r="28" spans="1:5">
      <c r="A28" s="238" t="s">
        <v>80</v>
      </c>
      <c r="B28" s="238"/>
      <c r="C28" s="238"/>
      <c r="D28" s="238"/>
      <c r="E28" s="238"/>
    </row>
    <row r="29" spans="1:5">
      <c r="A29" s="238"/>
      <c r="B29" s="238"/>
      <c r="C29" s="238"/>
      <c r="D29" s="238"/>
      <c r="E29" s="238"/>
    </row>
  </sheetData>
  <mergeCells count="5">
    <mergeCell ref="A1:E1"/>
    <mergeCell ref="A3:E3"/>
    <mergeCell ref="A26:E26"/>
    <mergeCell ref="A28:E28"/>
    <mergeCell ref="A29:E29"/>
  </mergeCells>
  <pageMargins left="0.11811023622047245" right="0.31496062992125984"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workbookViewId="0">
      <pane xSplit="3" ySplit="3" topLeftCell="D36" activePane="bottomRight" state="frozenSplit"/>
      <selection pane="topRight" activeCell="C1" sqref="C1"/>
      <selection pane="bottomLeft"/>
      <selection pane="bottomRight" activeCell="P3" sqref="P3:Q3"/>
    </sheetView>
  </sheetViews>
  <sheetFormatPr defaultRowHeight="12.75"/>
  <cols>
    <col min="1" max="1" width="4.5703125" style="47" customWidth="1"/>
    <col min="2" max="2" width="42.5703125" style="47" customWidth="1"/>
    <col min="3" max="3" width="6.85546875" style="47" customWidth="1"/>
    <col min="4" max="15" width="9.5703125" style="47" customWidth="1"/>
    <col min="16" max="17" width="10.5703125" style="47" customWidth="1"/>
    <col min="18" max="29" width="0" style="48" hidden="1" customWidth="1"/>
    <col min="30" max="16384" width="9.140625" style="48"/>
  </cols>
  <sheetData>
    <row r="1" spans="1:256">
      <c r="Q1" s="35" t="s">
        <v>51</v>
      </c>
    </row>
    <row r="2" spans="1:256">
      <c r="A2" s="49" t="s">
        <v>82</v>
      </c>
      <c r="B2" s="50"/>
      <c r="C2" s="50"/>
      <c r="D2" s="50"/>
      <c r="E2" s="50"/>
      <c r="F2" s="50"/>
      <c r="G2" s="50"/>
      <c r="H2" s="50"/>
      <c r="I2" s="50"/>
      <c r="J2" s="50"/>
      <c r="K2" s="50"/>
      <c r="L2" s="50"/>
      <c r="M2" s="50"/>
      <c r="N2" s="50"/>
      <c r="O2" s="50"/>
      <c r="P2" s="50"/>
      <c r="Q2" s="50"/>
    </row>
    <row r="3" spans="1:256" s="52" customFormat="1" ht="53.25" customHeight="1">
      <c r="A3" s="40" t="s">
        <v>0</v>
      </c>
      <c r="B3" s="261" t="s">
        <v>46</v>
      </c>
      <c r="C3" s="261"/>
      <c r="D3" s="40" t="s">
        <v>17</v>
      </c>
      <c r="E3" s="51" t="s">
        <v>18</v>
      </c>
      <c r="F3" s="40" t="s">
        <v>22</v>
      </c>
      <c r="G3" s="51" t="s">
        <v>24</v>
      </c>
      <c r="H3" s="40" t="s">
        <v>25</v>
      </c>
      <c r="I3" s="51" t="s">
        <v>26</v>
      </c>
      <c r="J3" s="40" t="s">
        <v>28</v>
      </c>
      <c r="K3" s="51" t="s">
        <v>29</v>
      </c>
      <c r="L3" s="40" t="s">
        <v>30</v>
      </c>
      <c r="M3" s="51" t="s">
        <v>32</v>
      </c>
      <c r="N3" s="40" t="s">
        <v>33</v>
      </c>
      <c r="O3" s="51" t="s">
        <v>34</v>
      </c>
      <c r="P3" s="40" t="s">
        <v>81</v>
      </c>
      <c r="Q3" s="40" t="s">
        <v>50</v>
      </c>
      <c r="R3" s="39" t="s">
        <v>17</v>
      </c>
      <c r="S3" s="30" t="s">
        <v>18</v>
      </c>
      <c r="T3" s="39" t="s">
        <v>22</v>
      </c>
      <c r="U3" s="30" t="s">
        <v>24</v>
      </c>
      <c r="V3" s="39" t="s">
        <v>25</v>
      </c>
      <c r="W3" s="30" t="s">
        <v>26</v>
      </c>
      <c r="X3" s="39" t="s">
        <v>28</v>
      </c>
      <c r="Y3" s="30" t="s">
        <v>29</v>
      </c>
      <c r="Z3" s="39" t="s">
        <v>30</v>
      </c>
      <c r="AA3" s="30" t="s">
        <v>32</v>
      </c>
      <c r="AB3" s="39" t="s">
        <v>33</v>
      </c>
      <c r="AC3" s="30" t="s">
        <v>34</v>
      </c>
    </row>
    <row r="4" spans="1:256" ht="15" customHeight="1">
      <c r="A4" s="53" t="s">
        <v>84</v>
      </c>
      <c r="B4" s="54"/>
      <c r="C4" s="54"/>
      <c r="D4" s="54"/>
      <c r="E4" s="50"/>
      <c r="F4" s="50"/>
      <c r="G4" s="50"/>
      <c r="H4" s="50"/>
      <c r="I4" s="50"/>
      <c r="J4" s="50"/>
      <c r="K4" s="50"/>
      <c r="L4" s="50"/>
      <c r="M4" s="50"/>
      <c r="N4" s="50"/>
      <c r="O4" s="50"/>
      <c r="P4" s="50"/>
      <c r="Q4" s="55"/>
    </row>
    <row r="5" spans="1:256" ht="283.5" customHeight="1">
      <c r="A5" s="249" t="s">
        <v>1</v>
      </c>
      <c r="B5" s="244" t="s">
        <v>85</v>
      </c>
      <c r="C5" s="56" t="s">
        <v>20</v>
      </c>
      <c r="D5" s="58" t="s">
        <v>217</v>
      </c>
      <c r="E5" s="58" t="s">
        <v>218</v>
      </c>
      <c r="F5" s="58" t="s">
        <v>219</v>
      </c>
      <c r="G5" s="58" t="s">
        <v>220</v>
      </c>
      <c r="H5" s="58" t="s">
        <v>219</v>
      </c>
      <c r="I5" s="58" t="s">
        <v>221</v>
      </c>
      <c r="J5" s="58" t="s">
        <v>220</v>
      </c>
      <c r="K5" s="58" t="s">
        <v>222</v>
      </c>
      <c r="L5" s="58" t="s">
        <v>223</v>
      </c>
      <c r="M5" s="58" t="s">
        <v>224</v>
      </c>
      <c r="N5" s="58" t="s">
        <v>223</v>
      </c>
      <c r="O5" s="58" t="s">
        <v>225</v>
      </c>
      <c r="P5" s="59"/>
      <c r="Q5" s="59"/>
    </row>
    <row r="6" spans="1:256" ht="105.75" customHeight="1">
      <c r="A6" s="249"/>
      <c r="B6" s="244"/>
      <c r="C6" s="56"/>
      <c r="D6" s="58"/>
      <c r="E6" s="58"/>
      <c r="F6" s="58"/>
      <c r="G6" s="58"/>
      <c r="H6" s="58"/>
      <c r="I6" s="58"/>
      <c r="J6" s="58"/>
      <c r="K6" s="60" t="s">
        <v>200</v>
      </c>
      <c r="L6" s="60" t="s">
        <v>201</v>
      </c>
      <c r="M6" s="60" t="s">
        <v>202</v>
      </c>
      <c r="N6" s="60" t="s">
        <v>203</v>
      </c>
      <c r="O6" s="58" t="s">
        <v>205</v>
      </c>
      <c r="P6" s="59"/>
      <c r="Q6" s="59"/>
    </row>
    <row r="7" spans="1:256" ht="74.25" customHeight="1">
      <c r="A7" s="249"/>
      <c r="B7" s="244"/>
      <c r="C7" s="56" t="s">
        <v>21</v>
      </c>
      <c r="D7" s="58"/>
      <c r="E7" s="59"/>
      <c r="F7" s="59"/>
      <c r="G7" s="59"/>
      <c r="H7" s="59"/>
      <c r="I7" s="59"/>
      <c r="J7" s="59"/>
      <c r="K7" s="59"/>
      <c r="L7" s="59"/>
      <c r="M7" s="59"/>
      <c r="N7" s="59"/>
      <c r="O7" s="59"/>
      <c r="P7" s="59"/>
      <c r="Q7" s="59"/>
    </row>
    <row r="8" spans="1:256" ht="175.5" customHeight="1">
      <c r="A8" s="249" t="s">
        <v>3</v>
      </c>
      <c r="B8" s="244" t="s">
        <v>86</v>
      </c>
      <c r="C8" s="56" t="s">
        <v>20</v>
      </c>
      <c r="D8" s="58"/>
      <c r="E8" s="59"/>
      <c r="F8" s="59"/>
      <c r="G8" s="59"/>
      <c r="H8" s="59"/>
      <c r="I8" s="60" t="s">
        <v>200</v>
      </c>
      <c r="J8" s="60" t="s">
        <v>201</v>
      </c>
      <c r="K8" s="60" t="s">
        <v>202</v>
      </c>
      <c r="L8" s="60" t="s">
        <v>203</v>
      </c>
      <c r="M8" s="262" t="s">
        <v>205</v>
      </c>
      <c r="N8" s="263"/>
      <c r="O8" s="264"/>
      <c r="P8" s="59"/>
      <c r="Q8" s="59"/>
    </row>
    <row r="9" spans="1:256" ht="33.75" customHeight="1">
      <c r="A9" s="249"/>
      <c r="B9" s="244"/>
      <c r="C9" s="56" t="s">
        <v>21</v>
      </c>
      <c r="D9" s="58"/>
      <c r="E9" s="59"/>
      <c r="F9" s="59"/>
      <c r="G9" s="59"/>
      <c r="H9" s="59"/>
      <c r="I9" s="59"/>
      <c r="J9" s="59"/>
      <c r="K9" s="59"/>
      <c r="L9" s="59"/>
      <c r="M9" s="59"/>
      <c r="N9" s="59"/>
      <c r="O9" s="59"/>
      <c r="P9" s="59"/>
      <c r="Q9" s="59"/>
    </row>
    <row r="10" spans="1:256" ht="151.5" customHeight="1">
      <c r="A10" s="249" t="s">
        <v>4</v>
      </c>
      <c r="B10" s="244" t="s">
        <v>87</v>
      </c>
      <c r="C10" s="56" t="s">
        <v>20</v>
      </c>
      <c r="D10" s="58" t="s">
        <v>206</v>
      </c>
      <c r="E10" s="58"/>
      <c r="F10" s="58" t="s">
        <v>207</v>
      </c>
      <c r="G10" s="58"/>
      <c r="H10" s="58" t="s">
        <v>208</v>
      </c>
      <c r="I10" s="58" t="s">
        <v>209</v>
      </c>
      <c r="J10" s="58" t="s">
        <v>210</v>
      </c>
      <c r="K10" s="58"/>
      <c r="L10" s="58"/>
      <c r="M10" s="58" t="s">
        <v>211</v>
      </c>
      <c r="N10" s="58"/>
      <c r="O10" s="58"/>
      <c r="P10" s="59"/>
      <c r="Q10" s="59"/>
    </row>
    <row r="11" spans="1:256" ht="40.5" customHeight="1">
      <c r="A11" s="249"/>
      <c r="B11" s="244"/>
      <c r="C11" s="56" t="s">
        <v>21</v>
      </c>
      <c r="D11" s="58"/>
      <c r="E11" s="59"/>
      <c r="F11" s="59"/>
      <c r="G11" s="59"/>
      <c r="H11" s="59"/>
      <c r="I11" s="59"/>
      <c r="J11" s="59"/>
      <c r="K11" s="59"/>
      <c r="L11" s="59"/>
      <c r="M11" s="59"/>
      <c r="N11" s="59"/>
      <c r="O11" s="59"/>
      <c r="P11" s="59"/>
      <c r="Q11" s="59"/>
    </row>
    <row r="12" spans="1:256" ht="355.5" customHeight="1">
      <c r="A12" s="249" t="s">
        <v>5</v>
      </c>
      <c r="B12" s="244" t="s">
        <v>228</v>
      </c>
      <c r="C12" s="56" t="s">
        <v>20</v>
      </c>
      <c r="D12" s="58"/>
      <c r="E12" s="58" t="s">
        <v>149</v>
      </c>
      <c r="F12" s="58"/>
      <c r="G12" s="58" t="s">
        <v>150</v>
      </c>
      <c r="H12" s="58" t="s">
        <v>151</v>
      </c>
      <c r="I12" s="58" t="s">
        <v>152</v>
      </c>
      <c r="J12" s="58"/>
      <c r="K12" s="58"/>
      <c r="L12" s="58" t="s">
        <v>151</v>
      </c>
      <c r="M12" s="58"/>
      <c r="N12" s="58"/>
      <c r="O12" s="58" t="s">
        <v>153</v>
      </c>
      <c r="P12" s="59"/>
      <c r="Q12" s="59"/>
    </row>
    <row r="13" spans="1:256" ht="24" customHeight="1">
      <c r="A13" s="249"/>
      <c r="B13" s="244"/>
      <c r="C13" s="56" t="s">
        <v>21</v>
      </c>
      <c r="D13" s="58"/>
      <c r="E13" s="59"/>
      <c r="F13" s="59"/>
      <c r="G13" s="59"/>
      <c r="H13" s="59"/>
      <c r="I13" s="59"/>
      <c r="J13" s="59"/>
      <c r="K13" s="59"/>
      <c r="L13" s="59"/>
      <c r="M13" s="59"/>
      <c r="N13" s="59"/>
      <c r="O13" s="59"/>
      <c r="P13" s="59"/>
      <c r="Q13" s="59"/>
    </row>
    <row r="14" spans="1:256" ht="96" customHeight="1">
      <c r="A14" s="249" t="s">
        <v>9</v>
      </c>
      <c r="B14" s="244" t="s">
        <v>88</v>
      </c>
      <c r="C14" s="56" t="s">
        <v>20</v>
      </c>
      <c r="D14" s="58"/>
      <c r="E14" s="59"/>
      <c r="F14" s="64" t="s">
        <v>240</v>
      </c>
      <c r="G14" s="59"/>
      <c r="H14" s="59"/>
      <c r="I14" s="59"/>
      <c r="J14" s="59"/>
      <c r="K14" s="59"/>
      <c r="L14" s="59"/>
      <c r="M14" s="59"/>
      <c r="N14" s="59"/>
      <c r="O14" s="59"/>
      <c r="P14" s="59"/>
      <c r="Q14" s="59"/>
    </row>
    <row r="15" spans="1:256" ht="39" customHeight="1">
      <c r="A15" s="249"/>
      <c r="B15" s="244"/>
      <c r="C15" s="56" t="s">
        <v>21</v>
      </c>
      <c r="D15" s="58"/>
      <c r="E15" s="59"/>
      <c r="F15" s="59"/>
      <c r="G15" s="59"/>
      <c r="H15" s="59"/>
      <c r="I15" s="59"/>
      <c r="J15" s="59"/>
      <c r="K15" s="59"/>
      <c r="L15" s="59"/>
      <c r="M15" s="59"/>
      <c r="N15" s="59"/>
      <c r="O15" s="59"/>
      <c r="P15" s="59"/>
      <c r="Q15" s="59"/>
    </row>
    <row r="16" spans="1:256">
      <c r="A16" s="32" t="s">
        <v>89</v>
      </c>
      <c r="B16" s="65"/>
      <c r="C16" s="65"/>
      <c r="D16" s="62"/>
      <c r="E16" s="62"/>
      <c r="F16" s="62"/>
      <c r="G16" s="62"/>
      <c r="H16" s="62"/>
      <c r="I16" s="62"/>
      <c r="J16" s="62"/>
      <c r="K16" s="62"/>
      <c r="L16" s="62"/>
      <c r="M16" s="62"/>
      <c r="N16" s="62"/>
      <c r="O16" s="62"/>
      <c r="P16" s="62"/>
      <c r="Q16" s="63"/>
      <c r="AI16" s="245"/>
      <c r="AJ16" s="245"/>
      <c r="AK16" s="245"/>
      <c r="AZ16" s="245"/>
      <c r="BA16" s="245"/>
      <c r="BB16" s="245"/>
      <c r="BQ16" s="245"/>
      <c r="BR16" s="245"/>
      <c r="BS16" s="245"/>
      <c r="CH16" s="245"/>
      <c r="CI16" s="245"/>
      <c r="CJ16" s="245"/>
      <c r="CY16" s="245"/>
      <c r="CZ16" s="245"/>
      <c r="DA16" s="245"/>
      <c r="DP16" s="245"/>
      <c r="DQ16" s="245"/>
      <c r="DR16" s="245"/>
      <c r="EG16" s="245"/>
      <c r="EH16" s="245"/>
      <c r="EI16" s="245"/>
      <c r="EX16" s="245"/>
      <c r="EY16" s="245"/>
      <c r="EZ16" s="245"/>
      <c r="FO16" s="245"/>
      <c r="FP16" s="245"/>
      <c r="FQ16" s="245"/>
      <c r="GF16" s="245"/>
      <c r="GG16" s="245"/>
      <c r="GH16" s="245"/>
      <c r="GW16" s="245"/>
      <c r="GX16" s="245"/>
      <c r="GY16" s="245"/>
      <c r="HN16" s="245"/>
      <c r="HO16" s="245"/>
      <c r="HP16" s="245"/>
      <c r="IE16" s="245"/>
      <c r="IF16" s="245"/>
      <c r="IG16" s="245"/>
      <c r="IV16" s="245"/>
    </row>
    <row r="17" spans="1:17" ht="320.25" customHeight="1">
      <c r="A17" s="249" t="s">
        <v>6</v>
      </c>
      <c r="B17" s="244" t="s">
        <v>90</v>
      </c>
      <c r="C17" s="56" t="s">
        <v>20</v>
      </c>
      <c r="D17" s="66" t="s">
        <v>158</v>
      </c>
      <c r="E17" s="66" t="s">
        <v>159</v>
      </c>
      <c r="F17" s="66" t="s">
        <v>160</v>
      </c>
      <c r="G17" s="66" t="s">
        <v>161</v>
      </c>
      <c r="H17" s="66" t="s">
        <v>162</v>
      </c>
      <c r="I17" s="59"/>
      <c r="J17" s="59"/>
      <c r="K17" s="59"/>
      <c r="L17" s="59"/>
      <c r="M17" s="59"/>
      <c r="N17" s="59"/>
      <c r="O17" s="59"/>
      <c r="P17" s="59"/>
      <c r="Q17" s="59"/>
    </row>
    <row r="18" spans="1:17" ht="39.950000000000003" customHeight="1">
      <c r="A18" s="249"/>
      <c r="B18" s="244"/>
      <c r="C18" s="56" t="s">
        <v>21</v>
      </c>
      <c r="D18" s="58"/>
      <c r="E18" s="59"/>
      <c r="F18" s="59"/>
      <c r="G18" s="59"/>
      <c r="H18" s="59"/>
      <c r="I18" s="59"/>
      <c r="J18" s="59"/>
      <c r="K18" s="59"/>
      <c r="L18" s="59"/>
      <c r="M18" s="59"/>
      <c r="N18" s="59"/>
      <c r="O18" s="59"/>
      <c r="P18" s="59"/>
      <c r="Q18" s="59"/>
    </row>
    <row r="19" spans="1:17" ht="194.25" customHeight="1">
      <c r="A19" s="249" t="s">
        <v>7</v>
      </c>
      <c r="B19" s="244" t="s">
        <v>226</v>
      </c>
      <c r="C19" s="56" t="s">
        <v>20</v>
      </c>
      <c r="D19" s="60" t="s">
        <v>241</v>
      </c>
      <c r="E19" s="60" t="s">
        <v>242</v>
      </c>
      <c r="F19" s="67" t="s">
        <v>171</v>
      </c>
      <c r="G19" s="60" t="s">
        <v>172</v>
      </c>
      <c r="H19" s="68"/>
      <c r="I19" s="68"/>
      <c r="J19" s="68"/>
      <c r="K19" s="60"/>
      <c r="L19" s="60"/>
      <c r="M19" s="60"/>
      <c r="N19" s="60"/>
      <c r="O19" s="60"/>
      <c r="P19" s="60" t="s">
        <v>173</v>
      </c>
      <c r="Q19" s="59"/>
    </row>
    <row r="20" spans="1:17" ht="39.950000000000003" customHeight="1">
      <c r="A20" s="249"/>
      <c r="B20" s="244"/>
      <c r="C20" s="56" t="s">
        <v>21</v>
      </c>
      <c r="D20" s="58"/>
      <c r="E20" s="59"/>
      <c r="F20" s="59"/>
      <c r="G20" s="59"/>
      <c r="H20" s="59"/>
      <c r="I20" s="59"/>
      <c r="J20" s="59"/>
      <c r="K20" s="59"/>
      <c r="L20" s="59"/>
      <c r="M20" s="59"/>
      <c r="N20" s="59"/>
      <c r="O20" s="59"/>
      <c r="P20" s="59"/>
      <c r="Q20" s="59"/>
    </row>
    <row r="21" spans="1:17" ht="211.5" customHeight="1">
      <c r="A21" s="249" t="s">
        <v>8</v>
      </c>
      <c r="B21" s="244" t="s">
        <v>229</v>
      </c>
      <c r="C21" s="56" t="s">
        <v>20</v>
      </c>
      <c r="D21" s="69" t="s">
        <v>243</v>
      </c>
      <c r="E21" s="69" t="s">
        <v>174</v>
      </c>
      <c r="F21" s="69" t="s">
        <v>171</v>
      </c>
      <c r="G21" s="70" t="s">
        <v>175</v>
      </c>
      <c r="H21" s="70" t="s">
        <v>175</v>
      </c>
      <c r="I21" s="69" t="s">
        <v>175</v>
      </c>
      <c r="J21" s="69" t="s">
        <v>175</v>
      </c>
      <c r="K21" s="69" t="s">
        <v>175</v>
      </c>
      <c r="L21" s="69" t="s">
        <v>175</v>
      </c>
      <c r="M21" s="69" t="s">
        <v>175</v>
      </c>
      <c r="N21" s="69" t="s">
        <v>176</v>
      </c>
      <c r="O21" s="69" t="s">
        <v>177</v>
      </c>
      <c r="P21" s="60" t="s">
        <v>178</v>
      </c>
      <c r="Q21" s="59"/>
    </row>
    <row r="22" spans="1:17" ht="31.5" customHeight="1">
      <c r="A22" s="249"/>
      <c r="B22" s="244"/>
      <c r="C22" s="56" t="s">
        <v>21</v>
      </c>
      <c r="D22" s="58"/>
      <c r="E22" s="59"/>
      <c r="F22" s="59"/>
      <c r="G22" s="59"/>
      <c r="H22" s="59"/>
      <c r="I22" s="59"/>
      <c r="J22" s="59"/>
      <c r="K22" s="59"/>
      <c r="L22" s="59"/>
      <c r="M22" s="59"/>
      <c r="N22" s="59"/>
      <c r="O22" s="59"/>
      <c r="P22" s="59"/>
      <c r="Q22" s="59"/>
    </row>
    <row r="23" spans="1:17" s="72" customFormat="1" ht="223.5" customHeight="1">
      <c r="A23" s="254" t="s">
        <v>14</v>
      </c>
      <c r="B23" s="250" t="s">
        <v>230</v>
      </c>
      <c r="C23" s="71" t="s">
        <v>20</v>
      </c>
      <c r="D23" s="60" t="str">
        <f>$D$19</f>
        <v>подготовка конкурсной документации</v>
      </c>
      <c r="E23" s="60" t="s">
        <v>244</v>
      </c>
      <c r="F23" s="67" t="s">
        <v>171</v>
      </c>
      <c r="G23" s="60" t="s">
        <v>179</v>
      </c>
      <c r="H23" s="60" t="s">
        <v>180</v>
      </c>
      <c r="I23" s="60" t="s">
        <v>135</v>
      </c>
      <c r="J23" s="60"/>
      <c r="K23" s="60" t="s">
        <v>181</v>
      </c>
      <c r="L23" s="60"/>
      <c r="M23" s="68"/>
      <c r="N23" s="68"/>
      <c r="O23" s="68"/>
      <c r="P23" s="60" t="s">
        <v>182</v>
      </c>
      <c r="Q23" s="68"/>
    </row>
    <row r="24" spans="1:17" s="72" customFormat="1" ht="39.950000000000003" customHeight="1">
      <c r="A24" s="255"/>
      <c r="B24" s="250"/>
      <c r="C24" s="71" t="s">
        <v>21</v>
      </c>
      <c r="D24" s="60"/>
      <c r="E24" s="68"/>
      <c r="F24" s="68"/>
      <c r="G24" s="68"/>
      <c r="H24" s="68"/>
      <c r="I24" s="68"/>
      <c r="J24" s="68"/>
      <c r="K24" s="68"/>
      <c r="L24" s="68"/>
      <c r="M24" s="68"/>
      <c r="N24" s="68"/>
      <c r="O24" s="68"/>
      <c r="P24" s="68"/>
      <c r="Q24" s="68"/>
    </row>
    <row r="25" spans="1:17" s="72" customFormat="1" ht="104.25" customHeight="1">
      <c r="A25" s="253" t="s">
        <v>15</v>
      </c>
      <c r="B25" s="250" t="s">
        <v>231</v>
      </c>
      <c r="C25" s="71" t="s">
        <v>20</v>
      </c>
      <c r="D25" s="73"/>
      <c r="E25" s="60" t="str">
        <f>$D$19</f>
        <v>подготовка конкурсной документации</v>
      </c>
      <c r="F25" s="67" t="s">
        <v>171</v>
      </c>
      <c r="G25" s="60" t="s">
        <v>183</v>
      </c>
      <c r="H25" s="60" t="str">
        <f>$D$19</f>
        <v>подготовка конкурсной документации</v>
      </c>
      <c r="I25" s="67" t="s">
        <v>171</v>
      </c>
      <c r="J25" s="60" t="s">
        <v>183</v>
      </c>
      <c r="K25" s="68"/>
      <c r="L25" s="68"/>
      <c r="M25" s="68"/>
      <c r="N25" s="68"/>
      <c r="O25" s="68"/>
      <c r="P25" s="69" t="s">
        <v>184</v>
      </c>
      <c r="Q25" s="68"/>
    </row>
    <row r="26" spans="1:17" s="72" customFormat="1" ht="39.950000000000003" customHeight="1">
      <c r="A26" s="253"/>
      <c r="B26" s="250"/>
      <c r="C26" s="71" t="s">
        <v>21</v>
      </c>
      <c r="D26" s="60"/>
      <c r="E26" s="68"/>
      <c r="F26" s="68"/>
      <c r="G26" s="68"/>
      <c r="H26" s="68"/>
      <c r="I26" s="68"/>
      <c r="J26" s="68"/>
      <c r="K26" s="68"/>
      <c r="L26" s="68"/>
      <c r="M26" s="68"/>
      <c r="N26" s="68"/>
      <c r="O26" s="68"/>
      <c r="P26" s="68"/>
      <c r="Q26" s="68"/>
    </row>
    <row r="27" spans="1:17">
      <c r="A27" s="32" t="s">
        <v>91</v>
      </c>
      <c r="B27" s="74"/>
      <c r="C27" s="74"/>
      <c r="D27" s="58"/>
      <c r="E27" s="59"/>
      <c r="F27" s="59"/>
      <c r="G27" s="59"/>
      <c r="H27" s="59"/>
      <c r="I27" s="59"/>
      <c r="J27" s="59"/>
      <c r="K27" s="59"/>
      <c r="L27" s="59"/>
      <c r="M27" s="59"/>
      <c r="N27" s="59"/>
      <c r="O27" s="59"/>
      <c r="P27" s="59"/>
      <c r="Q27" s="59"/>
    </row>
    <row r="28" spans="1:17" ht="201.75" customHeight="1">
      <c r="A28" s="56" t="s">
        <v>16</v>
      </c>
      <c r="B28" s="57" t="s">
        <v>232</v>
      </c>
      <c r="C28" s="56" t="s">
        <v>20</v>
      </c>
      <c r="D28" s="58" t="s">
        <v>139</v>
      </c>
      <c r="E28" s="58" t="s">
        <v>139</v>
      </c>
      <c r="F28" s="58" t="s">
        <v>139</v>
      </c>
      <c r="G28" s="58" t="s">
        <v>140</v>
      </c>
      <c r="H28" s="58" t="s">
        <v>140</v>
      </c>
      <c r="I28" s="58" t="s">
        <v>140</v>
      </c>
      <c r="J28" s="58" t="s">
        <v>141</v>
      </c>
      <c r="K28" s="58" t="s">
        <v>141</v>
      </c>
      <c r="L28" s="58" t="s">
        <v>141</v>
      </c>
      <c r="M28" s="58" t="s">
        <v>142</v>
      </c>
      <c r="N28" s="58" t="s">
        <v>142</v>
      </c>
      <c r="O28" s="59"/>
      <c r="P28" s="59"/>
      <c r="Q28" s="59"/>
    </row>
    <row r="29" spans="1:17" ht="39.950000000000003" customHeight="1">
      <c r="A29" s="56"/>
      <c r="B29" s="57"/>
      <c r="C29" s="56" t="s">
        <v>21</v>
      </c>
      <c r="D29" s="58"/>
      <c r="E29" s="59"/>
      <c r="F29" s="59"/>
      <c r="G29" s="59"/>
      <c r="H29" s="59"/>
      <c r="I29" s="59"/>
      <c r="J29" s="59"/>
      <c r="K29" s="59"/>
      <c r="L29" s="59"/>
      <c r="M29" s="59"/>
      <c r="N29" s="59"/>
      <c r="O29" s="59"/>
      <c r="P29" s="59"/>
      <c r="Q29" s="59"/>
    </row>
    <row r="30" spans="1:17">
      <c r="A30" s="33" t="s">
        <v>92</v>
      </c>
      <c r="B30" s="75"/>
      <c r="C30" s="76"/>
      <c r="D30" s="77"/>
      <c r="E30" s="78"/>
      <c r="F30" s="78"/>
      <c r="G30" s="79"/>
      <c r="H30" s="80"/>
      <c r="I30" s="80"/>
      <c r="J30" s="80"/>
      <c r="K30" s="80"/>
      <c r="L30" s="80"/>
      <c r="M30" s="80"/>
      <c r="N30" s="80"/>
      <c r="O30" s="80"/>
      <c r="P30" s="80"/>
      <c r="Q30" s="80"/>
    </row>
    <row r="31" spans="1:17" ht="241.5" customHeight="1">
      <c r="A31" s="249" t="s">
        <v>94</v>
      </c>
      <c r="B31" s="244" t="s">
        <v>93</v>
      </c>
      <c r="C31" s="56" t="s">
        <v>20</v>
      </c>
      <c r="D31" s="58" t="s">
        <v>212</v>
      </c>
      <c r="E31" s="58" t="s">
        <v>213</v>
      </c>
      <c r="F31" s="58" t="s">
        <v>214</v>
      </c>
      <c r="G31" s="58" t="s">
        <v>214</v>
      </c>
      <c r="H31" s="58" t="s">
        <v>141</v>
      </c>
      <c r="I31" s="58" t="s">
        <v>142</v>
      </c>
      <c r="J31" s="58" t="s">
        <v>142</v>
      </c>
      <c r="K31" s="58" t="s">
        <v>142</v>
      </c>
      <c r="L31" s="58" t="s">
        <v>142</v>
      </c>
      <c r="M31" s="58" t="s">
        <v>215</v>
      </c>
      <c r="N31" s="58" t="s">
        <v>215</v>
      </c>
      <c r="O31" s="58" t="s">
        <v>215</v>
      </c>
      <c r="P31" s="59"/>
      <c r="Q31" s="59"/>
    </row>
    <row r="32" spans="1:17" ht="45.75" customHeight="1">
      <c r="A32" s="249"/>
      <c r="B32" s="244"/>
      <c r="C32" s="56" t="s">
        <v>21</v>
      </c>
      <c r="D32" s="58"/>
      <c r="E32" s="59"/>
      <c r="F32" s="59"/>
      <c r="G32" s="59"/>
      <c r="H32" s="59"/>
      <c r="I32" s="59"/>
      <c r="J32" s="59"/>
      <c r="K32" s="59"/>
      <c r="L32" s="59"/>
      <c r="M32" s="59"/>
      <c r="N32" s="59"/>
      <c r="O32" s="59"/>
      <c r="P32" s="59"/>
      <c r="Q32" s="59"/>
    </row>
    <row r="33" spans="1:17">
      <c r="A33" s="32" t="s">
        <v>95</v>
      </c>
      <c r="B33" s="57"/>
      <c r="C33" s="56"/>
      <c r="D33" s="58"/>
      <c r="E33" s="59"/>
      <c r="F33" s="59"/>
      <c r="G33" s="59"/>
      <c r="H33" s="61"/>
      <c r="I33" s="80"/>
      <c r="J33" s="80"/>
      <c r="K33" s="80"/>
      <c r="L33" s="80"/>
      <c r="M33" s="80"/>
      <c r="N33" s="80"/>
      <c r="O33" s="80"/>
      <c r="P33" s="80"/>
      <c r="Q33" s="80"/>
    </row>
    <row r="34" spans="1:17" ht="30.75" customHeight="1">
      <c r="A34" s="249" t="s">
        <v>96</v>
      </c>
      <c r="B34" s="244" t="s">
        <v>97</v>
      </c>
      <c r="C34" s="56" t="s">
        <v>20</v>
      </c>
      <c r="D34" s="58"/>
      <c r="E34" s="59"/>
      <c r="F34" s="59"/>
      <c r="G34" s="59"/>
      <c r="H34" s="59"/>
      <c r="I34" s="59"/>
      <c r="J34" s="59"/>
      <c r="K34" s="59"/>
      <c r="L34" s="59"/>
      <c r="M34" s="59"/>
      <c r="N34" s="59"/>
      <c r="O34" s="59"/>
      <c r="P34" s="59"/>
      <c r="Q34" s="59"/>
    </row>
    <row r="35" spans="1:17" ht="30.75" customHeight="1">
      <c r="A35" s="249"/>
      <c r="B35" s="244"/>
      <c r="C35" s="56" t="s">
        <v>21</v>
      </c>
      <c r="D35" s="58"/>
      <c r="E35" s="59"/>
      <c r="F35" s="59"/>
      <c r="G35" s="59"/>
      <c r="H35" s="59"/>
      <c r="I35" s="59"/>
      <c r="J35" s="59"/>
      <c r="K35" s="59"/>
      <c r="L35" s="59"/>
      <c r="M35" s="59"/>
      <c r="N35" s="59"/>
      <c r="O35" s="59"/>
      <c r="P35" s="59"/>
      <c r="Q35" s="59"/>
    </row>
    <row r="36" spans="1:17" ht="39.950000000000003" customHeight="1">
      <c r="A36" s="258" t="s">
        <v>98</v>
      </c>
      <c r="B36" s="251" t="s">
        <v>129</v>
      </c>
      <c r="C36" s="56" t="s">
        <v>20</v>
      </c>
      <c r="D36" s="58"/>
      <c r="E36" s="59"/>
      <c r="F36" s="59"/>
      <c r="G36" s="59"/>
      <c r="H36" s="59"/>
      <c r="I36" s="59"/>
      <c r="J36" s="59"/>
      <c r="K36" s="59"/>
      <c r="L36" s="59"/>
      <c r="M36" s="59"/>
      <c r="N36" s="59"/>
      <c r="O36" s="59"/>
      <c r="P36" s="59"/>
      <c r="Q36" s="59"/>
    </row>
    <row r="37" spans="1:17" ht="39.950000000000003" customHeight="1">
      <c r="A37" s="259"/>
      <c r="B37" s="252"/>
      <c r="C37" s="56" t="s">
        <v>21</v>
      </c>
      <c r="D37" s="58"/>
      <c r="E37" s="59"/>
      <c r="F37" s="59"/>
      <c r="G37" s="59"/>
      <c r="H37" s="59"/>
      <c r="I37" s="59"/>
      <c r="J37" s="59"/>
      <c r="K37" s="59"/>
      <c r="L37" s="59"/>
      <c r="M37" s="59"/>
      <c r="N37" s="59"/>
      <c r="O37" s="59"/>
      <c r="P37" s="59"/>
      <c r="Q37" s="59"/>
    </row>
    <row r="38" spans="1:17">
      <c r="A38" s="34" t="s">
        <v>99</v>
      </c>
      <c r="B38" s="81"/>
      <c r="C38" s="82"/>
      <c r="D38" s="83"/>
      <c r="E38" s="80"/>
      <c r="F38" s="80"/>
      <c r="G38" s="80"/>
      <c r="H38" s="80"/>
      <c r="I38" s="80"/>
      <c r="J38" s="80"/>
      <c r="K38" s="80"/>
      <c r="L38" s="80"/>
      <c r="M38" s="80"/>
      <c r="N38" s="80"/>
      <c r="O38" s="80"/>
      <c r="P38" s="80"/>
      <c r="Q38" s="80"/>
    </row>
    <row r="39" spans="1:17" ht="238.5" customHeight="1">
      <c r="A39" s="249" t="s">
        <v>100</v>
      </c>
      <c r="B39" s="244" t="s">
        <v>227</v>
      </c>
      <c r="C39" s="56" t="s">
        <v>20</v>
      </c>
      <c r="D39" s="95"/>
      <c r="E39" s="95" t="s">
        <v>246</v>
      </c>
      <c r="F39" s="95" t="s">
        <v>245</v>
      </c>
      <c r="G39" s="95" t="s">
        <v>234</v>
      </c>
      <c r="H39" s="246" t="s">
        <v>247</v>
      </c>
      <c r="I39" s="247"/>
      <c r="J39" s="247"/>
      <c r="K39" s="247"/>
      <c r="L39" s="247"/>
      <c r="M39" s="247"/>
      <c r="N39" s="247"/>
      <c r="O39" s="248"/>
      <c r="P39" s="58" t="s">
        <v>189</v>
      </c>
      <c r="Q39" s="59"/>
    </row>
    <row r="40" spans="1:17" ht="39.950000000000003" customHeight="1">
      <c r="A40" s="249" t="s">
        <v>10</v>
      </c>
      <c r="B40" s="244" t="s">
        <v>11</v>
      </c>
      <c r="C40" s="56" t="s">
        <v>21</v>
      </c>
      <c r="D40" s="58"/>
      <c r="E40" s="59"/>
      <c r="F40" s="59"/>
      <c r="G40" s="59"/>
      <c r="H40" s="59"/>
      <c r="I40" s="59"/>
      <c r="J40" s="59"/>
      <c r="K40" s="59"/>
      <c r="L40" s="59"/>
      <c r="M40" s="59"/>
      <c r="N40" s="59"/>
      <c r="O40" s="59"/>
      <c r="P40" s="59"/>
      <c r="Q40" s="59"/>
    </row>
    <row r="41" spans="1:17" ht="194.25" customHeight="1">
      <c r="A41" s="249" t="s">
        <v>101</v>
      </c>
      <c r="B41" s="244" t="s">
        <v>102</v>
      </c>
      <c r="C41" s="56" t="s">
        <v>20</v>
      </c>
      <c r="D41" s="58"/>
      <c r="E41" s="59"/>
      <c r="F41" s="59"/>
      <c r="G41" s="59"/>
      <c r="H41" s="59"/>
      <c r="I41" s="59"/>
      <c r="J41" s="59"/>
      <c r="K41" s="59"/>
      <c r="L41" s="59"/>
      <c r="M41" s="59"/>
      <c r="N41" s="59"/>
      <c r="O41" s="59"/>
      <c r="P41" s="85" t="s">
        <v>154</v>
      </c>
      <c r="Q41" s="59"/>
    </row>
    <row r="42" spans="1:17" ht="39.950000000000003" customHeight="1">
      <c r="A42" s="249"/>
      <c r="B42" s="244"/>
      <c r="C42" s="56" t="s">
        <v>21</v>
      </c>
      <c r="D42" s="58"/>
      <c r="E42" s="59"/>
      <c r="F42" s="59"/>
      <c r="G42" s="59"/>
      <c r="H42" s="59"/>
      <c r="I42" s="59"/>
      <c r="J42" s="59"/>
      <c r="K42" s="59"/>
      <c r="L42" s="59"/>
      <c r="M42" s="59"/>
      <c r="N42" s="59"/>
      <c r="O42" s="59"/>
      <c r="P42" s="59"/>
      <c r="Q42" s="59"/>
    </row>
    <row r="43" spans="1:17" ht="186" customHeight="1">
      <c r="A43" s="249" t="s">
        <v>103</v>
      </c>
      <c r="B43" s="244" t="s">
        <v>104</v>
      </c>
      <c r="C43" s="56" t="s">
        <v>20</v>
      </c>
      <c r="D43" s="60" t="s">
        <v>200</v>
      </c>
      <c r="E43" s="60" t="s">
        <v>201</v>
      </c>
      <c r="F43" s="60" t="s">
        <v>204</v>
      </c>
      <c r="G43" s="241" t="s">
        <v>192</v>
      </c>
      <c r="H43" s="242"/>
      <c r="I43" s="242"/>
      <c r="J43" s="242"/>
      <c r="K43" s="242"/>
      <c r="L43" s="242"/>
      <c r="M43" s="242"/>
      <c r="N43" s="242"/>
      <c r="O43" s="243"/>
      <c r="P43" s="59"/>
      <c r="Q43" s="59"/>
    </row>
    <row r="44" spans="1:17" ht="39.950000000000003" customHeight="1">
      <c r="A44" s="249"/>
      <c r="B44" s="244"/>
      <c r="C44" s="56" t="s">
        <v>21</v>
      </c>
      <c r="D44" s="58"/>
      <c r="E44" s="59"/>
      <c r="F44" s="59"/>
      <c r="G44" s="59"/>
      <c r="H44" s="59"/>
      <c r="I44" s="59"/>
      <c r="J44" s="59"/>
      <c r="K44" s="59"/>
      <c r="L44" s="59"/>
      <c r="M44" s="59"/>
      <c r="N44" s="59"/>
      <c r="O44" s="59"/>
      <c r="P44" s="59"/>
      <c r="Q44" s="59"/>
    </row>
    <row r="45" spans="1:17" ht="278.25" customHeight="1">
      <c r="A45" s="249" t="s">
        <v>105</v>
      </c>
      <c r="B45" s="244" t="s">
        <v>106</v>
      </c>
      <c r="C45" s="56" t="s">
        <v>20</v>
      </c>
      <c r="D45" s="86" t="s">
        <v>190</v>
      </c>
      <c r="E45" s="86" t="s">
        <v>191</v>
      </c>
      <c r="F45" s="86" t="s">
        <v>192</v>
      </c>
      <c r="G45" s="86" t="s">
        <v>192</v>
      </c>
      <c r="H45" s="86" t="s">
        <v>193</v>
      </c>
      <c r="I45" s="86" t="s">
        <v>192</v>
      </c>
      <c r="J45" s="86" t="s">
        <v>192</v>
      </c>
      <c r="K45" s="86" t="s">
        <v>194</v>
      </c>
      <c r="L45" s="86" t="s">
        <v>192</v>
      </c>
      <c r="M45" s="86" t="s">
        <v>195</v>
      </c>
      <c r="N45" s="86" t="s">
        <v>196</v>
      </c>
      <c r="O45" s="86" t="s">
        <v>197</v>
      </c>
      <c r="P45" s="86" t="s">
        <v>198</v>
      </c>
      <c r="Q45" s="59"/>
    </row>
    <row r="46" spans="1:17" ht="39.950000000000003" customHeight="1">
      <c r="A46" s="249" t="s">
        <v>12</v>
      </c>
      <c r="B46" s="244" t="s">
        <v>13</v>
      </c>
      <c r="C46" s="56" t="s">
        <v>21</v>
      </c>
      <c r="D46" s="58"/>
      <c r="E46" s="59"/>
      <c r="F46" s="59"/>
      <c r="G46" s="59"/>
      <c r="H46" s="59"/>
      <c r="I46" s="59"/>
      <c r="J46" s="59"/>
      <c r="K46" s="59"/>
      <c r="L46" s="59"/>
      <c r="M46" s="59"/>
      <c r="N46" s="59"/>
      <c r="O46" s="59"/>
      <c r="P46" s="59"/>
      <c r="Q46" s="59"/>
    </row>
    <row r="47" spans="1:17" ht="39.950000000000003" customHeight="1">
      <c r="A47" s="256" t="s">
        <v>108</v>
      </c>
      <c r="B47" s="251" t="s">
        <v>107</v>
      </c>
      <c r="C47" s="56" t="s">
        <v>20</v>
      </c>
      <c r="D47" s="58"/>
      <c r="E47" s="59"/>
      <c r="F47" s="59"/>
      <c r="G47" s="59"/>
      <c r="H47" s="59"/>
      <c r="I47" s="59"/>
      <c r="J47" s="59"/>
      <c r="K47" s="59"/>
      <c r="L47" s="59"/>
      <c r="M47" s="59"/>
      <c r="N47" s="59"/>
      <c r="O47" s="59"/>
      <c r="P47" s="59"/>
      <c r="Q47" s="59"/>
    </row>
    <row r="48" spans="1:17" ht="39.950000000000003" customHeight="1">
      <c r="A48" s="257"/>
      <c r="B48" s="252"/>
      <c r="C48" s="56" t="s">
        <v>21</v>
      </c>
      <c r="D48" s="58"/>
      <c r="E48" s="59"/>
      <c r="F48" s="59"/>
      <c r="G48" s="59"/>
      <c r="H48" s="59"/>
      <c r="I48" s="59"/>
      <c r="J48" s="59"/>
      <c r="K48" s="59"/>
      <c r="L48" s="59"/>
      <c r="M48" s="59"/>
      <c r="N48" s="59"/>
      <c r="O48" s="59"/>
      <c r="P48" s="59"/>
      <c r="Q48" s="59"/>
    </row>
    <row r="49" spans="1:17" ht="129.75" customHeight="1">
      <c r="A49" s="256" t="s">
        <v>109</v>
      </c>
      <c r="B49" s="251" t="s">
        <v>110</v>
      </c>
      <c r="C49" s="87" t="s">
        <v>20</v>
      </c>
      <c r="D49" s="31" t="s">
        <v>248</v>
      </c>
      <c r="E49" s="31" t="s">
        <v>248</v>
      </c>
      <c r="F49" s="31" t="s">
        <v>248</v>
      </c>
      <c r="G49" s="31" t="s">
        <v>249</v>
      </c>
      <c r="H49" s="31" t="s">
        <v>250</v>
      </c>
      <c r="I49" s="97" t="s">
        <v>251</v>
      </c>
      <c r="J49" s="31" t="s">
        <v>252</v>
      </c>
      <c r="K49" s="31" t="s">
        <v>248</v>
      </c>
      <c r="L49" s="31" t="s">
        <v>253</v>
      </c>
      <c r="M49" s="31" t="s">
        <v>248</v>
      </c>
      <c r="N49" s="97" t="s">
        <v>254</v>
      </c>
      <c r="O49" s="31" t="s">
        <v>248</v>
      </c>
      <c r="P49" s="88"/>
      <c r="Q49" s="88"/>
    </row>
    <row r="50" spans="1:17" ht="39.950000000000003" customHeight="1">
      <c r="A50" s="257"/>
      <c r="B50" s="252"/>
      <c r="C50" s="56" t="s">
        <v>21</v>
      </c>
      <c r="D50" s="58"/>
      <c r="E50" s="59"/>
      <c r="F50" s="59"/>
      <c r="G50" s="59"/>
      <c r="H50" s="59"/>
      <c r="I50" s="59"/>
      <c r="J50" s="59"/>
      <c r="K50" s="59"/>
      <c r="L50" s="59"/>
      <c r="M50" s="59"/>
      <c r="N50" s="59"/>
      <c r="O50" s="59"/>
      <c r="P50" s="59"/>
      <c r="Q50" s="59"/>
    </row>
    <row r="51" spans="1:17" s="72" customFormat="1" ht="391.5" customHeight="1">
      <c r="A51" s="249" t="s">
        <v>111</v>
      </c>
      <c r="B51" s="244" t="s">
        <v>112</v>
      </c>
      <c r="C51" s="71" t="s">
        <v>20</v>
      </c>
      <c r="D51" s="60" t="s">
        <v>131</v>
      </c>
      <c r="E51" s="60" t="s">
        <v>132</v>
      </c>
      <c r="F51" s="60" t="s">
        <v>133</v>
      </c>
      <c r="G51" s="60" t="s">
        <v>134</v>
      </c>
      <c r="H51" s="60" t="s">
        <v>135</v>
      </c>
      <c r="I51" s="60" t="s">
        <v>136</v>
      </c>
      <c r="J51" s="60" t="s">
        <v>136</v>
      </c>
      <c r="K51" s="60" t="s">
        <v>136</v>
      </c>
      <c r="L51" s="60" t="s">
        <v>137</v>
      </c>
      <c r="M51" s="68"/>
      <c r="N51" s="68"/>
      <c r="O51" s="68"/>
      <c r="P51" s="60" t="s">
        <v>138</v>
      </c>
      <c r="Q51" s="68"/>
    </row>
    <row r="52" spans="1:17" ht="39.950000000000003" customHeight="1">
      <c r="A52" s="249"/>
      <c r="B52" s="244"/>
      <c r="C52" s="56" t="s">
        <v>21</v>
      </c>
      <c r="D52" s="89"/>
      <c r="E52" s="88"/>
      <c r="F52" s="88"/>
      <c r="G52" s="88"/>
      <c r="H52" s="88"/>
      <c r="I52" s="88"/>
      <c r="J52" s="88"/>
      <c r="K52" s="88"/>
      <c r="L52" s="88"/>
      <c r="M52" s="88"/>
      <c r="N52" s="59"/>
      <c r="O52" s="59"/>
      <c r="P52" s="59"/>
      <c r="Q52" s="59"/>
    </row>
    <row r="53" spans="1:17" ht="75.75" customHeight="1">
      <c r="A53" s="249" t="s">
        <v>114</v>
      </c>
      <c r="B53" s="244" t="s">
        <v>113</v>
      </c>
      <c r="C53" s="56" t="s">
        <v>20</v>
      </c>
      <c r="D53" s="86" t="s">
        <v>143</v>
      </c>
      <c r="E53" s="86" t="s">
        <v>143</v>
      </c>
      <c r="F53" s="86" t="s">
        <v>143</v>
      </c>
      <c r="G53" s="86" t="s">
        <v>148</v>
      </c>
      <c r="H53" s="86" t="s">
        <v>144</v>
      </c>
      <c r="I53" s="86" t="s">
        <v>202</v>
      </c>
      <c r="J53" s="86" t="s">
        <v>145</v>
      </c>
      <c r="K53" s="86" t="s">
        <v>146</v>
      </c>
      <c r="L53" s="86" t="s">
        <v>147</v>
      </c>
      <c r="M53" s="86"/>
      <c r="N53" s="84"/>
      <c r="O53" s="58"/>
      <c r="P53" s="58"/>
      <c r="Q53" s="58"/>
    </row>
    <row r="54" spans="1:17" ht="31.5" customHeight="1">
      <c r="A54" s="249"/>
      <c r="B54" s="244"/>
      <c r="C54" s="56" t="s">
        <v>21</v>
      </c>
      <c r="D54" s="90"/>
      <c r="E54" s="90"/>
      <c r="F54" s="90"/>
      <c r="G54" s="90"/>
      <c r="H54" s="90"/>
      <c r="I54" s="90"/>
      <c r="J54" s="90"/>
      <c r="K54" s="90"/>
      <c r="L54" s="90"/>
      <c r="M54" s="90"/>
      <c r="N54" s="58"/>
      <c r="O54" s="58"/>
      <c r="P54" s="58"/>
      <c r="Q54" s="58"/>
    </row>
    <row r="55" spans="1:17" ht="52.5" customHeight="1">
      <c r="A55" s="249" t="s">
        <v>115</v>
      </c>
      <c r="B55" s="244" t="s">
        <v>116</v>
      </c>
      <c r="C55" s="56" t="s">
        <v>20</v>
      </c>
      <c r="D55" s="58"/>
      <c r="E55" s="59"/>
      <c r="F55" s="59"/>
      <c r="G55" s="59"/>
      <c r="H55" s="59"/>
      <c r="I55" s="59"/>
      <c r="J55" s="59"/>
      <c r="K55" s="59"/>
      <c r="L55" s="59"/>
      <c r="M55" s="59"/>
      <c r="N55" s="59"/>
      <c r="O55" s="59"/>
      <c r="P55" s="59"/>
      <c r="Q55" s="59"/>
    </row>
    <row r="56" spans="1:17" ht="52.5" customHeight="1">
      <c r="A56" s="249"/>
      <c r="B56" s="244"/>
      <c r="C56" s="56" t="s">
        <v>21</v>
      </c>
      <c r="D56" s="58"/>
      <c r="E56" s="59"/>
      <c r="F56" s="59"/>
      <c r="G56" s="59"/>
      <c r="H56" s="59"/>
      <c r="I56" s="59"/>
      <c r="J56" s="59"/>
      <c r="K56" s="59"/>
      <c r="L56" s="59"/>
      <c r="M56" s="59"/>
      <c r="N56" s="59"/>
      <c r="O56" s="59"/>
      <c r="P56" s="59"/>
      <c r="Q56" s="59"/>
    </row>
    <row r="57" spans="1:17" ht="409.5" customHeight="1">
      <c r="A57" s="249" t="s">
        <v>117</v>
      </c>
      <c r="B57" s="244" t="s">
        <v>118</v>
      </c>
      <c r="C57" s="56" t="s">
        <v>20</v>
      </c>
      <c r="D57" s="96" t="s">
        <v>235</v>
      </c>
      <c r="E57" s="95"/>
      <c r="F57" s="95" t="s">
        <v>236</v>
      </c>
      <c r="G57" s="265" t="s">
        <v>233</v>
      </c>
      <c r="H57" s="265"/>
      <c r="I57" s="95" t="s">
        <v>237</v>
      </c>
      <c r="J57" s="95" t="s">
        <v>238</v>
      </c>
      <c r="K57" s="262" t="s">
        <v>239</v>
      </c>
      <c r="L57" s="263"/>
      <c r="M57" s="263"/>
      <c r="N57" s="263"/>
      <c r="O57" s="264"/>
      <c r="P57" s="91" t="s">
        <v>199</v>
      </c>
      <c r="Q57" s="59"/>
    </row>
    <row r="58" spans="1:17" ht="39.950000000000003" customHeight="1">
      <c r="A58" s="249"/>
      <c r="B58" s="244"/>
      <c r="C58" s="56" t="s">
        <v>21</v>
      </c>
      <c r="D58" s="58"/>
      <c r="E58" s="59"/>
      <c r="F58" s="59"/>
      <c r="G58" s="59"/>
      <c r="H58" s="59"/>
      <c r="I58" s="59"/>
      <c r="J58" s="59"/>
      <c r="K58" s="59"/>
      <c r="L58" s="59"/>
      <c r="M58" s="59"/>
      <c r="N58" s="59"/>
      <c r="O58" s="59"/>
      <c r="P58" s="59"/>
      <c r="Q58" s="59"/>
    </row>
    <row r="59" spans="1:17" s="72" customFormat="1" ht="183.75" customHeight="1">
      <c r="A59" s="254" t="s">
        <v>120</v>
      </c>
      <c r="B59" s="254" t="s">
        <v>119</v>
      </c>
      <c r="C59" s="254" t="s">
        <v>20</v>
      </c>
      <c r="D59" s="60"/>
      <c r="E59" s="60" t="s">
        <v>167</v>
      </c>
      <c r="F59" s="60" t="s">
        <v>168</v>
      </c>
      <c r="G59" s="92" t="s">
        <v>169</v>
      </c>
      <c r="H59" s="92" t="s">
        <v>169</v>
      </c>
      <c r="I59" s="92" t="s">
        <v>169</v>
      </c>
      <c r="J59" s="92" t="s">
        <v>169</v>
      </c>
      <c r="K59" s="92" t="s">
        <v>169</v>
      </c>
      <c r="L59" s="92" t="s">
        <v>169</v>
      </c>
      <c r="M59" s="92" t="s">
        <v>169</v>
      </c>
      <c r="N59" s="92" t="s">
        <v>169</v>
      </c>
      <c r="O59" s="92" t="s">
        <v>170</v>
      </c>
      <c r="P59" s="68"/>
      <c r="Q59" s="68"/>
    </row>
    <row r="60" spans="1:17" s="72" customFormat="1" ht="150" customHeight="1">
      <c r="A60" s="260"/>
      <c r="B60" s="260"/>
      <c r="C60" s="260"/>
      <c r="D60" s="60" t="s">
        <v>163</v>
      </c>
      <c r="E60" s="60" t="s">
        <v>163</v>
      </c>
      <c r="F60" s="60" t="s">
        <v>163</v>
      </c>
      <c r="G60" s="60" t="s">
        <v>163</v>
      </c>
      <c r="H60" s="60" t="s">
        <v>163</v>
      </c>
      <c r="I60" s="60" t="s">
        <v>163</v>
      </c>
      <c r="J60" s="60" t="s">
        <v>163</v>
      </c>
      <c r="K60" s="60" t="s">
        <v>163</v>
      </c>
      <c r="L60" s="60" t="s">
        <v>163</v>
      </c>
      <c r="M60" s="60" t="s">
        <v>163</v>
      </c>
      <c r="N60" s="60" t="s">
        <v>163</v>
      </c>
      <c r="O60" s="60" t="s">
        <v>163</v>
      </c>
      <c r="P60" s="68"/>
      <c r="Q60" s="68"/>
    </row>
    <row r="61" spans="1:17" s="72" customFormat="1" ht="316.5" customHeight="1">
      <c r="A61" s="260"/>
      <c r="B61" s="260"/>
      <c r="C61" s="255"/>
      <c r="D61" s="60" t="s">
        <v>164</v>
      </c>
      <c r="E61" s="60" t="s">
        <v>165</v>
      </c>
      <c r="F61" s="60" t="s">
        <v>166</v>
      </c>
      <c r="G61" s="60" t="s">
        <v>166</v>
      </c>
      <c r="H61" s="60" t="s">
        <v>166</v>
      </c>
      <c r="I61" s="60" t="s">
        <v>166</v>
      </c>
      <c r="J61" s="60" t="s">
        <v>166</v>
      </c>
      <c r="K61" s="60" t="s">
        <v>166</v>
      </c>
      <c r="L61" s="60" t="s">
        <v>166</v>
      </c>
      <c r="M61" s="60" t="s">
        <v>166</v>
      </c>
      <c r="N61" s="60" t="s">
        <v>166</v>
      </c>
      <c r="O61" s="60" t="s">
        <v>166</v>
      </c>
      <c r="P61" s="68"/>
      <c r="Q61" s="68"/>
    </row>
    <row r="62" spans="1:17" s="72" customFormat="1" ht="39.950000000000003" customHeight="1">
      <c r="A62" s="255"/>
      <c r="B62" s="255"/>
      <c r="C62" s="71" t="s">
        <v>21</v>
      </c>
      <c r="D62" s="60"/>
      <c r="E62" s="68"/>
      <c r="F62" s="68"/>
      <c r="G62" s="68"/>
      <c r="H62" s="68"/>
      <c r="I62" s="68"/>
      <c r="J62" s="68"/>
      <c r="K62" s="68"/>
      <c r="L62" s="68"/>
      <c r="M62" s="68"/>
      <c r="N62" s="68"/>
      <c r="O62" s="68"/>
      <c r="P62" s="68"/>
      <c r="Q62" s="68"/>
    </row>
    <row r="63" spans="1:17" ht="39.950000000000003" customHeight="1">
      <c r="A63" s="249" t="s">
        <v>121</v>
      </c>
      <c r="B63" s="244" t="s">
        <v>122</v>
      </c>
      <c r="C63" s="56" t="s">
        <v>20</v>
      </c>
      <c r="D63" s="58"/>
      <c r="E63" s="59"/>
      <c r="F63" s="59"/>
      <c r="G63" s="59"/>
      <c r="H63" s="59"/>
      <c r="I63" s="59"/>
      <c r="J63" s="59"/>
      <c r="K63" s="59"/>
      <c r="L63" s="59"/>
      <c r="M63" s="59"/>
      <c r="N63" s="59"/>
      <c r="O63" s="59"/>
      <c r="P63" s="59"/>
      <c r="Q63" s="59"/>
    </row>
    <row r="64" spans="1:17" ht="39.950000000000003" customHeight="1">
      <c r="A64" s="249"/>
      <c r="B64" s="244"/>
      <c r="C64" s="56" t="s">
        <v>21</v>
      </c>
      <c r="D64" s="58"/>
      <c r="E64" s="59"/>
      <c r="F64" s="59"/>
      <c r="G64" s="59"/>
      <c r="H64" s="59"/>
      <c r="I64" s="59"/>
      <c r="J64" s="59"/>
      <c r="K64" s="59"/>
      <c r="L64" s="59"/>
      <c r="M64" s="59"/>
      <c r="N64" s="59"/>
      <c r="O64" s="59"/>
      <c r="P64" s="59"/>
      <c r="Q64" s="59"/>
    </row>
    <row r="65" spans="1:20" s="72" customFormat="1" ht="154.5" customHeight="1">
      <c r="A65" s="253" t="s">
        <v>123</v>
      </c>
      <c r="B65" s="250" t="s">
        <v>124</v>
      </c>
      <c r="C65" s="71" t="s">
        <v>20</v>
      </c>
      <c r="D65" s="69"/>
      <c r="E65" s="69"/>
      <c r="F65" s="69" t="s">
        <v>185</v>
      </c>
      <c r="G65" s="69" t="s">
        <v>171</v>
      </c>
      <c r="H65" s="69" t="s">
        <v>186</v>
      </c>
      <c r="I65" s="69"/>
      <c r="J65" s="69" t="s">
        <v>186</v>
      </c>
      <c r="K65" s="69"/>
      <c r="L65" s="69"/>
      <c r="M65" s="69" t="s">
        <v>186</v>
      </c>
      <c r="N65" s="69"/>
      <c r="O65" s="69" t="s">
        <v>187</v>
      </c>
      <c r="P65" s="69" t="s">
        <v>188</v>
      </c>
      <c r="Q65" s="68"/>
    </row>
    <row r="66" spans="1:20" s="72" customFormat="1" ht="39.950000000000003" customHeight="1">
      <c r="A66" s="253"/>
      <c r="B66" s="250"/>
      <c r="C66" s="71" t="s">
        <v>21</v>
      </c>
      <c r="D66" s="68"/>
      <c r="E66" s="68"/>
      <c r="F66" s="68"/>
      <c r="G66" s="68"/>
      <c r="H66" s="68"/>
      <c r="I66" s="68"/>
      <c r="J66" s="68"/>
      <c r="K66" s="68"/>
      <c r="L66" s="68"/>
      <c r="M66" s="68"/>
      <c r="N66" s="68"/>
      <c r="O66" s="68"/>
      <c r="P66" s="68"/>
      <c r="Q66" s="68"/>
    </row>
    <row r="67" spans="1:20" ht="39.950000000000003" customHeight="1">
      <c r="A67" s="249" t="s">
        <v>125</v>
      </c>
      <c r="B67" s="244" t="s">
        <v>126</v>
      </c>
      <c r="C67" s="56" t="s">
        <v>20</v>
      </c>
      <c r="D67" s="58"/>
      <c r="E67" s="59"/>
      <c r="F67" s="59"/>
      <c r="G67" s="59"/>
      <c r="H67" s="59"/>
      <c r="I67" s="59"/>
      <c r="J67" s="59"/>
      <c r="K67" s="59"/>
      <c r="L67" s="59"/>
      <c r="M67" s="59"/>
      <c r="N67" s="59"/>
      <c r="O67" s="59"/>
      <c r="P67" s="59"/>
      <c r="Q67" s="59"/>
    </row>
    <row r="68" spans="1:20" ht="39.950000000000003" customHeight="1">
      <c r="A68" s="249"/>
      <c r="B68" s="244"/>
      <c r="C68" s="56" t="s">
        <v>21</v>
      </c>
      <c r="D68" s="58"/>
      <c r="E68" s="59"/>
      <c r="F68" s="59"/>
      <c r="G68" s="59"/>
      <c r="H68" s="59"/>
      <c r="I68" s="59"/>
      <c r="J68" s="59"/>
      <c r="K68" s="59"/>
      <c r="L68" s="59"/>
      <c r="M68" s="59"/>
      <c r="N68" s="59"/>
      <c r="O68" s="59"/>
      <c r="P68" s="59"/>
      <c r="Q68" s="59"/>
    </row>
    <row r="69" spans="1:20" ht="147" customHeight="1">
      <c r="A69" s="256" t="s">
        <v>127</v>
      </c>
      <c r="B69" s="251" t="s">
        <v>128</v>
      </c>
      <c r="C69" s="56" t="s">
        <v>20</v>
      </c>
      <c r="D69" s="58"/>
      <c r="E69" s="93" t="s">
        <v>155</v>
      </c>
      <c r="F69" s="93" t="s">
        <v>156</v>
      </c>
      <c r="G69" s="59"/>
      <c r="H69" s="59"/>
      <c r="I69" s="59"/>
      <c r="J69" s="59"/>
      <c r="K69" s="59"/>
      <c r="L69" s="59"/>
      <c r="M69" s="59"/>
      <c r="N69" s="59"/>
      <c r="O69" s="93" t="s">
        <v>157</v>
      </c>
      <c r="P69" s="59"/>
      <c r="Q69" s="59"/>
    </row>
    <row r="70" spans="1:20" ht="39.950000000000003" customHeight="1">
      <c r="A70" s="257"/>
      <c r="B70" s="252"/>
      <c r="C70" s="56" t="s">
        <v>21</v>
      </c>
      <c r="D70" s="58"/>
      <c r="E70" s="59"/>
      <c r="F70" s="59"/>
      <c r="G70" s="59"/>
      <c r="H70" s="59"/>
      <c r="I70" s="59"/>
      <c r="J70" s="59"/>
      <c r="K70" s="59"/>
      <c r="L70" s="59"/>
      <c r="M70" s="59"/>
      <c r="N70" s="59"/>
      <c r="O70" s="59"/>
      <c r="P70" s="59"/>
      <c r="Q70" s="59"/>
    </row>
    <row r="71" spans="1:20">
      <c r="A71" s="94"/>
      <c r="B71" s="94"/>
      <c r="C71" s="94"/>
      <c r="D71" s="94"/>
      <c r="E71" s="94"/>
      <c r="F71" s="94"/>
      <c r="G71" s="94"/>
      <c r="H71" s="94"/>
      <c r="I71" s="94"/>
      <c r="J71" s="94"/>
      <c r="K71" s="94"/>
      <c r="L71" s="94"/>
      <c r="M71" s="94"/>
      <c r="N71" s="94"/>
      <c r="O71" s="94"/>
      <c r="P71" s="94"/>
      <c r="Q71" s="94"/>
    </row>
    <row r="73" spans="1:20">
      <c r="B73" s="239" t="s">
        <v>255</v>
      </c>
      <c r="C73" s="239"/>
      <c r="D73" s="239"/>
      <c r="E73" s="239"/>
      <c r="F73" s="239"/>
      <c r="G73" s="239"/>
      <c r="H73" s="239"/>
      <c r="I73" s="239"/>
      <c r="J73" s="239"/>
      <c r="K73" s="239"/>
      <c r="L73" s="239"/>
      <c r="M73" s="239"/>
      <c r="N73" s="239"/>
      <c r="O73" s="239"/>
      <c r="P73" s="239"/>
      <c r="Q73" s="239"/>
      <c r="R73" s="239"/>
      <c r="S73" s="239"/>
      <c r="T73" s="239"/>
    </row>
    <row r="74" spans="1:20" ht="15">
      <c r="B74" s="41"/>
      <c r="C74" s="42"/>
      <c r="D74" s="43"/>
      <c r="E74" s="43"/>
      <c r="F74" s="43"/>
      <c r="G74" s="43"/>
      <c r="H74" s="43"/>
      <c r="I74" s="43"/>
      <c r="J74" s="43"/>
      <c r="K74" s="43"/>
      <c r="L74" s="43"/>
      <c r="M74" s="43"/>
      <c r="N74" s="43"/>
      <c r="O74" s="43"/>
      <c r="P74" s="43"/>
      <c r="Q74" s="43"/>
      <c r="R74" s="43"/>
      <c r="S74" s="43"/>
      <c r="T74" s="43"/>
    </row>
    <row r="75" spans="1:20" ht="15">
      <c r="B75" s="41"/>
      <c r="C75" s="42"/>
      <c r="D75" s="43"/>
      <c r="E75" s="43"/>
      <c r="F75" s="43"/>
      <c r="G75" s="43"/>
      <c r="H75" s="43"/>
      <c r="I75" s="43"/>
      <c r="J75" s="43"/>
      <c r="K75" s="43"/>
      <c r="L75" s="43"/>
      <c r="M75" s="43"/>
      <c r="N75" s="43"/>
      <c r="O75" s="43"/>
      <c r="P75" s="43"/>
      <c r="Q75" s="43"/>
      <c r="R75" s="43"/>
      <c r="S75" s="43"/>
      <c r="T75" s="43"/>
    </row>
    <row r="76" spans="1:20" ht="15">
      <c r="B76" s="41"/>
      <c r="C76" s="42"/>
      <c r="D76" s="43"/>
      <c r="E76" s="43"/>
      <c r="F76" s="43"/>
      <c r="G76" s="43"/>
      <c r="H76" s="43"/>
      <c r="I76" s="43"/>
      <c r="J76" s="43"/>
      <c r="K76" s="43"/>
      <c r="L76" s="43"/>
      <c r="M76" s="43"/>
      <c r="N76" s="43"/>
      <c r="O76" s="43"/>
      <c r="P76" s="43"/>
      <c r="Q76" s="43"/>
      <c r="R76" s="43"/>
      <c r="S76" s="43"/>
      <c r="T76" s="43"/>
    </row>
    <row r="77" spans="1:20" ht="15">
      <c r="B77" s="41"/>
      <c r="C77" s="42"/>
      <c r="D77" s="43"/>
      <c r="E77" s="43"/>
      <c r="F77" s="43"/>
      <c r="G77" s="43"/>
      <c r="H77" s="43"/>
      <c r="I77" s="43"/>
      <c r="J77" s="43"/>
      <c r="K77" s="43"/>
      <c r="L77" s="43"/>
      <c r="M77" s="43"/>
      <c r="N77" s="43"/>
      <c r="O77" s="43"/>
      <c r="P77" s="43"/>
      <c r="Q77" s="43"/>
      <c r="R77" s="43"/>
      <c r="S77" s="43"/>
      <c r="T77" s="43"/>
    </row>
    <row r="78" spans="1:20" ht="15">
      <c r="B78" s="44" t="s">
        <v>47</v>
      </c>
      <c r="C78" s="45"/>
      <c r="D78" s="46"/>
      <c r="E78" s="46"/>
      <c r="F78" s="43"/>
      <c r="G78" s="43"/>
      <c r="H78" s="43"/>
      <c r="I78" s="43"/>
      <c r="J78" s="43"/>
      <c r="K78" s="43"/>
      <c r="L78" s="43"/>
      <c r="M78" s="43"/>
      <c r="N78" s="43"/>
      <c r="O78" s="43"/>
      <c r="P78" s="43"/>
      <c r="Q78" s="43"/>
      <c r="R78" s="43"/>
      <c r="S78" s="43"/>
      <c r="T78" s="43"/>
    </row>
    <row r="79" spans="1:20" ht="58.5" customHeight="1">
      <c r="B79" s="240" t="s">
        <v>216</v>
      </c>
      <c r="C79" s="240"/>
      <c r="D79" s="240"/>
      <c r="E79" s="240"/>
      <c r="F79" s="43"/>
      <c r="G79" s="43"/>
      <c r="H79" s="43"/>
      <c r="I79" s="43"/>
      <c r="J79" s="43"/>
      <c r="K79" s="43"/>
      <c r="L79" s="43"/>
      <c r="M79" s="43"/>
      <c r="N79" s="43"/>
      <c r="O79" s="43"/>
      <c r="P79" s="43"/>
      <c r="Q79" s="43"/>
      <c r="R79" s="43"/>
      <c r="S79" s="43"/>
      <c r="T79" s="43"/>
    </row>
  </sheetData>
  <mergeCells count="79">
    <mergeCell ref="A67:A68"/>
    <mergeCell ref="A5:A7"/>
    <mergeCell ref="M8:O8"/>
    <mergeCell ref="C59:C61"/>
    <mergeCell ref="B19:B20"/>
    <mergeCell ref="B8:B9"/>
    <mergeCell ref="A10:A11"/>
    <mergeCell ref="B12:B13"/>
    <mergeCell ref="A59:A62"/>
    <mergeCell ref="B63:B64"/>
    <mergeCell ref="A65:A66"/>
    <mergeCell ref="B65:B66"/>
    <mergeCell ref="G57:H57"/>
    <mergeCell ref="K57:O57"/>
    <mergeCell ref="B5:B7"/>
    <mergeCell ref="A8:A9"/>
    <mergeCell ref="A69:A70"/>
    <mergeCell ref="B3:C3"/>
    <mergeCell ref="B10:B11"/>
    <mergeCell ref="B17:B18"/>
    <mergeCell ref="B14:B15"/>
    <mergeCell ref="A19:A20"/>
    <mergeCell ref="B69:B70"/>
    <mergeCell ref="B55:B56"/>
    <mergeCell ref="A53:A54"/>
    <mergeCell ref="B53:B54"/>
    <mergeCell ref="A12:A13"/>
    <mergeCell ref="B21:B22"/>
    <mergeCell ref="A14:A15"/>
    <mergeCell ref="A17:A18"/>
    <mergeCell ref="A55:A56"/>
    <mergeCell ref="A57:A58"/>
    <mergeCell ref="A63:A64"/>
    <mergeCell ref="A36:A37"/>
    <mergeCell ref="B51:B52"/>
    <mergeCell ref="B49:B50"/>
    <mergeCell ref="B59:B62"/>
    <mergeCell ref="B57:B58"/>
    <mergeCell ref="B36:B37"/>
    <mergeCell ref="A49:A50"/>
    <mergeCell ref="A51:A52"/>
    <mergeCell ref="DP16:DR16"/>
    <mergeCell ref="CH16:CJ16"/>
    <mergeCell ref="B47:B48"/>
    <mergeCell ref="A41:A42"/>
    <mergeCell ref="B41:B42"/>
    <mergeCell ref="B39:B40"/>
    <mergeCell ref="A25:A26"/>
    <mergeCell ref="A23:A24"/>
    <mergeCell ref="A45:A46"/>
    <mergeCell ref="A47:A48"/>
    <mergeCell ref="B45:B46"/>
    <mergeCell ref="BQ16:BS16"/>
    <mergeCell ref="A21:A22"/>
    <mergeCell ref="A39:A40"/>
    <mergeCell ref="A43:A44"/>
    <mergeCell ref="B34:B35"/>
    <mergeCell ref="A34:A35"/>
    <mergeCell ref="B31:B32"/>
    <mergeCell ref="A31:A32"/>
    <mergeCell ref="B23:B24"/>
    <mergeCell ref="B43:B44"/>
    <mergeCell ref="B25:B26"/>
    <mergeCell ref="B73:T73"/>
    <mergeCell ref="B79:E79"/>
    <mergeCell ref="G43:O43"/>
    <mergeCell ref="B67:B68"/>
    <mergeCell ref="IV16"/>
    <mergeCell ref="EX16:EZ16"/>
    <mergeCell ref="FO16:FQ16"/>
    <mergeCell ref="GF16:GH16"/>
    <mergeCell ref="GW16:GY16"/>
    <mergeCell ref="HN16:HP16"/>
    <mergeCell ref="IE16:IG16"/>
    <mergeCell ref="AI16:AK16"/>
    <mergeCell ref="AZ16:BB16"/>
    <mergeCell ref="EG16:EI16"/>
    <mergeCell ref="CY16:DA16"/>
    <mergeCell ref="H39:O39"/>
  </mergeCells>
  <conditionalFormatting sqref="R5:AN6 R7:AC70">
    <cfRule type="expression" dxfId="0" priority="3">
      <formula>D5&lt;&gt;0</formula>
    </cfRule>
    <cfRule type="colorScale" priority="4">
      <colorScale>
        <cfvo type="min" val="0"/>
        <cfvo type="max" val="0"/>
        <color rgb="FFFF7128"/>
        <color rgb="FFFFEF9C"/>
      </colorScale>
    </cfRule>
  </conditionalFormatting>
  <pageMargins left="0.15748031496062992" right="0.15748031496062992" top="0.15748031496062992" bottom="0.15748031496062992" header="0.31496062992125984" footer="0.31496062992125984"/>
  <pageSetup paperSize="9" scale="72" fitToHeight="11" orientation="landscape" r:id="rId1"/>
  <rowBreaks count="1" manualBreakCount="1">
    <brk id="28" max="16383" man="1"/>
  </rowBreaks>
  <colBreaks count="1" manualBreakCount="1">
    <brk id="29" max="1048575" man="1"/>
  </colBreaks>
</worksheet>
</file>

<file path=xl/worksheets/sheet4.xml><?xml version="1.0" encoding="utf-8"?>
<worksheet xmlns="http://schemas.openxmlformats.org/spreadsheetml/2006/main" xmlns:r="http://schemas.openxmlformats.org/officeDocument/2006/relationships">
  <dimension ref="A1:AZ475"/>
  <sheetViews>
    <sheetView zoomScaleNormal="100" workbookViewId="0">
      <pane xSplit="7" ySplit="9" topLeftCell="H414" activePane="bottomRight" state="frozen"/>
      <selection pane="topRight" activeCell="H1" sqref="H1"/>
      <selection pane="bottomLeft" activeCell="A10" sqref="A10"/>
      <selection pane="bottomRight" activeCell="B313" sqref="B313:B319"/>
    </sheetView>
  </sheetViews>
  <sheetFormatPr defaultRowHeight="12.75"/>
  <cols>
    <col min="1" max="1" width="4.5703125" style="114" customWidth="1"/>
    <col min="2" max="2" width="19.7109375" style="114" customWidth="1"/>
    <col min="3" max="3" width="13.28515625" style="114" customWidth="1"/>
    <col min="4" max="4" width="20.7109375" style="118" customWidth="1"/>
    <col min="5" max="6" width="18.85546875" style="119" customWidth="1"/>
    <col min="7" max="7" width="13.140625" style="119" customWidth="1"/>
    <col min="8" max="8" width="12.42578125" style="114" customWidth="1"/>
    <col min="9" max="9" width="10" style="114" customWidth="1"/>
    <col min="10" max="10" width="9.42578125" style="114" customWidth="1"/>
    <col min="11" max="11" width="11.42578125" style="114" customWidth="1"/>
    <col min="12" max="12" width="6.85546875" style="114" customWidth="1"/>
    <col min="13" max="13" width="7" style="114" customWidth="1"/>
    <col min="14" max="14" width="13.7109375" style="114" customWidth="1"/>
    <col min="15" max="15" width="14.28515625" style="114" customWidth="1"/>
    <col min="16" max="16" width="9.85546875" style="114" customWidth="1"/>
    <col min="17" max="17" width="12.7109375" style="114" customWidth="1"/>
    <col min="18" max="18" width="8.7109375" style="114" customWidth="1"/>
    <col min="19" max="19" width="7" style="114" customWidth="1"/>
    <col min="20" max="20" width="12.85546875" style="114" customWidth="1"/>
    <col min="21" max="21" width="8.140625" style="114" customWidth="1"/>
    <col min="22" max="22" width="6.85546875" style="114" customWidth="1"/>
    <col min="23" max="23" width="11.7109375" style="114" customWidth="1"/>
    <col min="24" max="25" width="7.7109375" style="114" customWidth="1"/>
    <col min="26" max="26" width="13.42578125" style="114" customWidth="1"/>
    <col min="27" max="27" width="5.85546875" style="114" hidden="1" customWidth="1"/>
    <col min="28" max="28" width="6.85546875" style="114" hidden="1" customWidth="1"/>
    <col min="29" max="30" width="6.85546875" style="114" customWidth="1"/>
    <col min="31" max="31" width="12.5703125" style="114" customWidth="1"/>
    <col min="32" max="32" width="5.5703125" style="114" hidden="1" customWidth="1"/>
    <col min="33" max="33" width="7.5703125" style="114" hidden="1" customWidth="1"/>
    <col min="34" max="35" width="7.5703125" style="114" customWidth="1"/>
    <col min="36" max="36" width="11.7109375" style="114" customWidth="1"/>
    <col min="37" max="37" width="6" style="114" hidden="1" customWidth="1"/>
    <col min="38" max="38" width="7.85546875" style="114" hidden="1" customWidth="1"/>
    <col min="39" max="40" width="7.85546875" style="114" customWidth="1"/>
    <col min="41" max="41" width="15" style="114" customWidth="1"/>
    <col min="42" max="42" width="6" style="114" customWidth="1"/>
    <col min="43" max="43" width="6.85546875" style="114" customWidth="1"/>
    <col min="44" max="44" width="13.140625" style="114" customWidth="1"/>
    <col min="45" max="45" width="5" style="114" hidden="1" customWidth="1"/>
    <col min="46" max="46" width="7.140625" style="114" hidden="1" customWidth="1"/>
    <col min="47" max="48" width="7.140625" style="114" customWidth="1"/>
    <col min="49" max="49" width="11.7109375" style="114" customWidth="1"/>
    <col min="50" max="50" width="7.7109375" style="114" customWidth="1"/>
    <col min="51" max="51" width="7" style="114" customWidth="1"/>
    <col min="52" max="52" width="17.7109375" style="106" customWidth="1"/>
    <col min="53" max="16384" width="9.140625" style="106"/>
  </cols>
  <sheetData>
    <row r="1" spans="1:52" ht="18.75">
      <c r="AZ1" s="197" t="s">
        <v>264</v>
      </c>
    </row>
    <row r="2" spans="1:52" s="121" customFormat="1" ht="24" customHeight="1">
      <c r="A2" s="345" t="s">
        <v>273</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row>
    <row r="3" spans="1:52" s="107" customFormat="1" ht="17.25" customHeight="1">
      <c r="A3" s="346" t="s">
        <v>409</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6"/>
      <c r="AV3" s="346"/>
      <c r="AW3" s="346"/>
      <c r="AX3" s="346"/>
      <c r="AY3" s="346"/>
      <c r="AZ3" s="346"/>
    </row>
    <row r="4" spans="1:52" s="108" customFormat="1" ht="24" customHeight="1">
      <c r="A4" s="347" t="s">
        <v>276</v>
      </c>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347"/>
      <c r="AV4" s="347"/>
      <c r="AW4" s="347"/>
      <c r="AX4" s="347"/>
      <c r="AY4" s="347"/>
      <c r="AZ4" s="347"/>
    </row>
    <row r="5" spans="1:52" ht="13.5" thickBot="1">
      <c r="A5" s="348"/>
      <c r="B5" s="348"/>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c r="AP5" s="124"/>
      <c r="AQ5" s="124"/>
      <c r="AR5" s="106"/>
      <c r="AS5" s="106"/>
      <c r="AT5" s="106"/>
      <c r="AU5" s="106"/>
      <c r="AV5" s="106"/>
      <c r="AW5" s="109"/>
      <c r="AX5" s="109"/>
      <c r="AY5" s="109"/>
      <c r="AZ5" s="110" t="s">
        <v>260</v>
      </c>
    </row>
    <row r="6" spans="1:52" ht="15" customHeight="1">
      <c r="A6" s="349" t="s">
        <v>0</v>
      </c>
      <c r="B6" s="352" t="s">
        <v>271</v>
      </c>
      <c r="C6" s="352" t="s">
        <v>262</v>
      </c>
      <c r="D6" s="352" t="s">
        <v>40</v>
      </c>
      <c r="E6" s="355" t="s">
        <v>259</v>
      </c>
      <c r="F6" s="356"/>
      <c r="G6" s="357"/>
      <c r="H6" s="358" t="s">
        <v>256</v>
      </c>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359"/>
      <c r="AQ6" s="359"/>
      <c r="AR6" s="359"/>
      <c r="AS6" s="359"/>
      <c r="AT6" s="359"/>
      <c r="AU6" s="359"/>
      <c r="AV6" s="359"/>
      <c r="AW6" s="359"/>
      <c r="AX6" s="359"/>
      <c r="AY6" s="360"/>
      <c r="AZ6" s="362" t="s">
        <v>278</v>
      </c>
    </row>
    <row r="7" spans="1:52" ht="28.5" customHeight="1">
      <c r="A7" s="350"/>
      <c r="B7" s="353"/>
      <c r="C7" s="353"/>
      <c r="D7" s="353"/>
      <c r="E7" s="365" t="s">
        <v>357</v>
      </c>
      <c r="F7" s="365" t="s">
        <v>263</v>
      </c>
      <c r="G7" s="366" t="s">
        <v>19</v>
      </c>
      <c r="H7" s="368" t="s">
        <v>17</v>
      </c>
      <c r="I7" s="369"/>
      <c r="J7" s="370"/>
      <c r="K7" s="368" t="s">
        <v>18</v>
      </c>
      <c r="L7" s="369"/>
      <c r="M7" s="370"/>
      <c r="N7" s="341" t="s">
        <v>22</v>
      </c>
      <c r="O7" s="342"/>
      <c r="P7" s="361"/>
      <c r="Q7" s="341" t="s">
        <v>24</v>
      </c>
      <c r="R7" s="342"/>
      <c r="S7" s="361"/>
      <c r="T7" s="341" t="s">
        <v>25</v>
      </c>
      <c r="U7" s="342"/>
      <c r="V7" s="361"/>
      <c r="W7" s="341" t="s">
        <v>26</v>
      </c>
      <c r="X7" s="342"/>
      <c r="Y7" s="361"/>
      <c r="Z7" s="341" t="s">
        <v>28</v>
      </c>
      <c r="AA7" s="342"/>
      <c r="AB7" s="342"/>
      <c r="AC7" s="343"/>
      <c r="AD7" s="344"/>
      <c r="AE7" s="341" t="s">
        <v>29</v>
      </c>
      <c r="AF7" s="342"/>
      <c r="AG7" s="342"/>
      <c r="AH7" s="343"/>
      <c r="AI7" s="344"/>
      <c r="AJ7" s="341" t="s">
        <v>30</v>
      </c>
      <c r="AK7" s="342"/>
      <c r="AL7" s="342"/>
      <c r="AM7" s="343"/>
      <c r="AN7" s="344"/>
      <c r="AO7" s="341" t="s">
        <v>32</v>
      </c>
      <c r="AP7" s="343"/>
      <c r="AQ7" s="344"/>
      <c r="AR7" s="341" t="s">
        <v>33</v>
      </c>
      <c r="AS7" s="342"/>
      <c r="AT7" s="342"/>
      <c r="AU7" s="343"/>
      <c r="AV7" s="344"/>
      <c r="AW7" s="341" t="s">
        <v>34</v>
      </c>
      <c r="AX7" s="342"/>
      <c r="AY7" s="361"/>
      <c r="AZ7" s="363"/>
    </row>
    <row r="8" spans="1:52" ht="41.25" customHeight="1">
      <c r="A8" s="351"/>
      <c r="B8" s="354"/>
      <c r="C8" s="354"/>
      <c r="D8" s="354"/>
      <c r="E8" s="354"/>
      <c r="F8" s="354"/>
      <c r="G8" s="367"/>
      <c r="H8" s="136" t="s">
        <v>20</v>
      </c>
      <c r="I8" s="137" t="s">
        <v>21</v>
      </c>
      <c r="J8" s="138" t="s">
        <v>19</v>
      </c>
      <c r="K8" s="137" t="s">
        <v>20</v>
      </c>
      <c r="L8" s="137" t="s">
        <v>21</v>
      </c>
      <c r="M8" s="138" t="s">
        <v>19</v>
      </c>
      <c r="N8" s="139" t="s">
        <v>20</v>
      </c>
      <c r="O8" s="137" t="s">
        <v>21</v>
      </c>
      <c r="P8" s="140" t="s">
        <v>19</v>
      </c>
      <c r="Q8" s="141" t="s">
        <v>20</v>
      </c>
      <c r="R8" s="137" t="s">
        <v>21</v>
      </c>
      <c r="S8" s="140" t="s">
        <v>19</v>
      </c>
      <c r="T8" s="141" t="s">
        <v>20</v>
      </c>
      <c r="U8" s="137" t="s">
        <v>21</v>
      </c>
      <c r="V8" s="140" t="s">
        <v>19</v>
      </c>
      <c r="W8" s="141" t="s">
        <v>20</v>
      </c>
      <c r="X8" s="137" t="s">
        <v>21</v>
      </c>
      <c r="Y8" s="140" t="s">
        <v>19</v>
      </c>
      <c r="Z8" s="141" t="s">
        <v>20</v>
      </c>
      <c r="AA8" s="137" t="s">
        <v>21</v>
      </c>
      <c r="AB8" s="140" t="s">
        <v>19</v>
      </c>
      <c r="AC8" s="137" t="s">
        <v>21</v>
      </c>
      <c r="AD8" s="140" t="s">
        <v>19</v>
      </c>
      <c r="AE8" s="141" t="s">
        <v>20</v>
      </c>
      <c r="AF8" s="142" t="s">
        <v>21</v>
      </c>
      <c r="AG8" s="140" t="s">
        <v>19</v>
      </c>
      <c r="AH8" s="137" t="s">
        <v>21</v>
      </c>
      <c r="AI8" s="140" t="s">
        <v>19</v>
      </c>
      <c r="AJ8" s="141" t="s">
        <v>20</v>
      </c>
      <c r="AK8" s="142" t="s">
        <v>21</v>
      </c>
      <c r="AL8" s="140" t="s">
        <v>19</v>
      </c>
      <c r="AM8" s="137" t="s">
        <v>21</v>
      </c>
      <c r="AN8" s="140" t="s">
        <v>19</v>
      </c>
      <c r="AO8" s="141" t="s">
        <v>20</v>
      </c>
      <c r="AP8" s="137" t="s">
        <v>21</v>
      </c>
      <c r="AQ8" s="140" t="s">
        <v>19</v>
      </c>
      <c r="AR8" s="141" t="s">
        <v>20</v>
      </c>
      <c r="AS8" s="142" t="s">
        <v>21</v>
      </c>
      <c r="AT8" s="140" t="s">
        <v>19</v>
      </c>
      <c r="AU8" s="137" t="s">
        <v>21</v>
      </c>
      <c r="AV8" s="140" t="s">
        <v>19</v>
      </c>
      <c r="AW8" s="141" t="s">
        <v>20</v>
      </c>
      <c r="AX8" s="137" t="s">
        <v>21</v>
      </c>
      <c r="AY8" s="140" t="s">
        <v>19</v>
      </c>
      <c r="AZ8" s="364"/>
    </row>
    <row r="9" spans="1:52" s="111" customFormat="1" ht="16.5" thickBot="1">
      <c r="A9" s="143">
        <v>1</v>
      </c>
      <c r="B9" s="144">
        <v>2</v>
      </c>
      <c r="C9" s="144">
        <v>3</v>
      </c>
      <c r="D9" s="144">
        <v>4</v>
      </c>
      <c r="E9" s="145">
        <v>5</v>
      </c>
      <c r="F9" s="146">
        <v>6</v>
      </c>
      <c r="G9" s="147">
        <v>7</v>
      </c>
      <c r="H9" s="146">
        <v>8</v>
      </c>
      <c r="I9" s="148">
        <v>9</v>
      </c>
      <c r="J9" s="149">
        <v>10</v>
      </c>
      <c r="K9" s="148">
        <v>11</v>
      </c>
      <c r="L9" s="146">
        <v>12</v>
      </c>
      <c r="M9" s="149">
        <v>13</v>
      </c>
      <c r="N9" s="148">
        <v>14</v>
      </c>
      <c r="O9" s="146">
        <v>15</v>
      </c>
      <c r="P9" s="149">
        <v>16</v>
      </c>
      <c r="Q9" s="148">
        <v>17</v>
      </c>
      <c r="R9" s="146">
        <v>18</v>
      </c>
      <c r="S9" s="150">
        <v>19</v>
      </c>
      <c r="T9" s="148">
        <v>20</v>
      </c>
      <c r="U9" s="146">
        <v>21</v>
      </c>
      <c r="V9" s="150">
        <v>22</v>
      </c>
      <c r="W9" s="148">
        <v>23</v>
      </c>
      <c r="X9" s="146">
        <v>24</v>
      </c>
      <c r="Y9" s="150">
        <v>25</v>
      </c>
      <c r="Z9" s="148">
        <v>26</v>
      </c>
      <c r="AA9" s="146">
        <v>24</v>
      </c>
      <c r="AB9" s="150">
        <v>25</v>
      </c>
      <c r="AC9" s="146">
        <v>27</v>
      </c>
      <c r="AD9" s="149">
        <v>28</v>
      </c>
      <c r="AE9" s="151">
        <v>29</v>
      </c>
      <c r="AF9" s="152">
        <v>30</v>
      </c>
      <c r="AG9" s="150">
        <v>31</v>
      </c>
      <c r="AH9" s="146">
        <v>30</v>
      </c>
      <c r="AI9" s="149">
        <v>31</v>
      </c>
      <c r="AJ9" s="151">
        <v>32</v>
      </c>
      <c r="AK9" s="152">
        <v>33</v>
      </c>
      <c r="AL9" s="150">
        <v>34</v>
      </c>
      <c r="AM9" s="146">
        <v>33</v>
      </c>
      <c r="AN9" s="149">
        <v>34</v>
      </c>
      <c r="AO9" s="151">
        <v>35</v>
      </c>
      <c r="AP9" s="146">
        <v>36</v>
      </c>
      <c r="AQ9" s="149">
        <v>37</v>
      </c>
      <c r="AR9" s="151">
        <v>38</v>
      </c>
      <c r="AS9" s="152">
        <v>39</v>
      </c>
      <c r="AT9" s="150">
        <v>40</v>
      </c>
      <c r="AU9" s="146">
        <v>39</v>
      </c>
      <c r="AV9" s="149">
        <v>40</v>
      </c>
      <c r="AW9" s="146">
        <v>41</v>
      </c>
      <c r="AX9" s="153">
        <v>42</v>
      </c>
      <c r="AY9" s="150">
        <v>43</v>
      </c>
      <c r="AZ9" s="196">
        <v>44</v>
      </c>
    </row>
    <row r="10" spans="1:52" ht="18.75" customHeight="1">
      <c r="A10" s="316" t="s">
        <v>272</v>
      </c>
      <c r="B10" s="317"/>
      <c r="C10" s="318"/>
      <c r="D10" s="184" t="s">
        <v>41</v>
      </c>
      <c r="E10" s="154">
        <f t="shared" ref="E10:E16" si="0">H10+K10+N10+Q10+T10+W10+Z10+AE10+AJ10+AO10+AR10+AW10</f>
        <v>160737.09519000002</v>
      </c>
      <c r="F10" s="154">
        <f t="shared" ref="F10:F16" si="1">I10+L10+O10+R10+U10+X10+AA10+AF10+AK10+AP10+AS10+AX10</f>
        <v>13.361789999999999</v>
      </c>
      <c r="G10" s="185">
        <f>F10/E10</f>
        <v>8.3128228640723129E-5</v>
      </c>
      <c r="H10" s="176">
        <f>H11+H12+H13+H15+H16</f>
        <v>13.361789999999999</v>
      </c>
      <c r="I10" s="176">
        <f t="shared" ref="I10" si="2">I11+I12+I13+I15+I16</f>
        <v>13.361789999999999</v>
      </c>
      <c r="J10" s="176">
        <f>I10/H10*100</f>
        <v>100</v>
      </c>
      <c r="K10" s="176">
        <f t="shared" ref="K10" si="3">K11+K12+K13+K15+K16</f>
        <v>0</v>
      </c>
      <c r="L10" s="176">
        <f t="shared" ref="L10" si="4">L11+L12+L13+L15+L16</f>
        <v>0</v>
      </c>
      <c r="M10" s="176" t="e">
        <f>L10/K10*100</f>
        <v>#DIV/0!</v>
      </c>
      <c r="N10" s="176">
        <f t="shared" ref="N10" si="5">N11+N12+N13+N15+N16</f>
        <v>14069.860789999999</v>
      </c>
      <c r="O10" s="176">
        <f t="shared" ref="O10" si="6">O11+O12+O13+O15+O16</f>
        <v>0</v>
      </c>
      <c r="P10" s="176">
        <f>O10/N10*100</f>
        <v>0</v>
      </c>
      <c r="Q10" s="176">
        <f t="shared" ref="Q10" si="7">Q11+Q12+Q13+Q15+Q16</f>
        <v>27866.975829999999</v>
      </c>
      <c r="R10" s="176">
        <f t="shared" ref="R10" si="8">R11+R12+R13+R15+R16</f>
        <v>0</v>
      </c>
      <c r="S10" s="176">
        <f>R10/Q10*100</f>
        <v>0</v>
      </c>
      <c r="T10" s="176">
        <f t="shared" ref="T10" si="9">T11+T12+T13+T15+T16</f>
        <v>3935.15508</v>
      </c>
      <c r="U10" s="176">
        <f t="shared" ref="U10" si="10">U11+U12+U13+U15+U16</f>
        <v>0</v>
      </c>
      <c r="V10" s="176">
        <f>U10/T10*100</f>
        <v>0</v>
      </c>
      <c r="W10" s="176">
        <f t="shared" ref="W10" si="11">W11+W12+W13+W15+W16</f>
        <v>3612.3934600000002</v>
      </c>
      <c r="X10" s="176">
        <f t="shared" ref="X10" si="12">X11+X12+X13+X15+X16</f>
        <v>0</v>
      </c>
      <c r="Y10" s="176">
        <f>X10/W10*100</f>
        <v>0</v>
      </c>
      <c r="Z10" s="176">
        <f t="shared" ref="Z10" si="13">Z11+Z12+Z13+Z15+Z16</f>
        <v>1787.7600900000002</v>
      </c>
      <c r="AA10" s="176">
        <f t="shared" ref="AA10" si="14">AA11+AA12+AA13+AA15+AA16</f>
        <v>0</v>
      </c>
      <c r="AB10" s="176">
        <f t="shared" ref="AB10" si="15">AB11+AB12+AB13+AB15+AB16</f>
        <v>0</v>
      </c>
      <c r="AC10" s="176">
        <f t="shared" ref="AC10" si="16">AC11+AC12+AC13+AC15+AC16</f>
        <v>0</v>
      </c>
      <c r="AD10" s="176">
        <f>AC10/Z10*100</f>
        <v>0</v>
      </c>
      <c r="AE10" s="176">
        <f t="shared" ref="AE10" si="17">AE11+AE12+AE13+AE15+AE16</f>
        <v>16003.79902</v>
      </c>
      <c r="AF10" s="176">
        <f t="shared" ref="AF10" si="18">AF11+AF12+AF13+AF15+AF16</f>
        <v>0</v>
      </c>
      <c r="AG10" s="176">
        <f t="shared" ref="AG10" si="19">AG11+AG12+AG13+AG15+AG16</f>
        <v>0</v>
      </c>
      <c r="AH10" s="176">
        <f t="shared" ref="AH10" si="20">AH11+AH12+AH13+AH15+AH16</f>
        <v>0</v>
      </c>
      <c r="AI10" s="176">
        <f>AH10/AE10*100</f>
        <v>0</v>
      </c>
      <c r="AJ10" s="176">
        <f t="shared" ref="AJ10" si="21">AJ11+AJ12+AJ13+AJ15+AJ16</f>
        <v>5299.9210000000003</v>
      </c>
      <c r="AK10" s="176">
        <f t="shared" ref="AK10" si="22">AK11+AK12+AK13+AK15+AK16</f>
        <v>0</v>
      </c>
      <c r="AL10" s="176">
        <f t="shared" ref="AL10" si="23">AL11+AL12+AL13+AL15+AL16</f>
        <v>0</v>
      </c>
      <c r="AM10" s="176">
        <f t="shared" ref="AM10" si="24">AM11+AM12+AM13+AM15+AM16</f>
        <v>0</v>
      </c>
      <c r="AN10" s="176">
        <f>AM10/AJ10*100</f>
        <v>0</v>
      </c>
      <c r="AO10" s="176">
        <f t="shared" ref="AO10" si="25">AO11+AO12+AO13+AO15+AO16</f>
        <v>57477.780000000006</v>
      </c>
      <c r="AP10" s="176">
        <f t="shared" ref="AP10" si="26">AP11+AP12+AP13+AP15+AP16</f>
        <v>0</v>
      </c>
      <c r="AQ10" s="176">
        <f>AP10/AO10*100</f>
        <v>0</v>
      </c>
      <c r="AR10" s="176">
        <f t="shared" ref="AR10" si="27">AR11+AR12+AR13+AR15+AR16</f>
        <v>27592.92</v>
      </c>
      <c r="AS10" s="176">
        <f t="shared" ref="AS10" si="28">AS11+AS12+AS13+AS15+AS16</f>
        <v>0</v>
      </c>
      <c r="AT10" s="176">
        <f t="shared" ref="AT10" si="29">AT11+AT12+AT13+AT15+AT16</f>
        <v>0</v>
      </c>
      <c r="AU10" s="176">
        <f t="shared" ref="AU10" si="30">AU11+AU12+AU13+AU15+AU16</f>
        <v>0</v>
      </c>
      <c r="AV10" s="176">
        <f>AU10/AR10*100</f>
        <v>0</v>
      </c>
      <c r="AW10" s="176">
        <f t="shared" ref="AW10" si="31">AW11+AW12+AW13+AW15+AW16</f>
        <v>3077.16813</v>
      </c>
      <c r="AX10" s="176">
        <f t="shared" ref="AX10" si="32">AX11+AX12+AX13+AX15+AX16</f>
        <v>0</v>
      </c>
      <c r="AY10" s="176">
        <f>AX10/AW10*100</f>
        <v>0</v>
      </c>
      <c r="AZ10" s="272"/>
    </row>
    <row r="11" spans="1:52" ht="31.5">
      <c r="A11" s="319"/>
      <c r="B11" s="320"/>
      <c r="C11" s="321"/>
      <c r="D11" s="186" t="s">
        <v>37</v>
      </c>
      <c r="E11" s="154">
        <f t="shared" si="0"/>
        <v>2937.6</v>
      </c>
      <c r="F11" s="154">
        <f t="shared" si="1"/>
        <v>0</v>
      </c>
      <c r="G11" s="179"/>
      <c r="H11" s="155">
        <f t="shared" ref="H11:AY11" si="33">H78+H175+H220+H398</f>
        <v>0</v>
      </c>
      <c r="I11" s="155">
        <f t="shared" si="33"/>
        <v>0</v>
      </c>
      <c r="J11" s="155">
        <f t="shared" si="33"/>
        <v>0</v>
      </c>
      <c r="K11" s="155">
        <f t="shared" si="33"/>
        <v>0</v>
      </c>
      <c r="L11" s="155">
        <f t="shared" si="33"/>
        <v>0</v>
      </c>
      <c r="M11" s="155">
        <f t="shared" si="33"/>
        <v>0</v>
      </c>
      <c r="N11" s="155">
        <f t="shared" si="33"/>
        <v>0</v>
      </c>
      <c r="O11" s="155">
        <f t="shared" si="33"/>
        <v>0</v>
      </c>
      <c r="P11" s="155">
        <f t="shared" si="33"/>
        <v>0</v>
      </c>
      <c r="Q11" s="155">
        <f t="shared" si="33"/>
        <v>0</v>
      </c>
      <c r="R11" s="155">
        <f t="shared" si="33"/>
        <v>0</v>
      </c>
      <c r="S11" s="155">
        <f t="shared" si="33"/>
        <v>0</v>
      </c>
      <c r="T11" s="155">
        <f t="shared" si="33"/>
        <v>0</v>
      </c>
      <c r="U11" s="155">
        <f t="shared" si="33"/>
        <v>0</v>
      </c>
      <c r="V11" s="155">
        <f t="shared" si="33"/>
        <v>0</v>
      </c>
      <c r="W11" s="155">
        <f t="shared" si="33"/>
        <v>0</v>
      </c>
      <c r="X11" s="155">
        <f t="shared" si="33"/>
        <v>0</v>
      </c>
      <c r="Y11" s="155">
        <f t="shared" si="33"/>
        <v>0</v>
      </c>
      <c r="Z11" s="155">
        <f t="shared" si="33"/>
        <v>0</v>
      </c>
      <c r="AA11" s="155">
        <f t="shared" si="33"/>
        <v>0</v>
      </c>
      <c r="AB11" s="155">
        <f t="shared" si="33"/>
        <v>0</v>
      </c>
      <c r="AC11" s="155">
        <f t="shared" si="33"/>
        <v>0</v>
      </c>
      <c r="AD11" s="155">
        <f t="shared" si="33"/>
        <v>0</v>
      </c>
      <c r="AE11" s="155">
        <f t="shared" si="33"/>
        <v>0</v>
      </c>
      <c r="AF11" s="155">
        <f t="shared" si="33"/>
        <v>0</v>
      </c>
      <c r="AG11" s="155">
        <f t="shared" si="33"/>
        <v>0</v>
      </c>
      <c r="AH11" s="155">
        <f t="shared" si="33"/>
        <v>0</v>
      </c>
      <c r="AI11" s="155">
        <f t="shared" si="33"/>
        <v>0</v>
      </c>
      <c r="AJ11" s="155">
        <f t="shared" si="33"/>
        <v>0</v>
      </c>
      <c r="AK11" s="155">
        <f t="shared" si="33"/>
        <v>0</v>
      </c>
      <c r="AL11" s="155">
        <f t="shared" si="33"/>
        <v>0</v>
      </c>
      <c r="AM11" s="155">
        <f t="shared" si="33"/>
        <v>0</v>
      </c>
      <c r="AN11" s="155">
        <f t="shared" si="33"/>
        <v>0</v>
      </c>
      <c r="AO11" s="155">
        <f t="shared" si="33"/>
        <v>0</v>
      </c>
      <c r="AP11" s="155">
        <f t="shared" si="33"/>
        <v>0</v>
      </c>
      <c r="AQ11" s="155">
        <f t="shared" si="33"/>
        <v>0</v>
      </c>
      <c r="AR11" s="155">
        <f t="shared" si="33"/>
        <v>2937.6</v>
      </c>
      <c r="AS11" s="155">
        <f t="shared" si="33"/>
        <v>0</v>
      </c>
      <c r="AT11" s="155">
        <f t="shared" si="33"/>
        <v>0</v>
      </c>
      <c r="AU11" s="155">
        <f t="shared" si="33"/>
        <v>0</v>
      </c>
      <c r="AV11" s="155">
        <f t="shared" si="33"/>
        <v>0</v>
      </c>
      <c r="AW11" s="155">
        <f t="shared" si="33"/>
        <v>0</v>
      </c>
      <c r="AX11" s="155">
        <f t="shared" si="33"/>
        <v>0</v>
      </c>
      <c r="AY11" s="155">
        <f t="shared" si="33"/>
        <v>0</v>
      </c>
      <c r="AZ11" s="273"/>
    </row>
    <row r="12" spans="1:52" ht="64.5" customHeight="1">
      <c r="A12" s="319"/>
      <c r="B12" s="320"/>
      <c r="C12" s="321"/>
      <c r="D12" s="189" t="s">
        <v>2</v>
      </c>
      <c r="E12" s="154">
        <f t="shared" si="0"/>
        <v>90571.3</v>
      </c>
      <c r="F12" s="154">
        <f t="shared" si="1"/>
        <v>0</v>
      </c>
      <c r="G12" s="190"/>
      <c r="H12" s="155">
        <f t="shared" ref="H12:AY12" si="34">H79+H176+H221+H399</f>
        <v>0</v>
      </c>
      <c r="I12" s="155">
        <f t="shared" si="34"/>
        <v>0</v>
      </c>
      <c r="J12" s="155">
        <f t="shared" si="34"/>
        <v>0</v>
      </c>
      <c r="K12" s="155">
        <f t="shared" si="34"/>
        <v>0</v>
      </c>
      <c r="L12" s="155">
        <f t="shared" si="34"/>
        <v>0</v>
      </c>
      <c r="M12" s="155">
        <f t="shared" si="34"/>
        <v>0</v>
      </c>
      <c r="N12" s="155">
        <f t="shared" si="34"/>
        <v>5884.8405000000002</v>
      </c>
      <c r="O12" s="155">
        <f t="shared" si="34"/>
        <v>0</v>
      </c>
      <c r="P12" s="155">
        <f t="shared" si="34"/>
        <v>0</v>
      </c>
      <c r="Q12" s="155">
        <f t="shared" si="34"/>
        <v>19335.859499999999</v>
      </c>
      <c r="R12" s="155">
        <f t="shared" si="34"/>
        <v>0</v>
      </c>
      <c r="S12" s="155">
        <f t="shared" si="34"/>
        <v>0</v>
      </c>
      <c r="T12" s="155">
        <f t="shared" si="34"/>
        <v>0</v>
      </c>
      <c r="U12" s="155">
        <f t="shared" si="34"/>
        <v>0</v>
      </c>
      <c r="V12" s="155">
        <f t="shared" si="34"/>
        <v>0</v>
      </c>
      <c r="W12" s="155">
        <f t="shared" si="34"/>
        <v>0</v>
      </c>
      <c r="X12" s="155">
        <f t="shared" si="34"/>
        <v>0</v>
      </c>
      <c r="Y12" s="155">
        <f t="shared" si="34"/>
        <v>0</v>
      </c>
      <c r="Z12" s="155">
        <f t="shared" si="34"/>
        <v>0</v>
      </c>
      <c r="AA12" s="155">
        <f t="shared" si="34"/>
        <v>0</v>
      </c>
      <c r="AB12" s="155">
        <f t="shared" si="34"/>
        <v>0</v>
      </c>
      <c r="AC12" s="155">
        <f t="shared" si="34"/>
        <v>0</v>
      </c>
      <c r="AD12" s="155">
        <f t="shared" si="34"/>
        <v>0</v>
      </c>
      <c r="AE12" s="155">
        <f t="shared" si="34"/>
        <v>2450</v>
      </c>
      <c r="AF12" s="155">
        <f t="shared" si="34"/>
        <v>0</v>
      </c>
      <c r="AG12" s="155">
        <f t="shared" si="34"/>
        <v>0</v>
      </c>
      <c r="AH12" s="155">
        <f t="shared" si="34"/>
        <v>0</v>
      </c>
      <c r="AI12" s="155">
        <f t="shared" si="34"/>
        <v>0</v>
      </c>
      <c r="AJ12" s="155">
        <f t="shared" si="34"/>
        <v>3121</v>
      </c>
      <c r="AK12" s="155">
        <f t="shared" si="34"/>
        <v>0</v>
      </c>
      <c r="AL12" s="155">
        <f t="shared" si="34"/>
        <v>0</v>
      </c>
      <c r="AM12" s="155">
        <f t="shared" si="34"/>
        <v>0</v>
      </c>
      <c r="AN12" s="155">
        <f t="shared" si="34"/>
        <v>0</v>
      </c>
      <c r="AO12" s="155">
        <f t="shared" si="34"/>
        <v>53080.800000000003</v>
      </c>
      <c r="AP12" s="155">
        <f t="shared" si="34"/>
        <v>0</v>
      </c>
      <c r="AQ12" s="155">
        <f t="shared" si="34"/>
        <v>0</v>
      </c>
      <c r="AR12" s="155">
        <f t="shared" si="34"/>
        <v>4277.8</v>
      </c>
      <c r="AS12" s="155">
        <f t="shared" si="34"/>
        <v>0</v>
      </c>
      <c r="AT12" s="155">
        <f t="shared" si="34"/>
        <v>0</v>
      </c>
      <c r="AU12" s="155">
        <f t="shared" si="34"/>
        <v>0</v>
      </c>
      <c r="AV12" s="155">
        <f t="shared" si="34"/>
        <v>0</v>
      </c>
      <c r="AW12" s="155">
        <f t="shared" si="34"/>
        <v>2421</v>
      </c>
      <c r="AX12" s="155">
        <f t="shared" si="34"/>
        <v>0</v>
      </c>
      <c r="AY12" s="155">
        <f t="shared" si="34"/>
        <v>0</v>
      </c>
      <c r="AZ12" s="273"/>
    </row>
    <row r="13" spans="1:52" ht="21.75" customHeight="1">
      <c r="A13" s="319"/>
      <c r="B13" s="320"/>
      <c r="C13" s="321"/>
      <c r="D13" s="206" t="s">
        <v>279</v>
      </c>
      <c r="E13" s="154">
        <f t="shared" si="0"/>
        <v>67228.195190000013</v>
      </c>
      <c r="F13" s="154">
        <f t="shared" si="1"/>
        <v>13.361789999999999</v>
      </c>
      <c r="G13" s="190"/>
      <c r="H13" s="155">
        <f t="shared" ref="H13:AY13" si="35">H80+H177+H222+H400</f>
        <v>13.361789999999999</v>
      </c>
      <c r="I13" s="155">
        <f t="shared" si="35"/>
        <v>13.361789999999999</v>
      </c>
      <c r="J13" s="155">
        <f t="shared" si="35"/>
        <v>0</v>
      </c>
      <c r="K13" s="155">
        <f t="shared" si="35"/>
        <v>0</v>
      </c>
      <c r="L13" s="155">
        <f t="shared" si="35"/>
        <v>0</v>
      </c>
      <c r="M13" s="155">
        <f t="shared" si="35"/>
        <v>0</v>
      </c>
      <c r="N13" s="155">
        <f t="shared" si="35"/>
        <v>8185.0202899999995</v>
      </c>
      <c r="O13" s="155">
        <f t="shared" si="35"/>
        <v>0</v>
      </c>
      <c r="P13" s="155">
        <f t="shared" si="35"/>
        <v>0</v>
      </c>
      <c r="Q13" s="155">
        <f t="shared" si="35"/>
        <v>8531.1163300000007</v>
      </c>
      <c r="R13" s="155">
        <f t="shared" si="35"/>
        <v>0</v>
      </c>
      <c r="S13" s="155">
        <f t="shared" si="35"/>
        <v>0</v>
      </c>
      <c r="T13" s="155">
        <f t="shared" si="35"/>
        <v>3935.15508</v>
      </c>
      <c r="U13" s="155">
        <f t="shared" si="35"/>
        <v>0</v>
      </c>
      <c r="V13" s="155">
        <f t="shared" si="35"/>
        <v>0</v>
      </c>
      <c r="W13" s="155">
        <f t="shared" si="35"/>
        <v>3612.3934600000002</v>
      </c>
      <c r="X13" s="155">
        <f t="shared" si="35"/>
        <v>0</v>
      </c>
      <c r="Y13" s="155">
        <f t="shared" si="35"/>
        <v>0</v>
      </c>
      <c r="Z13" s="155">
        <f t="shared" si="35"/>
        <v>1787.7600900000002</v>
      </c>
      <c r="AA13" s="155">
        <f t="shared" si="35"/>
        <v>0</v>
      </c>
      <c r="AB13" s="155">
        <f t="shared" si="35"/>
        <v>0</v>
      </c>
      <c r="AC13" s="155">
        <f t="shared" si="35"/>
        <v>0</v>
      </c>
      <c r="AD13" s="155">
        <f t="shared" si="35"/>
        <v>0</v>
      </c>
      <c r="AE13" s="155">
        <f t="shared" si="35"/>
        <v>13553.79902</v>
      </c>
      <c r="AF13" s="155">
        <f t="shared" si="35"/>
        <v>0</v>
      </c>
      <c r="AG13" s="155">
        <f t="shared" si="35"/>
        <v>0</v>
      </c>
      <c r="AH13" s="155">
        <f t="shared" si="35"/>
        <v>0</v>
      </c>
      <c r="AI13" s="155">
        <f t="shared" si="35"/>
        <v>0</v>
      </c>
      <c r="AJ13" s="155">
        <f t="shared" si="35"/>
        <v>2178.9209999999998</v>
      </c>
      <c r="AK13" s="155">
        <f t="shared" si="35"/>
        <v>0</v>
      </c>
      <c r="AL13" s="155">
        <f t="shared" si="35"/>
        <v>0</v>
      </c>
      <c r="AM13" s="155">
        <f t="shared" si="35"/>
        <v>0</v>
      </c>
      <c r="AN13" s="155">
        <f t="shared" si="35"/>
        <v>0</v>
      </c>
      <c r="AO13" s="155">
        <f t="shared" si="35"/>
        <v>4396.9800000000005</v>
      </c>
      <c r="AP13" s="155">
        <f t="shared" si="35"/>
        <v>0</v>
      </c>
      <c r="AQ13" s="155">
        <f t="shared" si="35"/>
        <v>0</v>
      </c>
      <c r="AR13" s="155">
        <f t="shared" si="35"/>
        <v>20377.52</v>
      </c>
      <c r="AS13" s="155">
        <f t="shared" si="35"/>
        <v>0</v>
      </c>
      <c r="AT13" s="155">
        <f t="shared" si="35"/>
        <v>0</v>
      </c>
      <c r="AU13" s="155">
        <f t="shared" si="35"/>
        <v>0</v>
      </c>
      <c r="AV13" s="155">
        <f t="shared" si="35"/>
        <v>0</v>
      </c>
      <c r="AW13" s="155">
        <f t="shared" si="35"/>
        <v>656.16813000000002</v>
      </c>
      <c r="AX13" s="155">
        <f t="shared" si="35"/>
        <v>0</v>
      </c>
      <c r="AY13" s="155">
        <f t="shared" si="35"/>
        <v>0</v>
      </c>
      <c r="AZ13" s="273"/>
    </row>
    <row r="14" spans="1:52" ht="87.75" customHeight="1">
      <c r="A14" s="319"/>
      <c r="B14" s="320"/>
      <c r="C14" s="321"/>
      <c r="D14" s="206" t="s">
        <v>286</v>
      </c>
      <c r="E14" s="154">
        <f t="shared" si="0"/>
        <v>3507.8110000000001</v>
      </c>
      <c r="F14" s="154">
        <f t="shared" si="1"/>
        <v>0</v>
      </c>
      <c r="G14" s="159"/>
      <c r="H14" s="155">
        <f t="shared" ref="H14:AY14" si="36">H81+H178+H223+H401</f>
        <v>0</v>
      </c>
      <c r="I14" s="155">
        <f t="shared" si="36"/>
        <v>0</v>
      </c>
      <c r="J14" s="155">
        <f t="shared" si="36"/>
        <v>0</v>
      </c>
      <c r="K14" s="155">
        <f t="shared" si="36"/>
        <v>0</v>
      </c>
      <c r="L14" s="155">
        <f t="shared" si="36"/>
        <v>0</v>
      </c>
      <c r="M14" s="155">
        <f t="shared" si="36"/>
        <v>0</v>
      </c>
      <c r="N14" s="155">
        <f t="shared" si="36"/>
        <v>2782.7116000000001</v>
      </c>
      <c r="O14" s="155">
        <f t="shared" si="36"/>
        <v>0</v>
      </c>
      <c r="P14" s="155">
        <f t="shared" si="36"/>
        <v>0</v>
      </c>
      <c r="Q14" s="155">
        <f t="shared" si="36"/>
        <v>0</v>
      </c>
      <c r="R14" s="155">
        <f t="shared" si="36"/>
        <v>0</v>
      </c>
      <c r="S14" s="155">
        <f t="shared" si="36"/>
        <v>0</v>
      </c>
      <c r="T14" s="155">
        <f t="shared" si="36"/>
        <v>346.93127000000004</v>
      </c>
      <c r="U14" s="155">
        <f t="shared" si="36"/>
        <v>0</v>
      </c>
      <c r="V14" s="155">
        <f t="shared" si="36"/>
        <v>0</v>
      </c>
      <c r="W14" s="155">
        <f t="shared" si="36"/>
        <v>0</v>
      </c>
      <c r="X14" s="155">
        <f t="shared" si="36"/>
        <v>0</v>
      </c>
      <c r="Y14" s="155">
        <f t="shared" si="36"/>
        <v>0</v>
      </c>
      <c r="Z14" s="155">
        <f t="shared" si="36"/>
        <v>0</v>
      </c>
      <c r="AA14" s="155">
        <f t="shared" si="36"/>
        <v>0</v>
      </c>
      <c r="AB14" s="155">
        <f t="shared" si="36"/>
        <v>0</v>
      </c>
      <c r="AC14" s="155">
        <f t="shared" si="36"/>
        <v>0</v>
      </c>
      <c r="AD14" s="155">
        <f t="shared" si="36"/>
        <v>0</v>
      </c>
      <c r="AE14" s="155">
        <f t="shared" si="36"/>
        <v>0</v>
      </c>
      <c r="AF14" s="155">
        <f t="shared" si="36"/>
        <v>0</v>
      </c>
      <c r="AG14" s="155">
        <f t="shared" si="36"/>
        <v>0</v>
      </c>
      <c r="AH14" s="155">
        <f t="shared" si="36"/>
        <v>0</v>
      </c>
      <c r="AI14" s="155">
        <f t="shared" si="36"/>
        <v>0</v>
      </c>
      <c r="AJ14" s="155">
        <f t="shared" si="36"/>
        <v>0</v>
      </c>
      <c r="AK14" s="155">
        <f t="shared" si="36"/>
        <v>0</v>
      </c>
      <c r="AL14" s="155">
        <f t="shared" si="36"/>
        <v>0</v>
      </c>
      <c r="AM14" s="155">
        <f t="shared" si="36"/>
        <v>0</v>
      </c>
      <c r="AN14" s="155">
        <f t="shared" si="36"/>
        <v>0</v>
      </c>
      <c r="AO14" s="155">
        <f t="shared" si="36"/>
        <v>0</v>
      </c>
      <c r="AP14" s="155">
        <f t="shared" si="36"/>
        <v>0</v>
      </c>
      <c r="AQ14" s="155">
        <f t="shared" si="36"/>
        <v>0</v>
      </c>
      <c r="AR14" s="155">
        <f t="shared" si="36"/>
        <v>0</v>
      </c>
      <c r="AS14" s="155">
        <f t="shared" si="36"/>
        <v>0</v>
      </c>
      <c r="AT14" s="155">
        <f t="shared" si="36"/>
        <v>0</v>
      </c>
      <c r="AU14" s="155">
        <f t="shared" si="36"/>
        <v>0</v>
      </c>
      <c r="AV14" s="155">
        <f t="shared" si="36"/>
        <v>0</v>
      </c>
      <c r="AW14" s="155">
        <f t="shared" si="36"/>
        <v>378.16813000000002</v>
      </c>
      <c r="AX14" s="155">
        <f t="shared" si="36"/>
        <v>0</v>
      </c>
      <c r="AY14" s="155">
        <f t="shared" si="36"/>
        <v>0</v>
      </c>
      <c r="AZ14" s="273"/>
    </row>
    <row r="15" spans="1:52" ht="21.75" customHeight="1">
      <c r="A15" s="319"/>
      <c r="B15" s="320"/>
      <c r="C15" s="321"/>
      <c r="D15" s="206" t="s">
        <v>280</v>
      </c>
      <c r="E15" s="154">
        <f t="shared" si="0"/>
        <v>0</v>
      </c>
      <c r="F15" s="154">
        <f t="shared" si="1"/>
        <v>0</v>
      </c>
      <c r="G15" s="159"/>
      <c r="H15" s="155">
        <f t="shared" ref="H15:AY15" si="37">H82+H179+H224+H402</f>
        <v>0</v>
      </c>
      <c r="I15" s="155">
        <f t="shared" si="37"/>
        <v>0</v>
      </c>
      <c r="J15" s="155">
        <f t="shared" si="37"/>
        <v>0</v>
      </c>
      <c r="K15" s="155">
        <f t="shared" si="37"/>
        <v>0</v>
      </c>
      <c r="L15" s="155">
        <f t="shared" si="37"/>
        <v>0</v>
      </c>
      <c r="M15" s="155">
        <f t="shared" si="37"/>
        <v>0</v>
      </c>
      <c r="N15" s="155">
        <f t="shared" si="37"/>
        <v>0</v>
      </c>
      <c r="O15" s="155">
        <f t="shared" si="37"/>
        <v>0</v>
      </c>
      <c r="P15" s="155">
        <f t="shared" si="37"/>
        <v>0</v>
      </c>
      <c r="Q15" s="155">
        <f t="shared" si="37"/>
        <v>0</v>
      </c>
      <c r="R15" s="155">
        <f t="shared" si="37"/>
        <v>0</v>
      </c>
      <c r="S15" s="155">
        <f t="shared" si="37"/>
        <v>0</v>
      </c>
      <c r="T15" s="155">
        <f t="shared" si="37"/>
        <v>0</v>
      </c>
      <c r="U15" s="155">
        <f t="shared" si="37"/>
        <v>0</v>
      </c>
      <c r="V15" s="155">
        <f t="shared" si="37"/>
        <v>0</v>
      </c>
      <c r="W15" s="155">
        <f t="shared" si="37"/>
        <v>0</v>
      </c>
      <c r="X15" s="155">
        <f t="shared" si="37"/>
        <v>0</v>
      </c>
      <c r="Y15" s="155">
        <f t="shared" si="37"/>
        <v>0</v>
      </c>
      <c r="Z15" s="155">
        <f t="shared" si="37"/>
        <v>0</v>
      </c>
      <c r="AA15" s="155">
        <f t="shared" si="37"/>
        <v>0</v>
      </c>
      <c r="AB15" s="155">
        <f t="shared" si="37"/>
        <v>0</v>
      </c>
      <c r="AC15" s="155">
        <f t="shared" si="37"/>
        <v>0</v>
      </c>
      <c r="AD15" s="155">
        <f t="shared" si="37"/>
        <v>0</v>
      </c>
      <c r="AE15" s="155">
        <f t="shared" si="37"/>
        <v>0</v>
      </c>
      <c r="AF15" s="155">
        <f t="shared" si="37"/>
        <v>0</v>
      </c>
      <c r="AG15" s="155">
        <f t="shared" si="37"/>
        <v>0</v>
      </c>
      <c r="AH15" s="155">
        <f t="shared" si="37"/>
        <v>0</v>
      </c>
      <c r="AI15" s="155">
        <f t="shared" si="37"/>
        <v>0</v>
      </c>
      <c r="AJ15" s="155">
        <f t="shared" si="37"/>
        <v>0</v>
      </c>
      <c r="AK15" s="155">
        <f t="shared" si="37"/>
        <v>0</v>
      </c>
      <c r="AL15" s="155">
        <f t="shared" si="37"/>
        <v>0</v>
      </c>
      <c r="AM15" s="155">
        <f t="shared" si="37"/>
        <v>0</v>
      </c>
      <c r="AN15" s="155">
        <f t="shared" si="37"/>
        <v>0</v>
      </c>
      <c r="AO15" s="155">
        <f t="shared" si="37"/>
        <v>0</v>
      </c>
      <c r="AP15" s="155">
        <f t="shared" si="37"/>
        <v>0</v>
      </c>
      <c r="AQ15" s="155">
        <f t="shared" si="37"/>
        <v>0</v>
      </c>
      <c r="AR15" s="155">
        <f t="shared" si="37"/>
        <v>0</v>
      </c>
      <c r="AS15" s="155">
        <f t="shared" si="37"/>
        <v>0</v>
      </c>
      <c r="AT15" s="155">
        <f t="shared" si="37"/>
        <v>0</v>
      </c>
      <c r="AU15" s="155">
        <f t="shared" si="37"/>
        <v>0</v>
      </c>
      <c r="AV15" s="155">
        <f t="shared" si="37"/>
        <v>0</v>
      </c>
      <c r="AW15" s="155">
        <f t="shared" si="37"/>
        <v>0</v>
      </c>
      <c r="AX15" s="155">
        <f t="shared" si="37"/>
        <v>0</v>
      </c>
      <c r="AY15" s="155">
        <f t="shared" si="37"/>
        <v>0</v>
      </c>
      <c r="AZ15" s="273"/>
    </row>
    <row r="16" spans="1:52" ht="33.75" customHeight="1">
      <c r="A16" s="322"/>
      <c r="B16" s="323"/>
      <c r="C16" s="324"/>
      <c r="D16" s="177" t="s">
        <v>43</v>
      </c>
      <c r="E16" s="154">
        <f t="shared" si="0"/>
        <v>0</v>
      </c>
      <c r="F16" s="154">
        <f t="shared" si="1"/>
        <v>0</v>
      </c>
      <c r="G16" s="179"/>
      <c r="H16" s="155">
        <f t="shared" ref="H16:AY16" si="38">H83+H180+H225+H403</f>
        <v>0</v>
      </c>
      <c r="I16" s="155">
        <f t="shared" si="38"/>
        <v>0</v>
      </c>
      <c r="J16" s="155">
        <f t="shared" si="38"/>
        <v>0</v>
      </c>
      <c r="K16" s="155">
        <f t="shared" si="38"/>
        <v>0</v>
      </c>
      <c r="L16" s="155">
        <f t="shared" si="38"/>
        <v>0</v>
      </c>
      <c r="M16" s="155">
        <f t="shared" si="38"/>
        <v>0</v>
      </c>
      <c r="N16" s="155">
        <f t="shared" si="38"/>
        <v>0</v>
      </c>
      <c r="O16" s="155">
        <f t="shared" si="38"/>
        <v>0</v>
      </c>
      <c r="P16" s="155">
        <f t="shared" si="38"/>
        <v>0</v>
      </c>
      <c r="Q16" s="155">
        <f t="shared" si="38"/>
        <v>0</v>
      </c>
      <c r="R16" s="155">
        <f t="shared" si="38"/>
        <v>0</v>
      </c>
      <c r="S16" s="155">
        <f t="shared" si="38"/>
        <v>0</v>
      </c>
      <c r="T16" s="155">
        <f t="shared" si="38"/>
        <v>0</v>
      </c>
      <c r="U16" s="155">
        <f t="shared" si="38"/>
        <v>0</v>
      </c>
      <c r="V16" s="155">
        <f t="shared" si="38"/>
        <v>0</v>
      </c>
      <c r="W16" s="155">
        <f t="shared" si="38"/>
        <v>0</v>
      </c>
      <c r="X16" s="155">
        <f t="shared" si="38"/>
        <v>0</v>
      </c>
      <c r="Y16" s="155">
        <f t="shared" si="38"/>
        <v>0</v>
      </c>
      <c r="Z16" s="155">
        <f t="shared" si="38"/>
        <v>0</v>
      </c>
      <c r="AA16" s="155">
        <f t="shared" si="38"/>
        <v>0</v>
      </c>
      <c r="AB16" s="155">
        <f t="shared" si="38"/>
        <v>0</v>
      </c>
      <c r="AC16" s="155">
        <f t="shared" si="38"/>
        <v>0</v>
      </c>
      <c r="AD16" s="155">
        <f t="shared" si="38"/>
        <v>0</v>
      </c>
      <c r="AE16" s="155">
        <f t="shared" si="38"/>
        <v>0</v>
      </c>
      <c r="AF16" s="155">
        <f t="shared" si="38"/>
        <v>0</v>
      </c>
      <c r="AG16" s="155">
        <f t="shared" si="38"/>
        <v>0</v>
      </c>
      <c r="AH16" s="155">
        <f t="shared" si="38"/>
        <v>0</v>
      </c>
      <c r="AI16" s="155">
        <f t="shared" si="38"/>
        <v>0</v>
      </c>
      <c r="AJ16" s="155">
        <f t="shared" si="38"/>
        <v>0</v>
      </c>
      <c r="AK16" s="155">
        <f t="shared" si="38"/>
        <v>0</v>
      </c>
      <c r="AL16" s="155">
        <f t="shared" si="38"/>
        <v>0</v>
      </c>
      <c r="AM16" s="155">
        <f t="shared" si="38"/>
        <v>0</v>
      </c>
      <c r="AN16" s="155">
        <f t="shared" si="38"/>
        <v>0</v>
      </c>
      <c r="AO16" s="155">
        <f t="shared" si="38"/>
        <v>0</v>
      </c>
      <c r="AP16" s="155">
        <f t="shared" si="38"/>
        <v>0</v>
      </c>
      <c r="AQ16" s="155">
        <f t="shared" si="38"/>
        <v>0</v>
      </c>
      <c r="AR16" s="155">
        <f t="shared" si="38"/>
        <v>0</v>
      </c>
      <c r="AS16" s="155">
        <f t="shared" si="38"/>
        <v>0</v>
      </c>
      <c r="AT16" s="155">
        <f t="shared" si="38"/>
        <v>0</v>
      </c>
      <c r="AU16" s="155">
        <f t="shared" si="38"/>
        <v>0</v>
      </c>
      <c r="AV16" s="155">
        <f t="shared" si="38"/>
        <v>0</v>
      </c>
      <c r="AW16" s="155">
        <f t="shared" si="38"/>
        <v>0</v>
      </c>
      <c r="AX16" s="155">
        <f t="shared" si="38"/>
        <v>0</v>
      </c>
      <c r="AY16" s="155">
        <f t="shared" si="38"/>
        <v>0</v>
      </c>
      <c r="AZ16" s="274"/>
    </row>
    <row r="17" spans="1:52" ht="15.75">
      <c r="A17" s="325" t="s">
        <v>36</v>
      </c>
      <c r="B17" s="326"/>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6"/>
      <c r="AY17" s="326"/>
      <c r="AZ17" s="327"/>
    </row>
    <row r="18" spans="1:52" ht="18.75" customHeight="1">
      <c r="A18" s="328" t="s">
        <v>284</v>
      </c>
      <c r="B18" s="329"/>
      <c r="C18" s="330"/>
      <c r="D18" s="175" t="s">
        <v>41</v>
      </c>
      <c r="E18" s="154">
        <f>H18+K18+N18+Q18+T18+W18+Z18+AE18+AJ18+AO18+AR18+AW18</f>
        <v>93526.18</v>
      </c>
      <c r="F18" s="154">
        <f>I18+L18+O18+R18+U18+X18+AA18+AF18+AK18+AP18+AS18+AX18</f>
        <v>0</v>
      </c>
      <c r="G18" s="185">
        <f>F18/E18</f>
        <v>0</v>
      </c>
      <c r="H18" s="176">
        <f>H19+H20+H21+H23+H24</f>
        <v>0</v>
      </c>
      <c r="I18" s="176">
        <f t="shared" ref="I18" si="39">I19+I20+I21+I23+I24</f>
        <v>0</v>
      </c>
      <c r="J18" s="176" t="e">
        <f>I18/H18*100</f>
        <v>#DIV/0!</v>
      </c>
      <c r="K18" s="176">
        <f t="shared" ref="K18" si="40">K19+K20+K21+K23+K24</f>
        <v>0</v>
      </c>
      <c r="L18" s="176">
        <f t="shared" ref="L18" si="41">L19+L20+L21+L23+L24</f>
        <v>0</v>
      </c>
      <c r="M18" s="176" t="e">
        <f>L18/K18*100</f>
        <v>#DIV/0!</v>
      </c>
      <c r="N18" s="176">
        <f t="shared" ref="N18" si="42">N19+N20+N21+N23+N24</f>
        <v>5884.8405000000002</v>
      </c>
      <c r="O18" s="176">
        <f t="shared" ref="O18" si="43">O19+O20+O21+O23+O24</f>
        <v>0</v>
      </c>
      <c r="P18" s="176">
        <f>O18/N18*100</f>
        <v>0</v>
      </c>
      <c r="Q18" s="176">
        <f t="shared" ref="Q18" si="44">Q19+Q20+Q21+Q23+Q24</f>
        <v>19335.859499999999</v>
      </c>
      <c r="R18" s="176">
        <f t="shared" ref="R18" si="45">R19+R20+R21+R23+R24</f>
        <v>0</v>
      </c>
      <c r="S18" s="176">
        <f>R18/Q18*100</f>
        <v>0</v>
      </c>
      <c r="T18" s="176">
        <f t="shared" ref="T18" si="46">T19+T20+T21+T23+T24</f>
        <v>0</v>
      </c>
      <c r="U18" s="176">
        <f t="shared" ref="U18" si="47">U19+U20+U21+U23+U24</f>
        <v>0</v>
      </c>
      <c r="V18" s="176" t="e">
        <f>U18/T18*100</f>
        <v>#DIV/0!</v>
      </c>
      <c r="W18" s="176">
        <f t="shared" ref="W18" si="48">W19+W20+W21+W23+W24</f>
        <v>0</v>
      </c>
      <c r="X18" s="176">
        <f t="shared" ref="X18" si="49">X19+X20+X21+X23+X24</f>
        <v>0</v>
      </c>
      <c r="Y18" s="176" t="e">
        <f>X18/W18*100</f>
        <v>#DIV/0!</v>
      </c>
      <c r="Z18" s="176">
        <f t="shared" ref="Z18" si="50">Z19+Z20+Z21+Z23+Z24</f>
        <v>0</v>
      </c>
      <c r="AA18" s="176">
        <f t="shared" ref="AA18" si="51">AA19+AA20+AA21+AA23+AA24</f>
        <v>0</v>
      </c>
      <c r="AB18" s="176">
        <f t="shared" ref="AB18" si="52">AB19+AB20+AB21+AB23+AB24</f>
        <v>0</v>
      </c>
      <c r="AC18" s="176">
        <f t="shared" ref="AC18" si="53">AC19+AC20+AC21+AC23+AC24</f>
        <v>0</v>
      </c>
      <c r="AD18" s="176" t="e">
        <f>AC18/Z18*100</f>
        <v>#DIV/0!</v>
      </c>
      <c r="AE18" s="176">
        <f t="shared" ref="AE18" si="54">AE19+AE20+AE21+AE23+AE24</f>
        <v>2720</v>
      </c>
      <c r="AF18" s="176">
        <f t="shared" ref="AF18" si="55">AF19+AF20+AF21+AF23+AF24</f>
        <v>0</v>
      </c>
      <c r="AG18" s="176">
        <f t="shared" ref="AG18" si="56">AG19+AG20+AG21+AG23+AG24</f>
        <v>0</v>
      </c>
      <c r="AH18" s="176">
        <f t="shared" ref="AH18" si="57">AH19+AH20+AH21+AH23+AH24</f>
        <v>0</v>
      </c>
      <c r="AI18" s="176">
        <f>AH18/AE18*100</f>
        <v>0</v>
      </c>
      <c r="AJ18" s="176">
        <f t="shared" ref="AJ18" si="58">AJ19+AJ20+AJ21+AJ23+AJ24</f>
        <v>2720</v>
      </c>
      <c r="AK18" s="176">
        <f t="shared" ref="AK18" si="59">AK19+AK20+AK21+AK23+AK24</f>
        <v>0</v>
      </c>
      <c r="AL18" s="176">
        <f t="shared" ref="AL18" si="60">AL19+AL20+AL21+AL23+AL24</f>
        <v>0</v>
      </c>
      <c r="AM18" s="176">
        <f t="shared" ref="AM18" si="61">AM19+AM20+AM21+AM23+AM24</f>
        <v>0</v>
      </c>
      <c r="AN18" s="176">
        <f>AM18/AJ18*100</f>
        <v>0</v>
      </c>
      <c r="AO18" s="176">
        <f t="shared" ref="AO18" si="62">AO19+AO20+AO21+AO23+AO24</f>
        <v>57446.48</v>
      </c>
      <c r="AP18" s="176">
        <f t="shared" ref="AP18" si="63">AP19+AP20+AP21+AP23+AP24</f>
        <v>0</v>
      </c>
      <c r="AQ18" s="176">
        <f>AP18/AO18*100</f>
        <v>0</v>
      </c>
      <c r="AR18" s="176">
        <f t="shared" ref="AR18" si="64">AR19+AR20+AR21+AR23+AR24</f>
        <v>2720</v>
      </c>
      <c r="AS18" s="176">
        <f t="shared" ref="AS18" si="65">AS19+AS20+AS21+AS23+AS24</f>
        <v>0</v>
      </c>
      <c r="AT18" s="176">
        <f t="shared" ref="AT18" si="66">AT19+AT20+AT21+AT23+AT24</f>
        <v>0</v>
      </c>
      <c r="AU18" s="176">
        <f t="shared" ref="AU18" si="67">AU19+AU20+AU21+AU23+AU24</f>
        <v>0</v>
      </c>
      <c r="AV18" s="176">
        <f>AU18/AR18*100</f>
        <v>0</v>
      </c>
      <c r="AW18" s="176">
        <f t="shared" ref="AW18" si="68">AW19+AW20+AW21+AW23+AW24</f>
        <v>2699</v>
      </c>
      <c r="AX18" s="176">
        <f t="shared" ref="AX18" si="69">AX19+AX20+AX21+AX23+AX24</f>
        <v>0</v>
      </c>
      <c r="AY18" s="176">
        <f>AX18/AW18*100</f>
        <v>0</v>
      </c>
      <c r="AZ18" s="337"/>
    </row>
    <row r="19" spans="1:52" ht="31.5">
      <c r="A19" s="331"/>
      <c r="B19" s="332"/>
      <c r="C19" s="333"/>
      <c r="D19" s="177" t="s">
        <v>37</v>
      </c>
      <c r="E19" s="154">
        <f t="shared" ref="E19:E24" si="70">H19+K19+N19+Q19+T19+W19+Z19+AE19+AJ19+AO19+AR19+AW19</f>
        <v>0</v>
      </c>
      <c r="F19" s="154">
        <f t="shared" ref="F19:F24" si="71">I19+L19+O19+R19+U19+X19+AA19+AF19+AK19+AP19+AS19+AX19</f>
        <v>0</v>
      </c>
      <c r="G19" s="179"/>
      <c r="H19" s="155">
        <f>H88+H103+H126</f>
        <v>0</v>
      </c>
      <c r="I19" s="155">
        <f t="shared" ref="I19:AY19" si="72">I88+I103+I126</f>
        <v>0</v>
      </c>
      <c r="J19" s="155">
        <f t="shared" si="72"/>
        <v>0</v>
      </c>
      <c r="K19" s="155">
        <f t="shared" si="72"/>
        <v>0</v>
      </c>
      <c r="L19" s="155">
        <f t="shared" si="72"/>
        <v>0</v>
      </c>
      <c r="M19" s="155">
        <f t="shared" si="72"/>
        <v>0</v>
      </c>
      <c r="N19" s="155">
        <f t="shared" si="72"/>
        <v>0</v>
      </c>
      <c r="O19" s="155">
        <f t="shared" si="72"/>
        <v>0</v>
      </c>
      <c r="P19" s="155">
        <f t="shared" si="72"/>
        <v>0</v>
      </c>
      <c r="Q19" s="155">
        <f t="shared" si="72"/>
        <v>0</v>
      </c>
      <c r="R19" s="155">
        <f t="shared" si="72"/>
        <v>0</v>
      </c>
      <c r="S19" s="155">
        <f t="shared" si="72"/>
        <v>0</v>
      </c>
      <c r="T19" s="155">
        <f t="shared" si="72"/>
        <v>0</v>
      </c>
      <c r="U19" s="155">
        <f t="shared" si="72"/>
        <v>0</v>
      </c>
      <c r="V19" s="155">
        <f t="shared" si="72"/>
        <v>0</v>
      </c>
      <c r="W19" s="155">
        <f t="shared" si="72"/>
        <v>0</v>
      </c>
      <c r="X19" s="155">
        <f t="shared" si="72"/>
        <v>0</v>
      </c>
      <c r="Y19" s="155">
        <f t="shared" si="72"/>
        <v>0</v>
      </c>
      <c r="Z19" s="155">
        <f t="shared" si="72"/>
        <v>0</v>
      </c>
      <c r="AA19" s="155">
        <f t="shared" si="72"/>
        <v>0</v>
      </c>
      <c r="AB19" s="155">
        <f t="shared" si="72"/>
        <v>0</v>
      </c>
      <c r="AC19" s="155">
        <f t="shared" si="72"/>
        <v>0</v>
      </c>
      <c r="AD19" s="155">
        <f t="shared" si="72"/>
        <v>0</v>
      </c>
      <c r="AE19" s="155">
        <f t="shared" si="72"/>
        <v>0</v>
      </c>
      <c r="AF19" s="155">
        <f t="shared" si="72"/>
        <v>0</v>
      </c>
      <c r="AG19" s="155">
        <f t="shared" si="72"/>
        <v>0</v>
      </c>
      <c r="AH19" s="155">
        <f t="shared" si="72"/>
        <v>0</v>
      </c>
      <c r="AI19" s="155">
        <f t="shared" si="72"/>
        <v>0</v>
      </c>
      <c r="AJ19" s="155">
        <f t="shared" si="72"/>
        <v>0</v>
      </c>
      <c r="AK19" s="155">
        <f t="shared" si="72"/>
        <v>0</v>
      </c>
      <c r="AL19" s="155">
        <f t="shared" si="72"/>
        <v>0</v>
      </c>
      <c r="AM19" s="155">
        <f t="shared" si="72"/>
        <v>0</v>
      </c>
      <c r="AN19" s="155">
        <f t="shared" si="72"/>
        <v>0</v>
      </c>
      <c r="AO19" s="155">
        <f t="shared" si="72"/>
        <v>0</v>
      </c>
      <c r="AP19" s="155">
        <f t="shared" si="72"/>
        <v>0</v>
      </c>
      <c r="AQ19" s="155">
        <f t="shared" si="72"/>
        <v>0</v>
      </c>
      <c r="AR19" s="155">
        <f t="shared" si="72"/>
        <v>0</v>
      </c>
      <c r="AS19" s="155">
        <f t="shared" si="72"/>
        <v>0</v>
      </c>
      <c r="AT19" s="155">
        <f t="shared" si="72"/>
        <v>0</v>
      </c>
      <c r="AU19" s="155">
        <f t="shared" si="72"/>
        <v>0</v>
      </c>
      <c r="AV19" s="155">
        <f t="shared" si="72"/>
        <v>0</v>
      </c>
      <c r="AW19" s="155">
        <f t="shared" si="72"/>
        <v>0</v>
      </c>
      <c r="AX19" s="155">
        <f t="shared" si="72"/>
        <v>0</v>
      </c>
      <c r="AY19" s="155">
        <f t="shared" si="72"/>
        <v>0</v>
      </c>
      <c r="AZ19" s="338"/>
    </row>
    <row r="20" spans="1:52" ht="52.5" customHeight="1">
      <c r="A20" s="331"/>
      <c r="B20" s="332"/>
      <c r="C20" s="333"/>
      <c r="D20" s="178" t="s">
        <v>2</v>
      </c>
      <c r="E20" s="154">
        <f t="shared" si="70"/>
        <v>88041.2</v>
      </c>
      <c r="F20" s="154">
        <f t="shared" si="71"/>
        <v>0</v>
      </c>
      <c r="G20" s="190"/>
      <c r="H20" s="155">
        <f t="shared" ref="H20:AY20" si="73">H89+H104+H127</f>
        <v>0</v>
      </c>
      <c r="I20" s="155">
        <f t="shared" si="73"/>
        <v>0</v>
      </c>
      <c r="J20" s="155">
        <f t="shared" si="73"/>
        <v>0</v>
      </c>
      <c r="K20" s="155">
        <f t="shared" si="73"/>
        <v>0</v>
      </c>
      <c r="L20" s="155">
        <f t="shared" si="73"/>
        <v>0</v>
      </c>
      <c r="M20" s="155">
        <f t="shared" si="73"/>
        <v>0</v>
      </c>
      <c r="N20" s="155">
        <f t="shared" si="73"/>
        <v>5884.8405000000002</v>
      </c>
      <c r="O20" s="155">
        <f t="shared" si="73"/>
        <v>0</v>
      </c>
      <c r="P20" s="155">
        <f t="shared" si="73"/>
        <v>0</v>
      </c>
      <c r="Q20" s="155">
        <f t="shared" si="73"/>
        <v>19335.859499999999</v>
      </c>
      <c r="R20" s="155">
        <f t="shared" si="73"/>
        <v>0</v>
      </c>
      <c r="S20" s="155">
        <f t="shared" si="73"/>
        <v>0</v>
      </c>
      <c r="T20" s="155">
        <f t="shared" si="73"/>
        <v>0</v>
      </c>
      <c r="U20" s="155">
        <f t="shared" si="73"/>
        <v>0</v>
      </c>
      <c r="V20" s="155">
        <f t="shared" si="73"/>
        <v>0</v>
      </c>
      <c r="W20" s="155">
        <f t="shared" si="73"/>
        <v>0</v>
      </c>
      <c r="X20" s="155">
        <f t="shared" si="73"/>
        <v>0</v>
      </c>
      <c r="Y20" s="155">
        <f t="shared" si="73"/>
        <v>0</v>
      </c>
      <c r="Z20" s="155">
        <f t="shared" si="73"/>
        <v>0</v>
      </c>
      <c r="AA20" s="155">
        <f t="shared" si="73"/>
        <v>0</v>
      </c>
      <c r="AB20" s="155">
        <f t="shared" si="73"/>
        <v>0</v>
      </c>
      <c r="AC20" s="155">
        <f t="shared" si="73"/>
        <v>0</v>
      </c>
      <c r="AD20" s="155">
        <f t="shared" si="73"/>
        <v>0</v>
      </c>
      <c r="AE20" s="155">
        <f t="shared" si="73"/>
        <v>2450</v>
      </c>
      <c r="AF20" s="155">
        <f t="shared" si="73"/>
        <v>0</v>
      </c>
      <c r="AG20" s="155">
        <f t="shared" si="73"/>
        <v>0</v>
      </c>
      <c r="AH20" s="155">
        <f t="shared" si="73"/>
        <v>0</v>
      </c>
      <c r="AI20" s="155">
        <f t="shared" si="73"/>
        <v>0</v>
      </c>
      <c r="AJ20" s="155">
        <f t="shared" si="73"/>
        <v>2450</v>
      </c>
      <c r="AK20" s="155">
        <f t="shared" si="73"/>
        <v>0</v>
      </c>
      <c r="AL20" s="155">
        <f t="shared" si="73"/>
        <v>0</v>
      </c>
      <c r="AM20" s="155">
        <f t="shared" si="73"/>
        <v>0</v>
      </c>
      <c r="AN20" s="155">
        <f t="shared" si="73"/>
        <v>0</v>
      </c>
      <c r="AO20" s="155">
        <f t="shared" si="73"/>
        <v>53049.5</v>
      </c>
      <c r="AP20" s="155">
        <f t="shared" si="73"/>
        <v>0</v>
      </c>
      <c r="AQ20" s="155">
        <f t="shared" si="73"/>
        <v>0</v>
      </c>
      <c r="AR20" s="155">
        <f t="shared" si="73"/>
        <v>2450</v>
      </c>
      <c r="AS20" s="155">
        <f t="shared" si="73"/>
        <v>0</v>
      </c>
      <c r="AT20" s="155">
        <f t="shared" si="73"/>
        <v>0</v>
      </c>
      <c r="AU20" s="155">
        <f t="shared" si="73"/>
        <v>0</v>
      </c>
      <c r="AV20" s="155">
        <f t="shared" si="73"/>
        <v>0</v>
      </c>
      <c r="AW20" s="155">
        <f t="shared" si="73"/>
        <v>2421</v>
      </c>
      <c r="AX20" s="155">
        <f t="shared" si="73"/>
        <v>0</v>
      </c>
      <c r="AY20" s="155">
        <f t="shared" si="73"/>
        <v>0</v>
      </c>
      <c r="AZ20" s="338"/>
    </row>
    <row r="21" spans="1:52" ht="15.75">
      <c r="A21" s="331"/>
      <c r="B21" s="332"/>
      <c r="C21" s="333"/>
      <c r="D21" s="183" t="s">
        <v>279</v>
      </c>
      <c r="E21" s="154">
        <f t="shared" si="70"/>
        <v>5484.9800000000005</v>
      </c>
      <c r="F21" s="154">
        <f t="shared" si="71"/>
        <v>0</v>
      </c>
      <c r="G21" s="190"/>
      <c r="H21" s="155">
        <f t="shared" ref="H21:AY21" si="74">H90+H105+H128</f>
        <v>0</v>
      </c>
      <c r="I21" s="155">
        <f t="shared" si="74"/>
        <v>0</v>
      </c>
      <c r="J21" s="155">
        <f t="shared" si="74"/>
        <v>0</v>
      </c>
      <c r="K21" s="155">
        <f t="shared" si="74"/>
        <v>0</v>
      </c>
      <c r="L21" s="155">
        <f t="shared" si="74"/>
        <v>0</v>
      </c>
      <c r="M21" s="155">
        <f t="shared" si="74"/>
        <v>0</v>
      </c>
      <c r="N21" s="155">
        <f t="shared" si="74"/>
        <v>0</v>
      </c>
      <c r="O21" s="155">
        <f t="shared" si="74"/>
        <v>0</v>
      </c>
      <c r="P21" s="155">
        <f t="shared" si="74"/>
        <v>0</v>
      </c>
      <c r="Q21" s="155">
        <f t="shared" si="74"/>
        <v>0</v>
      </c>
      <c r="R21" s="155">
        <f t="shared" si="74"/>
        <v>0</v>
      </c>
      <c r="S21" s="155">
        <f t="shared" si="74"/>
        <v>0</v>
      </c>
      <c r="T21" s="155">
        <f t="shared" si="74"/>
        <v>0</v>
      </c>
      <c r="U21" s="155">
        <f t="shared" si="74"/>
        <v>0</v>
      </c>
      <c r="V21" s="155">
        <f t="shared" si="74"/>
        <v>0</v>
      </c>
      <c r="W21" s="155">
        <f t="shared" si="74"/>
        <v>0</v>
      </c>
      <c r="X21" s="155">
        <f t="shared" si="74"/>
        <v>0</v>
      </c>
      <c r="Y21" s="155">
        <f t="shared" si="74"/>
        <v>0</v>
      </c>
      <c r="Z21" s="155">
        <f t="shared" si="74"/>
        <v>0</v>
      </c>
      <c r="AA21" s="155">
        <f t="shared" si="74"/>
        <v>0</v>
      </c>
      <c r="AB21" s="155">
        <f t="shared" si="74"/>
        <v>0</v>
      </c>
      <c r="AC21" s="155">
        <f t="shared" si="74"/>
        <v>0</v>
      </c>
      <c r="AD21" s="155">
        <f t="shared" si="74"/>
        <v>0</v>
      </c>
      <c r="AE21" s="155">
        <f t="shared" si="74"/>
        <v>270</v>
      </c>
      <c r="AF21" s="155">
        <f t="shared" si="74"/>
        <v>0</v>
      </c>
      <c r="AG21" s="155">
        <f t="shared" si="74"/>
        <v>0</v>
      </c>
      <c r="AH21" s="155">
        <f t="shared" si="74"/>
        <v>0</v>
      </c>
      <c r="AI21" s="155">
        <f t="shared" si="74"/>
        <v>0</v>
      </c>
      <c r="AJ21" s="155">
        <f t="shared" si="74"/>
        <v>270</v>
      </c>
      <c r="AK21" s="155">
        <f t="shared" si="74"/>
        <v>0</v>
      </c>
      <c r="AL21" s="155">
        <f t="shared" si="74"/>
        <v>0</v>
      </c>
      <c r="AM21" s="155">
        <f t="shared" si="74"/>
        <v>0</v>
      </c>
      <c r="AN21" s="155">
        <f t="shared" si="74"/>
        <v>0</v>
      </c>
      <c r="AO21" s="155">
        <f t="shared" si="74"/>
        <v>4396.9800000000005</v>
      </c>
      <c r="AP21" s="155">
        <f t="shared" si="74"/>
        <v>0</v>
      </c>
      <c r="AQ21" s="155">
        <f t="shared" si="74"/>
        <v>0</v>
      </c>
      <c r="AR21" s="155">
        <f t="shared" si="74"/>
        <v>270</v>
      </c>
      <c r="AS21" s="155">
        <f t="shared" si="74"/>
        <v>0</v>
      </c>
      <c r="AT21" s="155">
        <f t="shared" si="74"/>
        <v>0</v>
      </c>
      <c r="AU21" s="155">
        <f t="shared" si="74"/>
        <v>0</v>
      </c>
      <c r="AV21" s="155">
        <f t="shared" si="74"/>
        <v>0</v>
      </c>
      <c r="AW21" s="155">
        <f t="shared" si="74"/>
        <v>278</v>
      </c>
      <c r="AX21" s="155">
        <f t="shared" si="74"/>
        <v>0</v>
      </c>
      <c r="AY21" s="155">
        <f t="shared" si="74"/>
        <v>0</v>
      </c>
      <c r="AZ21" s="338"/>
    </row>
    <row r="22" spans="1:52" ht="84" customHeight="1">
      <c r="A22" s="331"/>
      <c r="B22" s="332"/>
      <c r="C22" s="333"/>
      <c r="D22" s="202" t="s">
        <v>286</v>
      </c>
      <c r="E22" s="154">
        <f t="shared" si="70"/>
        <v>0</v>
      </c>
      <c r="F22" s="154">
        <f t="shared" si="71"/>
        <v>0</v>
      </c>
      <c r="G22" s="159"/>
      <c r="H22" s="155">
        <f t="shared" ref="H22:AY22" si="75">H91+H106+H129</f>
        <v>0</v>
      </c>
      <c r="I22" s="155">
        <f t="shared" si="75"/>
        <v>0</v>
      </c>
      <c r="J22" s="155">
        <f t="shared" si="75"/>
        <v>0</v>
      </c>
      <c r="K22" s="155">
        <f t="shared" si="75"/>
        <v>0</v>
      </c>
      <c r="L22" s="155">
        <f t="shared" si="75"/>
        <v>0</v>
      </c>
      <c r="M22" s="155">
        <f t="shared" si="75"/>
        <v>0</v>
      </c>
      <c r="N22" s="155">
        <f t="shared" si="75"/>
        <v>0</v>
      </c>
      <c r="O22" s="155">
        <f t="shared" si="75"/>
        <v>0</v>
      </c>
      <c r="P22" s="155">
        <f t="shared" si="75"/>
        <v>0</v>
      </c>
      <c r="Q22" s="155">
        <f t="shared" si="75"/>
        <v>0</v>
      </c>
      <c r="R22" s="155">
        <f t="shared" si="75"/>
        <v>0</v>
      </c>
      <c r="S22" s="155">
        <f t="shared" si="75"/>
        <v>0</v>
      </c>
      <c r="T22" s="155">
        <f t="shared" si="75"/>
        <v>0</v>
      </c>
      <c r="U22" s="155">
        <f t="shared" si="75"/>
        <v>0</v>
      </c>
      <c r="V22" s="155">
        <f t="shared" si="75"/>
        <v>0</v>
      </c>
      <c r="W22" s="155">
        <f t="shared" si="75"/>
        <v>0</v>
      </c>
      <c r="X22" s="155">
        <f t="shared" si="75"/>
        <v>0</v>
      </c>
      <c r="Y22" s="155">
        <f t="shared" si="75"/>
        <v>0</v>
      </c>
      <c r="Z22" s="155">
        <f t="shared" si="75"/>
        <v>0</v>
      </c>
      <c r="AA22" s="155">
        <f t="shared" si="75"/>
        <v>0</v>
      </c>
      <c r="AB22" s="155">
        <f t="shared" si="75"/>
        <v>0</v>
      </c>
      <c r="AC22" s="155">
        <f t="shared" si="75"/>
        <v>0</v>
      </c>
      <c r="AD22" s="155">
        <f t="shared" si="75"/>
        <v>0</v>
      </c>
      <c r="AE22" s="155">
        <f t="shared" si="75"/>
        <v>0</v>
      </c>
      <c r="AF22" s="155">
        <f t="shared" si="75"/>
        <v>0</v>
      </c>
      <c r="AG22" s="155">
        <f t="shared" si="75"/>
        <v>0</v>
      </c>
      <c r="AH22" s="155">
        <f t="shared" si="75"/>
        <v>0</v>
      </c>
      <c r="AI22" s="155">
        <f t="shared" si="75"/>
        <v>0</v>
      </c>
      <c r="AJ22" s="155">
        <f t="shared" si="75"/>
        <v>0</v>
      </c>
      <c r="AK22" s="155">
        <f t="shared" si="75"/>
        <v>0</v>
      </c>
      <c r="AL22" s="155">
        <f t="shared" si="75"/>
        <v>0</v>
      </c>
      <c r="AM22" s="155">
        <f t="shared" si="75"/>
        <v>0</v>
      </c>
      <c r="AN22" s="155">
        <f t="shared" si="75"/>
        <v>0</v>
      </c>
      <c r="AO22" s="155">
        <f t="shared" si="75"/>
        <v>0</v>
      </c>
      <c r="AP22" s="155">
        <f t="shared" si="75"/>
        <v>0</v>
      </c>
      <c r="AQ22" s="155">
        <f t="shared" si="75"/>
        <v>0</v>
      </c>
      <c r="AR22" s="155">
        <f t="shared" si="75"/>
        <v>0</v>
      </c>
      <c r="AS22" s="155">
        <f t="shared" si="75"/>
        <v>0</v>
      </c>
      <c r="AT22" s="155">
        <f t="shared" si="75"/>
        <v>0</v>
      </c>
      <c r="AU22" s="155">
        <f t="shared" si="75"/>
        <v>0</v>
      </c>
      <c r="AV22" s="155">
        <f t="shared" si="75"/>
        <v>0</v>
      </c>
      <c r="AW22" s="155">
        <f t="shared" si="75"/>
        <v>0</v>
      </c>
      <c r="AX22" s="155">
        <f t="shared" si="75"/>
        <v>0</v>
      </c>
      <c r="AY22" s="155">
        <f t="shared" si="75"/>
        <v>0</v>
      </c>
      <c r="AZ22" s="338"/>
    </row>
    <row r="23" spans="1:52" ht="15.75">
      <c r="A23" s="331"/>
      <c r="B23" s="332"/>
      <c r="C23" s="333"/>
      <c r="D23" s="183" t="s">
        <v>280</v>
      </c>
      <c r="E23" s="154">
        <f t="shared" si="70"/>
        <v>0</v>
      </c>
      <c r="F23" s="154">
        <f t="shared" si="71"/>
        <v>0</v>
      </c>
      <c r="G23" s="159"/>
      <c r="H23" s="155">
        <f t="shared" ref="H23:AY23" si="76">H92+H107+H130</f>
        <v>0</v>
      </c>
      <c r="I23" s="155">
        <f t="shared" si="76"/>
        <v>0</v>
      </c>
      <c r="J23" s="155">
        <f t="shared" si="76"/>
        <v>0</v>
      </c>
      <c r="K23" s="155">
        <f t="shared" si="76"/>
        <v>0</v>
      </c>
      <c r="L23" s="155">
        <f t="shared" si="76"/>
        <v>0</v>
      </c>
      <c r="M23" s="155">
        <f t="shared" si="76"/>
        <v>0</v>
      </c>
      <c r="N23" s="155">
        <f t="shared" si="76"/>
        <v>0</v>
      </c>
      <c r="O23" s="155">
        <f t="shared" si="76"/>
        <v>0</v>
      </c>
      <c r="P23" s="155">
        <f t="shared" si="76"/>
        <v>0</v>
      </c>
      <c r="Q23" s="155">
        <f t="shared" si="76"/>
        <v>0</v>
      </c>
      <c r="R23" s="155">
        <f t="shared" si="76"/>
        <v>0</v>
      </c>
      <c r="S23" s="155">
        <f t="shared" si="76"/>
        <v>0</v>
      </c>
      <c r="T23" s="155">
        <f t="shared" si="76"/>
        <v>0</v>
      </c>
      <c r="U23" s="155">
        <f t="shared" si="76"/>
        <v>0</v>
      </c>
      <c r="V23" s="155">
        <f t="shared" si="76"/>
        <v>0</v>
      </c>
      <c r="W23" s="155">
        <f t="shared" si="76"/>
        <v>0</v>
      </c>
      <c r="X23" s="155">
        <f t="shared" si="76"/>
        <v>0</v>
      </c>
      <c r="Y23" s="155">
        <f t="shared" si="76"/>
        <v>0</v>
      </c>
      <c r="Z23" s="155">
        <f t="shared" si="76"/>
        <v>0</v>
      </c>
      <c r="AA23" s="155">
        <f t="shared" si="76"/>
        <v>0</v>
      </c>
      <c r="AB23" s="155">
        <f t="shared" si="76"/>
        <v>0</v>
      </c>
      <c r="AC23" s="155">
        <f t="shared" si="76"/>
        <v>0</v>
      </c>
      <c r="AD23" s="155">
        <f t="shared" si="76"/>
        <v>0</v>
      </c>
      <c r="AE23" s="155">
        <f t="shared" si="76"/>
        <v>0</v>
      </c>
      <c r="AF23" s="155">
        <f t="shared" si="76"/>
        <v>0</v>
      </c>
      <c r="AG23" s="155">
        <f t="shared" si="76"/>
        <v>0</v>
      </c>
      <c r="AH23" s="155">
        <f t="shared" si="76"/>
        <v>0</v>
      </c>
      <c r="AI23" s="155">
        <f t="shared" si="76"/>
        <v>0</v>
      </c>
      <c r="AJ23" s="155">
        <f t="shared" si="76"/>
        <v>0</v>
      </c>
      <c r="AK23" s="155">
        <f t="shared" si="76"/>
        <v>0</v>
      </c>
      <c r="AL23" s="155">
        <f t="shared" si="76"/>
        <v>0</v>
      </c>
      <c r="AM23" s="155">
        <f t="shared" si="76"/>
        <v>0</v>
      </c>
      <c r="AN23" s="155">
        <f t="shared" si="76"/>
        <v>0</v>
      </c>
      <c r="AO23" s="155">
        <f t="shared" si="76"/>
        <v>0</v>
      </c>
      <c r="AP23" s="155">
        <f t="shared" si="76"/>
        <v>0</v>
      </c>
      <c r="AQ23" s="155">
        <f t="shared" si="76"/>
        <v>0</v>
      </c>
      <c r="AR23" s="155">
        <f t="shared" si="76"/>
        <v>0</v>
      </c>
      <c r="AS23" s="155">
        <f t="shared" si="76"/>
        <v>0</v>
      </c>
      <c r="AT23" s="155">
        <f t="shared" si="76"/>
        <v>0</v>
      </c>
      <c r="AU23" s="155">
        <f t="shared" si="76"/>
        <v>0</v>
      </c>
      <c r="AV23" s="155">
        <f t="shared" si="76"/>
        <v>0</v>
      </c>
      <c r="AW23" s="155">
        <f t="shared" si="76"/>
        <v>0</v>
      </c>
      <c r="AX23" s="155">
        <f t="shared" si="76"/>
        <v>0</v>
      </c>
      <c r="AY23" s="155">
        <f t="shared" si="76"/>
        <v>0</v>
      </c>
      <c r="AZ23" s="338"/>
    </row>
    <row r="24" spans="1:52" ht="31.5">
      <c r="A24" s="334"/>
      <c r="B24" s="335"/>
      <c r="C24" s="336"/>
      <c r="D24" s="177" t="s">
        <v>43</v>
      </c>
      <c r="E24" s="154">
        <f t="shared" si="70"/>
        <v>0</v>
      </c>
      <c r="F24" s="154">
        <f t="shared" si="71"/>
        <v>0</v>
      </c>
      <c r="G24" s="179"/>
      <c r="H24" s="155">
        <f t="shared" ref="H24:AY24" si="77">H93+H108+H131</f>
        <v>0</v>
      </c>
      <c r="I24" s="155">
        <f t="shared" si="77"/>
        <v>0</v>
      </c>
      <c r="J24" s="155">
        <f t="shared" si="77"/>
        <v>0</v>
      </c>
      <c r="K24" s="155">
        <f t="shared" si="77"/>
        <v>0</v>
      </c>
      <c r="L24" s="155">
        <f t="shared" si="77"/>
        <v>0</v>
      </c>
      <c r="M24" s="155">
        <f t="shared" si="77"/>
        <v>0</v>
      </c>
      <c r="N24" s="155">
        <f t="shared" si="77"/>
        <v>0</v>
      </c>
      <c r="O24" s="155">
        <f t="shared" si="77"/>
        <v>0</v>
      </c>
      <c r="P24" s="155">
        <f t="shared" si="77"/>
        <v>0</v>
      </c>
      <c r="Q24" s="155">
        <f t="shared" si="77"/>
        <v>0</v>
      </c>
      <c r="R24" s="155">
        <f t="shared" si="77"/>
        <v>0</v>
      </c>
      <c r="S24" s="155">
        <f t="shared" si="77"/>
        <v>0</v>
      </c>
      <c r="T24" s="155">
        <f t="shared" si="77"/>
        <v>0</v>
      </c>
      <c r="U24" s="155">
        <f t="shared" si="77"/>
        <v>0</v>
      </c>
      <c r="V24" s="155">
        <f t="shared" si="77"/>
        <v>0</v>
      </c>
      <c r="W24" s="155">
        <f t="shared" si="77"/>
        <v>0</v>
      </c>
      <c r="X24" s="155">
        <f t="shared" si="77"/>
        <v>0</v>
      </c>
      <c r="Y24" s="155">
        <f t="shared" si="77"/>
        <v>0</v>
      </c>
      <c r="Z24" s="155">
        <f t="shared" si="77"/>
        <v>0</v>
      </c>
      <c r="AA24" s="155">
        <f t="shared" si="77"/>
        <v>0</v>
      </c>
      <c r="AB24" s="155">
        <f t="shared" si="77"/>
        <v>0</v>
      </c>
      <c r="AC24" s="155">
        <f t="shared" si="77"/>
        <v>0</v>
      </c>
      <c r="AD24" s="155">
        <f t="shared" si="77"/>
        <v>0</v>
      </c>
      <c r="AE24" s="155">
        <f t="shared" si="77"/>
        <v>0</v>
      </c>
      <c r="AF24" s="155">
        <f t="shared" si="77"/>
        <v>0</v>
      </c>
      <c r="AG24" s="155">
        <f t="shared" si="77"/>
        <v>0</v>
      </c>
      <c r="AH24" s="155">
        <f t="shared" si="77"/>
        <v>0</v>
      </c>
      <c r="AI24" s="155">
        <f t="shared" si="77"/>
        <v>0</v>
      </c>
      <c r="AJ24" s="155">
        <f t="shared" si="77"/>
        <v>0</v>
      </c>
      <c r="AK24" s="155">
        <f t="shared" si="77"/>
        <v>0</v>
      </c>
      <c r="AL24" s="155">
        <f t="shared" si="77"/>
        <v>0</v>
      </c>
      <c r="AM24" s="155">
        <f t="shared" si="77"/>
        <v>0</v>
      </c>
      <c r="AN24" s="155">
        <f t="shared" si="77"/>
        <v>0</v>
      </c>
      <c r="AO24" s="155">
        <f t="shared" si="77"/>
        <v>0</v>
      </c>
      <c r="AP24" s="155">
        <f t="shared" si="77"/>
        <v>0</v>
      </c>
      <c r="AQ24" s="155">
        <f t="shared" si="77"/>
        <v>0</v>
      </c>
      <c r="AR24" s="155">
        <f t="shared" si="77"/>
        <v>0</v>
      </c>
      <c r="AS24" s="155">
        <f t="shared" si="77"/>
        <v>0</v>
      </c>
      <c r="AT24" s="155">
        <f t="shared" si="77"/>
        <v>0</v>
      </c>
      <c r="AU24" s="155">
        <f t="shared" si="77"/>
        <v>0</v>
      </c>
      <c r="AV24" s="155">
        <f t="shared" si="77"/>
        <v>0</v>
      </c>
      <c r="AW24" s="155">
        <f t="shared" si="77"/>
        <v>0</v>
      </c>
      <c r="AX24" s="155">
        <f t="shared" si="77"/>
        <v>0</v>
      </c>
      <c r="AY24" s="155">
        <f t="shared" si="77"/>
        <v>0</v>
      </c>
      <c r="AZ24" s="338"/>
    </row>
    <row r="25" spans="1:52" ht="17.25" customHeight="1">
      <c r="A25" s="328" t="s">
        <v>285</v>
      </c>
      <c r="B25" s="329"/>
      <c r="C25" s="330"/>
      <c r="D25" s="175" t="s">
        <v>41</v>
      </c>
      <c r="E25" s="154">
        <f>H25+K25+N25+Q25+T25+W25+Z25+AE25+AJ25+AO25+AR25+AW25</f>
        <v>67210.91519</v>
      </c>
      <c r="F25" s="154">
        <f>I25+L25+O25+R25+U25+X25+AA25+AF25+AK25+AP25+AS25+AX25</f>
        <v>13.361789999999999</v>
      </c>
      <c r="G25" s="185">
        <f>F25/E25</f>
        <v>1.9880386931538224E-4</v>
      </c>
      <c r="H25" s="176">
        <f>H26+H27+H28+H30+H31</f>
        <v>13.361789999999999</v>
      </c>
      <c r="I25" s="176">
        <f t="shared" ref="I25" si="78">I26+I27+I28+I30+I31</f>
        <v>13.361789999999999</v>
      </c>
      <c r="J25" s="176">
        <f>I25/H25*100</f>
        <v>100</v>
      </c>
      <c r="K25" s="176">
        <f t="shared" ref="K25" si="79">K26+K27+K28+K30+K31</f>
        <v>0</v>
      </c>
      <c r="L25" s="176">
        <f t="shared" ref="L25" si="80">L26+L27+L28+L30+L31</f>
        <v>0</v>
      </c>
      <c r="M25" s="176" t="e">
        <f>L25/K25*100</f>
        <v>#DIV/0!</v>
      </c>
      <c r="N25" s="176">
        <f t="shared" ref="N25" si="81">N26+N27+N28+N30+N31</f>
        <v>8185.0202899999995</v>
      </c>
      <c r="O25" s="176">
        <f t="shared" ref="O25" si="82">O26+O27+O28+O30+O31</f>
        <v>0</v>
      </c>
      <c r="P25" s="176">
        <f>O25/N25*100</f>
        <v>0</v>
      </c>
      <c r="Q25" s="176">
        <f t="shared" ref="Q25" si="83">Q26+Q27+Q28+Q30+Q31</f>
        <v>8531.1163300000007</v>
      </c>
      <c r="R25" s="176">
        <f t="shared" ref="R25" si="84">R26+R27+R28+R30+R31</f>
        <v>0</v>
      </c>
      <c r="S25" s="176">
        <f>R25/Q25*100</f>
        <v>0</v>
      </c>
      <c r="T25" s="176">
        <f t="shared" ref="T25" si="85">T26+T27+T28+T30+T31</f>
        <v>3935.15508</v>
      </c>
      <c r="U25" s="176">
        <f t="shared" ref="U25" si="86">U26+U27+U28+U30+U31</f>
        <v>0</v>
      </c>
      <c r="V25" s="176">
        <f>U25/T25*100</f>
        <v>0</v>
      </c>
      <c r="W25" s="176">
        <f t="shared" ref="W25" si="87">W26+W27+W28+W30+W31</f>
        <v>3612.3934600000002</v>
      </c>
      <c r="X25" s="176">
        <f t="shared" ref="X25" si="88">X26+X27+X28+X30+X31</f>
        <v>0</v>
      </c>
      <c r="Y25" s="176">
        <f>X25/W25*100</f>
        <v>0</v>
      </c>
      <c r="Z25" s="176">
        <f t="shared" ref="Z25" si="89">Z26+Z27+Z28+Z30+Z31</f>
        <v>1787.7600900000002</v>
      </c>
      <c r="AA25" s="176">
        <f t="shared" ref="AA25" si="90">AA26+AA27+AA28+AA30+AA31</f>
        <v>0</v>
      </c>
      <c r="AB25" s="176">
        <f t="shared" ref="AB25" si="91">AB26+AB27+AB28+AB30+AB31</f>
        <v>0</v>
      </c>
      <c r="AC25" s="176">
        <f t="shared" ref="AC25" si="92">AC26+AC27+AC28+AC30+AC31</f>
        <v>0</v>
      </c>
      <c r="AD25" s="176">
        <f>AC25/Z25*100</f>
        <v>0</v>
      </c>
      <c r="AE25" s="176">
        <f t="shared" ref="AE25" si="93">AE26+AE27+AE28+AE30+AE31</f>
        <v>13283.79902</v>
      </c>
      <c r="AF25" s="176">
        <f t="shared" ref="AF25" si="94">AF26+AF27+AF28+AF30+AF31</f>
        <v>0</v>
      </c>
      <c r="AG25" s="176">
        <f t="shared" ref="AG25" si="95">AG26+AG27+AG28+AG30+AG31</f>
        <v>0</v>
      </c>
      <c r="AH25" s="176">
        <f t="shared" ref="AH25" si="96">AH26+AH27+AH28+AH30+AH31</f>
        <v>0</v>
      </c>
      <c r="AI25" s="176">
        <f>AH25/AE25*100</f>
        <v>0</v>
      </c>
      <c r="AJ25" s="176">
        <f t="shared" ref="AJ25" si="97">AJ26+AJ27+AJ28+AJ30+AJ31</f>
        <v>2579.9209999999998</v>
      </c>
      <c r="AK25" s="176">
        <f t="shared" ref="AK25" si="98">AK26+AK27+AK28+AK30+AK31</f>
        <v>0</v>
      </c>
      <c r="AL25" s="176">
        <f t="shared" ref="AL25" si="99">AL26+AL27+AL28+AL30+AL31</f>
        <v>0</v>
      </c>
      <c r="AM25" s="176">
        <f t="shared" ref="AM25" si="100">AM26+AM27+AM28+AM30+AM31</f>
        <v>0</v>
      </c>
      <c r="AN25" s="176">
        <f>AM25/AJ25*100</f>
        <v>0</v>
      </c>
      <c r="AO25" s="176">
        <f t="shared" ref="AO25" si="101">AO26+AO27+AO28+AO30+AO31</f>
        <v>31.30000000000291</v>
      </c>
      <c r="AP25" s="176">
        <f t="shared" ref="AP25" si="102">AP26+AP27+AP28+AP30+AP31</f>
        <v>0</v>
      </c>
      <c r="AQ25" s="176">
        <f>AP25/AO25*100</f>
        <v>0</v>
      </c>
      <c r="AR25" s="176">
        <f t="shared" ref="AR25" si="103">AR26+AR27+AR28+AR30+AR31</f>
        <v>24872.92</v>
      </c>
      <c r="AS25" s="176">
        <f t="shared" ref="AS25" si="104">AS26+AS27+AS28+AS30+AS31</f>
        <v>0</v>
      </c>
      <c r="AT25" s="176">
        <f t="shared" ref="AT25" si="105">AT26+AT27+AT28+AT30+AT31</f>
        <v>0</v>
      </c>
      <c r="AU25" s="176">
        <f t="shared" ref="AU25" si="106">AU26+AU27+AU28+AU30+AU31</f>
        <v>0</v>
      </c>
      <c r="AV25" s="176">
        <f>AU25/AR25*100</f>
        <v>0</v>
      </c>
      <c r="AW25" s="176">
        <f t="shared" ref="AW25" si="107">AW26+AW27+AW28+AW30+AW31</f>
        <v>378.16813000000002</v>
      </c>
      <c r="AX25" s="176">
        <f t="shared" ref="AX25" si="108">AX26+AX27+AX28+AX30+AX31</f>
        <v>0</v>
      </c>
      <c r="AY25" s="176">
        <f>AX25/AW25*100</f>
        <v>0</v>
      </c>
      <c r="AZ25" s="339"/>
    </row>
    <row r="26" spans="1:52" ht="31.5">
      <c r="A26" s="331"/>
      <c r="B26" s="332"/>
      <c r="C26" s="333"/>
      <c r="D26" s="177" t="s">
        <v>37</v>
      </c>
      <c r="E26" s="154">
        <f t="shared" ref="E26:E31" si="109">H26+K26+N26+Q26+T26+W26+Z26+AE26+AJ26+AO26+AR26+AW26</f>
        <v>2937.6</v>
      </c>
      <c r="F26" s="154">
        <f t="shared" ref="F26:F31" si="110">I26+L26+O26+R26+U26+X26+AA26+AF26+AK26+AP26+AS26+AX26</f>
        <v>0</v>
      </c>
      <c r="G26" s="179"/>
      <c r="H26" s="155">
        <f>H11-H19</f>
        <v>0</v>
      </c>
      <c r="I26" s="155">
        <f t="shared" ref="I26:AY26" si="111">I11-I19</f>
        <v>0</v>
      </c>
      <c r="J26" s="155">
        <f t="shared" si="111"/>
        <v>0</v>
      </c>
      <c r="K26" s="155">
        <f t="shared" si="111"/>
        <v>0</v>
      </c>
      <c r="L26" s="155">
        <f t="shared" si="111"/>
        <v>0</v>
      </c>
      <c r="M26" s="155">
        <f t="shared" si="111"/>
        <v>0</v>
      </c>
      <c r="N26" s="155">
        <f t="shared" si="111"/>
        <v>0</v>
      </c>
      <c r="O26" s="155">
        <f t="shared" si="111"/>
        <v>0</v>
      </c>
      <c r="P26" s="155">
        <f t="shared" si="111"/>
        <v>0</v>
      </c>
      <c r="Q26" s="155">
        <f t="shared" si="111"/>
        <v>0</v>
      </c>
      <c r="R26" s="155">
        <f t="shared" si="111"/>
        <v>0</v>
      </c>
      <c r="S26" s="155">
        <f t="shared" si="111"/>
        <v>0</v>
      </c>
      <c r="T26" s="155">
        <f t="shared" si="111"/>
        <v>0</v>
      </c>
      <c r="U26" s="155">
        <f t="shared" si="111"/>
        <v>0</v>
      </c>
      <c r="V26" s="155">
        <f t="shared" si="111"/>
        <v>0</v>
      </c>
      <c r="W26" s="155">
        <f t="shared" si="111"/>
        <v>0</v>
      </c>
      <c r="X26" s="155">
        <f t="shared" si="111"/>
        <v>0</v>
      </c>
      <c r="Y26" s="155">
        <f t="shared" si="111"/>
        <v>0</v>
      </c>
      <c r="Z26" s="155">
        <f t="shared" si="111"/>
        <v>0</v>
      </c>
      <c r="AA26" s="155">
        <f t="shared" si="111"/>
        <v>0</v>
      </c>
      <c r="AB26" s="155">
        <f t="shared" si="111"/>
        <v>0</v>
      </c>
      <c r="AC26" s="155">
        <f t="shared" si="111"/>
        <v>0</v>
      </c>
      <c r="AD26" s="155">
        <f t="shared" si="111"/>
        <v>0</v>
      </c>
      <c r="AE26" s="155">
        <f t="shared" si="111"/>
        <v>0</v>
      </c>
      <c r="AF26" s="155">
        <f t="shared" si="111"/>
        <v>0</v>
      </c>
      <c r="AG26" s="155">
        <f t="shared" si="111"/>
        <v>0</v>
      </c>
      <c r="AH26" s="155">
        <f t="shared" si="111"/>
        <v>0</v>
      </c>
      <c r="AI26" s="155">
        <f t="shared" si="111"/>
        <v>0</v>
      </c>
      <c r="AJ26" s="155">
        <f t="shared" si="111"/>
        <v>0</v>
      </c>
      <c r="AK26" s="155">
        <f t="shared" si="111"/>
        <v>0</v>
      </c>
      <c r="AL26" s="155">
        <f t="shared" si="111"/>
        <v>0</v>
      </c>
      <c r="AM26" s="155">
        <f t="shared" si="111"/>
        <v>0</v>
      </c>
      <c r="AN26" s="155">
        <f t="shared" si="111"/>
        <v>0</v>
      </c>
      <c r="AO26" s="155">
        <f t="shared" si="111"/>
        <v>0</v>
      </c>
      <c r="AP26" s="155">
        <f t="shared" si="111"/>
        <v>0</v>
      </c>
      <c r="AQ26" s="155">
        <f t="shared" si="111"/>
        <v>0</v>
      </c>
      <c r="AR26" s="155">
        <f t="shared" si="111"/>
        <v>2937.6</v>
      </c>
      <c r="AS26" s="155">
        <f t="shared" si="111"/>
        <v>0</v>
      </c>
      <c r="AT26" s="155">
        <f t="shared" si="111"/>
        <v>0</v>
      </c>
      <c r="AU26" s="155">
        <f t="shared" si="111"/>
        <v>0</v>
      </c>
      <c r="AV26" s="155">
        <f t="shared" si="111"/>
        <v>0</v>
      </c>
      <c r="AW26" s="155">
        <f t="shared" si="111"/>
        <v>0</v>
      </c>
      <c r="AX26" s="155">
        <f t="shared" si="111"/>
        <v>0</v>
      </c>
      <c r="AY26" s="155">
        <f t="shared" si="111"/>
        <v>0</v>
      </c>
      <c r="AZ26" s="339"/>
    </row>
    <row r="27" spans="1:52" ht="57.75" customHeight="1">
      <c r="A27" s="331"/>
      <c r="B27" s="332"/>
      <c r="C27" s="333"/>
      <c r="D27" s="178" t="s">
        <v>2</v>
      </c>
      <c r="E27" s="154">
        <f t="shared" si="109"/>
        <v>2530.1000000000031</v>
      </c>
      <c r="F27" s="154">
        <f t="shared" si="110"/>
        <v>0</v>
      </c>
      <c r="G27" s="190"/>
      <c r="H27" s="155">
        <f t="shared" ref="H27:AY27" si="112">H12-H20</f>
        <v>0</v>
      </c>
      <c r="I27" s="155">
        <f t="shared" si="112"/>
        <v>0</v>
      </c>
      <c r="J27" s="155">
        <f t="shared" si="112"/>
        <v>0</v>
      </c>
      <c r="K27" s="155">
        <f t="shared" si="112"/>
        <v>0</v>
      </c>
      <c r="L27" s="155">
        <f t="shared" si="112"/>
        <v>0</v>
      </c>
      <c r="M27" s="155">
        <f t="shared" si="112"/>
        <v>0</v>
      </c>
      <c r="N27" s="155">
        <f t="shared" si="112"/>
        <v>0</v>
      </c>
      <c r="O27" s="155">
        <f t="shared" si="112"/>
        <v>0</v>
      </c>
      <c r="P27" s="155">
        <f t="shared" si="112"/>
        <v>0</v>
      </c>
      <c r="Q27" s="155">
        <f t="shared" si="112"/>
        <v>0</v>
      </c>
      <c r="R27" s="155">
        <f t="shared" si="112"/>
        <v>0</v>
      </c>
      <c r="S27" s="155">
        <f t="shared" si="112"/>
        <v>0</v>
      </c>
      <c r="T27" s="155">
        <f t="shared" si="112"/>
        <v>0</v>
      </c>
      <c r="U27" s="155">
        <f t="shared" si="112"/>
        <v>0</v>
      </c>
      <c r="V27" s="155">
        <f t="shared" si="112"/>
        <v>0</v>
      </c>
      <c r="W27" s="155">
        <f t="shared" si="112"/>
        <v>0</v>
      </c>
      <c r="X27" s="155">
        <f t="shared" si="112"/>
        <v>0</v>
      </c>
      <c r="Y27" s="155">
        <f t="shared" si="112"/>
        <v>0</v>
      </c>
      <c r="Z27" s="155">
        <f t="shared" si="112"/>
        <v>0</v>
      </c>
      <c r="AA27" s="155">
        <f t="shared" si="112"/>
        <v>0</v>
      </c>
      <c r="AB27" s="155">
        <f t="shared" si="112"/>
        <v>0</v>
      </c>
      <c r="AC27" s="155">
        <f t="shared" si="112"/>
        <v>0</v>
      </c>
      <c r="AD27" s="155">
        <f t="shared" si="112"/>
        <v>0</v>
      </c>
      <c r="AE27" s="155">
        <f t="shared" si="112"/>
        <v>0</v>
      </c>
      <c r="AF27" s="155">
        <f t="shared" si="112"/>
        <v>0</v>
      </c>
      <c r="AG27" s="155">
        <f t="shared" si="112"/>
        <v>0</v>
      </c>
      <c r="AH27" s="155">
        <f t="shared" si="112"/>
        <v>0</v>
      </c>
      <c r="AI27" s="155">
        <f t="shared" si="112"/>
        <v>0</v>
      </c>
      <c r="AJ27" s="155">
        <f t="shared" si="112"/>
        <v>671</v>
      </c>
      <c r="AK27" s="155">
        <f t="shared" si="112"/>
        <v>0</v>
      </c>
      <c r="AL27" s="155">
        <f t="shared" si="112"/>
        <v>0</v>
      </c>
      <c r="AM27" s="155">
        <f t="shared" si="112"/>
        <v>0</v>
      </c>
      <c r="AN27" s="155">
        <f t="shared" si="112"/>
        <v>0</v>
      </c>
      <c r="AO27" s="155">
        <f t="shared" si="112"/>
        <v>31.30000000000291</v>
      </c>
      <c r="AP27" s="155">
        <f t="shared" si="112"/>
        <v>0</v>
      </c>
      <c r="AQ27" s="155">
        <f t="shared" si="112"/>
        <v>0</v>
      </c>
      <c r="AR27" s="155">
        <f t="shared" si="112"/>
        <v>1827.8000000000002</v>
      </c>
      <c r="AS27" s="155">
        <f t="shared" si="112"/>
        <v>0</v>
      </c>
      <c r="AT27" s="155">
        <f t="shared" si="112"/>
        <v>0</v>
      </c>
      <c r="AU27" s="155">
        <f t="shared" si="112"/>
        <v>0</v>
      </c>
      <c r="AV27" s="155">
        <f t="shared" si="112"/>
        <v>0</v>
      </c>
      <c r="AW27" s="155">
        <f t="shared" si="112"/>
        <v>0</v>
      </c>
      <c r="AX27" s="155">
        <f t="shared" si="112"/>
        <v>0</v>
      </c>
      <c r="AY27" s="155">
        <f t="shared" si="112"/>
        <v>0</v>
      </c>
      <c r="AZ27" s="339"/>
    </row>
    <row r="28" spans="1:52" ht="15.75">
      <c r="A28" s="331"/>
      <c r="B28" s="332"/>
      <c r="C28" s="333"/>
      <c r="D28" s="183" t="s">
        <v>279</v>
      </c>
      <c r="E28" s="154">
        <f t="shared" si="109"/>
        <v>61743.215189999995</v>
      </c>
      <c r="F28" s="154">
        <f t="shared" si="110"/>
        <v>13.361789999999999</v>
      </c>
      <c r="G28" s="190"/>
      <c r="H28" s="155">
        <f t="shared" ref="H28:AY28" si="113">H13-H21</f>
        <v>13.361789999999999</v>
      </c>
      <c r="I28" s="155">
        <f t="shared" si="113"/>
        <v>13.361789999999999</v>
      </c>
      <c r="J28" s="155">
        <f t="shared" si="113"/>
        <v>0</v>
      </c>
      <c r="K28" s="155">
        <f t="shared" si="113"/>
        <v>0</v>
      </c>
      <c r="L28" s="155">
        <f t="shared" si="113"/>
        <v>0</v>
      </c>
      <c r="M28" s="155">
        <f t="shared" si="113"/>
        <v>0</v>
      </c>
      <c r="N28" s="155">
        <f t="shared" si="113"/>
        <v>8185.0202899999995</v>
      </c>
      <c r="O28" s="155">
        <f t="shared" si="113"/>
        <v>0</v>
      </c>
      <c r="P28" s="155">
        <f t="shared" si="113"/>
        <v>0</v>
      </c>
      <c r="Q28" s="155">
        <f t="shared" si="113"/>
        <v>8531.1163300000007</v>
      </c>
      <c r="R28" s="155">
        <f t="shared" si="113"/>
        <v>0</v>
      </c>
      <c r="S28" s="155">
        <f t="shared" si="113"/>
        <v>0</v>
      </c>
      <c r="T28" s="155">
        <f t="shared" si="113"/>
        <v>3935.15508</v>
      </c>
      <c r="U28" s="155">
        <f t="shared" si="113"/>
        <v>0</v>
      </c>
      <c r="V28" s="155">
        <f t="shared" si="113"/>
        <v>0</v>
      </c>
      <c r="W28" s="155">
        <f t="shared" si="113"/>
        <v>3612.3934600000002</v>
      </c>
      <c r="X28" s="155">
        <f t="shared" si="113"/>
        <v>0</v>
      </c>
      <c r="Y28" s="155">
        <f t="shared" si="113"/>
        <v>0</v>
      </c>
      <c r="Z28" s="155">
        <f t="shared" si="113"/>
        <v>1787.7600900000002</v>
      </c>
      <c r="AA28" s="155">
        <f t="shared" si="113"/>
        <v>0</v>
      </c>
      <c r="AB28" s="155">
        <f t="shared" si="113"/>
        <v>0</v>
      </c>
      <c r="AC28" s="155">
        <f t="shared" si="113"/>
        <v>0</v>
      </c>
      <c r="AD28" s="155">
        <f t="shared" si="113"/>
        <v>0</v>
      </c>
      <c r="AE28" s="155">
        <f t="shared" si="113"/>
        <v>13283.79902</v>
      </c>
      <c r="AF28" s="155">
        <f t="shared" si="113"/>
        <v>0</v>
      </c>
      <c r="AG28" s="155">
        <f t="shared" si="113"/>
        <v>0</v>
      </c>
      <c r="AH28" s="155">
        <f t="shared" si="113"/>
        <v>0</v>
      </c>
      <c r="AI28" s="155">
        <f t="shared" si="113"/>
        <v>0</v>
      </c>
      <c r="AJ28" s="155">
        <f t="shared" si="113"/>
        <v>1908.9209999999998</v>
      </c>
      <c r="AK28" s="155">
        <f t="shared" si="113"/>
        <v>0</v>
      </c>
      <c r="AL28" s="155">
        <f t="shared" si="113"/>
        <v>0</v>
      </c>
      <c r="AM28" s="155">
        <f t="shared" si="113"/>
        <v>0</v>
      </c>
      <c r="AN28" s="155">
        <f t="shared" si="113"/>
        <v>0</v>
      </c>
      <c r="AO28" s="155">
        <f t="shared" si="113"/>
        <v>0</v>
      </c>
      <c r="AP28" s="155">
        <f t="shared" si="113"/>
        <v>0</v>
      </c>
      <c r="AQ28" s="155">
        <f t="shared" si="113"/>
        <v>0</v>
      </c>
      <c r="AR28" s="155">
        <f t="shared" si="113"/>
        <v>20107.52</v>
      </c>
      <c r="AS28" s="155">
        <f t="shared" si="113"/>
        <v>0</v>
      </c>
      <c r="AT28" s="155">
        <f t="shared" si="113"/>
        <v>0</v>
      </c>
      <c r="AU28" s="155">
        <f t="shared" si="113"/>
        <v>0</v>
      </c>
      <c r="AV28" s="155">
        <f t="shared" si="113"/>
        <v>0</v>
      </c>
      <c r="AW28" s="155">
        <f t="shared" si="113"/>
        <v>378.16813000000002</v>
      </c>
      <c r="AX28" s="155">
        <f t="shared" si="113"/>
        <v>0</v>
      </c>
      <c r="AY28" s="155">
        <f t="shared" si="113"/>
        <v>0</v>
      </c>
      <c r="AZ28" s="339"/>
    </row>
    <row r="29" spans="1:52" ht="84" customHeight="1">
      <c r="A29" s="331"/>
      <c r="B29" s="332"/>
      <c r="C29" s="333"/>
      <c r="D29" s="202" t="s">
        <v>286</v>
      </c>
      <c r="E29" s="154">
        <f t="shared" si="109"/>
        <v>3507.8110000000001</v>
      </c>
      <c r="F29" s="154">
        <f t="shared" si="110"/>
        <v>0</v>
      </c>
      <c r="G29" s="159"/>
      <c r="H29" s="155">
        <f t="shared" ref="H29:AY29" si="114">H14-H22</f>
        <v>0</v>
      </c>
      <c r="I29" s="155">
        <f t="shared" si="114"/>
        <v>0</v>
      </c>
      <c r="J29" s="155">
        <f t="shared" si="114"/>
        <v>0</v>
      </c>
      <c r="K29" s="155">
        <f t="shared" si="114"/>
        <v>0</v>
      </c>
      <c r="L29" s="155">
        <f t="shared" si="114"/>
        <v>0</v>
      </c>
      <c r="M29" s="155">
        <f t="shared" si="114"/>
        <v>0</v>
      </c>
      <c r="N29" s="155">
        <f t="shared" si="114"/>
        <v>2782.7116000000001</v>
      </c>
      <c r="O29" s="155">
        <f t="shared" si="114"/>
        <v>0</v>
      </c>
      <c r="P29" s="155">
        <f t="shared" si="114"/>
        <v>0</v>
      </c>
      <c r="Q29" s="155">
        <f t="shared" si="114"/>
        <v>0</v>
      </c>
      <c r="R29" s="155">
        <f t="shared" si="114"/>
        <v>0</v>
      </c>
      <c r="S29" s="155">
        <f t="shared" si="114"/>
        <v>0</v>
      </c>
      <c r="T29" s="155">
        <f t="shared" si="114"/>
        <v>346.93127000000004</v>
      </c>
      <c r="U29" s="155">
        <f t="shared" si="114"/>
        <v>0</v>
      </c>
      <c r="V29" s="155">
        <f t="shared" si="114"/>
        <v>0</v>
      </c>
      <c r="W29" s="155">
        <f t="shared" si="114"/>
        <v>0</v>
      </c>
      <c r="X29" s="155">
        <f t="shared" si="114"/>
        <v>0</v>
      </c>
      <c r="Y29" s="155">
        <f t="shared" si="114"/>
        <v>0</v>
      </c>
      <c r="Z29" s="155">
        <f t="shared" si="114"/>
        <v>0</v>
      </c>
      <c r="AA29" s="155">
        <f t="shared" si="114"/>
        <v>0</v>
      </c>
      <c r="AB29" s="155">
        <f t="shared" si="114"/>
        <v>0</v>
      </c>
      <c r="AC29" s="155">
        <f t="shared" si="114"/>
        <v>0</v>
      </c>
      <c r="AD29" s="155">
        <f t="shared" si="114"/>
        <v>0</v>
      </c>
      <c r="AE29" s="155">
        <f t="shared" si="114"/>
        <v>0</v>
      </c>
      <c r="AF29" s="155">
        <f t="shared" si="114"/>
        <v>0</v>
      </c>
      <c r="AG29" s="155">
        <f t="shared" si="114"/>
        <v>0</v>
      </c>
      <c r="AH29" s="155">
        <f t="shared" si="114"/>
        <v>0</v>
      </c>
      <c r="AI29" s="155">
        <f t="shared" si="114"/>
        <v>0</v>
      </c>
      <c r="AJ29" s="155">
        <f t="shared" si="114"/>
        <v>0</v>
      </c>
      <c r="AK29" s="155">
        <f t="shared" si="114"/>
        <v>0</v>
      </c>
      <c r="AL29" s="155">
        <f t="shared" si="114"/>
        <v>0</v>
      </c>
      <c r="AM29" s="155">
        <f t="shared" si="114"/>
        <v>0</v>
      </c>
      <c r="AN29" s="155">
        <f t="shared" si="114"/>
        <v>0</v>
      </c>
      <c r="AO29" s="155">
        <f t="shared" si="114"/>
        <v>0</v>
      </c>
      <c r="AP29" s="155">
        <f t="shared" si="114"/>
        <v>0</v>
      </c>
      <c r="AQ29" s="155">
        <f t="shared" si="114"/>
        <v>0</v>
      </c>
      <c r="AR29" s="155">
        <f t="shared" si="114"/>
        <v>0</v>
      </c>
      <c r="AS29" s="155">
        <f t="shared" si="114"/>
        <v>0</v>
      </c>
      <c r="AT29" s="155">
        <f t="shared" si="114"/>
        <v>0</v>
      </c>
      <c r="AU29" s="155">
        <f t="shared" si="114"/>
        <v>0</v>
      </c>
      <c r="AV29" s="155">
        <f t="shared" si="114"/>
        <v>0</v>
      </c>
      <c r="AW29" s="155">
        <f t="shared" si="114"/>
        <v>378.16813000000002</v>
      </c>
      <c r="AX29" s="155">
        <f t="shared" si="114"/>
        <v>0</v>
      </c>
      <c r="AY29" s="155">
        <f t="shared" si="114"/>
        <v>0</v>
      </c>
      <c r="AZ29" s="339"/>
    </row>
    <row r="30" spans="1:52" ht="15.75">
      <c r="A30" s="331"/>
      <c r="B30" s="332"/>
      <c r="C30" s="333"/>
      <c r="D30" s="183" t="s">
        <v>280</v>
      </c>
      <c r="E30" s="154">
        <f t="shared" si="109"/>
        <v>0</v>
      </c>
      <c r="F30" s="154">
        <f t="shared" si="110"/>
        <v>0</v>
      </c>
      <c r="G30" s="159"/>
      <c r="H30" s="155">
        <f t="shared" ref="H30:AY30" si="115">H15-H23</f>
        <v>0</v>
      </c>
      <c r="I30" s="155">
        <f t="shared" si="115"/>
        <v>0</v>
      </c>
      <c r="J30" s="155">
        <f t="shared" si="115"/>
        <v>0</v>
      </c>
      <c r="K30" s="155">
        <f t="shared" si="115"/>
        <v>0</v>
      </c>
      <c r="L30" s="155">
        <f t="shared" si="115"/>
        <v>0</v>
      </c>
      <c r="M30" s="155">
        <f t="shared" si="115"/>
        <v>0</v>
      </c>
      <c r="N30" s="155">
        <f t="shared" si="115"/>
        <v>0</v>
      </c>
      <c r="O30" s="155">
        <f t="shared" si="115"/>
        <v>0</v>
      </c>
      <c r="P30" s="155">
        <f t="shared" si="115"/>
        <v>0</v>
      </c>
      <c r="Q30" s="155">
        <f t="shared" si="115"/>
        <v>0</v>
      </c>
      <c r="R30" s="155">
        <f t="shared" si="115"/>
        <v>0</v>
      </c>
      <c r="S30" s="155">
        <f t="shared" si="115"/>
        <v>0</v>
      </c>
      <c r="T30" s="155">
        <f t="shared" si="115"/>
        <v>0</v>
      </c>
      <c r="U30" s="155">
        <f t="shared" si="115"/>
        <v>0</v>
      </c>
      <c r="V30" s="155">
        <f t="shared" si="115"/>
        <v>0</v>
      </c>
      <c r="W30" s="155">
        <f t="shared" si="115"/>
        <v>0</v>
      </c>
      <c r="X30" s="155">
        <f t="shared" si="115"/>
        <v>0</v>
      </c>
      <c r="Y30" s="155">
        <f t="shared" si="115"/>
        <v>0</v>
      </c>
      <c r="Z30" s="155">
        <f t="shared" si="115"/>
        <v>0</v>
      </c>
      <c r="AA30" s="155">
        <f t="shared" si="115"/>
        <v>0</v>
      </c>
      <c r="AB30" s="155">
        <f t="shared" si="115"/>
        <v>0</v>
      </c>
      <c r="AC30" s="155">
        <f t="shared" si="115"/>
        <v>0</v>
      </c>
      <c r="AD30" s="155">
        <f t="shared" si="115"/>
        <v>0</v>
      </c>
      <c r="AE30" s="155">
        <f t="shared" si="115"/>
        <v>0</v>
      </c>
      <c r="AF30" s="155">
        <f t="shared" si="115"/>
        <v>0</v>
      </c>
      <c r="AG30" s="155">
        <f t="shared" si="115"/>
        <v>0</v>
      </c>
      <c r="AH30" s="155">
        <f t="shared" si="115"/>
        <v>0</v>
      </c>
      <c r="AI30" s="155">
        <f t="shared" si="115"/>
        <v>0</v>
      </c>
      <c r="AJ30" s="155">
        <f t="shared" si="115"/>
        <v>0</v>
      </c>
      <c r="AK30" s="155">
        <f t="shared" si="115"/>
        <v>0</v>
      </c>
      <c r="AL30" s="155">
        <f t="shared" si="115"/>
        <v>0</v>
      </c>
      <c r="AM30" s="155">
        <f t="shared" si="115"/>
        <v>0</v>
      </c>
      <c r="AN30" s="155">
        <f t="shared" si="115"/>
        <v>0</v>
      </c>
      <c r="AO30" s="155">
        <f t="shared" si="115"/>
        <v>0</v>
      </c>
      <c r="AP30" s="155">
        <f t="shared" si="115"/>
        <v>0</v>
      </c>
      <c r="AQ30" s="155">
        <f t="shared" si="115"/>
        <v>0</v>
      </c>
      <c r="AR30" s="155">
        <f t="shared" si="115"/>
        <v>0</v>
      </c>
      <c r="AS30" s="155">
        <f t="shared" si="115"/>
        <v>0</v>
      </c>
      <c r="AT30" s="155">
        <f t="shared" si="115"/>
        <v>0</v>
      </c>
      <c r="AU30" s="155">
        <f t="shared" si="115"/>
        <v>0</v>
      </c>
      <c r="AV30" s="155">
        <f t="shared" si="115"/>
        <v>0</v>
      </c>
      <c r="AW30" s="155">
        <f t="shared" si="115"/>
        <v>0</v>
      </c>
      <c r="AX30" s="155">
        <f t="shared" si="115"/>
        <v>0</v>
      </c>
      <c r="AY30" s="155">
        <f t="shared" si="115"/>
        <v>0</v>
      </c>
      <c r="AZ30" s="339"/>
    </row>
    <row r="31" spans="1:52" ht="31.5">
      <c r="A31" s="334"/>
      <c r="B31" s="335"/>
      <c r="C31" s="336"/>
      <c r="D31" s="177" t="s">
        <v>43</v>
      </c>
      <c r="E31" s="154">
        <f t="shared" si="109"/>
        <v>0</v>
      </c>
      <c r="F31" s="154">
        <f t="shared" si="110"/>
        <v>0</v>
      </c>
      <c r="G31" s="179"/>
      <c r="H31" s="155">
        <f t="shared" ref="H31:AY31" si="116">H16-H24</f>
        <v>0</v>
      </c>
      <c r="I31" s="155">
        <f t="shared" si="116"/>
        <v>0</v>
      </c>
      <c r="J31" s="155">
        <f t="shared" si="116"/>
        <v>0</v>
      </c>
      <c r="K31" s="155">
        <f t="shared" si="116"/>
        <v>0</v>
      </c>
      <c r="L31" s="155">
        <f t="shared" si="116"/>
        <v>0</v>
      </c>
      <c r="M31" s="155">
        <f t="shared" si="116"/>
        <v>0</v>
      </c>
      <c r="N31" s="155">
        <f t="shared" si="116"/>
        <v>0</v>
      </c>
      <c r="O31" s="155">
        <f t="shared" si="116"/>
        <v>0</v>
      </c>
      <c r="P31" s="155">
        <f t="shared" si="116"/>
        <v>0</v>
      </c>
      <c r="Q31" s="155">
        <f t="shared" si="116"/>
        <v>0</v>
      </c>
      <c r="R31" s="155">
        <f t="shared" si="116"/>
        <v>0</v>
      </c>
      <c r="S31" s="155">
        <f t="shared" si="116"/>
        <v>0</v>
      </c>
      <c r="T31" s="155">
        <f t="shared" si="116"/>
        <v>0</v>
      </c>
      <c r="U31" s="155">
        <f t="shared" si="116"/>
        <v>0</v>
      </c>
      <c r="V31" s="155">
        <f t="shared" si="116"/>
        <v>0</v>
      </c>
      <c r="W31" s="155">
        <f t="shared" si="116"/>
        <v>0</v>
      </c>
      <c r="X31" s="155">
        <f t="shared" si="116"/>
        <v>0</v>
      </c>
      <c r="Y31" s="155">
        <f t="shared" si="116"/>
        <v>0</v>
      </c>
      <c r="Z31" s="155">
        <f t="shared" si="116"/>
        <v>0</v>
      </c>
      <c r="AA31" s="155">
        <f t="shared" si="116"/>
        <v>0</v>
      </c>
      <c r="AB31" s="155">
        <f t="shared" si="116"/>
        <v>0</v>
      </c>
      <c r="AC31" s="155">
        <f t="shared" si="116"/>
        <v>0</v>
      </c>
      <c r="AD31" s="155">
        <f t="shared" si="116"/>
        <v>0</v>
      </c>
      <c r="AE31" s="155">
        <f t="shared" si="116"/>
        <v>0</v>
      </c>
      <c r="AF31" s="155">
        <f t="shared" si="116"/>
        <v>0</v>
      </c>
      <c r="AG31" s="155">
        <f t="shared" si="116"/>
        <v>0</v>
      </c>
      <c r="AH31" s="155">
        <f t="shared" si="116"/>
        <v>0</v>
      </c>
      <c r="AI31" s="155">
        <f t="shared" si="116"/>
        <v>0</v>
      </c>
      <c r="AJ31" s="155">
        <f t="shared" si="116"/>
        <v>0</v>
      </c>
      <c r="AK31" s="155">
        <f t="shared" si="116"/>
        <v>0</v>
      </c>
      <c r="AL31" s="155">
        <f t="shared" si="116"/>
        <v>0</v>
      </c>
      <c r="AM31" s="155">
        <f t="shared" si="116"/>
        <v>0</v>
      </c>
      <c r="AN31" s="155">
        <f t="shared" si="116"/>
        <v>0</v>
      </c>
      <c r="AO31" s="155">
        <f t="shared" si="116"/>
        <v>0</v>
      </c>
      <c r="AP31" s="155">
        <f t="shared" si="116"/>
        <v>0</v>
      </c>
      <c r="AQ31" s="155">
        <f t="shared" si="116"/>
        <v>0</v>
      </c>
      <c r="AR31" s="155">
        <f t="shared" si="116"/>
        <v>0</v>
      </c>
      <c r="AS31" s="155">
        <f t="shared" si="116"/>
        <v>0</v>
      </c>
      <c r="AT31" s="155">
        <f t="shared" si="116"/>
        <v>0</v>
      </c>
      <c r="AU31" s="155">
        <f t="shared" si="116"/>
        <v>0</v>
      </c>
      <c r="AV31" s="155">
        <f t="shared" si="116"/>
        <v>0</v>
      </c>
      <c r="AW31" s="155">
        <f t="shared" si="116"/>
        <v>0</v>
      </c>
      <c r="AX31" s="155">
        <f t="shared" si="116"/>
        <v>0</v>
      </c>
      <c r="AY31" s="155">
        <f t="shared" si="116"/>
        <v>0</v>
      </c>
      <c r="AZ31" s="340"/>
    </row>
    <row r="32" spans="1:52" s="125" customFormat="1" ht="20.25" customHeight="1">
      <c r="A32" s="313" t="s">
        <v>321</v>
      </c>
      <c r="B32" s="314"/>
      <c r="C32" s="314"/>
      <c r="D32" s="314"/>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308"/>
      <c r="AZ32" s="315"/>
    </row>
    <row r="33" spans="1:52" s="125" customFormat="1" ht="20.25" customHeight="1">
      <c r="A33" s="307" t="s">
        <v>289</v>
      </c>
      <c r="B33" s="308"/>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8"/>
      <c r="AZ33" s="309"/>
    </row>
    <row r="34" spans="1:52" s="125" customFormat="1" ht="15.75">
      <c r="A34" s="310" t="s">
        <v>290</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2"/>
    </row>
    <row r="35" spans="1:52" ht="18.75" customHeight="1">
      <c r="A35" s="266" t="s">
        <v>261</v>
      </c>
      <c r="B35" s="269" t="s">
        <v>291</v>
      </c>
      <c r="C35" s="269" t="s">
        <v>300</v>
      </c>
      <c r="D35" s="184" t="s">
        <v>41</v>
      </c>
      <c r="E35" s="154">
        <f>H35+K35+N35+Q35+T35+W35+Z35+AE35+AJ35+AO35+AR35+AW35</f>
        <v>5</v>
      </c>
      <c r="F35" s="154">
        <f>I35+L35+O35+R35+U35+X35+AA35+AF35+AK35+AP35+AS35+AX35</f>
        <v>0</v>
      </c>
      <c r="G35" s="185">
        <f>F35/E35</f>
        <v>0</v>
      </c>
      <c r="H35" s="176">
        <f>H36+H37+H38+H40+H41</f>
        <v>0</v>
      </c>
      <c r="I35" s="176">
        <f t="shared" ref="I35:AX35" si="117">I36+I37+I38+I40+I41</f>
        <v>0</v>
      </c>
      <c r="J35" s="176" t="e">
        <f>I35/H35*100</f>
        <v>#DIV/0!</v>
      </c>
      <c r="K35" s="176">
        <f t="shared" si="117"/>
        <v>0</v>
      </c>
      <c r="L35" s="176">
        <f t="shared" si="117"/>
        <v>0</v>
      </c>
      <c r="M35" s="176" t="e">
        <f>L35/K35*100</f>
        <v>#DIV/0!</v>
      </c>
      <c r="N35" s="176">
        <f t="shared" si="117"/>
        <v>0</v>
      </c>
      <c r="O35" s="176">
        <f t="shared" si="117"/>
        <v>0</v>
      </c>
      <c r="P35" s="176" t="e">
        <f>O35/N35*100</f>
        <v>#DIV/0!</v>
      </c>
      <c r="Q35" s="176">
        <f t="shared" si="117"/>
        <v>0</v>
      </c>
      <c r="R35" s="176">
        <f t="shared" si="117"/>
        <v>0</v>
      </c>
      <c r="S35" s="176" t="e">
        <f>R35/Q35*100</f>
        <v>#DIV/0!</v>
      </c>
      <c r="T35" s="176">
        <f t="shared" si="117"/>
        <v>0</v>
      </c>
      <c r="U35" s="176">
        <f t="shared" si="117"/>
        <v>0</v>
      </c>
      <c r="V35" s="176" t="e">
        <f>U35/T35*100</f>
        <v>#DIV/0!</v>
      </c>
      <c r="W35" s="176">
        <f t="shared" si="117"/>
        <v>0</v>
      </c>
      <c r="X35" s="176">
        <f t="shared" si="117"/>
        <v>0</v>
      </c>
      <c r="Y35" s="176" t="e">
        <f>X35/W35*100</f>
        <v>#DIV/0!</v>
      </c>
      <c r="Z35" s="176">
        <f t="shared" si="117"/>
        <v>0</v>
      </c>
      <c r="AA35" s="176">
        <f t="shared" si="117"/>
        <v>0</v>
      </c>
      <c r="AB35" s="176">
        <f t="shared" si="117"/>
        <v>0</v>
      </c>
      <c r="AC35" s="176">
        <f t="shared" si="117"/>
        <v>0</v>
      </c>
      <c r="AD35" s="176" t="e">
        <f>AC35/Z35*100</f>
        <v>#DIV/0!</v>
      </c>
      <c r="AE35" s="176">
        <f t="shared" si="117"/>
        <v>0</v>
      </c>
      <c r="AF35" s="176">
        <f t="shared" si="117"/>
        <v>0</v>
      </c>
      <c r="AG35" s="176">
        <f t="shared" si="117"/>
        <v>0</v>
      </c>
      <c r="AH35" s="176">
        <f t="shared" si="117"/>
        <v>0</v>
      </c>
      <c r="AI35" s="176" t="e">
        <f>AH35/AE35*100</f>
        <v>#DIV/0!</v>
      </c>
      <c r="AJ35" s="176">
        <f t="shared" si="117"/>
        <v>5</v>
      </c>
      <c r="AK35" s="176">
        <f t="shared" si="117"/>
        <v>0</v>
      </c>
      <c r="AL35" s="176">
        <f t="shared" si="117"/>
        <v>0</v>
      </c>
      <c r="AM35" s="176">
        <f t="shared" si="117"/>
        <v>0</v>
      </c>
      <c r="AN35" s="176">
        <f>AM35/AJ35*100</f>
        <v>0</v>
      </c>
      <c r="AO35" s="176">
        <f t="shared" si="117"/>
        <v>0</v>
      </c>
      <c r="AP35" s="176">
        <f t="shared" si="117"/>
        <v>0</v>
      </c>
      <c r="AQ35" s="176" t="e">
        <f>AP35/AO35*100</f>
        <v>#DIV/0!</v>
      </c>
      <c r="AR35" s="176">
        <f t="shared" si="117"/>
        <v>0</v>
      </c>
      <c r="AS35" s="176">
        <f t="shared" si="117"/>
        <v>0</v>
      </c>
      <c r="AT35" s="176">
        <f t="shared" si="117"/>
        <v>0</v>
      </c>
      <c r="AU35" s="176">
        <f t="shared" si="117"/>
        <v>0</v>
      </c>
      <c r="AV35" s="176" t="e">
        <f>AU35/AR35*100</f>
        <v>#DIV/0!</v>
      </c>
      <c r="AW35" s="176">
        <f t="shared" si="117"/>
        <v>0</v>
      </c>
      <c r="AX35" s="176">
        <f t="shared" si="117"/>
        <v>0</v>
      </c>
      <c r="AY35" s="176" t="e">
        <f>AX35/AW35*100</f>
        <v>#DIV/0!</v>
      </c>
      <c r="AZ35" s="272"/>
    </row>
    <row r="36" spans="1:52" ht="31.5">
      <c r="A36" s="267"/>
      <c r="B36" s="270"/>
      <c r="C36" s="270"/>
      <c r="D36" s="186" t="s">
        <v>37</v>
      </c>
      <c r="E36" s="154">
        <f t="shared" ref="E36:E41" si="118">H36+K36+N36+Q36+T36+W36+Z36+AE36+AJ36+AO36+AR36+AW36</f>
        <v>0</v>
      </c>
      <c r="F36" s="154">
        <f t="shared" ref="F36:F41" si="119">I36+L36+O36+R36+U36+X36+AA36+AF36+AK36+AP36+AS36+AX36</f>
        <v>0</v>
      </c>
      <c r="G36" s="179"/>
      <c r="H36" s="155"/>
      <c r="I36" s="155"/>
      <c r="J36" s="180"/>
      <c r="K36" s="155"/>
      <c r="L36" s="155"/>
      <c r="M36" s="180"/>
      <c r="N36" s="155"/>
      <c r="O36" s="155"/>
      <c r="P36" s="182"/>
      <c r="Q36" s="155"/>
      <c r="R36" s="155"/>
      <c r="S36" s="180"/>
      <c r="T36" s="155"/>
      <c r="U36" s="155"/>
      <c r="V36" s="180"/>
      <c r="W36" s="155"/>
      <c r="X36" s="155"/>
      <c r="Y36" s="180"/>
      <c r="Z36" s="155"/>
      <c r="AA36" s="158"/>
      <c r="AB36" s="181"/>
      <c r="AC36" s="180"/>
      <c r="AD36" s="182"/>
      <c r="AE36" s="155"/>
      <c r="AF36" s="158"/>
      <c r="AG36" s="181"/>
      <c r="AH36" s="187"/>
      <c r="AI36" s="182"/>
      <c r="AJ36" s="155"/>
      <c r="AK36" s="158"/>
      <c r="AL36" s="181"/>
      <c r="AM36" s="187"/>
      <c r="AN36" s="182"/>
      <c r="AO36" s="188"/>
      <c r="AP36" s="155"/>
      <c r="AQ36" s="155"/>
      <c r="AR36" s="155"/>
      <c r="AS36" s="156"/>
      <c r="AT36" s="181"/>
      <c r="AU36" s="187"/>
      <c r="AV36" s="182"/>
      <c r="AW36" s="155"/>
      <c r="AX36" s="157"/>
      <c r="AY36" s="182"/>
      <c r="AZ36" s="273"/>
    </row>
    <row r="37" spans="1:52" ht="64.5" customHeight="1">
      <c r="A37" s="267"/>
      <c r="B37" s="270"/>
      <c r="C37" s="270"/>
      <c r="D37" s="189" t="s">
        <v>2</v>
      </c>
      <c r="E37" s="154">
        <f t="shared" si="118"/>
        <v>0</v>
      </c>
      <c r="F37" s="154">
        <f t="shared" si="119"/>
        <v>0</v>
      </c>
      <c r="G37" s="190"/>
      <c r="H37" s="160"/>
      <c r="I37" s="160"/>
      <c r="J37" s="161"/>
      <c r="K37" s="160"/>
      <c r="L37" s="160"/>
      <c r="M37" s="161"/>
      <c r="N37" s="160"/>
      <c r="O37" s="160"/>
      <c r="P37" s="191"/>
      <c r="Q37" s="160"/>
      <c r="R37" s="160"/>
      <c r="S37" s="161"/>
      <c r="T37" s="160"/>
      <c r="U37" s="160"/>
      <c r="V37" s="161"/>
      <c r="W37" s="160"/>
      <c r="X37" s="160"/>
      <c r="Y37" s="161"/>
      <c r="Z37" s="160"/>
      <c r="AA37" s="164"/>
      <c r="AB37" s="165"/>
      <c r="AC37" s="161"/>
      <c r="AD37" s="191"/>
      <c r="AE37" s="160"/>
      <c r="AF37" s="164"/>
      <c r="AG37" s="165"/>
      <c r="AH37" s="192"/>
      <c r="AI37" s="191"/>
      <c r="AJ37" s="160"/>
      <c r="AK37" s="164"/>
      <c r="AL37" s="165"/>
      <c r="AM37" s="192"/>
      <c r="AN37" s="191"/>
      <c r="AO37" s="167"/>
      <c r="AP37" s="161"/>
      <c r="AQ37" s="161"/>
      <c r="AR37" s="160"/>
      <c r="AS37" s="162"/>
      <c r="AT37" s="165"/>
      <c r="AU37" s="192"/>
      <c r="AV37" s="191"/>
      <c r="AW37" s="160"/>
      <c r="AX37" s="163"/>
      <c r="AY37" s="191"/>
      <c r="AZ37" s="273"/>
    </row>
    <row r="38" spans="1:52" ht="21.75" customHeight="1">
      <c r="A38" s="267"/>
      <c r="B38" s="270"/>
      <c r="C38" s="270"/>
      <c r="D38" s="183" t="s">
        <v>279</v>
      </c>
      <c r="E38" s="154">
        <f t="shared" si="118"/>
        <v>5</v>
      </c>
      <c r="F38" s="154">
        <f t="shared" si="119"/>
        <v>0</v>
      </c>
      <c r="G38" s="190"/>
      <c r="H38" s="160"/>
      <c r="I38" s="160"/>
      <c r="J38" s="161"/>
      <c r="K38" s="160"/>
      <c r="L38" s="160"/>
      <c r="M38" s="161"/>
      <c r="N38" s="160"/>
      <c r="O38" s="160"/>
      <c r="P38" s="191"/>
      <c r="Q38" s="160"/>
      <c r="R38" s="160"/>
      <c r="S38" s="161"/>
      <c r="T38" s="160"/>
      <c r="U38" s="160"/>
      <c r="V38" s="161"/>
      <c r="W38" s="160"/>
      <c r="X38" s="160"/>
      <c r="Y38" s="161"/>
      <c r="Z38" s="160"/>
      <c r="AA38" s="164"/>
      <c r="AB38" s="165"/>
      <c r="AC38" s="161"/>
      <c r="AD38" s="191"/>
      <c r="AE38" s="160"/>
      <c r="AF38" s="164"/>
      <c r="AG38" s="165"/>
      <c r="AH38" s="192"/>
      <c r="AI38" s="191"/>
      <c r="AJ38" s="160">
        <v>5</v>
      </c>
      <c r="AK38" s="164"/>
      <c r="AL38" s="165"/>
      <c r="AM38" s="192"/>
      <c r="AN38" s="191"/>
      <c r="AO38" s="160"/>
      <c r="AP38" s="192"/>
      <c r="AQ38" s="191"/>
      <c r="AR38" s="160"/>
      <c r="AS38" s="164"/>
      <c r="AT38" s="165"/>
      <c r="AU38" s="192"/>
      <c r="AV38" s="191"/>
      <c r="AW38" s="160"/>
      <c r="AX38" s="163"/>
      <c r="AY38" s="166"/>
      <c r="AZ38" s="273"/>
    </row>
    <row r="39" spans="1:52" ht="87.75" customHeight="1">
      <c r="A39" s="267"/>
      <c r="B39" s="270"/>
      <c r="C39" s="270"/>
      <c r="D39" s="202" t="s">
        <v>286</v>
      </c>
      <c r="E39" s="154">
        <f t="shared" si="118"/>
        <v>0</v>
      </c>
      <c r="F39" s="154">
        <f t="shared" si="119"/>
        <v>0</v>
      </c>
      <c r="G39" s="159"/>
      <c r="H39" s="169"/>
      <c r="I39" s="169"/>
      <c r="J39" s="168"/>
      <c r="K39" s="169"/>
      <c r="L39" s="169"/>
      <c r="M39" s="168"/>
      <c r="N39" s="169"/>
      <c r="O39" s="169"/>
      <c r="P39" s="174"/>
      <c r="Q39" s="169"/>
      <c r="R39" s="169"/>
      <c r="S39" s="168"/>
      <c r="T39" s="169"/>
      <c r="U39" s="169"/>
      <c r="V39" s="168"/>
      <c r="W39" s="169"/>
      <c r="X39" s="169"/>
      <c r="Y39" s="168"/>
      <c r="Z39" s="169"/>
      <c r="AA39" s="171"/>
      <c r="AB39" s="172"/>
      <c r="AC39" s="168"/>
      <c r="AD39" s="174"/>
      <c r="AE39" s="169"/>
      <c r="AF39" s="171"/>
      <c r="AG39" s="172"/>
      <c r="AH39" s="195"/>
      <c r="AI39" s="174"/>
      <c r="AJ39" s="169"/>
      <c r="AK39" s="171"/>
      <c r="AL39" s="172"/>
      <c r="AM39" s="195"/>
      <c r="AN39" s="174"/>
      <c r="AO39" s="169"/>
      <c r="AP39" s="195"/>
      <c r="AQ39" s="174"/>
      <c r="AR39" s="169"/>
      <c r="AS39" s="173"/>
      <c r="AT39" s="172"/>
      <c r="AU39" s="195"/>
      <c r="AV39" s="174"/>
      <c r="AW39" s="169"/>
      <c r="AX39" s="170"/>
      <c r="AY39" s="174"/>
      <c r="AZ39" s="273"/>
    </row>
    <row r="40" spans="1:52" ht="21.75" customHeight="1">
      <c r="A40" s="267"/>
      <c r="B40" s="270"/>
      <c r="C40" s="270"/>
      <c r="D40" s="183" t="s">
        <v>280</v>
      </c>
      <c r="E40" s="154">
        <f t="shared" si="118"/>
        <v>0</v>
      </c>
      <c r="F40" s="154">
        <f t="shared" si="119"/>
        <v>0</v>
      </c>
      <c r="G40" s="159"/>
      <c r="H40" s="169"/>
      <c r="I40" s="169"/>
      <c r="J40" s="168"/>
      <c r="K40" s="169"/>
      <c r="L40" s="169"/>
      <c r="M40" s="168"/>
      <c r="N40" s="169"/>
      <c r="O40" s="169"/>
      <c r="P40" s="174"/>
      <c r="Q40" s="169"/>
      <c r="R40" s="169"/>
      <c r="S40" s="168"/>
      <c r="T40" s="169"/>
      <c r="U40" s="169"/>
      <c r="V40" s="168"/>
      <c r="W40" s="169"/>
      <c r="X40" s="169"/>
      <c r="Y40" s="168"/>
      <c r="Z40" s="169"/>
      <c r="AA40" s="171"/>
      <c r="AB40" s="172"/>
      <c r="AC40" s="168"/>
      <c r="AD40" s="174"/>
      <c r="AE40" s="169"/>
      <c r="AF40" s="171"/>
      <c r="AG40" s="172"/>
      <c r="AH40" s="195"/>
      <c r="AI40" s="174"/>
      <c r="AJ40" s="169"/>
      <c r="AK40" s="171"/>
      <c r="AL40" s="172"/>
      <c r="AM40" s="195"/>
      <c r="AN40" s="174"/>
      <c r="AO40" s="169"/>
      <c r="AP40" s="195"/>
      <c r="AQ40" s="174"/>
      <c r="AR40" s="169"/>
      <c r="AS40" s="173"/>
      <c r="AT40" s="172"/>
      <c r="AU40" s="195"/>
      <c r="AV40" s="174"/>
      <c r="AW40" s="169"/>
      <c r="AX40" s="170"/>
      <c r="AY40" s="174"/>
      <c r="AZ40" s="273"/>
    </row>
    <row r="41" spans="1:52" ht="33.75" customHeight="1">
      <c r="A41" s="268"/>
      <c r="B41" s="271"/>
      <c r="C41" s="271"/>
      <c r="D41" s="177" t="s">
        <v>43</v>
      </c>
      <c r="E41" s="154">
        <f t="shared" si="118"/>
        <v>0</v>
      </c>
      <c r="F41" s="154">
        <f t="shared" si="119"/>
        <v>0</v>
      </c>
      <c r="G41" s="179"/>
      <c r="H41" s="155"/>
      <c r="I41" s="155"/>
      <c r="J41" s="180"/>
      <c r="K41" s="155"/>
      <c r="L41" s="155"/>
      <c r="M41" s="180"/>
      <c r="N41" s="155"/>
      <c r="O41" s="155"/>
      <c r="P41" s="182"/>
      <c r="Q41" s="155"/>
      <c r="R41" s="155"/>
      <c r="S41" s="180"/>
      <c r="T41" s="155"/>
      <c r="U41" s="155"/>
      <c r="V41" s="180"/>
      <c r="W41" s="155"/>
      <c r="X41" s="155"/>
      <c r="Y41" s="180"/>
      <c r="Z41" s="155"/>
      <c r="AA41" s="158"/>
      <c r="AB41" s="181"/>
      <c r="AC41" s="180"/>
      <c r="AD41" s="182"/>
      <c r="AE41" s="155"/>
      <c r="AF41" s="158"/>
      <c r="AG41" s="181"/>
      <c r="AH41" s="187"/>
      <c r="AI41" s="182"/>
      <c r="AJ41" s="155"/>
      <c r="AK41" s="158"/>
      <c r="AL41" s="181"/>
      <c r="AM41" s="187"/>
      <c r="AN41" s="182"/>
      <c r="AO41" s="155"/>
      <c r="AP41" s="187"/>
      <c r="AQ41" s="182"/>
      <c r="AR41" s="155"/>
      <c r="AS41" s="156"/>
      <c r="AT41" s="181"/>
      <c r="AU41" s="187"/>
      <c r="AV41" s="182"/>
      <c r="AW41" s="155"/>
      <c r="AX41" s="155"/>
      <c r="AY41" s="182"/>
      <c r="AZ41" s="274"/>
    </row>
    <row r="42" spans="1:52" ht="18.75" customHeight="1">
      <c r="A42" s="266" t="s">
        <v>295</v>
      </c>
      <c r="B42" s="269" t="s">
        <v>292</v>
      </c>
      <c r="C42" s="269" t="s">
        <v>300</v>
      </c>
      <c r="D42" s="184" t="s">
        <v>41</v>
      </c>
      <c r="E42" s="154">
        <f>H42+K42+N42+Q42+T42+W42+Z42+AE42+AJ42+AO42+AR42+AW42</f>
        <v>5</v>
      </c>
      <c r="F42" s="154">
        <f>I42+L42+O42+R42+U42+X42+AA42+AF42+AK42+AP42+AS42+AX42</f>
        <v>0</v>
      </c>
      <c r="G42" s="185">
        <f>F42/E42</f>
        <v>0</v>
      </c>
      <c r="H42" s="176">
        <f>H43+H44+H45+H47+H48</f>
        <v>0</v>
      </c>
      <c r="I42" s="176">
        <f t="shared" ref="I42" si="120">I43+I44+I45+I47+I48</f>
        <v>0</v>
      </c>
      <c r="J42" s="176" t="e">
        <f>I42/H42*100</f>
        <v>#DIV/0!</v>
      </c>
      <c r="K42" s="176">
        <f t="shared" ref="K42" si="121">K43+K44+K45+K47+K48</f>
        <v>0</v>
      </c>
      <c r="L42" s="176">
        <f t="shared" ref="L42" si="122">L43+L44+L45+L47+L48</f>
        <v>0</v>
      </c>
      <c r="M42" s="176" t="e">
        <f>L42/K42*100</f>
        <v>#DIV/0!</v>
      </c>
      <c r="N42" s="176">
        <f t="shared" ref="N42" si="123">N43+N44+N45+N47+N48</f>
        <v>0</v>
      </c>
      <c r="O42" s="176">
        <f t="shared" ref="O42" si="124">O43+O44+O45+O47+O48</f>
        <v>0</v>
      </c>
      <c r="P42" s="176" t="e">
        <f>O42/N42*100</f>
        <v>#DIV/0!</v>
      </c>
      <c r="Q42" s="176">
        <f t="shared" ref="Q42" si="125">Q43+Q44+Q45+Q47+Q48</f>
        <v>0</v>
      </c>
      <c r="R42" s="176">
        <f t="shared" ref="R42" si="126">R43+R44+R45+R47+R48</f>
        <v>0</v>
      </c>
      <c r="S42" s="176" t="e">
        <f>R42/Q42*100</f>
        <v>#DIV/0!</v>
      </c>
      <c r="T42" s="176">
        <f t="shared" ref="T42" si="127">T43+T44+T45+T47+T48</f>
        <v>0</v>
      </c>
      <c r="U42" s="176">
        <f t="shared" ref="U42" si="128">U43+U44+U45+U47+U48</f>
        <v>0</v>
      </c>
      <c r="V42" s="176" t="e">
        <f>U42/T42*100</f>
        <v>#DIV/0!</v>
      </c>
      <c r="W42" s="176">
        <f t="shared" ref="W42" si="129">W43+W44+W45+W47+W48</f>
        <v>0</v>
      </c>
      <c r="X42" s="176">
        <f t="shared" ref="X42" si="130">X43+X44+X45+X47+X48</f>
        <v>0</v>
      </c>
      <c r="Y42" s="176" t="e">
        <f>X42/W42*100</f>
        <v>#DIV/0!</v>
      </c>
      <c r="Z42" s="176">
        <f t="shared" ref="Z42" si="131">Z43+Z44+Z45+Z47+Z48</f>
        <v>0</v>
      </c>
      <c r="AA42" s="176">
        <f t="shared" ref="AA42" si="132">AA43+AA44+AA45+AA47+AA48</f>
        <v>0</v>
      </c>
      <c r="AB42" s="176">
        <f t="shared" ref="AB42" si="133">AB43+AB44+AB45+AB47+AB48</f>
        <v>0</v>
      </c>
      <c r="AC42" s="176">
        <f t="shared" ref="AC42" si="134">AC43+AC44+AC45+AC47+AC48</f>
        <v>0</v>
      </c>
      <c r="AD42" s="176" t="e">
        <f>AC42/Z42*100</f>
        <v>#DIV/0!</v>
      </c>
      <c r="AE42" s="176">
        <f t="shared" ref="AE42" si="135">AE43+AE44+AE45+AE47+AE48</f>
        <v>0</v>
      </c>
      <c r="AF42" s="176">
        <f t="shared" ref="AF42" si="136">AF43+AF44+AF45+AF47+AF48</f>
        <v>0</v>
      </c>
      <c r="AG42" s="176">
        <f t="shared" ref="AG42" si="137">AG43+AG44+AG45+AG47+AG48</f>
        <v>0</v>
      </c>
      <c r="AH42" s="176">
        <f t="shared" ref="AH42" si="138">AH43+AH44+AH45+AH47+AH48</f>
        <v>0</v>
      </c>
      <c r="AI42" s="176" t="e">
        <f>AH42/AE42*100</f>
        <v>#DIV/0!</v>
      </c>
      <c r="AJ42" s="176">
        <f t="shared" ref="AJ42" si="139">AJ43+AJ44+AJ45+AJ47+AJ48</f>
        <v>5</v>
      </c>
      <c r="AK42" s="176">
        <f t="shared" ref="AK42" si="140">AK43+AK44+AK45+AK47+AK48</f>
        <v>0</v>
      </c>
      <c r="AL42" s="176">
        <f t="shared" ref="AL42" si="141">AL43+AL44+AL45+AL47+AL48</f>
        <v>0</v>
      </c>
      <c r="AM42" s="176">
        <f t="shared" ref="AM42" si="142">AM43+AM44+AM45+AM47+AM48</f>
        <v>0</v>
      </c>
      <c r="AN42" s="176">
        <f>AM42/AJ42*100</f>
        <v>0</v>
      </c>
      <c r="AO42" s="176">
        <f t="shared" ref="AO42" si="143">AO43+AO44+AO45+AO47+AO48</f>
        <v>0</v>
      </c>
      <c r="AP42" s="176">
        <f t="shared" ref="AP42" si="144">AP43+AP44+AP45+AP47+AP48</f>
        <v>0</v>
      </c>
      <c r="AQ42" s="176" t="e">
        <f>AP42/AO42*100</f>
        <v>#DIV/0!</v>
      </c>
      <c r="AR42" s="176">
        <f t="shared" ref="AR42" si="145">AR43+AR44+AR45+AR47+AR48</f>
        <v>0</v>
      </c>
      <c r="AS42" s="176">
        <f t="shared" ref="AS42" si="146">AS43+AS44+AS45+AS47+AS48</f>
        <v>0</v>
      </c>
      <c r="AT42" s="176">
        <f t="shared" ref="AT42" si="147">AT43+AT44+AT45+AT47+AT48</f>
        <v>0</v>
      </c>
      <c r="AU42" s="176">
        <f t="shared" ref="AU42" si="148">AU43+AU44+AU45+AU47+AU48</f>
        <v>0</v>
      </c>
      <c r="AV42" s="176" t="e">
        <f>AU42/AR42*100</f>
        <v>#DIV/0!</v>
      </c>
      <c r="AW42" s="176">
        <f t="shared" ref="AW42" si="149">AW43+AW44+AW45+AW47+AW48</f>
        <v>0</v>
      </c>
      <c r="AX42" s="176">
        <f t="shared" ref="AX42" si="150">AX43+AX44+AX45+AX47+AX48</f>
        <v>0</v>
      </c>
      <c r="AY42" s="176" t="e">
        <f>AX42/AW42*100</f>
        <v>#DIV/0!</v>
      </c>
      <c r="AZ42" s="272"/>
    </row>
    <row r="43" spans="1:52" ht="31.5">
      <c r="A43" s="267"/>
      <c r="B43" s="270"/>
      <c r="C43" s="270"/>
      <c r="D43" s="186" t="s">
        <v>37</v>
      </c>
      <c r="E43" s="154">
        <f t="shared" ref="E43:E83" si="151">H43+K43+N43+Q43+T43+W43+Z43+AE43+AJ43+AO43+AR43+AW43</f>
        <v>0</v>
      </c>
      <c r="F43" s="154">
        <f t="shared" ref="F43:F83" si="152">I43+L43+O43+R43+U43+X43+AA43+AF43+AK43+AP43+AS43+AX43</f>
        <v>0</v>
      </c>
      <c r="G43" s="179"/>
      <c r="H43" s="155"/>
      <c r="I43" s="155"/>
      <c r="J43" s="180"/>
      <c r="K43" s="155"/>
      <c r="L43" s="155"/>
      <c r="M43" s="180"/>
      <c r="N43" s="155"/>
      <c r="O43" s="155"/>
      <c r="P43" s="182"/>
      <c r="Q43" s="155"/>
      <c r="R43" s="155"/>
      <c r="S43" s="180"/>
      <c r="T43" s="155"/>
      <c r="U43" s="155"/>
      <c r="V43" s="180"/>
      <c r="W43" s="155"/>
      <c r="X43" s="155"/>
      <c r="Y43" s="180"/>
      <c r="Z43" s="155"/>
      <c r="AA43" s="158"/>
      <c r="AB43" s="181"/>
      <c r="AC43" s="180"/>
      <c r="AD43" s="182"/>
      <c r="AE43" s="155"/>
      <c r="AF43" s="158"/>
      <c r="AG43" s="181"/>
      <c r="AH43" s="187"/>
      <c r="AI43" s="182"/>
      <c r="AJ43" s="155"/>
      <c r="AK43" s="158"/>
      <c r="AL43" s="181"/>
      <c r="AM43" s="187"/>
      <c r="AN43" s="182"/>
      <c r="AO43" s="188"/>
      <c r="AP43" s="155"/>
      <c r="AQ43" s="155"/>
      <c r="AR43" s="155"/>
      <c r="AS43" s="156"/>
      <c r="AT43" s="181"/>
      <c r="AU43" s="187"/>
      <c r="AV43" s="182"/>
      <c r="AW43" s="155"/>
      <c r="AX43" s="157"/>
      <c r="AY43" s="182"/>
      <c r="AZ43" s="273"/>
    </row>
    <row r="44" spans="1:52" ht="64.5" customHeight="1">
      <c r="A44" s="267"/>
      <c r="B44" s="270"/>
      <c r="C44" s="270"/>
      <c r="D44" s="189" t="s">
        <v>2</v>
      </c>
      <c r="E44" s="154">
        <f t="shared" si="151"/>
        <v>0</v>
      </c>
      <c r="F44" s="154">
        <f t="shared" si="152"/>
        <v>0</v>
      </c>
      <c r="G44" s="190"/>
      <c r="H44" s="160"/>
      <c r="I44" s="160"/>
      <c r="J44" s="161"/>
      <c r="K44" s="160"/>
      <c r="L44" s="160"/>
      <c r="M44" s="161"/>
      <c r="N44" s="160"/>
      <c r="O44" s="160"/>
      <c r="P44" s="191"/>
      <c r="Q44" s="160"/>
      <c r="R44" s="160"/>
      <c r="S44" s="161"/>
      <c r="T44" s="160"/>
      <c r="U44" s="160"/>
      <c r="V44" s="161"/>
      <c r="W44" s="160"/>
      <c r="X44" s="160"/>
      <c r="Y44" s="161"/>
      <c r="Z44" s="160"/>
      <c r="AA44" s="164"/>
      <c r="AB44" s="165"/>
      <c r="AC44" s="161"/>
      <c r="AD44" s="191"/>
      <c r="AE44" s="160"/>
      <c r="AF44" s="164"/>
      <c r="AG44" s="165"/>
      <c r="AH44" s="192"/>
      <c r="AI44" s="191"/>
      <c r="AJ44" s="160"/>
      <c r="AK44" s="164"/>
      <c r="AL44" s="165"/>
      <c r="AM44" s="192"/>
      <c r="AN44" s="191"/>
      <c r="AO44" s="167"/>
      <c r="AP44" s="161"/>
      <c r="AQ44" s="161"/>
      <c r="AR44" s="160"/>
      <c r="AS44" s="162"/>
      <c r="AT44" s="165"/>
      <c r="AU44" s="192"/>
      <c r="AV44" s="191"/>
      <c r="AW44" s="160"/>
      <c r="AX44" s="163"/>
      <c r="AY44" s="191"/>
      <c r="AZ44" s="273"/>
    </row>
    <row r="45" spans="1:52" ht="21.75" customHeight="1">
      <c r="A45" s="267"/>
      <c r="B45" s="270"/>
      <c r="C45" s="270"/>
      <c r="D45" s="206" t="s">
        <v>279</v>
      </c>
      <c r="E45" s="154">
        <f t="shared" si="151"/>
        <v>5</v>
      </c>
      <c r="F45" s="154">
        <f t="shared" si="152"/>
        <v>0</v>
      </c>
      <c r="G45" s="190"/>
      <c r="H45" s="160"/>
      <c r="I45" s="160"/>
      <c r="J45" s="161"/>
      <c r="K45" s="160"/>
      <c r="L45" s="160"/>
      <c r="M45" s="161"/>
      <c r="N45" s="160"/>
      <c r="O45" s="160"/>
      <c r="P45" s="191"/>
      <c r="Q45" s="160"/>
      <c r="R45" s="160"/>
      <c r="S45" s="161"/>
      <c r="T45" s="160"/>
      <c r="U45" s="160"/>
      <c r="V45" s="161"/>
      <c r="W45" s="160"/>
      <c r="X45" s="160"/>
      <c r="Y45" s="161"/>
      <c r="Z45" s="160"/>
      <c r="AA45" s="164"/>
      <c r="AB45" s="165"/>
      <c r="AC45" s="161"/>
      <c r="AD45" s="191"/>
      <c r="AE45" s="160"/>
      <c r="AF45" s="164"/>
      <c r="AG45" s="165"/>
      <c r="AH45" s="192"/>
      <c r="AI45" s="191"/>
      <c r="AJ45" s="160">
        <v>5</v>
      </c>
      <c r="AK45" s="164"/>
      <c r="AL45" s="165"/>
      <c r="AM45" s="192"/>
      <c r="AN45" s="191"/>
      <c r="AO45" s="160"/>
      <c r="AP45" s="192"/>
      <c r="AQ45" s="191"/>
      <c r="AR45" s="160"/>
      <c r="AS45" s="164"/>
      <c r="AT45" s="165"/>
      <c r="AU45" s="192"/>
      <c r="AV45" s="191"/>
      <c r="AW45" s="160"/>
      <c r="AX45" s="163"/>
      <c r="AY45" s="166"/>
      <c r="AZ45" s="273"/>
    </row>
    <row r="46" spans="1:52" ht="87.75" customHeight="1">
      <c r="A46" s="267"/>
      <c r="B46" s="270"/>
      <c r="C46" s="270"/>
      <c r="D46" s="206" t="s">
        <v>286</v>
      </c>
      <c r="E46" s="154">
        <f t="shared" si="151"/>
        <v>0</v>
      </c>
      <c r="F46" s="154">
        <f t="shared" si="152"/>
        <v>0</v>
      </c>
      <c r="G46" s="159"/>
      <c r="H46" s="169"/>
      <c r="I46" s="169"/>
      <c r="J46" s="168"/>
      <c r="K46" s="169"/>
      <c r="L46" s="169"/>
      <c r="M46" s="168"/>
      <c r="N46" s="169"/>
      <c r="O46" s="169"/>
      <c r="P46" s="174"/>
      <c r="Q46" s="169"/>
      <c r="R46" s="169"/>
      <c r="S46" s="168"/>
      <c r="T46" s="169"/>
      <c r="U46" s="169"/>
      <c r="V46" s="168"/>
      <c r="W46" s="169"/>
      <c r="X46" s="169"/>
      <c r="Y46" s="168"/>
      <c r="Z46" s="169"/>
      <c r="AA46" s="171"/>
      <c r="AB46" s="172"/>
      <c r="AC46" s="168"/>
      <c r="AD46" s="174"/>
      <c r="AE46" s="169"/>
      <c r="AF46" s="171"/>
      <c r="AG46" s="172"/>
      <c r="AH46" s="195"/>
      <c r="AI46" s="174"/>
      <c r="AJ46" s="169"/>
      <c r="AK46" s="171"/>
      <c r="AL46" s="172"/>
      <c r="AM46" s="195"/>
      <c r="AN46" s="174"/>
      <c r="AO46" s="169"/>
      <c r="AP46" s="195"/>
      <c r="AQ46" s="174"/>
      <c r="AR46" s="169"/>
      <c r="AS46" s="173"/>
      <c r="AT46" s="172"/>
      <c r="AU46" s="195"/>
      <c r="AV46" s="174"/>
      <c r="AW46" s="169"/>
      <c r="AX46" s="170"/>
      <c r="AY46" s="174"/>
      <c r="AZ46" s="273"/>
    </row>
    <row r="47" spans="1:52" ht="21.75" customHeight="1">
      <c r="A47" s="267"/>
      <c r="B47" s="270"/>
      <c r="C47" s="270"/>
      <c r="D47" s="206" t="s">
        <v>280</v>
      </c>
      <c r="E47" s="154">
        <f t="shared" si="151"/>
        <v>0</v>
      </c>
      <c r="F47" s="154">
        <f t="shared" si="152"/>
        <v>0</v>
      </c>
      <c r="G47" s="159"/>
      <c r="H47" s="169"/>
      <c r="I47" s="169"/>
      <c r="J47" s="168"/>
      <c r="K47" s="169"/>
      <c r="L47" s="169"/>
      <c r="M47" s="168"/>
      <c r="N47" s="169"/>
      <c r="O47" s="169"/>
      <c r="P47" s="174"/>
      <c r="Q47" s="169"/>
      <c r="R47" s="169"/>
      <c r="S47" s="168"/>
      <c r="T47" s="169"/>
      <c r="U47" s="169"/>
      <c r="V47" s="168"/>
      <c r="W47" s="169"/>
      <c r="X47" s="169"/>
      <c r="Y47" s="168"/>
      <c r="Z47" s="169"/>
      <c r="AA47" s="171"/>
      <c r="AB47" s="172"/>
      <c r="AC47" s="168"/>
      <c r="AD47" s="174"/>
      <c r="AE47" s="169"/>
      <c r="AF47" s="171"/>
      <c r="AG47" s="172"/>
      <c r="AH47" s="195"/>
      <c r="AI47" s="174"/>
      <c r="AJ47" s="169"/>
      <c r="AK47" s="171"/>
      <c r="AL47" s="172"/>
      <c r="AM47" s="195"/>
      <c r="AN47" s="174"/>
      <c r="AO47" s="169"/>
      <c r="AP47" s="195"/>
      <c r="AQ47" s="174"/>
      <c r="AR47" s="169"/>
      <c r="AS47" s="173"/>
      <c r="AT47" s="172"/>
      <c r="AU47" s="195"/>
      <c r="AV47" s="174"/>
      <c r="AW47" s="169"/>
      <c r="AX47" s="170"/>
      <c r="AY47" s="174"/>
      <c r="AZ47" s="273"/>
    </row>
    <row r="48" spans="1:52" ht="33.75" customHeight="1">
      <c r="A48" s="268"/>
      <c r="B48" s="271"/>
      <c r="C48" s="271"/>
      <c r="D48" s="177" t="s">
        <v>43</v>
      </c>
      <c r="E48" s="154">
        <f t="shared" si="151"/>
        <v>0</v>
      </c>
      <c r="F48" s="154">
        <f t="shared" si="152"/>
        <v>0</v>
      </c>
      <c r="G48" s="179"/>
      <c r="H48" s="155"/>
      <c r="I48" s="155"/>
      <c r="J48" s="180"/>
      <c r="K48" s="155"/>
      <c r="L48" s="155"/>
      <c r="M48" s="180"/>
      <c r="N48" s="155"/>
      <c r="O48" s="155"/>
      <c r="P48" s="182"/>
      <c r="Q48" s="155"/>
      <c r="R48" s="155"/>
      <c r="S48" s="180"/>
      <c r="T48" s="155"/>
      <c r="U48" s="155"/>
      <c r="V48" s="180"/>
      <c r="W48" s="155"/>
      <c r="X48" s="155"/>
      <c r="Y48" s="180"/>
      <c r="Z48" s="155"/>
      <c r="AA48" s="158"/>
      <c r="AB48" s="181"/>
      <c r="AC48" s="180"/>
      <c r="AD48" s="182"/>
      <c r="AE48" s="155"/>
      <c r="AF48" s="158"/>
      <c r="AG48" s="181"/>
      <c r="AH48" s="187"/>
      <c r="AI48" s="182"/>
      <c r="AJ48" s="155"/>
      <c r="AK48" s="158"/>
      <c r="AL48" s="181"/>
      <c r="AM48" s="187"/>
      <c r="AN48" s="182"/>
      <c r="AO48" s="155"/>
      <c r="AP48" s="187"/>
      <c r="AQ48" s="182"/>
      <c r="AR48" s="155"/>
      <c r="AS48" s="156"/>
      <c r="AT48" s="181"/>
      <c r="AU48" s="187"/>
      <c r="AV48" s="182"/>
      <c r="AW48" s="155"/>
      <c r="AX48" s="155"/>
      <c r="AY48" s="182"/>
      <c r="AZ48" s="274"/>
    </row>
    <row r="49" spans="1:52" ht="18.75" customHeight="1">
      <c r="A49" s="266" t="s">
        <v>296</v>
      </c>
      <c r="B49" s="269" t="s">
        <v>293</v>
      </c>
      <c r="C49" s="269" t="s">
        <v>300</v>
      </c>
      <c r="D49" s="184" t="s">
        <v>41</v>
      </c>
      <c r="E49" s="154">
        <f t="shared" si="151"/>
        <v>5</v>
      </c>
      <c r="F49" s="154">
        <f t="shared" si="152"/>
        <v>0</v>
      </c>
      <c r="G49" s="185">
        <f>F49/E49</f>
        <v>0</v>
      </c>
      <c r="H49" s="176">
        <f>H50+H51+H52+H54+H55</f>
        <v>0</v>
      </c>
      <c r="I49" s="176">
        <f t="shared" ref="I49" si="153">I50+I51+I52+I54+I55</f>
        <v>0</v>
      </c>
      <c r="J49" s="176" t="e">
        <f>I49/H49*100</f>
        <v>#DIV/0!</v>
      </c>
      <c r="K49" s="176">
        <f t="shared" ref="K49" si="154">K50+K51+K52+K54+K55</f>
        <v>0</v>
      </c>
      <c r="L49" s="176">
        <f t="shared" ref="L49" si="155">L50+L51+L52+L54+L55</f>
        <v>0</v>
      </c>
      <c r="M49" s="176" t="e">
        <f>L49/K49*100</f>
        <v>#DIV/0!</v>
      </c>
      <c r="N49" s="176">
        <f t="shared" ref="N49" si="156">N50+N51+N52+N54+N55</f>
        <v>0</v>
      </c>
      <c r="O49" s="176">
        <f t="shared" ref="O49" si="157">O50+O51+O52+O54+O55</f>
        <v>0</v>
      </c>
      <c r="P49" s="176" t="e">
        <f>O49/N49*100</f>
        <v>#DIV/0!</v>
      </c>
      <c r="Q49" s="176">
        <f t="shared" ref="Q49" si="158">Q50+Q51+Q52+Q54+Q55</f>
        <v>0</v>
      </c>
      <c r="R49" s="176">
        <f t="shared" ref="R49" si="159">R50+R51+R52+R54+R55</f>
        <v>0</v>
      </c>
      <c r="S49" s="176" t="e">
        <f>R49/Q49*100</f>
        <v>#DIV/0!</v>
      </c>
      <c r="T49" s="176">
        <f t="shared" ref="T49" si="160">T50+T51+T52+T54+T55</f>
        <v>0</v>
      </c>
      <c r="U49" s="176">
        <f t="shared" ref="U49" si="161">U50+U51+U52+U54+U55</f>
        <v>0</v>
      </c>
      <c r="V49" s="176" t="e">
        <f>U49/T49*100</f>
        <v>#DIV/0!</v>
      </c>
      <c r="W49" s="176">
        <f t="shared" ref="W49" si="162">W50+W51+W52+W54+W55</f>
        <v>0</v>
      </c>
      <c r="X49" s="176">
        <f t="shared" ref="X49" si="163">X50+X51+X52+X54+X55</f>
        <v>0</v>
      </c>
      <c r="Y49" s="176" t="e">
        <f>X49/W49*100</f>
        <v>#DIV/0!</v>
      </c>
      <c r="Z49" s="176">
        <f t="shared" ref="Z49" si="164">Z50+Z51+Z52+Z54+Z55</f>
        <v>0</v>
      </c>
      <c r="AA49" s="176">
        <f t="shared" ref="AA49" si="165">AA50+AA51+AA52+AA54+AA55</f>
        <v>0</v>
      </c>
      <c r="AB49" s="176">
        <f t="shared" ref="AB49" si="166">AB50+AB51+AB52+AB54+AB55</f>
        <v>0</v>
      </c>
      <c r="AC49" s="176">
        <f t="shared" ref="AC49" si="167">AC50+AC51+AC52+AC54+AC55</f>
        <v>0</v>
      </c>
      <c r="AD49" s="176" t="e">
        <f>AC49/Z49*100</f>
        <v>#DIV/0!</v>
      </c>
      <c r="AE49" s="176">
        <f t="shared" ref="AE49" si="168">AE50+AE51+AE52+AE54+AE55</f>
        <v>0</v>
      </c>
      <c r="AF49" s="176">
        <f t="shared" ref="AF49" si="169">AF50+AF51+AF52+AF54+AF55</f>
        <v>0</v>
      </c>
      <c r="AG49" s="176">
        <f t="shared" ref="AG49" si="170">AG50+AG51+AG52+AG54+AG55</f>
        <v>0</v>
      </c>
      <c r="AH49" s="176">
        <f t="shared" ref="AH49" si="171">AH50+AH51+AH52+AH54+AH55</f>
        <v>0</v>
      </c>
      <c r="AI49" s="176" t="e">
        <f>AH49/AE49*100</f>
        <v>#DIV/0!</v>
      </c>
      <c r="AJ49" s="176">
        <f t="shared" ref="AJ49" si="172">AJ50+AJ51+AJ52+AJ54+AJ55</f>
        <v>5</v>
      </c>
      <c r="AK49" s="176">
        <f t="shared" ref="AK49" si="173">AK50+AK51+AK52+AK54+AK55</f>
        <v>0</v>
      </c>
      <c r="AL49" s="176">
        <f t="shared" ref="AL49" si="174">AL50+AL51+AL52+AL54+AL55</f>
        <v>0</v>
      </c>
      <c r="AM49" s="176">
        <f t="shared" ref="AM49" si="175">AM50+AM51+AM52+AM54+AM55</f>
        <v>0</v>
      </c>
      <c r="AN49" s="176">
        <f>AM49/AJ49*100</f>
        <v>0</v>
      </c>
      <c r="AO49" s="176">
        <f t="shared" ref="AO49" si="176">AO50+AO51+AO52+AO54+AO55</f>
        <v>0</v>
      </c>
      <c r="AP49" s="176">
        <f t="shared" ref="AP49" si="177">AP50+AP51+AP52+AP54+AP55</f>
        <v>0</v>
      </c>
      <c r="AQ49" s="176" t="e">
        <f>AP49/AO49*100</f>
        <v>#DIV/0!</v>
      </c>
      <c r="AR49" s="176">
        <f t="shared" ref="AR49" si="178">AR50+AR51+AR52+AR54+AR55</f>
        <v>0</v>
      </c>
      <c r="AS49" s="176">
        <f t="shared" ref="AS49" si="179">AS50+AS51+AS52+AS54+AS55</f>
        <v>0</v>
      </c>
      <c r="AT49" s="176">
        <f t="shared" ref="AT49" si="180">AT50+AT51+AT52+AT54+AT55</f>
        <v>0</v>
      </c>
      <c r="AU49" s="176">
        <f t="shared" ref="AU49" si="181">AU50+AU51+AU52+AU54+AU55</f>
        <v>0</v>
      </c>
      <c r="AV49" s="176" t="e">
        <f>AU49/AR49*100</f>
        <v>#DIV/0!</v>
      </c>
      <c r="AW49" s="176">
        <f t="shared" ref="AW49" si="182">AW50+AW51+AW52+AW54+AW55</f>
        <v>0</v>
      </c>
      <c r="AX49" s="176">
        <f t="shared" ref="AX49" si="183">AX50+AX51+AX52+AX54+AX55</f>
        <v>0</v>
      </c>
      <c r="AY49" s="176" t="e">
        <f>AX49/AW49*100</f>
        <v>#DIV/0!</v>
      </c>
      <c r="AZ49" s="272"/>
    </row>
    <row r="50" spans="1:52" ht="31.5">
      <c r="A50" s="267"/>
      <c r="B50" s="270"/>
      <c r="C50" s="270"/>
      <c r="D50" s="186" t="s">
        <v>37</v>
      </c>
      <c r="E50" s="154">
        <f t="shared" si="151"/>
        <v>0</v>
      </c>
      <c r="F50" s="154">
        <f t="shared" si="152"/>
        <v>0</v>
      </c>
      <c r="G50" s="179"/>
      <c r="H50" s="155"/>
      <c r="I50" s="155"/>
      <c r="J50" s="180"/>
      <c r="K50" s="155"/>
      <c r="L50" s="155"/>
      <c r="M50" s="180"/>
      <c r="N50" s="155"/>
      <c r="O50" s="155"/>
      <c r="P50" s="182"/>
      <c r="Q50" s="155"/>
      <c r="R50" s="155"/>
      <c r="S50" s="180"/>
      <c r="T50" s="155"/>
      <c r="U50" s="155"/>
      <c r="V50" s="180"/>
      <c r="W50" s="155"/>
      <c r="X50" s="155"/>
      <c r="Y50" s="180"/>
      <c r="Z50" s="155"/>
      <c r="AA50" s="158"/>
      <c r="AB50" s="181"/>
      <c r="AC50" s="180"/>
      <c r="AD50" s="182"/>
      <c r="AE50" s="155"/>
      <c r="AF50" s="158"/>
      <c r="AG50" s="181"/>
      <c r="AH50" s="187"/>
      <c r="AI50" s="182"/>
      <c r="AJ50" s="155"/>
      <c r="AK50" s="158"/>
      <c r="AL50" s="181"/>
      <c r="AM50" s="187"/>
      <c r="AN50" s="182"/>
      <c r="AO50" s="188"/>
      <c r="AP50" s="155"/>
      <c r="AQ50" s="155"/>
      <c r="AR50" s="155"/>
      <c r="AS50" s="156"/>
      <c r="AT50" s="181"/>
      <c r="AU50" s="187"/>
      <c r="AV50" s="182"/>
      <c r="AW50" s="155"/>
      <c r="AX50" s="157"/>
      <c r="AY50" s="182"/>
      <c r="AZ50" s="273"/>
    </row>
    <row r="51" spans="1:52" ht="64.5" customHeight="1">
      <c r="A51" s="267"/>
      <c r="B51" s="270"/>
      <c r="C51" s="270"/>
      <c r="D51" s="189" t="s">
        <v>2</v>
      </c>
      <c r="E51" s="154">
        <f t="shared" si="151"/>
        <v>0</v>
      </c>
      <c r="F51" s="154">
        <f t="shared" si="152"/>
        <v>0</v>
      </c>
      <c r="G51" s="190"/>
      <c r="H51" s="160"/>
      <c r="I51" s="160"/>
      <c r="J51" s="161"/>
      <c r="K51" s="160"/>
      <c r="L51" s="160"/>
      <c r="M51" s="161"/>
      <c r="N51" s="160"/>
      <c r="O51" s="160"/>
      <c r="P51" s="191"/>
      <c r="Q51" s="160"/>
      <c r="R51" s="160"/>
      <c r="S51" s="161"/>
      <c r="T51" s="160"/>
      <c r="U51" s="160"/>
      <c r="V51" s="161"/>
      <c r="W51" s="160"/>
      <c r="X51" s="160"/>
      <c r="Y51" s="161"/>
      <c r="Z51" s="160"/>
      <c r="AA51" s="164"/>
      <c r="AB51" s="165"/>
      <c r="AC51" s="161"/>
      <c r="AD51" s="191"/>
      <c r="AE51" s="160"/>
      <c r="AF51" s="164"/>
      <c r="AG51" s="165"/>
      <c r="AH51" s="192"/>
      <c r="AI51" s="191"/>
      <c r="AJ51" s="160"/>
      <c r="AK51" s="164"/>
      <c r="AL51" s="165"/>
      <c r="AM51" s="192"/>
      <c r="AN51" s="191"/>
      <c r="AO51" s="167"/>
      <c r="AP51" s="161"/>
      <c r="AQ51" s="161"/>
      <c r="AR51" s="160"/>
      <c r="AS51" s="162"/>
      <c r="AT51" s="165"/>
      <c r="AU51" s="192"/>
      <c r="AV51" s="191"/>
      <c r="AW51" s="160"/>
      <c r="AX51" s="163"/>
      <c r="AY51" s="191"/>
      <c r="AZ51" s="273"/>
    </row>
    <row r="52" spans="1:52" ht="21.75" customHeight="1">
      <c r="A52" s="267"/>
      <c r="B52" s="270"/>
      <c r="C52" s="270"/>
      <c r="D52" s="206" t="s">
        <v>279</v>
      </c>
      <c r="E52" s="154">
        <f t="shared" si="151"/>
        <v>5</v>
      </c>
      <c r="F52" s="154">
        <f t="shared" si="152"/>
        <v>0</v>
      </c>
      <c r="G52" s="190"/>
      <c r="H52" s="160"/>
      <c r="I52" s="160"/>
      <c r="J52" s="161"/>
      <c r="K52" s="160"/>
      <c r="L52" s="160"/>
      <c r="M52" s="161"/>
      <c r="N52" s="160"/>
      <c r="O52" s="160"/>
      <c r="P52" s="191"/>
      <c r="Q52" s="160"/>
      <c r="R52" s="160"/>
      <c r="S52" s="161"/>
      <c r="T52" s="160"/>
      <c r="U52" s="160"/>
      <c r="V52" s="161"/>
      <c r="W52" s="160"/>
      <c r="X52" s="160"/>
      <c r="Y52" s="161"/>
      <c r="Z52" s="160"/>
      <c r="AA52" s="164"/>
      <c r="AB52" s="165"/>
      <c r="AC52" s="161"/>
      <c r="AD52" s="191"/>
      <c r="AE52" s="160"/>
      <c r="AF52" s="164"/>
      <c r="AG52" s="165"/>
      <c r="AH52" s="192"/>
      <c r="AI52" s="191"/>
      <c r="AJ52" s="160">
        <v>5</v>
      </c>
      <c r="AK52" s="164"/>
      <c r="AL52" s="165"/>
      <c r="AM52" s="192"/>
      <c r="AN52" s="191"/>
      <c r="AO52" s="160"/>
      <c r="AP52" s="192"/>
      <c r="AQ52" s="191"/>
      <c r="AR52" s="160"/>
      <c r="AS52" s="164"/>
      <c r="AT52" s="165"/>
      <c r="AU52" s="192"/>
      <c r="AV52" s="191"/>
      <c r="AW52" s="160"/>
      <c r="AX52" s="163"/>
      <c r="AY52" s="166"/>
      <c r="AZ52" s="273"/>
    </row>
    <row r="53" spans="1:52" ht="87.75" customHeight="1">
      <c r="A53" s="267"/>
      <c r="B53" s="270"/>
      <c r="C53" s="270"/>
      <c r="D53" s="206" t="s">
        <v>286</v>
      </c>
      <c r="E53" s="154">
        <f t="shared" si="151"/>
        <v>0</v>
      </c>
      <c r="F53" s="154">
        <f t="shared" si="152"/>
        <v>0</v>
      </c>
      <c r="G53" s="159"/>
      <c r="H53" s="169"/>
      <c r="I53" s="169"/>
      <c r="J53" s="168"/>
      <c r="K53" s="169"/>
      <c r="L53" s="169"/>
      <c r="M53" s="168"/>
      <c r="N53" s="169"/>
      <c r="O53" s="169"/>
      <c r="P53" s="174"/>
      <c r="Q53" s="169"/>
      <c r="R53" s="169"/>
      <c r="S53" s="168"/>
      <c r="T53" s="169"/>
      <c r="U53" s="169"/>
      <c r="V53" s="168"/>
      <c r="W53" s="169"/>
      <c r="X53" s="169"/>
      <c r="Y53" s="168"/>
      <c r="Z53" s="169"/>
      <c r="AA53" s="171"/>
      <c r="AB53" s="172"/>
      <c r="AC53" s="168"/>
      <c r="AD53" s="174"/>
      <c r="AE53" s="169"/>
      <c r="AF53" s="171"/>
      <c r="AG53" s="172"/>
      <c r="AH53" s="195"/>
      <c r="AI53" s="174"/>
      <c r="AJ53" s="169"/>
      <c r="AK53" s="171"/>
      <c r="AL53" s="172"/>
      <c r="AM53" s="195"/>
      <c r="AN53" s="174"/>
      <c r="AO53" s="169"/>
      <c r="AP53" s="195"/>
      <c r="AQ53" s="174"/>
      <c r="AR53" s="169"/>
      <c r="AS53" s="173"/>
      <c r="AT53" s="172"/>
      <c r="AU53" s="195"/>
      <c r="AV53" s="174"/>
      <c r="AW53" s="169"/>
      <c r="AX53" s="170"/>
      <c r="AY53" s="174"/>
      <c r="AZ53" s="273"/>
    </row>
    <row r="54" spans="1:52" ht="21.75" customHeight="1">
      <c r="A54" s="267"/>
      <c r="B54" s="270"/>
      <c r="C54" s="270"/>
      <c r="D54" s="206" t="s">
        <v>280</v>
      </c>
      <c r="E54" s="154">
        <f t="shared" si="151"/>
        <v>0</v>
      </c>
      <c r="F54" s="154">
        <f t="shared" si="152"/>
        <v>0</v>
      </c>
      <c r="G54" s="159"/>
      <c r="H54" s="169"/>
      <c r="I54" s="169"/>
      <c r="J54" s="168"/>
      <c r="K54" s="169"/>
      <c r="L54" s="169"/>
      <c r="M54" s="168"/>
      <c r="N54" s="169"/>
      <c r="O54" s="169"/>
      <c r="P54" s="174"/>
      <c r="Q54" s="169"/>
      <c r="R54" s="169"/>
      <c r="S54" s="168"/>
      <c r="T54" s="169"/>
      <c r="U54" s="169"/>
      <c r="V54" s="168"/>
      <c r="W54" s="169"/>
      <c r="X54" s="169"/>
      <c r="Y54" s="168"/>
      <c r="Z54" s="169"/>
      <c r="AA54" s="171"/>
      <c r="AB54" s="172"/>
      <c r="AC54" s="168"/>
      <c r="AD54" s="174"/>
      <c r="AE54" s="169"/>
      <c r="AF54" s="171"/>
      <c r="AG54" s="172"/>
      <c r="AH54" s="195"/>
      <c r="AI54" s="174"/>
      <c r="AJ54" s="169"/>
      <c r="AK54" s="171"/>
      <c r="AL54" s="172"/>
      <c r="AM54" s="195"/>
      <c r="AN54" s="174"/>
      <c r="AO54" s="169"/>
      <c r="AP54" s="195"/>
      <c r="AQ54" s="174"/>
      <c r="AR54" s="169"/>
      <c r="AS54" s="173"/>
      <c r="AT54" s="172"/>
      <c r="AU54" s="195"/>
      <c r="AV54" s="174"/>
      <c r="AW54" s="169"/>
      <c r="AX54" s="170"/>
      <c r="AY54" s="174"/>
      <c r="AZ54" s="273"/>
    </row>
    <row r="55" spans="1:52" ht="33.75" customHeight="1">
      <c r="A55" s="268"/>
      <c r="B55" s="271"/>
      <c r="C55" s="271"/>
      <c r="D55" s="177" t="s">
        <v>43</v>
      </c>
      <c r="E55" s="154">
        <f t="shared" si="151"/>
        <v>0</v>
      </c>
      <c r="F55" s="154">
        <f t="shared" si="152"/>
        <v>0</v>
      </c>
      <c r="G55" s="179"/>
      <c r="H55" s="155"/>
      <c r="I55" s="155"/>
      <c r="J55" s="180"/>
      <c r="K55" s="155"/>
      <c r="L55" s="155"/>
      <c r="M55" s="180"/>
      <c r="N55" s="155"/>
      <c r="O55" s="155"/>
      <c r="P55" s="182"/>
      <c r="Q55" s="155"/>
      <c r="R55" s="155"/>
      <c r="S55" s="180"/>
      <c r="T55" s="155"/>
      <c r="U55" s="155"/>
      <c r="V55" s="180"/>
      <c r="W55" s="155"/>
      <c r="X55" s="155"/>
      <c r="Y55" s="180"/>
      <c r="Z55" s="155"/>
      <c r="AA55" s="158"/>
      <c r="AB55" s="181"/>
      <c r="AC55" s="180"/>
      <c r="AD55" s="182"/>
      <c r="AE55" s="155"/>
      <c r="AF55" s="158"/>
      <c r="AG55" s="181"/>
      <c r="AH55" s="187"/>
      <c r="AI55" s="182"/>
      <c r="AJ55" s="155"/>
      <c r="AK55" s="158"/>
      <c r="AL55" s="181"/>
      <c r="AM55" s="187"/>
      <c r="AN55" s="182"/>
      <c r="AO55" s="155"/>
      <c r="AP55" s="187"/>
      <c r="AQ55" s="182"/>
      <c r="AR55" s="155"/>
      <c r="AS55" s="156"/>
      <c r="AT55" s="181"/>
      <c r="AU55" s="187"/>
      <c r="AV55" s="182"/>
      <c r="AW55" s="155"/>
      <c r="AX55" s="155"/>
      <c r="AY55" s="182"/>
      <c r="AZ55" s="274"/>
    </row>
    <row r="56" spans="1:52" ht="18.75" customHeight="1">
      <c r="A56" s="279" t="s">
        <v>294</v>
      </c>
      <c r="B56" s="296"/>
      <c r="C56" s="297"/>
      <c r="D56" s="184" t="s">
        <v>41</v>
      </c>
      <c r="E56" s="154">
        <f t="shared" si="151"/>
        <v>15</v>
      </c>
      <c r="F56" s="154">
        <f t="shared" si="152"/>
        <v>0</v>
      </c>
      <c r="G56" s="185">
        <f>F56/E56</f>
        <v>0</v>
      </c>
      <c r="H56" s="176">
        <f>H57+H58+H59+H61+H62</f>
        <v>0</v>
      </c>
      <c r="I56" s="176">
        <f t="shared" ref="I56" si="184">I57+I58+I59+I61+I62</f>
        <v>0</v>
      </c>
      <c r="J56" s="176" t="e">
        <f>I56/H56*100</f>
        <v>#DIV/0!</v>
      </c>
      <c r="K56" s="176">
        <f t="shared" ref="K56" si="185">K57+K58+K59+K61+K62</f>
        <v>0</v>
      </c>
      <c r="L56" s="176">
        <f t="shared" ref="L56" si="186">L57+L58+L59+L61+L62</f>
        <v>0</v>
      </c>
      <c r="M56" s="176" t="e">
        <f>L56/K56*100</f>
        <v>#DIV/0!</v>
      </c>
      <c r="N56" s="176">
        <f t="shared" ref="N56" si="187">N57+N58+N59+N61+N62</f>
        <v>0</v>
      </c>
      <c r="O56" s="176">
        <f t="shared" ref="O56" si="188">O57+O58+O59+O61+O62</f>
        <v>0</v>
      </c>
      <c r="P56" s="176" t="e">
        <f>O56/N56*100</f>
        <v>#DIV/0!</v>
      </c>
      <c r="Q56" s="176">
        <f t="shared" ref="Q56" si="189">Q57+Q58+Q59+Q61+Q62</f>
        <v>0</v>
      </c>
      <c r="R56" s="176">
        <f t="shared" ref="R56" si="190">R57+R58+R59+R61+R62</f>
        <v>0</v>
      </c>
      <c r="S56" s="176" t="e">
        <f>R56/Q56*100</f>
        <v>#DIV/0!</v>
      </c>
      <c r="T56" s="176">
        <f t="shared" ref="T56" si="191">T57+T58+T59+T61+T62</f>
        <v>0</v>
      </c>
      <c r="U56" s="176">
        <f t="shared" ref="U56" si="192">U57+U58+U59+U61+U62</f>
        <v>0</v>
      </c>
      <c r="V56" s="176" t="e">
        <f>U56/T56*100</f>
        <v>#DIV/0!</v>
      </c>
      <c r="W56" s="176">
        <f t="shared" ref="W56" si="193">W57+W58+W59+W61+W62</f>
        <v>0</v>
      </c>
      <c r="X56" s="176">
        <f t="shared" ref="X56" si="194">X57+X58+X59+X61+X62</f>
        <v>0</v>
      </c>
      <c r="Y56" s="176" t="e">
        <f>X56/W56*100</f>
        <v>#DIV/0!</v>
      </c>
      <c r="Z56" s="176">
        <f t="shared" ref="Z56" si="195">Z57+Z58+Z59+Z61+Z62</f>
        <v>0</v>
      </c>
      <c r="AA56" s="176">
        <f t="shared" ref="AA56" si="196">AA57+AA58+AA59+AA61+AA62</f>
        <v>0</v>
      </c>
      <c r="AB56" s="176">
        <f t="shared" ref="AB56" si="197">AB57+AB58+AB59+AB61+AB62</f>
        <v>0</v>
      </c>
      <c r="AC56" s="176">
        <f t="shared" ref="AC56" si="198">AC57+AC58+AC59+AC61+AC62</f>
        <v>0</v>
      </c>
      <c r="AD56" s="176" t="e">
        <f>AC56/Z56*100</f>
        <v>#DIV/0!</v>
      </c>
      <c r="AE56" s="176">
        <f t="shared" ref="AE56" si="199">AE57+AE58+AE59+AE61+AE62</f>
        <v>0</v>
      </c>
      <c r="AF56" s="176">
        <f t="shared" ref="AF56" si="200">AF57+AF58+AF59+AF61+AF62</f>
        <v>0</v>
      </c>
      <c r="AG56" s="176">
        <f t="shared" ref="AG56" si="201">AG57+AG58+AG59+AG61+AG62</f>
        <v>0</v>
      </c>
      <c r="AH56" s="176">
        <f t="shared" ref="AH56" si="202">AH57+AH58+AH59+AH61+AH62</f>
        <v>0</v>
      </c>
      <c r="AI56" s="176" t="e">
        <f>AH56/AE56*100</f>
        <v>#DIV/0!</v>
      </c>
      <c r="AJ56" s="176">
        <f t="shared" ref="AJ56" si="203">AJ57+AJ58+AJ59+AJ61+AJ62</f>
        <v>15</v>
      </c>
      <c r="AK56" s="176">
        <f t="shared" ref="AK56" si="204">AK57+AK58+AK59+AK61+AK62</f>
        <v>0</v>
      </c>
      <c r="AL56" s="176">
        <f t="shared" ref="AL56" si="205">AL57+AL58+AL59+AL61+AL62</f>
        <v>0</v>
      </c>
      <c r="AM56" s="176">
        <f t="shared" ref="AM56" si="206">AM57+AM58+AM59+AM61+AM62</f>
        <v>0</v>
      </c>
      <c r="AN56" s="176">
        <f>AM56/AJ56*100</f>
        <v>0</v>
      </c>
      <c r="AO56" s="176">
        <f t="shared" ref="AO56" si="207">AO57+AO58+AO59+AO61+AO62</f>
        <v>0</v>
      </c>
      <c r="AP56" s="176">
        <f t="shared" ref="AP56" si="208">AP57+AP58+AP59+AP61+AP62</f>
        <v>0</v>
      </c>
      <c r="AQ56" s="176" t="e">
        <f>AP56/AO56*100</f>
        <v>#DIV/0!</v>
      </c>
      <c r="AR56" s="176">
        <f t="shared" ref="AR56" si="209">AR57+AR58+AR59+AR61+AR62</f>
        <v>0</v>
      </c>
      <c r="AS56" s="176">
        <f t="shared" ref="AS56" si="210">AS57+AS58+AS59+AS61+AS62</f>
        <v>0</v>
      </c>
      <c r="AT56" s="176">
        <f t="shared" ref="AT56" si="211">AT57+AT58+AT59+AT61+AT62</f>
        <v>0</v>
      </c>
      <c r="AU56" s="176">
        <f t="shared" ref="AU56" si="212">AU57+AU58+AU59+AU61+AU62</f>
        <v>0</v>
      </c>
      <c r="AV56" s="176" t="e">
        <f>AU56/AR56*100</f>
        <v>#DIV/0!</v>
      </c>
      <c r="AW56" s="176">
        <f t="shared" ref="AW56" si="213">AW57+AW58+AW59+AW61+AW62</f>
        <v>0</v>
      </c>
      <c r="AX56" s="176">
        <f t="shared" ref="AX56" si="214">AX57+AX58+AX59+AX61+AX62</f>
        <v>0</v>
      </c>
      <c r="AY56" s="176" t="e">
        <f>AX56/AW56*100</f>
        <v>#DIV/0!</v>
      </c>
      <c r="AZ56" s="272"/>
    </row>
    <row r="57" spans="1:52" ht="31.5">
      <c r="A57" s="298"/>
      <c r="B57" s="299"/>
      <c r="C57" s="300"/>
      <c r="D57" s="186" t="s">
        <v>37</v>
      </c>
      <c r="E57" s="154">
        <f t="shared" si="151"/>
        <v>0</v>
      </c>
      <c r="F57" s="154">
        <f t="shared" si="152"/>
        <v>0</v>
      </c>
      <c r="G57" s="179"/>
      <c r="H57" s="155">
        <f>H50+H43+H36</f>
        <v>0</v>
      </c>
      <c r="I57" s="155">
        <f t="shared" ref="I57:AY57" si="215">I50+I43+I36</f>
        <v>0</v>
      </c>
      <c r="J57" s="155">
        <f t="shared" si="215"/>
        <v>0</v>
      </c>
      <c r="K57" s="155">
        <f t="shared" si="215"/>
        <v>0</v>
      </c>
      <c r="L57" s="155">
        <f t="shared" si="215"/>
        <v>0</v>
      </c>
      <c r="M57" s="155">
        <f t="shared" si="215"/>
        <v>0</v>
      </c>
      <c r="N57" s="155">
        <f t="shared" si="215"/>
        <v>0</v>
      </c>
      <c r="O57" s="155">
        <f t="shared" si="215"/>
        <v>0</v>
      </c>
      <c r="P57" s="155">
        <f t="shared" si="215"/>
        <v>0</v>
      </c>
      <c r="Q57" s="155">
        <f t="shared" si="215"/>
        <v>0</v>
      </c>
      <c r="R57" s="155">
        <f t="shared" si="215"/>
        <v>0</v>
      </c>
      <c r="S57" s="155">
        <f t="shared" si="215"/>
        <v>0</v>
      </c>
      <c r="T57" s="155">
        <f t="shared" si="215"/>
        <v>0</v>
      </c>
      <c r="U57" s="155">
        <f t="shared" si="215"/>
        <v>0</v>
      </c>
      <c r="V57" s="155">
        <f t="shared" si="215"/>
        <v>0</v>
      </c>
      <c r="W57" s="155">
        <f t="shared" si="215"/>
        <v>0</v>
      </c>
      <c r="X57" s="155">
        <f t="shared" si="215"/>
        <v>0</v>
      </c>
      <c r="Y57" s="155">
        <f t="shared" si="215"/>
        <v>0</v>
      </c>
      <c r="Z57" s="155">
        <f t="shared" si="215"/>
        <v>0</v>
      </c>
      <c r="AA57" s="155">
        <f t="shared" si="215"/>
        <v>0</v>
      </c>
      <c r="AB57" s="155">
        <f t="shared" si="215"/>
        <v>0</v>
      </c>
      <c r="AC57" s="155">
        <f t="shared" si="215"/>
        <v>0</v>
      </c>
      <c r="AD57" s="155">
        <f t="shared" si="215"/>
        <v>0</v>
      </c>
      <c r="AE57" s="155">
        <f t="shared" si="215"/>
        <v>0</v>
      </c>
      <c r="AF57" s="155">
        <f t="shared" si="215"/>
        <v>0</v>
      </c>
      <c r="AG57" s="155">
        <f t="shared" si="215"/>
        <v>0</v>
      </c>
      <c r="AH57" s="155">
        <f t="shared" si="215"/>
        <v>0</v>
      </c>
      <c r="AI57" s="155">
        <f t="shared" si="215"/>
        <v>0</v>
      </c>
      <c r="AJ57" s="155">
        <f t="shared" si="215"/>
        <v>0</v>
      </c>
      <c r="AK57" s="155">
        <f t="shared" si="215"/>
        <v>0</v>
      </c>
      <c r="AL57" s="155">
        <f t="shared" si="215"/>
        <v>0</v>
      </c>
      <c r="AM57" s="155">
        <f t="shared" si="215"/>
        <v>0</v>
      </c>
      <c r="AN57" s="155">
        <f t="shared" si="215"/>
        <v>0</v>
      </c>
      <c r="AO57" s="155">
        <f t="shared" si="215"/>
        <v>0</v>
      </c>
      <c r="AP57" s="155">
        <f t="shared" si="215"/>
        <v>0</v>
      </c>
      <c r="AQ57" s="155">
        <f t="shared" si="215"/>
        <v>0</v>
      </c>
      <c r="AR57" s="155">
        <f t="shared" si="215"/>
        <v>0</v>
      </c>
      <c r="AS57" s="155">
        <f t="shared" si="215"/>
        <v>0</v>
      </c>
      <c r="AT57" s="155">
        <f t="shared" si="215"/>
        <v>0</v>
      </c>
      <c r="AU57" s="155">
        <f t="shared" si="215"/>
        <v>0</v>
      </c>
      <c r="AV57" s="155">
        <f t="shared" si="215"/>
        <v>0</v>
      </c>
      <c r="AW57" s="155">
        <f t="shared" si="215"/>
        <v>0</v>
      </c>
      <c r="AX57" s="155">
        <f t="shared" si="215"/>
        <v>0</v>
      </c>
      <c r="AY57" s="155">
        <f t="shared" si="215"/>
        <v>0</v>
      </c>
      <c r="AZ57" s="273"/>
    </row>
    <row r="58" spans="1:52" ht="64.5" customHeight="1">
      <c r="A58" s="298"/>
      <c r="B58" s="299"/>
      <c r="C58" s="300"/>
      <c r="D58" s="189" t="s">
        <v>2</v>
      </c>
      <c r="E58" s="154">
        <f t="shared" si="151"/>
        <v>0</v>
      </c>
      <c r="F58" s="154">
        <f t="shared" si="152"/>
        <v>0</v>
      </c>
      <c r="G58" s="190"/>
      <c r="H58" s="155">
        <f t="shared" ref="H58:AY58" si="216">H51+H44+H37</f>
        <v>0</v>
      </c>
      <c r="I58" s="155">
        <f t="shared" si="216"/>
        <v>0</v>
      </c>
      <c r="J58" s="155">
        <f t="shared" si="216"/>
        <v>0</v>
      </c>
      <c r="K58" s="155">
        <f t="shared" si="216"/>
        <v>0</v>
      </c>
      <c r="L58" s="155">
        <f t="shared" si="216"/>
        <v>0</v>
      </c>
      <c r="M58" s="155">
        <f t="shared" si="216"/>
        <v>0</v>
      </c>
      <c r="N58" s="155">
        <f t="shared" si="216"/>
        <v>0</v>
      </c>
      <c r="O58" s="155">
        <f t="shared" si="216"/>
        <v>0</v>
      </c>
      <c r="P58" s="155">
        <f t="shared" si="216"/>
        <v>0</v>
      </c>
      <c r="Q58" s="155">
        <f t="shared" si="216"/>
        <v>0</v>
      </c>
      <c r="R58" s="155">
        <f t="shared" si="216"/>
        <v>0</v>
      </c>
      <c r="S58" s="155">
        <f t="shared" si="216"/>
        <v>0</v>
      </c>
      <c r="T58" s="155">
        <f t="shared" si="216"/>
        <v>0</v>
      </c>
      <c r="U58" s="155">
        <f t="shared" si="216"/>
        <v>0</v>
      </c>
      <c r="V58" s="155">
        <f t="shared" si="216"/>
        <v>0</v>
      </c>
      <c r="W58" s="155">
        <f t="shared" si="216"/>
        <v>0</v>
      </c>
      <c r="X58" s="155">
        <f t="shared" si="216"/>
        <v>0</v>
      </c>
      <c r="Y58" s="155">
        <f t="shared" si="216"/>
        <v>0</v>
      </c>
      <c r="Z58" s="155">
        <f t="shared" si="216"/>
        <v>0</v>
      </c>
      <c r="AA58" s="155">
        <f t="shared" si="216"/>
        <v>0</v>
      </c>
      <c r="AB58" s="155">
        <f t="shared" si="216"/>
        <v>0</v>
      </c>
      <c r="AC58" s="155">
        <f t="shared" si="216"/>
        <v>0</v>
      </c>
      <c r="AD58" s="155">
        <f t="shared" si="216"/>
        <v>0</v>
      </c>
      <c r="AE58" s="155">
        <f t="shared" si="216"/>
        <v>0</v>
      </c>
      <c r="AF58" s="155">
        <f t="shared" si="216"/>
        <v>0</v>
      </c>
      <c r="AG58" s="155">
        <f t="shared" si="216"/>
        <v>0</v>
      </c>
      <c r="AH58" s="155">
        <f t="shared" si="216"/>
        <v>0</v>
      </c>
      <c r="AI58" s="155">
        <f t="shared" si="216"/>
        <v>0</v>
      </c>
      <c r="AJ58" s="155">
        <f t="shared" si="216"/>
        <v>0</v>
      </c>
      <c r="AK58" s="155">
        <f t="shared" si="216"/>
        <v>0</v>
      </c>
      <c r="AL58" s="155">
        <f t="shared" si="216"/>
        <v>0</v>
      </c>
      <c r="AM58" s="155">
        <f t="shared" si="216"/>
        <v>0</v>
      </c>
      <c r="AN58" s="155">
        <f t="shared" si="216"/>
        <v>0</v>
      </c>
      <c r="AO58" s="155">
        <f t="shared" si="216"/>
        <v>0</v>
      </c>
      <c r="AP58" s="155">
        <f t="shared" si="216"/>
        <v>0</v>
      </c>
      <c r="AQ58" s="155">
        <f t="shared" si="216"/>
        <v>0</v>
      </c>
      <c r="AR58" s="155">
        <f t="shared" si="216"/>
        <v>0</v>
      </c>
      <c r="AS58" s="155">
        <f t="shared" si="216"/>
        <v>0</v>
      </c>
      <c r="AT58" s="155">
        <f t="shared" si="216"/>
        <v>0</v>
      </c>
      <c r="AU58" s="155">
        <f t="shared" si="216"/>
        <v>0</v>
      </c>
      <c r="AV58" s="155">
        <f t="shared" si="216"/>
        <v>0</v>
      </c>
      <c r="AW58" s="155">
        <f t="shared" si="216"/>
        <v>0</v>
      </c>
      <c r="AX58" s="155">
        <f t="shared" si="216"/>
        <v>0</v>
      </c>
      <c r="AY58" s="155">
        <f t="shared" si="216"/>
        <v>0</v>
      </c>
      <c r="AZ58" s="273"/>
    </row>
    <row r="59" spans="1:52" ht="21.75" customHeight="1">
      <c r="A59" s="298"/>
      <c r="B59" s="299"/>
      <c r="C59" s="300"/>
      <c r="D59" s="206" t="s">
        <v>279</v>
      </c>
      <c r="E59" s="154">
        <f t="shared" si="151"/>
        <v>15</v>
      </c>
      <c r="F59" s="154">
        <f t="shared" si="152"/>
        <v>0</v>
      </c>
      <c r="G59" s="190"/>
      <c r="H59" s="155">
        <f t="shared" ref="H59:AY59" si="217">H52+H45+H38</f>
        <v>0</v>
      </c>
      <c r="I59" s="155">
        <f t="shared" si="217"/>
        <v>0</v>
      </c>
      <c r="J59" s="155">
        <f t="shared" si="217"/>
        <v>0</v>
      </c>
      <c r="K59" s="155">
        <f t="shared" si="217"/>
        <v>0</v>
      </c>
      <c r="L59" s="155">
        <f t="shared" si="217"/>
        <v>0</v>
      </c>
      <c r="M59" s="155">
        <f t="shared" si="217"/>
        <v>0</v>
      </c>
      <c r="N59" s="155">
        <f t="shared" si="217"/>
        <v>0</v>
      </c>
      <c r="O59" s="155">
        <f t="shared" si="217"/>
        <v>0</v>
      </c>
      <c r="P59" s="155">
        <f t="shared" si="217"/>
        <v>0</v>
      </c>
      <c r="Q59" s="155">
        <f t="shared" si="217"/>
        <v>0</v>
      </c>
      <c r="R59" s="155">
        <f t="shared" si="217"/>
        <v>0</v>
      </c>
      <c r="S59" s="155">
        <f t="shared" si="217"/>
        <v>0</v>
      </c>
      <c r="T59" s="155">
        <f t="shared" si="217"/>
        <v>0</v>
      </c>
      <c r="U59" s="155">
        <f t="shared" si="217"/>
        <v>0</v>
      </c>
      <c r="V59" s="155">
        <f t="shared" si="217"/>
        <v>0</v>
      </c>
      <c r="W59" s="155">
        <f t="shared" si="217"/>
        <v>0</v>
      </c>
      <c r="X59" s="155">
        <f t="shared" si="217"/>
        <v>0</v>
      </c>
      <c r="Y59" s="155">
        <f t="shared" si="217"/>
        <v>0</v>
      </c>
      <c r="Z59" s="155">
        <f t="shared" si="217"/>
        <v>0</v>
      </c>
      <c r="AA59" s="155">
        <f t="shared" si="217"/>
        <v>0</v>
      </c>
      <c r="AB59" s="155">
        <f t="shared" si="217"/>
        <v>0</v>
      </c>
      <c r="AC59" s="155">
        <f t="shared" si="217"/>
        <v>0</v>
      </c>
      <c r="AD59" s="155">
        <f t="shared" si="217"/>
        <v>0</v>
      </c>
      <c r="AE59" s="155">
        <f t="shared" si="217"/>
        <v>0</v>
      </c>
      <c r="AF59" s="155">
        <f t="shared" si="217"/>
        <v>0</v>
      </c>
      <c r="AG59" s="155">
        <f t="shared" si="217"/>
        <v>0</v>
      </c>
      <c r="AH59" s="155">
        <f t="shared" si="217"/>
        <v>0</v>
      </c>
      <c r="AI59" s="155">
        <f t="shared" si="217"/>
        <v>0</v>
      </c>
      <c r="AJ59" s="155">
        <f t="shared" si="217"/>
        <v>15</v>
      </c>
      <c r="AK59" s="155">
        <f t="shared" si="217"/>
        <v>0</v>
      </c>
      <c r="AL59" s="155">
        <f t="shared" si="217"/>
        <v>0</v>
      </c>
      <c r="AM59" s="155">
        <f t="shared" si="217"/>
        <v>0</v>
      </c>
      <c r="AN59" s="155">
        <f t="shared" si="217"/>
        <v>0</v>
      </c>
      <c r="AO59" s="155">
        <f t="shared" si="217"/>
        <v>0</v>
      </c>
      <c r="AP59" s="155">
        <f t="shared" si="217"/>
        <v>0</v>
      </c>
      <c r="AQ59" s="155">
        <f t="shared" si="217"/>
        <v>0</v>
      </c>
      <c r="AR59" s="155">
        <f t="shared" si="217"/>
        <v>0</v>
      </c>
      <c r="AS59" s="155">
        <f t="shared" si="217"/>
        <v>0</v>
      </c>
      <c r="AT59" s="155">
        <f t="shared" si="217"/>
        <v>0</v>
      </c>
      <c r="AU59" s="155">
        <f t="shared" si="217"/>
        <v>0</v>
      </c>
      <c r="AV59" s="155">
        <f t="shared" si="217"/>
        <v>0</v>
      </c>
      <c r="AW59" s="155">
        <f t="shared" si="217"/>
        <v>0</v>
      </c>
      <c r="AX59" s="155">
        <f t="shared" si="217"/>
        <v>0</v>
      </c>
      <c r="AY59" s="155">
        <f t="shared" si="217"/>
        <v>0</v>
      </c>
      <c r="AZ59" s="273"/>
    </row>
    <row r="60" spans="1:52" ht="87.75" customHeight="1">
      <c r="A60" s="298"/>
      <c r="B60" s="299"/>
      <c r="C60" s="300"/>
      <c r="D60" s="206" t="s">
        <v>286</v>
      </c>
      <c r="E60" s="154">
        <f t="shared" si="151"/>
        <v>0</v>
      </c>
      <c r="F60" s="154">
        <f t="shared" si="152"/>
        <v>0</v>
      </c>
      <c r="G60" s="159"/>
      <c r="H60" s="155">
        <f t="shared" ref="H60:AY60" si="218">H53+H46+H39</f>
        <v>0</v>
      </c>
      <c r="I60" s="155">
        <f t="shared" si="218"/>
        <v>0</v>
      </c>
      <c r="J60" s="155">
        <f t="shared" si="218"/>
        <v>0</v>
      </c>
      <c r="K60" s="155">
        <f t="shared" si="218"/>
        <v>0</v>
      </c>
      <c r="L60" s="155">
        <f t="shared" si="218"/>
        <v>0</v>
      </c>
      <c r="M60" s="155">
        <f t="shared" si="218"/>
        <v>0</v>
      </c>
      <c r="N60" s="155">
        <f t="shared" si="218"/>
        <v>0</v>
      </c>
      <c r="O60" s="155">
        <f t="shared" si="218"/>
        <v>0</v>
      </c>
      <c r="P60" s="155">
        <f t="shared" si="218"/>
        <v>0</v>
      </c>
      <c r="Q60" s="155">
        <f t="shared" si="218"/>
        <v>0</v>
      </c>
      <c r="R60" s="155">
        <f t="shared" si="218"/>
        <v>0</v>
      </c>
      <c r="S60" s="155">
        <f t="shared" si="218"/>
        <v>0</v>
      </c>
      <c r="T60" s="155">
        <f t="shared" si="218"/>
        <v>0</v>
      </c>
      <c r="U60" s="155">
        <f t="shared" si="218"/>
        <v>0</v>
      </c>
      <c r="V60" s="155">
        <f t="shared" si="218"/>
        <v>0</v>
      </c>
      <c r="W60" s="155">
        <f t="shared" si="218"/>
        <v>0</v>
      </c>
      <c r="X60" s="155">
        <f t="shared" si="218"/>
        <v>0</v>
      </c>
      <c r="Y60" s="155">
        <f t="shared" si="218"/>
        <v>0</v>
      </c>
      <c r="Z60" s="155">
        <f t="shared" si="218"/>
        <v>0</v>
      </c>
      <c r="AA60" s="155">
        <f t="shared" si="218"/>
        <v>0</v>
      </c>
      <c r="AB60" s="155">
        <f t="shared" si="218"/>
        <v>0</v>
      </c>
      <c r="AC60" s="155">
        <f t="shared" si="218"/>
        <v>0</v>
      </c>
      <c r="AD60" s="155">
        <f t="shared" si="218"/>
        <v>0</v>
      </c>
      <c r="AE60" s="155">
        <f t="shared" si="218"/>
        <v>0</v>
      </c>
      <c r="AF60" s="155">
        <f t="shared" si="218"/>
        <v>0</v>
      </c>
      <c r="AG60" s="155">
        <f t="shared" si="218"/>
        <v>0</v>
      </c>
      <c r="AH60" s="155">
        <f t="shared" si="218"/>
        <v>0</v>
      </c>
      <c r="AI60" s="155">
        <f t="shared" si="218"/>
        <v>0</v>
      </c>
      <c r="AJ60" s="155">
        <f t="shared" si="218"/>
        <v>0</v>
      </c>
      <c r="AK60" s="155">
        <f t="shared" si="218"/>
        <v>0</v>
      </c>
      <c r="AL60" s="155">
        <f t="shared" si="218"/>
        <v>0</v>
      </c>
      <c r="AM60" s="155">
        <f t="shared" si="218"/>
        <v>0</v>
      </c>
      <c r="AN60" s="155">
        <f t="shared" si="218"/>
        <v>0</v>
      </c>
      <c r="AO60" s="155">
        <f t="shared" si="218"/>
        <v>0</v>
      </c>
      <c r="AP60" s="155">
        <f t="shared" si="218"/>
        <v>0</v>
      </c>
      <c r="AQ60" s="155">
        <f t="shared" si="218"/>
        <v>0</v>
      </c>
      <c r="AR60" s="155">
        <f t="shared" si="218"/>
        <v>0</v>
      </c>
      <c r="AS60" s="155">
        <f t="shared" si="218"/>
        <v>0</v>
      </c>
      <c r="AT60" s="155">
        <f t="shared" si="218"/>
        <v>0</v>
      </c>
      <c r="AU60" s="155">
        <f t="shared" si="218"/>
        <v>0</v>
      </c>
      <c r="AV60" s="155">
        <f t="shared" si="218"/>
        <v>0</v>
      </c>
      <c r="AW60" s="155">
        <f t="shared" si="218"/>
        <v>0</v>
      </c>
      <c r="AX60" s="155">
        <f t="shared" si="218"/>
        <v>0</v>
      </c>
      <c r="AY60" s="155">
        <f t="shared" si="218"/>
        <v>0</v>
      </c>
      <c r="AZ60" s="273"/>
    </row>
    <row r="61" spans="1:52" ht="21.75" customHeight="1">
      <c r="A61" s="298"/>
      <c r="B61" s="299"/>
      <c r="C61" s="300"/>
      <c r="D61" s="206" t="s">
        <v>280</v>
      </c>
      <c r="E61" s="154">
        <f t="shared" si="151"/>
        <v>0</v>
      </c>
      <c r="F61" s="154">
        <f t="shared" si="152"/>
        <v>0</v>
      </c>
      <c r="G61" s="159"/>
      <c r="H61" s="155">
        <f t="shared" ref="H61:AY61" si="219">H54+H47+H40</f>
        <v>0</v>
      </c>
      <c r="I61" s="155">
        <f t="shared" si="219"/>
        <v>0</v>
      </c>
      <c r="J61" s="155">
        <f t="shared" si="219"/>
        <v>0</v>
      </c>
      <c r="K61" s="155">
        <f t="shared" si="219"/>
        <v>0</v>
      </c>
      <c r="L61" s="155">
        <f t="shared" si="219"/>
        <v>0</v>
      </c>
      <c r="M61" s="155">
        <f t="shared" si="219"/>
        <v>0</v>
      </c>
      <c r="N61" s="155">
        <f t="shared" si="219"/>
        <v>0</v>
      </c>
      <c r="O61" s="155">
        <f t="shared" si="219"/>
        <v>0</v>
      </c>
      <c r="P61" s="155">
        <f t="shared" si="219"/>
        <v>0</v>
      </c>
      <c r="Q61" s="155">
        <f t="shared" si="219"/>
        <v>0</v>
      </c>
      <c r="R61" s="155">
        <f t="shared" si="219"/>
        <v>0</v>
      </c>
      <c r="S61" s="155">
        <f t="shared" si="219"/>
        <v>0</v>
      </c>
      <c r="T61" s="155">
        <f t="shared" si="219"/>
        <v>0</v>
      </c>
      <c r="U61" s="155">
        <f t="shared" si="219"/>
        <v>0</v>
      </c>
      <c r="V61" s="155">
        <f t="shared" si="219"/>
        <v>0</v>
      </c>
      <c r="W61" s="155">
        <f t="shared" si="219"/>
        <v>0</v>
      </c>
      <c r="X61" s="155">
        <f t="shared" si="219"/>
        <v>0</v>
      </c>
      <c r="Y61" s="155">
        <f t="shared" si="219"/>
        <v>0</v>
      </c>
      <c r="Z61" s="155">
        <f t="shared" si="219"/>
        <v>0</v>
      </c>
      <c r="AA61" s="155">
        <f t="shared" si="219"/>
        <v>0</v>
      </c>
      <c r="AB61" s="155">
        <f t="shared" si="219"/>
        <v>0</v>
      </c>
      <c r="AC61" s="155">
        <f t="shared" si="219"/>
        <v>0</v>
      </c>
      <c r="AD61" s="155">
        <f t="shared" si="219"/>
        <v>0</v>
      </c>
      <c r="AE61" s="155">
        <f t="shared" si="219"/>
        <v>0</v>
      </c>
      <c r="AF61" s="155">
        <f t="shared" si="219"/>
        <v>0</v>
      </c>
      <c r="AG61" s="155">
        <f t="shared" si="219"/>
        <v>0</v>
      </c>
      <c r="AH61" s="155">
        <f t="shared" si="219"/>
        <v>0</v>
      </c>
      <c r="AI61" s="155">
        <f t="shared" si="219"/>
        <v>0</v>
      </c>
      <c r="AJ61" s="155">
        <f t="shared" si="219"/>
        <v>0</v>
      </c>
      <c r="AK61" s="155">
        <f t="shared" si="219"/>
        <v>0</v>
      </c>
      <c r="AL61" s="155">
        <f t="shared" si="219"/>
        <v>0</v>
      </c>
      <c r="AM61" s="155">
        <f t="shared" si="219"/>
        <v>0</v>
      </c>
      <c r="AN61" s="155">
        <f t="shared" si="219"/>
        <v>0</v>
      </c>
      <c r="AO61" s="155">
        <f t="shared" si="219"/>
        <v>0</v>
      </c>
      <c r="AP61" s="155">
        <f t="shared" si="219"/>
        <v>0</v>
      </c>
      <c r="AQ61" s="155">
        <f t="shared" si="219"/>
        <v>0</v>
      </c>
      <c r="AR61" s="155">
        <f t="shared" si="219"/>
        <v>0</v>
      </c>
      <c r="AS61" s="155">
        <f t="shared" si="219"/>
        <v>0</v>
      </c>
      <c r="AT61" s="155">
        <f t="shared" si="219"/>
        <v>0</v>
      </c>
      <c r="AU61" s="155">
        <f t="shared" si="219"/>
        <v>0</v>
      </c>
      <c r="AV61" s="155">
        <f t="shared" si="219"/>
        <v>0</v>
      </c>
      <c r="AW61" s="155">
        <f t="shared" si="219"/>
        <v>0</v>
      </c>
      <c r="AX61" s="155">
        <f t="shared" si="219"/>
        <v>0</v>
      </c>
      <c r="AY61" s="155">
        <f t="shared" si="219"/>
        <v>0</v>
      </c>
      <c r="AZ61" s="273"/>
    </row>
    <row r="62" spans="1:52" ht="33.75" customHeight="1">
      <c r="A62" s="301"/>
      <c r="B62" s="302"/>
      <c r="C62" s="303"/>
      <c r="D62" s="177" t="s">
        <v>43</v>
      </c>
      <c r="E62" s="154">
        <f t="shared" si="151"/>
        <v>0</v>
      </c>
      <c r="F62" s="154">
        <f t="shared" si="152"/>
        <v>0</v>
      </c>
      <c r="G62" s="179"/>
      <c r="H62" s="155">
        <f t="shared" ref="H62:AY62" si="220">H55+H48+H41</f>
        <v>0</v>
      </c>
      <c r="I62" s="155">
        <f t="shared" si="220"/>
        <v>0</v>
      </c>
      <c r="J62" s="155">
        <f t="shared" si="220"/>
        <v>0</v>
      </c>
      <c r="K62" s="155">
        <f t="shared" si="220"/>
        <v>0</v>
      </c>
      <c r="L62" s="155">
        <f t="shared" si="220"/>
        <v>0</v>
      </c>
      <c r="M62" s="155">
        <f t="shared" si="220"/>
        <v>0</v>
      </c>
      <c r="N62" s="155">
        <f t="shared" si="220"/>
        <v>0</v>
      </c>
      <c r="O62" s="155">
        <f t="shared" si="220"/>
        <v>0</v>
      </c>
      <c r="P62" s="155">
        <f t="shared" si="220"/>
        <v>0</v>
      </c>
      <c r="Q62" s="155">
        <f t="shared" si="220"/>
        <v>0</v>
      </c>
      <c r="R62" s="155">
        <f t="shared" si="220"/>
        <v>0</v>
      </c>
      <c r="S62" s="155">
        <f t="shared" si="220"/>
        <v>0</v>
      </c>
      <c r="T62" s="155">
        <f t="shared" si="220"/>
        <v>0</v>
      </c>
      <c r="U62" s="155">
        <f t="shared" si="220"/>
        <v>0</v>
      </c>
      <c r="V62" s="155">
        <f t="shared" si="220"/>
        <v>0</v>
      </c>
      <c r="W62" s="155">
        <f t="shared" si="220"/>
        <v>0</v>
      </c>
      <c r="X62" s="155">
        <f t="shared" si="220"/>
        <v>0</v>
      </c>
      <c r="Y62" s="155">
        <f t="shared" si="220"/>
        <v>0</v>
      </c>
      <c r="Z62" s="155">
        <f t="shared" si="220"/>
        <v>0</v>
      </c>
      <c r="AA62" s="155">
        <f t="shared" si="220"/>
        <v>0</v>
      </c>
      <c r="AB62" s="155">
        <f t="shared" si="220"/>
        <v>0</v>
      </c>
      <c r="AC62" s="155">
        <f t="shared" si="220"/>
        <v>0</v>
      </c>
      <c r="AD62" s="155">
        <f t="shared" si="220"/>
        <v>0</v>
      </c>
      <c r="AE62" s="155">
        <f t="shared" si="220"/>
        <v>0</v>
      </c>
      <c r="AF62" s="155">
        <f t="shared" si="220"/>
        <v>0</v>
      </c>
      <c r="AG62" s="155">
        <f t="shared" si="220"/>
        <v>0</v>
      </c>
      <c r="AH62" s="155">
        <f t="shared" si="220"/>
        <v>0</v>
      </c>
      <c r="AI62" s="155">
        <f t="shared" si="220"/>
        <v>0</v>
      </c>
      <c r="AJ62" s="155">
        <f t="shared" si="220"/>
        <v>0</v>
      </c>
      <c r="AK62" s="155">
        <f t="shared" si="220"/>
        <v>0</v>
      </c>
      <c r="AL62" s="155">
        <f t="shared" si="220"/>
        <v>0</v>
      </c>
      <c r="AM62" s="155">
        <f t="shared" si="220"/>
        <v>0</v>
      </c>
      <c r="AN62" s="155">
        <f t="shared" si="220"/>
        <v>0</v>
      </c>
      <c r="AO62" s="155">
        <f t="shared" si="220"/>
        <v>0</v>
      </c>
      <c r="AP62" s="155">
        <f t="shared" si="220"/>
        <v>0</v>
      </c>
      <c r="AQ62" s="155">
        <f t="shared" si="220"/>
        <v>0</v>
      </c>
      <c r="AR62" s="155">
        <f t="shared" si="220"/>
        <v>0</v>
      </c>
      <c r="AS62" s="155">
        <f t="shared" si="220"/>
        <v>0</v>
      </c>
      <c r="AT62" s="155">
        <f t="shared" si="220"/>
        <v>0</v>
      </c>
      <c r="AU62" s="155">
        <f t="shared" si="220"/>
        <v>0</v>
      </c>
      <c r="AV62" s="155">
        <f t="shared" si="220"/>
        <v>0</v>
      </c>
      <c r="AW62" s="155">
        <f t="shared" si="220"/>
        <v>0</v>
      </c>
      <c r="AX62" s="155">
        <f t="shared" si="220"/>
        <v>0</v>
      </c>
      <c r="AY62" s="155">
        <f t="shared" si="220"/>
        <v>0</v>
      </c>
      <c r="AZ62" s="274"/>
    </row>
    <row r="63" spans="1:52" ht="18.75" customHeight="1">
      <c r="A63" s="266" t="s">
        <v>297</v>
      </c>
      <c r="B63" s="269" t="s">
        <v>299</v>
      </c>
      <c r="C63" s="269" t="s">
        <v>300</v>
      </c>
      <c r="D63" s="184" t="s">
        <v>41</v>
      </c>
      <c r="E63" s="154">
        <f t="shared" si="151"/>
        <v>885</v>
      </c>
      <c r="F63" s="154">
        <f t="shared" si="152"/>
        <v>0</v>
      </c>
      <c r="G63" s="185">
        <f>F63/E63</f>
        <v>0</v>
      </c>
      <c r="H63" s="176">
        <f>H64+H65+H66+H68+H69</f>
        <v>0</v>
      </c>
      <c r="I63" s="176">
        <f t="shared" ref="I63" si="221">I64+I65+I66+I68+I69</f>
        <v>0</v>
      </c>
      <c r="J63" s="176" t="e">
        <f>I63/H63*100</f>
        <v>#DIV/0!</v>
      </c>
      <c r="K63" s="176">
        <f t="shared" ref="K63" si="222">K64+K65+K66+K68+K69</f>
        <v>0</v>
      </c>
      <c r="L63" s="176">
        <f t="shared" ref="L63" si="223">L64+L65+L66+L68+L69</f>
        <v>0</v>
      </c>
      <c r="M63" s="176" t="e">
        <f>L63/K63*100</f>
        <v>#DIV/0!</v>
      </c>
      <c r="N63" s="176">
        <f t="shared" ref="N63" si="224">N64+N65+N66+N68+N69</f>
        <v>0</v>
      </c>
      <c r="O63" s="176">
        <f t="shared" ref="O63" si="225">O64+O65+O66+O68+O69</f>
        <v>0</v>
      </c>
      <c r="P63" s="176" t="e">
        <f>O63/N63*100</f>
        <v>#DIV/0!</v>
      </c>
      <c r="Q63" s="176">
        <f t="shared" ref="Q63" si="226">Q64+Q65+Q66+Q68+Q69</f>
        <v>0</v>
      </c>
      <c r="R63" s="176">
        <f t="shared" ref="R63" si="227">R64+R65+R66+R68+R69</f>
        <v>0</v>
      </c>
      <c r="S63" s="176" t="e">
        <f>R63/Q63*100</f>
        <v>#DIV/0!</v>
      </c>
      <c r="T63" s="176">
        <f t="shared" ref="T63" si="228">T64+T65+T66+T68+T69</f>
        <v>0</v>
      </c>
      <c r="U63" s="176">
        <f t="shared" ref="U63" si="229">U64+U65+U66+U68+U69</f>
        <v>0</v>
      </c>
      <c r="V63" s="176" t="e">
        <f>U63/T63*100</f>
        <v>#DIV/0!</v>
      </c>
      <c r="W63" s="176">
        <f t="shared" ref="W63" si="230">W64+W65+W66+W68+W69</f>
        <v>885</v>
      </c>
      <c r="X63" s="176">
        <f t="shared" ref="X63" si="231">X64+X65+X66+X68+X69</f>
        <v>0</v>
      </c>
      <c r="Y63" s="176">
        <f>X63/W63*100</f>
        <v>0</v>
      </c>
      <c r="Z63" s="176">
        <f t="shared" ref="Z63" si="232">Z64+Z65+Z66+Z68+Z69</f>
        <v>0</v>
      </c>
      <c r="AA63" s="176">
        <f t="shared" ref="AA63" si="233">AA64+AA65+AA66+AA68+AA69</f>
        <v>0</v>
      </c>
      <c r="AB63" s="176">
        <f t="shared" ref="AB63" si="234">AB64+AB65+AB66+AB68+AB69</f>
        <v>0</v>
      </c>
      <c r="AC63" s="176">
        <f t="shared" ref="AC63" si="235">AC64+AC65+AC66+AC68+AC69</f>
        <v>0</v>
      </c>
      <c r="AD63" s="176" t="e">
        <f>AC63/Z63*100</f>
        <v>#DIV/0!</v>
      </c>
      <c r="AE63" s="176">
        <f t="shared" ref="AE63" si="236">AE64+AE65+AE66+AE68+AE69</f>
        <v>0</v>
      </c>
      <c r="AF63" s="176">
        <f t="shared" ref="AF63" si="237">AF64+AF65+AF66+AF68+AF69</f>
        <v>0</v>
      </c>
      <c r="AG63" s="176">
        <f t="shared" ref="AG63" si="238">AG64+AG65+AG66+AG68+AG69</f>
        <v>0</v>
      </c>
      <c r="AH63" s="176">
        <f t="shared" ref="AH63" si="239">AH64+AH65+AH66+AH68+AH69</f>
        <v>0</v>
      </c>
      <c r="AI63" s="176" t="e">
        <f>AH63/AE63*100</f>
        <v>#DIV/0!</v>
      </c>
      <c r="AJ63" s="176">
        <f t="shared" ref="AJ63" si="240">AJ64+AJ65+AJ66+AJ68+AJ69</f>
        <v>0</v>
      </c>
      <c r="AK63" s="176">
        <f t="shared" ref="AK63" si="241">AK64+AK65+AK66+AK68+AK69</f>
        <v>0</v>
      </c>
      <c r="AL63" s="176">
        <f t="shared" ref="AL63" si="242">AL64+AL65+AL66+AL68+AL69</f>
        <v>0</v>
      </c>
      <c r="AM63" s="176">
        <f t="shared" ref="AM63" si="243">AM64+AM65+AM66+AM68+AM69</f>
        <v>0</v>
      </c>
      <c r="AN63" s="176" t="e">
        <f>AM63/AJ63*100</f>
        <v>#DIV/0!</v>
      </c>
      <c r="AO63" s="176">
        <f t="shared" ref="AO63" si="244">AO64+AO65+AO66+AO68+AO69</f>
        <v>0</v>
      </c>
      <c r="AP63" s="176">
        <f t="shared" ref="AP63" si="245">AP64+AP65+AP66+AP68+AP69</f>
        <v>0</v>
      </c>
      <c r="AQ63" s="176" t="e">
        <f>AP63/AO63*100</f>
        <v>#DIV/0!</v>
      </c>
      <c r="AR63" s="176">
        <f t="shared" ref="AR63" si="246">AR64+AR65+AR66+AR68+AR69</f>
        <v>0</v>
      </c>
      <c r="AS63" s="176">
        <f t="shared" ref="AS63" si="247">AS64+AS65+AS66+AS68+AS69</f>
        <v>0</v>
      </c>
      <c r="AT63" s="176">
        <f t="shared" ref="AT63" si="248">AT64+AT65+AT66+AT68+AT69</f>
        <v>0</v>
      </c>
      <c r="AU63" s="176">
        <f t="shared" ref="AU63" si="249">AU64+AU65+AU66+AU68+AU69</f>
        <v>0</v>
      </c>
      <c r="AV63" s="176" t="e">
        <f>AU63/AR63*100</f>
        <v>#DIV/0!</v>
      </c>
      <c r="AW63" s="176">
        <f t="shared" ref="AW63" si="250">AW64+AW65+AW66+AW68+AW69</f>
        <v>0</v>
      </c>
      <c r="AX63" s="176">
        <f t="shared" ref="AX63" si="251">AX64+AX65+AX66+AX68+AX69</f>
        <v>0</v>
      </c>
      <c r="AY63" s="176" t="e">
        <f>AX63/AW63*100</f>
        <v>#DIV/0!</v>
      </c>
      <c r="AZ63" s="272"/>
    </row>
    <row r="64" spans="1:52" ht="31.5">
      <c r="A64" s="267"/>
      <c r="B64" s="270"/>
      <c r="C64" s="270"/>
      <c r="D64" s="186" t="s">
        <v>37</v>
      </c>
      <c r="E64" s="154">
        <f t="shared" si="151"/>
        <v>0</v>
      </c>
      <c r="F64" s="154">
        <f t="shared" si="152"/>
        <v>0</v>
      </c>
      <c r="G64" s="179"/>
      <c r="H64" s="155"/>
      <c r="I64" s="155"/>
      <c r="J64" s="180"/>
      <c r="K64" s="155"/>
      <c r="L64" s="155"/>
      <c r="M64" s="180"/>
      <c r="N64" s="155"/>
      <c r="O64" s="155"/>
      <c r="P64" s="182"/>
      <c r="Q64" s="155"/>
      <c r="R64" s="155"/>
      <c r="S64" s="180"/>
      <c r="T64" s="155"/>
      <c r="U64" s="155"/>
      <c r="V64" s="180"/>
      <c r="W64" s="155"/>
      <c r="X64" s="155"/>
      <c r="Y64" s="180"/>
      <c r="Z64" s="155"/>
      <c r="AA64" s="158"/>
      <c r="AB64" s="181"/>
      <c r="AC64" s="180"/>
      <c r="AD64" s="182"/>
      <c r="AE64" s="155"/>
      <c r="AF64" s="158"/>
      <c r="AG64" s="181"/>
      <c r="AH64" s="187"/>
      <c r="AI64" s="182"/>
      <c r="AJ64" s="155"/>
      <c r="AK64" s="158"/>
      <c r="AL64" s="181"/>
      <c r="AM64" s="187"/>
      <c r="AN64" s="182"/>
      <c r="AO64" s="188"/>
      <c r="AP64" s="155"/>
      <c r="AQ64" s="155"/>
      <c r="AR64" s="155"/>
      <c r="AS64" s="156"/>
      <c r="AT64" s="181"/>
      <c r="AU64" s="187"/>
      <c r="AV64" s="182"/>
      <c r="AW64" s="155"/>
      <c r="AX64" s="157"/>
      <c r="AY64" s="182"/>
      <c r="AZ64" s="273"/>
    </row>
    <row r="65" spans="1:52" ht="64.5" customHeight="1">
      <c r="A65" s="267"/>
      <c r="B65" s="270"/>
      <c r="C65" s="270"/>
      <c r="D65" s="189" t="s">
        <v>2</v>
      </c>
      <c r="E65" s="154">
        <f t="shared" si="151"/>
        <v>0</v>
      </c>
      <c r="F65" s="154">
        <f t="shared" si="152"/>
        <v>0</v>
      </c>
      <c r="G65" s="190"/>
      <c r="H65" s="160"/>
      <c r="I65" s="160"/>
      <c r="J65" s="161"/>
      <c r="K65" s="160"/>
      <c r="L65" s="160"/>
      <c r="M65" s="161"/>
      <c r="N65" s="160"/>
      <c r="O65" s="160"/>
      <c r="P65" s="191"/>
      <c r="Q65" s="160"/>
      <c r="R65" s="160"/>
      <c r="S65" s="161"/>
      <c r="T65" s="160"/>
      <c r="U65" s="160"/>
      <c r="V65" s="161"/>
      <c r="W65" s="160"/>
      <c r="X65" s="160"/>
      <c r="Y65" s="161"/>
      <c r="Z65" s="160"/>
      <c r="AA65" s="164"/>
      <c r="AB65" s="165"/>
      <c r="AC65" s="161"/>
      <c r="AD65" s="191"/>
      <c r="AE65" s="160"/>
      <c r="AF65" s="164"/>
      <c r="AG65" s="165"/>
      <c r="AH65" s="192"/>
      <c r="AI65" s="191"/>
      <c r="AJ65" s="160"/>
      <c r="AK65" s="164"/>
      <c r="AL65" s="165"/>
      <c r="AM65" s="192"/>
      <c r="AN65" s="191"/>
      <c r="AO65" s="167"/>
      <c r="AP65" s="161"/>
      <c r="AQ65" s="161"/>
      <c r="AR65" s="160"/>
      <c r="AS65" s="162"/>
      <c r="AT65" s="165"/>
      <c r="AU65" s="192"/>
      <c r="AV65" s="191"/>
      <c r="AW65" s="160"/>
      <c r="AX65" s="163"/>
      <c r="AY65" s="191"/>
      <c r="AZ65" s="273"/>
    </row>
    <row r="66" spans="1:52" ht="21.75" customHeight="1">
      <c r="A66" s="267"/>
      <c r="B66" s="270"/>
      <c r="C66" s="270"/>
      <c r="D66" s="206" t="s">
        <v>279</v>
      </c>
      <c r="E66" s="154">
        <f t="shared" si="151"/>
        <v>885</v>
      </c>
      <c r="F66" s="154">
        <f t="shared" si="152"/>
        <v>0</v>
      </c>
      <c r="G66" s="190"/>
      <c r="H66" s="160"/>
      <c r="I66" s="160"/>
      <c r="J66" s="161"/>
      <c r="K66" s="160"/>
      <c r="L66" s="160"/>
      <c r="M66" s="161"/>
      <c r="N66" s="160"/>
      <c r="O66" s="160"/>
      <c r="P66" s="191"/>
      <c r="Q66" s="160"/>
      <c r="R66" s="160"/>
      <c r="S66" s="161"/>
      <c r="T66" s="160"/>
      <c r="U66" s="160"/>
      <c r="V66" s="161"/>
      <c r="W66" s="160">
        <v>885</v>
      </c>
      <c r="X66" s="160"/>
      <c r="Y66" s="161"/>
      <c r="Z66" s="160"/>
      <c r="AA66" s="164"/>
      <c r="AB66" s="165"/>
      <c r="AC66" s="161"/>
      <c r="AD66" s="191"/>
      <c r="AE66" s="160"/>
      <c r="AF66" s="164"/>
      <c r="AG66" s="165"/>
      <c r="AH66" s="192"/>
      <c r="AI66" s="191"/>
      <c r="AJ66" s="160"/>
      <c r="AK66" s="164"/>
      <c r="AL66" s="165"/>
      <c r="AM66" s="192"/>
      <c r="AN66" s="191"/>
      <c r="AO66" s="160"/>
      <c r="AP66" s="192"/>
      <c r="AQ66" s="191"/>
      <c r="AR66" s="160"/>
      <c r="AS66" s="164"/>
      <c r="AT66" s="165"/>
      <c r="AU66" s="192"/>
      <c r="AV66" s="191"/>
      <c r="AW66" s="160"/>
      <c r="AX66" s="163"/>
      <c r="AY66" s="166"/>
      <c r="AZ66" s="273"/>
    </row>
    <row r="67" spans="1:52" ht="87.75" customHeight="1">
      <c r="A67" s="267"/>
      <c r="B67" s="270"/>
      <c r="C67" s="270"/>
      <c r="D67" s="206" t="s">
        <v>286</v>
      </c>
      <c r="E67" s="154">
        <f t="shared" si="151"/>
        <v>0</v>
      </c>
      <c r="F67" s="154">
        <f t="shared" si="152"/>
        <v>0</v>
      </c>
      <c r="G67" s="159"/>
      <c r="H67" s="169"/>
      <c r="I67" s="169"/>
      <c r="J67" s="168"/>
      <c r="K67" s="169"/>
      <c r="L67" s="169"/>
      <c r="M67" s="168"/>
      <c r="N67" s="169"/>
      <c r="O67" s="169"/>
      <c r="P67" s="174"/>
      <c r="Q67" s="169"/>
      <c r="R67" s="169"/>
      <c r="S67" s="168"/>
      <c r="T67" s="169"/>
      <c r="U67" s="169"/>
      <c r="V67" s="168"/>
      <c r="W67" s="169"/>
      <c r="X67" s="169"/>
      <c r="Y67" s="168"/>
      <c r="Z67" s="169"/>
      <c r="AA67" s="171"/>
      <c r="AB67" s="172"/>
      <c r="AC67" s="168"/>
      <c r="AD67" s="174"/>
      <c r="AE67" s="169"/>
      <c r="AF67" s="171"/>
      <c r="AG67" s="172"/>
      <c r="AH67" s="195"/>
      <c r="AI67" s="174"/>
      <c r="AJ67" s="169"/>
      <c r="AK67" s="171"/>
      <c r="AL67" s="172"/>
      <c r="AM67" s="195"/>
      <c r="AN67" s="174"/>
      <c r="AO67" s="169"/>
      <c r="AP67" s="195"/>
      <c r="AQ67" s="174"/>
      <c r="AR67" s="169"/>
      <c r="AS67" s="173"/>
      <c r="AT67" s="172"/>
      <c r="AU67" s="195"/>
      <c r="AV67" s="174"/>
      <c r="AW67" s="169"/>
      <c r="AX67" s="170"/>
      <c r="AY67" s="174"/>
      <c r="AZ67" s="273"/>
    </row>
    <row r="68" spans="1:52" ht="21.75" customHeight="1">
      <c r="A68" s="267"/>
      <c r="B68" s="270"/>
      <c r="C68" s="270"/>
      <c r="D68" s="206" t="s">
        <v>280</v>
      </c>
      <c r="E68" s="154">
        <f t="shared" si="151"/>
        <v>0</v>
      </c>
      <c r="F68" s="154">
        <f t="shared" si="152"/>
        <v>0</v>
      </c>
      <c r="G68" s="159"/>
      <c r="H68" s="169"/>
      <c r="I68" s="169"/>
      <c r="J68" s="168"/>
      <c r="K68" s="169"/>
      <c r="L68" s="169"/>
      <c r="M68" s="168"/>
      <c r="N68" s="169"/>
      <c r="O68" s="169"/>
      <c r="P68" s="174"/>
      <c r="Q68" s="169"/>
      <c r="R68" s="169"/>
      <c r="S68" s="168"/>
      <c r="T68" s="169"/>
      <c r="U68" s="169"/>
      <c r="V68" s="168"/>
      <c r="W68" s="169"/>
      <c r="X68" s="169"/>
      <c r="Y68" s="168"/>
      <c r="Z68" s="169"/>
      <c r="AA68" s="171"/>
      <c r="AB68" s="172"/>
      <c r="AC68" s="168"/>
      <c r="AD68" s="174"/>
      <c r="AE68" s="169"/>
      <c r="AF68" s="171"/>
      <c r="AG68" s="172"/>
      <c r="AH68" s="195"/>
      <c r="AI68" s="174"/>
      <c r="AJ68" s="169"/>
      <c r="AK68" s="171"/>
      <c r="AL68" s="172"/>
      <c r="AM68" s="195"/>
      <c r="AN68" s="174"/>
      <c r="AO68" s="169"/>
      <c r="AP68" s="195"/>
      <c r="AQ68" s="174"/>
      <c r="AR68" s="169"/>
      <c r="AS68" s="173"/>
      <c r="AT68" s="172"/>
      <c r="AU68" s="195"/>
      <c r="AV68" s="174"/>
      <c r="AW68" s="169"/>
      <c r="AX68" s="170"/>
      <c r="AY68" s="174"/>
      <c r="AZ68" s="273"/>
    </row>
    <row r="69" spans="1:52" ht="33.75" customHeight="1">
      <c r="A69" s="268"/>
      <c r="B69" s="271"/>
      <c r="C69" s="271"/>
      <c r="D69" s="177" t="s">
        <v>43</v>
      </c>
      <c r="E69" s="154">
        <f t="shared" si="151"/>
        <v>0</v>
      </c>
      <c r="F69" s="154">
        <f t="shared" si="152"/>
        <v>0</v>
      </c>
      <c r="G69" s="179"/>
      <c r="H69" s="155"/>
      <c r="I69" s="155"/>
      <c r="J69" s="180"/>
      <c r="K69" s="155"/>
      <c r="L69" s="155"/>
      <c r="M69" s="180"/>
      <c r="N69" s="155"/>
      <c r="O69" s="155"/>
      <c r="P69" s="182"/>
      <c r="Q69" s="155"/>
      <c r="R69" s="155"/>
      <c r="S69" s="180"/>
      <c r="T69" s="155"/>
      <c r="U69" s="155"/>
      <c r="V69" s="180"/>
      <c r="W69" s="155"/>
      <c r="X69" s="155"/>
      <c r="Y69" s="180"/>
      <c r="Z69" s="155"/>
      <c r="AA69" s="158"/>
      <c r="AB69" s="181"/>
      <c r="AC69" s="180"/>
      <c r="AD69" s="182"/>
      <c r="AE69" s="155"/>
      <c r="AF69" s="158"/>
      <c r="AG69" s="181"/>
      <c r="AH69" s="187"/>
      <c r="AI69" s="182"/>
      <c r="AJ69" s="155"/>
      <c r="AK69" s="158"/>
      <c r="AL69" s="181"/>
      <c r="AM69" s="187"/>
      <c r="AN69" s="182"/>
      <c r="AO69" s="155"/>
      <c r="AP69" s="187"/>
      <c r="AQ69" s="182"/>
      <c r="AR69" s="155"/>
      <c r="AS69" s="156"/>
      <c r="AT69" s="181"/>
      <c r="AU69" s="187"/>
      <c r="AV69" s="182"/>
      <c r="AW69" s="155"/>
      <c r="AX69" s="155"/>
      <c r="AY69" s="182"/>
      <c r="AZ69" s="274"/>
    </row>
    <row r="70" spans="1:52" ht="18.75" customHeight="1">
      <c r="A70" s="304" t="s">
        <v>298</v>
      </c>
      <c r="B70" s="296"/>
      <c r="C70" s="297"/>
      <c r="D70" s="184" t="s">
        <v>41</v>
      </c>
      <c r="E70" s="154">
        <f t="shared" si="151"/>
        <v>885</v>
      </c>
      <c r="F70" s="154">
        <f t="shared" si="152"/>
        <v>0</v>
      </c>
      <c r="G70" s="185">
        <f>F70/E70</f>
        <v>0</v>
      </c>
      <c r="H70" s="176">
        <f>H71+H72+H73+H75+H76</f>
        <v>0</v>
      </c>
      <c r="I70" s="176">
        <f t="shared" ref="I70" si="252">I71+I72+I73+I75+I76</f>
        <v>0</v>
      </c>
      <c r="J70" s="176" t="e">
        <f>I70/H70*100</f>
        <v>#DIV/0!</v>
      </c>
      <c r="K70" s="176">
        <f t="shared" ref="K70" si="253">K71+K72+K73+K75+K76</f>
        <v>0</v>
      </c>
      <c r="L70" s="176">
        <f t="shared" ref="L70" si="254">L71+L72+L73+L75+L76</f>
        <v>0</v>
      </c>
      <c r="M70" s="176" t="e">
        <f>L70/K70*100</f>
        <v>#DIV/0!</v>
      </c>
      <c r="N70" s="176">
        <f t="shared" ref="N70" si="255">N71+N72+N73+N75+N76</f>
        <v>0</v>
      </c>
      <c r="O70" s="176">
        <f t="shared" ref="O70" si="256">O71+O72+O73+O75+O76</f>
        <v>0</v>
      </c>
      <c r="P70" s="176" t="e">
        <f>O70/N70*100</f>
        <v>#DIV/0!</v>
      </c>
      <c r="Q70" s="176">
        <f t="shared" ref="Q70" si="257">Q71+Q72+Q73+Q75+Q76</f>
        <v>0</v>
      </c>
      <c r="R70" s="176">
        <f t="shared" ref="R70" si="258">R71+R72+R73+R75+R76</f>
        <v>0</v>
      </c>
      <c r="S70" s="176" t="e">
        <f>R70/Q70*100</f>
        <v>#DIV/0!</v>
      </c>
      <c r="T70" s="176">
        <f t="shared" ref="T70" si="259">T71+T72+T73+T75+T76</f>
        <v>0</v>
      </c>
      <c r="U70" s="176">
        <f t="shared" ref="U70" si="260">U71+U72+U73+U75+U76</f>
        <v>0</v>
      </c>
      <c r="V70" s="176" t="e">
        <f>U70/T70*100</f>
        <v>#DIV/0!</v>
      </c>
      <c r="W70" s="176">
        <f t="shared" ref="W70" si="261">W71+W72+W73+W75+W76</f>
        <v>885</v>
      </c>
      <c r="X70" s="176">
        <f t="shared" ref="X70" si="262">X71+X72+X73+X75+X76</f>
        <v>0</v>
      </c>
      <c r="Y70" s="176">
        <f>X70/W70*100</f>
        <v>0</v>
      </c>
      <c r="Z70" s="176">
        <f t="shared" ref="Z70" si="263">Z71+Z72+Z73+Z75+Z76</f>
        <v>0</v>
      </c>
      <c r="AA70" s="176">
        <f t="shared" ref="AA70" si="264">AA71+AA72+AA73+AA75+AA76</f>
        <v>0</v>
      </c>
      <c r="AB70" s="176">
        <f t="shared" ref="AB70" si="265">AB71+AB72+AB73+AB75+AB76</f>
        <v>0</v>
      </c>
      <c r="AC70" s="176">
        <f t="shared" ref="AC70" si="266">AC71+AC72+AC73+AC75+AC76</f>
        <v>0</v>
      </c>
      <c r="AD70" s="176" t="e">
        <f>AC70/Z70*100</f>
        <v>#DIV/0!</v>
      </c>
      <c r="AE70" s="176">
        <f t="shared" ref="AE70" si="267">AE71+AE72+AE73+AE75+AE76</f>
        <v>0</v>
      </c>
      <c r="AF70" s="176">
        <f t="shared" ref="AF70" si="268">AF71+AF72+AF73+AF75+AF76</f>
        <v>0</v>
      </c>
      <c r="AG70" s="176">
        <f t="shared" ref="AG70" si="269">AG71+AG72+AG73+AG75+AG76</f>
        <v>0</v>
      </c>
      <c r="AH70" s="176">
        <f t="shared" ref="AH70" si="270">AH71+AH72+AH73+AH75+AH76</f>
        <v>0</v>
      </c>
      <c r="AI70" s="176" t="e">
        <f>AH70/AE70*100</f>
        <v>#DIV/0!</v>
      </c>
      <c r="AJ70" s="176">
        <f t="shared" ref="AJ70" si="271">AJ71+AJ72+AJ73+AJ75+AJ76</f>
        <v>0</v>
      </c>
      <c r="AK70" s="176">
        <f t="shared" ref="AK70" si="272">AK71+AK72+AK73+AK75+AK76</f>
        <v>0</v>
      </c>
      <c r="AL70" s="176">
        <f t="shared" ref="AL70" si="273">AL71+AL72+AL73+AL75+AL76</f>
        <v>0</v>
      </c>
      <c r="AM70" s="176">
        <f t="shared" ref="AM70" si="274">AM71+AM72+AM73+AM75+AM76</f>
        <v>0</v>
      </c>
      <c r="AN70" s="176" t="e">
        <f>AM70/AJ70*100</f>
        <v>#DIV/0!</v>
      </c>
      <c r="AO70" s="176">
        <f t="shared" ref="AO70" si="275">AO71+AO72+AO73+AO75+AO76</f>
        <v>0</v>
      </c>
      <c r="AP70" s="176">
        <f t="shared" ref="AP70" si="276">AP71+AP72+AP73+AP75+AP76</f>
        <v>0</v>
      </c>
      <c r="AQ70" s="176" t="e">
        <f>AP70/AO70*100</f>
        <v>#DIV/0!</v>
      </c>
      <c r="AR70" s="176">
        <f t="shared" ref="AR70" si="277">AR71+AR72+AR73+AR75+AR76</f>
        <v>0</v>
      </c>
      <c r="AS70" s="176">
        <f t="shared" ref="AS70" si="278">AS71+AS72+AS73+AS75+AS76</f>
        <v>0</v>
      </c>
      <c r="AT70" s="176">
        <f t="shared" ref="AT70" si="279">AT71+AT72+AT73+AT75+AT76</f>
        <v>0</v>
      </c>
      <c r="AU70" s="176">
        <f t="shared" ref="AU70" si="280">AU71+AU72+AU73+AU75+AU76</f>
        <v>0</v>
      </c>
      <c r="AV70" s="176" t="e">
        <f>AU70/AR70*100</f>
        <v>#DIV/0!</v>
      </c>
      <c r="AW70" s="176">
        <f t="shared" ref="AW70" si="281">AW71+AW72+AW73+AW75+AW76</f>
        <v>0</v>
      </c>
      <c r="AX70" s="176">
        <f t="shared" ref="AX70" si="282">AX71+AX72+AX73+AX75+AX76</f>
        <v>0</v>
      </c>
      <c r="AY70" s="176" t="e">
        <f>AX70/AW70*100</f>
        <v>#DIV/0!</v>
      </c>
      <c r="AZ70" s="272"/>
    </row>
    <row r="71" spans="1:52" ht="31.5">
      <c r="A71" s="305"/>
      <c r="B71" s="299"/>
      <c r="C71" s="300"/>
      <c r="D71" s="186" t="s">
        <v>37</v>
      </c>
      <c r="E71" s="154">
        <f t="shared" si="151"/>
        <v>0</v>
      </c>
      <c r="F71" s="154">
        <f t="shared" si="152"/>
        <v>0</v>
      </c>
      <c r="G71" s="179"/>
      <c r="H71" s="155">
        <f>H64</f>
        <v>0</v>
      </c>
      <c r="I71" s="155">
        <f t="shared" ref="I71:AY71" si="283">I64</f>
        <v>0</v>
      </c>
      <c r="J71" s="155">
        <f t="shared" si="283"/>
        <v>0</v>
      </c>
      <c r="K71" s="155">
        <f t="shared" si="283"/>
        <v>0</v>
      </c>
      <c r="L71" s="155">
        <f t="shared" si="283"/>
        <v>0</v>
      </c>
      <c r="M71" s="155">
        <f t="shared" si="283"/>
        <v>0</v>
      </c>
      <c r="N71" s="155">
        <f t="shared" si="283"/>
        <v>0</v>
      </c>
      <c r="O71" s="155">
        <f t="shared" si="283"/>
        <v>0</v>
      </c>
      <c r="P71" s="155">
        <f t="shared" si="283"/>
        <v>0</v>
      </c>
      <c r="Q71" s="155">
        <f t="shared" si="283"/>
        <v>0</v>
      </c>
      <c r="R71" s="155">
        <f t="shared" si="283"/>
        <v>0</v>
      </c>
      <c r="S71" s="155">
        <f t="shared" si="283"/>
        <v>0</v>
      </c>
      <c r="T71" s="155">
        <f t="shared" si="283"/>
        <v>0</v>
      </c>
      <c r="U71" s="155">
        <f t="shared" si="283"/>
        <v>0</v>
      </c>
      <c r="V71" s="155">
        <f t="shared" si="283"/>
        <v>0</v>
      </c>
      <c r="W71" s="155">
        <f t="shared" si="283"/>
        <v>0</v>
      </c>
      <c r="X71" s="155">
        <f t="shared" si="283"/>
        <v>0</v>
      </c>
      <c r="Y71" s="155">
        <f t="shared" si="283"/>
        <v>0</v>
      </c>
      <c r="Z71" s="155">
        <f t="shared" si="283"/>
        <v>0</v>
      </c>
      <c r="AA71" s="155">
        <f t="shared" si="283"/>
        <v>0</v>
      </c>
      <c r="AB71" s="155">
        <f t="shared" si="283"/>
        <v>0</v>
      </c>
      <c r="AC71" s="155">
        <f t="shared" si="283"/>
        <v>0</v>
      </c>
      <c r="AD71" s="155">
        <f t="shared" si="283"/>
        <v>0</v>
      </c>
      <c r="AE71" s="155">
        <f t="shared" si="283"/>
        <v>0</v>
      </c>
      <c r="AF71" s="155">
        <f t="shared" si="283"/>
        <v>0</v>
      </c>
      <c r="AG71" s="155">
        <f t="shared" si="283"/>
        <v>0</v>
      </c>
      <c r="AH71" s="155">
        <f t="shared" si="283"/>
        <v>0</v>
      </c>
      <c r="AI71" s="155">
        <f t="shared" si="283"/>
        <v>0</v>
      </c>
      <c r="AJ71" s="155">
        <f t="shared" si="283"/>
        <v>0</v>
      </c>
      <c r="AK71" s="155">
        <f t="shared" si="283"/>
        <v>0</v>
      </c>
      <c r="AL71" s="155">
        <f t="shared" si="283"/>
        <v>0</v>
      </c>
      <c r="AM71" s="155">
        <f t="shared" si="283"/>
        <v>0</v>
      </c>
      <c r="AN71" s="155">
        <f t="shared" si="283"/>
        <v>0</v>
      </c>
      <c r="AO71" s="155">
        <f t="shared" si="283"/>
        <v>0</v>
      </c>
      <c r="AP71" s="155">
        <f t="shared" si="283"/>
        <v>0</v>
      </c>
      <c r="AQ71" s="155">
        <f t="shared" si="283"/>
        <v>0</v>
      </c>
      <c r="AR71" s="155">
        <f t="shared" si="283"/>
        <v>0</v>
      </c>
      <c r="AS71" s="155">
        <f t="shared" si="283"/>
        <v>0</v>
      </c>
      <c r="AT71" s="155">
        <f t="shared" si="283"/>
        <v>0</v>
      </c>
      <c r="AU71" s="155">
        <f t="shared" si="283"/>
        <v>0</v>
      </c>
      <c r="AV71" s="155">
        <f t="shared" si="283"/>
        <v>0</v>
      </c>
      <c r="AW71" s="155">
        <f t="shared" si="283"/>
        <v>0</v>
      </c>
      <c r="AX71" s="155">
        <f t="shared" si="283"/>
        <v>0</v>
      </c>
      <c r="AY71" s="155">
        <f t="shared" si="283"/>
        <v>0</v>
      </c>
      <c r="AZ71" s="273"/>
    </row>
    <row r="72" spans="1:52" ht="64.5" customHeight="1">
      <c r="A72" s="305"/>
      <c r="B72" s="299"/>
      <c r="C72" s="300"/>
      <c r="D72" s="189" t="s">
        <v>2</v>
      </c>
      <c r="E72" s="154">
        <f t="shared" si="151"/>
        <v>0</v>
      </c>
      <c r="F72" s="154">
        <f t="shared" si="152"/>
        <v>0</v>
      </c>
      <c r="G72" s="190"/>
      <c r="H72" s="155">
        <f t="shared" ref="H72:AY72" si="284">H65</f>
        <v>0</v>
      </c>
      <c r="I72" s="155">
        <f t="shared" si="284"/>
        <v>0</v>
      </c>
      <c r="J72" s="155">
        <f t="shared" si="284"/>
        <v>0</v>
      </c>
      <c r="K72" s="155">
        <f t="shared" si="284"/>
        <v>0</v>
      </c>
      <c r="L72" s="155">
        <f t="shared" si="284"/>
        <v>0</v>
      </c>
      <c r="M72" s="155">
        <f t="shared" si="284"/>
        <v>0</v>
      </c>
      <c r="N72" s="155">
        <f t="shared" si="284"/>
        <v>0</v>
      </c>
      <c r="O72" s="155">
        <f t="shared" si="284"/>
        <v>0</v>
      </c>
      <c r="P72" s="155">
        <f t="shared" si="284"/>
        <v>0</v>
      </c>
      <c r="Q72" s="155">
        <f t="shared" si="284"/>
        <v>0</v>
      </c>
      <c r="R72" s="155">
        <f t="shared" si="284"/>
        <v>0</v>
      </c>
      <c r="S72" s="155">
        <f t="shared" si="284"/>
        <v>0</v>
      </c>
      <c r="T72" s="155">
        <f t="shared" si="284"/>
        <v>0</v>
      </c>
      <c r="U72" s="155">
        <f t="shared" si="284"/>
        <v>0</v>
      </c>
      <c r="V72" s="155">
        <f t="shared" si="284"/>
        <v>0</v>
      </c>
      <c r="W72" s="155">
        <f t="shared" si="284"/>
        <v>0</v>
      </c>
      <c r="X72" s="155">
        <f t="shared" si="284"/>
        <v>0</v>
      </c>
      <c r="Y72" s="155">
        <f t="shared" si="284"/>
        <v>0</v>
      </c>
      <c r="Z72" s="155">
        <f t="shared" si="284"/>
        <v>0</v>
      </c>
      <c r="AA72" s="155">
        <f t="shared" si="284"/>
        <v>0</v>
      </c>
      <c r="AB72" s="155">
        <f t="shared" si="284"/>
        <v>0</v>
      </c>
      <c r="AC72" s="155">
        <f t="shared" si="284"/>
        <v>0</v>
      </c>
      <c r="AD72" s="155">
        <f t="shared" si="284"/>
        <v>0</v>
      </c>
      <c r="AE72" s="155">
        <f t="shared" si="284"/>
        <v>0</v>
      </c>
      <c r="AF72" s="155">
        <f t="shared" si="284"/>
        <v>0</v>
      </c>
      <c r="AG72" s="155">
        <f t="shared" si="284"/>
        <v>0</v>
      </c>
      <c r="AH72" s="155">
        <f t="shared" si="284"/>
        <v>0</v>
      </c>
      <c r="AI72" s="155">
        <f t="shared" si="284"/>
        <v>0</v>
      </c>
      <c r="AJ72" s="155">
        <f t="shared" si="284"/>
        <v>0</v>
      </c>
      <c r="AK72" s="155">
        <f t="shared" si="284"/>
        <v>0</v>
      </c>
      <c r="AL72" s="155">
        <f t="shared" si="284"/>
        <v>0</v>
      </c>
      <c r="AM72" s="155">
        <f t="shared" si="284"/>
        <v>0</v>
      </c>
      <c r="AN72" s="155">
        <f t="shared" si="284"/>
        <v>0</v>
      </c>
      <c r="AO72" s="155">
        <f t="shared" si="284"/>
        <v>0</v>
      </c>
      <c r="AP72" s="155">
        <f t="shared" si="284"/>
        <v>0</v>
      </c>
      <c r="AQ72" s="155">
        <f t="shared" si="284"/>
        <v>0</v>
      </c>
      <c r="AR72" s="155">
        <f t="shared" si="284"/>
        <v>0</v>
      </c>
      <c r="AS72" s="155">
        <f t="shared" si="284"/>
        <v>0</v>
      </c>
      <c r="AT72" s="155">
        <f t="shared" si="284"/>
        <v>0</v>
      </c>
      <c r="AU72" s="155">
        <f t="shared" si="284"/>
        <v>0</v>
      </c>
      <c r="AV72" s="155">
        <f t="shared" si="284"/>
        <v>0</v>
      </c>
      <c r="AW72" s="155">
        <f t="shared" si="284"/>
        <v>0</v>
      </c>
      <c r="AX72" s="155">
        <f t="shared" si="284"/>
        <v>0</v>
      </c>
      <c r="AY72" s="155">
        <f t="shared" si="284"/>
        <v>0</v>
      </c>
      <c r="AZ72" s="273"/>
    </row>
    <row r="73" spans="1:52" ht="21.75" customHeight="1">
      <c r="A73" s="305"/>
      <c r="B73" s="299"/>
      <c r="C73" s="300"/>
      <c r="D73" s="206" t="s">
        <v>279</v>
      </c>
      <c r="E73" s="154">
        <f t="shared" si="151"/>
        <v>885</v>
      </c>
      <c r="F73" s="154">
        <f t="shared" si="152"/>
        <v>0</v>
      </c>
      <c r="G73" s="190"/>
      <c r="H73" s="155">
        <f t="shared" ref="H73:AY73" si="285">H66</f>
        <v>0</v>
      </c>
      <c r="I73" s="155">
        <f t="shared" si="285"/>
        <v>0</v>
      </c>
      <c r="J73" s="155">
        <f t="shared" si="285"/>
        <v>0</v>
      </c>
      <c r="K73" s="155">
        <f t="shared" si="285"/>
        <v>0</v>
      </c>
      <c r="L73" s="155">
        <f t="shared" si="285"/>
        <v>0</v>
      </c>
      <c r="M73" s="155">
        <f t="shared" si="285"/>
        <v>0</v>
      </c>
      <c r="N73" s="155">
        <f t="shared" si="285"/>
        <v>0</v>
      </c>
      <c r="O73" s="155">
        <f t="shared" si="285"/>
        <v>0</v>
      </c>
      <c r="P73" s="155">
        <f t="shared" si="285"/>
        <v>0</v>
      </c>
      <c r="Q73" s="155">
        <f t="shared" si="285"/>
        <v>0</v>
      </c>
      <c r="R73" s="155">
        <f t="shared" si="285"/>
        <v>0</v>
      </c>
      <c r="S73" s="155">
        <f t="shared" si="285"/>
        <v>0</v>
      </c>
      <c r="T73" s="155">
        <f t="shared" si="285"/>
        <v>0</v>
      </c>
      <c r="U73" s="155">
        <f t="shared" si="285"/>
        <v>0</v>
      </c>
      <c r="V73" s="155">
        <f t="shared" si="285"/>
        <v>0</v>
      </c>
      <c r="W73" s="155">
        <f t="shared" si="285"/>
        <v>885</v>
      </c>
      <c r="X73" s="155">
        <f t="shared" si="285"/>
        <v>0</v>
      </c>
      <c r="Y73" s="155">
        <f t="shared" si="285"/>
        <v>0</v>
      </c>
      <c r="Z73" s="155">
        <f t="shared" si="285"/>
        <v>0</v>
      </c>
      <c r="AA73" s="155">
        <f t="shared" si="285"/>
        <v>0</v>
      </c>
      <c r="AB73" s="155">
        <f t="shared" si="285"/>
        <v>0</v>
      </c>
      <c r="AC73" s="155">
        <f t="shared" si="285"/>
        <v>0</v>
      </c>
      <c r="AD73" s="155">
        <f t="shared" si="285"/>
        <v>0</v>
      </c>
      <c r="AE73" s="155">
        <f t="shared" si="285"/>
        <v>0</v>
      </c>
      <c r="AF73" s="155">
        <f t="shared" si="285"/>
        <v>0</v>
      </c>
      <c r="AG73" s="155">
        <f t="shared" si="285"/>
        <v>0</v>
      </c>
      <c r="AH73" s="155">
        <f t="shared" si="285"/>
        <v>0</v>
      </c>
      <c r="AI73" s="155">
        <f t="shared" si="285"/>
        <v>0</v>
      </c>
      <c r="AJ73" s="155">
        <f t="shared" si="285"/>
        <v>0</v>
      </c>
      <c r="AK73" s="155">
        <f t="shared" si="285"/>
        <v>0</v>
      </c>
      <c r="AL73" s="155">
        <f t="shared" si="285"/>
        <v>0</v>
      </c>
      <c r="AM73" s="155">
        <f t="shared" si="285"/>
        <v>0</v>
      </c>
      <c r="AN73" s="155">
        <f t="shared" si="285"/>
        <v>0</v>
      </c>
      <c r="AO73" s="155">
        <f t="shared" si="285"/>
        <v>0</v>
      </c>
      <c r="AP73" s="155">
        <f t="shared" si="285"/>
        <v>0</v>
      </c>
      <c r="AQ73" s="155">
        <f t="shared" si="285"/>
        <v>0</v>
      </c>
      <c r="AR73" s="155">
        <f t="shared" si="285"/>
        <v>0</v>
      </c>
      <c r="AS73" s="155">
        <f t="shared" si="285"/>
        <v>0</v>
      </c>
      <c r="AT73" s="155">
        <f t="shared" si="285"/>
        <v>0</v>
      </c>
      <c r="AU73" s="155">
        <f t="shared" si="285"/>
        <v>0</v>
      </c>
      <c r="AV73" s="155">
        <f t="shared" si="285"/>
        <v>0</v>
      </c>
      <c r="AW73" s="155">
        <f t="shared" si="285"/>
        <v>0</v>
      </c>
      <c r="AX73" s="155">
        <f t="shared" si="285"/>
        <v>0</v>
      </c>
      <c r="AY73" s="155">
        <f t="shared" si="285"/>
        <v>0</v>
      </c>
      <c r="AZ73" s="273"/>
    </row>
    <row r="74" spans="1:52" ht="87.75" customHeight="1">
      <c r="A74" s="305"/>
      <c r="B74" s="299"/>
      <c r="C74" s="300"/>
      <c r="D74" s="206" t="s">
        <v>286</v>
      </c>
      <c r="E74" s="154">
        <f t="shared" si="151"/>
        <v>0</v>
      </c>
      <c r="F74" s="154">
        <f t="shared" si="152"/>
        <v>0</v>
      </c>
      <c r="G74" s="159"/>
      <c r="H74" s="155">
        <f t="shared" ref="H74:AY74" si="286">H67</f>
        <v>0</v>
      </c>
      <c r="I74" s="155">
        <f t="shared" si="286"/>
        <v>0</v>
      </c>
      <c r="J74" s="155">
        <f t="shared" si="286"/>
        <v>0</v>
      </c>
      <c r="K74" s="155">
        <f t="shared" si="286"/>
        <v>0</v>
      </c>
      <c r="L74" s="155">
        <f t="shared" si="286"/>
        <v>0</v>
      </c>
      <c r="M74" s="155">
        <f t="shared" si="286"/>
        <v>0</v>
      </c>
      <c r="N74" s="155">
        <f t="shared" si="286"/>
        <v>0</v>
      </c>
      <c r="O74" s="155">
        <f t="shared" si="286"/>
        <v>0</v>
      </c>
      <c r="P74" s="155">
        <f t="shared" si="286"/>
        <v>0</v>
      </c>
      <c r="Q74" s="155">
        <f t="shared" si="286"/>
        <v>0</v>
      </c>
      <c r="R74" s="155">
        <f t="shared" si="286"/>
        <v>0</v>
      </c>
      <c r="S74" s="155">
        <f t="shared" si="286"/>
        <v>0</v>
      </c>
      <c r="T74" s="155">
        <f t="shared" si="286"/>
        <v>0</v>
      </c>
      <c r="U74" s="155">
        <f t="shared" si="286"/>
        <v>0</v>
      </c>
      <c r="V74" s="155">
        <f t="shared" si="286"/>
        <v>0</v>
      </c>
      <c r="W74" s="155">
        <f t="shared" si="286"/>
        <v>0</v>
      </c>
      <c r="X74" s="155">
        <f t="shared" si="286"/>
        <v>0</v>
      </c>
      <c r="Y74" s="155">
        <f t="shared" si="286"/>
        <v>0</v>
      </c>
      <c r="Z74" s="155">
        <f t="shared" si="286"/>
        <v>0</v>
      </c>
      <c r="AA74" s="155">
        <f t="shared" si="286"/>
        <v>0</v>
      </c>
      <c r="AB74" s="155">
        <f t="shared" si="286"/>
        <v>0</v>
      </c>
      <c r="AC74" s="155">
        <f t="shared" si="286"/>
        <v>0</v>
      </c>
      <c r="AD74" s="155">
        <f t="shared" si="286"/>
        <v>0</v>
      </c>
      <c r="AE74" s="155">
        <f t="shared" si="286"/>
        <v>0</v>
      </c>
      <c r="AF74" s="155">
        <f t="shared" si="286"/>
        <v>0</v>
      </c>
      <c r="AG74" s="155">
        <f t="shared" si="286"/>
        <v>0</v>
      </c>
      <c r="AH74" s="155">
        <f t="shared" si="286"/>
        <v>0</v>
      </c>
      <c r="AI74" s="155">
        <f t="shared" si="286"/>
        <v>0</v>
      </c>
      <c r="AJ74" s="155">
        <f t="shared" si="286"/>
        <v>0</v>
      </c>
      <c r="AK74" s="155">
        <f t="shared" si="286"/>
        <v>0</v>
      </c>
      <c r="AL74" s="155">
        <f t="shared" si="286"/>
        <v>0</v>
      </c>
      <c r="AM74" s="155">
        <f t="shared" si="286"/>
        <v>0</v>
      </c>
      <c r="AN74" s="155">
        <f t="shared" si="286"/>
        <v>0</v>
      </c>
      <c r="AO74" s="155">
        <f t="shared" si="286"/>
        <v>0</v>
      </c>
      <c r="AP74" s="155">
        <f t="shared" si="286"/>
        <v>0</v>
      </c>
      <c r="AQ74" s="155">
        <f t="shared" si="286"/>
        <v>0</v>
      </c>
      <c r="AR74" s="155">
        <f t="shared" si="286"/>
        <v>0</v>
      </c>
      <c r="AS74" s="155">
        <f t="shared" si="286"/>
        <v>0</v>
      </c>
      <c r="AT74" s="155">
        <f t="shared" si="286"/>
        <v>0</v>
      </c>
      <c r="AU74" s="155">
        <f t="shared" si="286"/>
        <v>0</v>
      </c>
      <c r="AV74" s="155">
        <f t="shared" si="286"/>
        <v>0</v>
      </c>
      <c r="AW74" s="155">
        <f t="shared" si="286"/>
        <v>0</v>
      </c>
      <c r="AX74" s="155">
        <f t="shared" si="286"/>
        <v>0</v>
      </c>
      <c r="AY74" s="155">
        <f t="shared" si="286"/>
        <v>0</v>
      </c>
      <c r="AZ74" s="273"/>
    </row>
    <row r="75" spans="1:52" ht="21.75" customHeight="1">
      <c r="A75" s="305"/>
      <c r="B75" s="299"/>
      <c r="C75" s="300"/>
      <c r="D75" s="206" t="s">
        <v>280</v>
      </c>
      <c r="E75" s="154">
        <f t="shared" si="151"/>
        <v>0</v>
      </c>
      <c r="F75" s="154">
        <f t="shared" si="152"/>
        <v>0</v>
      </c>
      <c r="G75" s="159"/>
      <c r="H75" s="155">
        <f t="shared" ref="H75:AY75" si="287">H68</f>
        <v>0</v>
      </c>
      <c r="I75" s="155">
        <f t="shared" si="287"/>
        <v>0</v>
      </c>
      <c r="J75" s="155">
        <f t="shared" si="287"/>
        <v>0</v>
      </c>
      <c r="K75" s="155">
        <f t="shared" si="287"/>
        <v>0</v>
      </c>
      <c r="L75" s="155">
        <f t="shared" si="287"/>
        <v>0</v>
      </c>
      <c r="M75" s="155">
        <f t="shared" si="287"/>
        <v>0</v>
      </c>
      <c r="N75" s="155">
        <f t="shared" si="287"/>
        <v>0</v>
      </c>
      <c r="O75" s="155">
        <f t="shared" si="287"/>
        <v>0</v>
      </c>
      <c r="P75" s="155">
        <f t="shared" si="287"/>
        <v>0</v>
      </c>
      <c r="Q75" s="155">
        <f t="shared" si="287"/>
        <v>0</v>
      </c>
      <c r="R75" s="155">
        <f t="shared" si="287"/>
        <v>0</v>
      </c>
      <c r="S75" s="155">
        <f t="shared" si="287"/>
        <v>0</v>
      </c>
      <c r="T75" s="155">
        <f t="shared" si="287"/>
        <v>0</v>
      </c>
      <c r="U75" s="155">
        <f t="shared" si="287"/>
        <v>0</v>
      </c>
      <c r="V75" s="155">
        <f t="shared" si="287"/>
        <v>0</v>
      </c>
      <c r="W75" s="155">
        <f t="shared" si="287"/>
        <v>0</v>
      </c>
      <c r="X75" s="155">
        <f t="shared" si="287"/>
        <v>0</v>
      </c>
      <c r="Y75" s="155">
        <f t="shared" si="287"/>
        <v>0</v>
      </c>
      <c r="Z75" s="155">
        <f t="shared" si="287"/>
        <v>0</v>
      </c>
      <c r="AA75" s="155">
        <f t="shared" si="287"/>
        <v>0</v>
      </c>
      <c r="AB75" s="155">
        <f t="shared" si="287"/>
        <v>0</v>
      </c>
      <c r="AC75" s="155">
        <f t="shared" si="287"/>
        <v>0</v>
      </c>
      <c r="AD75" s="155">
        <f t="shared" si="287"/>
        <v>0</v>
      </c>
      <c r="AE75" s="155">
        <f t="shared" si="287"/>
        <v>0</v>
      </c>
      <c r="AF75" s="155">
        <f t="shared" si="287"/>
        <v>0</v>
      </c>
      <c r="AG75" s="155">
        <f t="shared" si="287"/>
        <v>0</v>
      </c>
      <c r="AH75" s="155">
        <f t="shared" si="287"/>
        <v>0</v>
      </c>
      <c r="AI75" s="155">
        <f t="shared" si="287"/>
        <v>0</v>
      </c>
      <c r="AJ75" s="155">
        <f t="shared" si="287"/>
        <v>0</v>
      </c>
      <c r="AK75" s="155">
        <f t="shared" si="287"/>
        <v>0</v>
      </c>
      <c r="AL75" s="155">
        <f t="shared" si="287"/>
        <v>0</v>
      </c>
      <c r="AM75" s="155">
        <f t="shared" si="287"/>
        <v>0</v>
      </c>
      <c r="AN75" s="155">
        <f t="shared" si="287"/>
        <v>0</v>
      </c>
      <c r="AO75" s="155">
        <f t="shared" si="287"/>
        <v>0</v>
      </c>
      <c r="AP75" s="155">
        <f t="shared" si="287"/>
        <v>0</v>
      </c>
      <c r="AQ75" s="155">
        <f t="shared" si="287"/>
        <v>0</v>
      </c>
      <c r="AR75" s="155">
        <f t="shared" si="287"/>
        <v>0</v>
      </c>
      <c r="AS75" s="155">
        <f t="shared" si="287"/>
        <v>0</v>
      </c>
      <c r="AT75" s="155">
        <f t="shared" si="287"/>
        <v>0</v>
      </c>
      <c r="AU75" s="155">
        <f t="shared" si="287"/>
        <v>0</v>
      </c>
      <c r="AV75" s="155">
        <f t="shared" si="287"/>
        <v>0</v>
      </c>
      <c r="AW75" s="155">
        <f t="shared" si="287"/>
        <v>0</v>
      </c>
      <c r="AX75" s="155">
        <f t="shared" si="287"/>
        <v>0</v>
      </c>
      <c r="AY75" s="155">
        <f t="shared" si="287"/>
        <v>0</v>
      </c>
      <c r="AZ75" s="273"/>
    </row>
    <row r="76" spans="1:52" ht="33.75" customHeight="1">
      <c r="A76" s="306"/>
      <c r="B76" s="302"/>
      <c r="C76" s="303"/>
      <c r="D76" s="177" t="s">
        <v>43</v>
      </c>
      <c r="E76" s="154">
        <f t="shared" si="151"/>
        <v>0</v>
      </c>
      <c r="F76" s="154">
        <f t="shared" si="152"/>
        <v>0</v>
      </c>
      <c r="G76" s="179"/>
      <c r="H76" s="155">
        <f t="shared" ref="H76:AY76" si="288">H69</f>
        <v>0</v>
      </c>
      <c r="I76" s="155">
        <f t="shared" si="288"/>
        <v>0</v>
      </c>
      <c r="J76" s="155">
        <f t="shared" si="288"/>
        <v>0</v>
      </c>
      <c r="K76" s="155">
        <f t="shared" si="288"/>
        <v>0</v>
      </c>
      <c r="L76" s="155">
        <f t="shared" si="288"/>
        <v>0</v>
      </c>
      <c r="M76" s="155">
        <f t="shared" si="288"/>
        <v>0</v>
      </c>
      <c r="N76" s="155">
        <f t="shared" si="288"/>
        <v>0</v>
      </c>
      <c r="O76" s="155">
        <f t="shared" si="288"/>
        <v>0</v>
      </c>
      <c r="P76" s="155">
        <f t="shared" si="288"/>
        <v>0</v>
      </c>
      <c r="Q76" s="155">
        <f t="shared" si="288"/>
        <v>0</v>
      </c>
      <c r="R76" s="155">
        <f t="shared" si="288"/>
        <v>0</v>
      </c>
      <c r="S76" s="155">
        <f t="shared" si="288"/>
        <v>0</v>
      </c>
      <c r="T76" s="155">
        <f t="shared" si="288"/>
        <v>0</v>
      </c>
      <c r="U76" s="155">
        <f t="shared" si="288"/>
        <v>0</v>
      </c>
      <c r="V76" s="155">
        <f t="shared" si="288"/>
        <v>0</v>
      </c>
      <c r="W76" s="155">
        <f t="shared" si="288"/>
        <v>0</v>
      </c>
      <c r="X76" s="155">
        <f t="shared" si="288"/>
        <v>0</v>
      </c>
      <c r="Y76" s="155">
        <f t="shared" si="288"/>
        <v>0</v>
      </c>
      <c r="Z76" s="155">
        <f t="shared" si="288"/>
        <v>0</v>
      </c>
      <c r="AA76" s="155">
        <f t="shared" si="288"/>
        <v>0</v>
      </c>
      <c r="AB76" s="155">
        <f t="shared" si="288"/>
        <v>0</v>
      </c>
      <c r="AC76" s="155">
        <f t="shared" si="288"/>
        <v>0</v>
      </c>
      <c r="AD76" s="155">
        <f t="shared" si="288"/>
        <v>0</v>
      </c>
      <c r="AE76" s="155">
        <f t="shared" si="288"/>
        <v>0</v>
      </c>
      <c r="AF76" s="155">
        <f t="shared" si="288"/>
        <v>0</v>
      </c>
      <c r="AG76" s="155">
        <f t="shared" si="288"/>
        <v>0</v>
      </c>
      <c r="AH76" s="155">
        <f t="shared" si="288"/>
        <v>0</v>
      </c>
      <c r="AI76" s="155">
        <f t="shared" si="288"/>
        <v>0</v>
      </c>
      <c r="AJ76" s="155">
        <f t="shared" si="288"/>
        <v>0</v>
      </c>
      <c r="AK76" s="155">
        <f t="shared" si="288"/>
        <v>0</v>
      </c>
      <c r="AL76" s="155">
        <f t="shared" si="288"/>
        <v>0</v>
      </c>
      <c r="AM76" s="155">
        <f t="shared" si="288"/>
        <v>0</v>
      </c>
      <c r="AN76" s="155">
        <f t="shared" si="288"/>
        <v>0</v>
      </c>
      <c r="AO76" s="155">
        <f t="shared" si="288"/>
        <v>0</v>
      </c>
      <c r="AP76" s="155">
        <f t="shared" si="288"/>
        <v>0</v>
      </c>
      <c r="AQ76" s="155">
        <f t="shared" si="288"/>
        <v>0</v>
      </c>
      <c r="AR76" s="155">
        <f t="shared" si="288"/>
        <v>0</v>
      </c>
      <c r="AS76" s="155">
        <f t="shared" si="288"/>
        <v>0</v>
      </c>
      <c r="AT76" s="155">
        <f t="shared" si="288"/>
        <v>0</v>
      </c>
      <c r="AU76" s="155">
        <f t="shared" si="288"/>
        <v>0</v>
      </c>
      <c r="AV76" s="155">
        <f t="shared" si="288"/>
        <v>0</v>
      </c>
      <c r="AW76" s="155">
        <f t="shared" si="288"/>
        <v>0</v>
      </c>
      <c r="AX76" s="155">
        <f t="shared" si="288"/>
        <v>0</v>
      </c>
      <c r="AY76" s="155">
        <f t="shared" si="288"/>
        <v>0</v>
      </c>
      <c r="AZ76" s="274"/>
    </row>
    <row r="77" spans="1:52" ht="18.75" customHeight="1">
      <c r="A77" s="304" t="s">
        <v>301</v>
      </c>
      <c r="B77" s="296"/>
      <c r="C77" s="297"/>
      <c r="D77" s="184" t="s">
        <v>41</v>
      </c>
      <c r="E77" s="154">
        <f t="shared" si="151"/>
        <v>900</v>
      </c>
      <c r="F77" s="154">
        <f t="shared" si="152"/>
        <v>0</v>
      </c>
      <c r="G77" s="185">
        <f>F77/E77</f>
        <v>0</v>
      </c>
      <c r="H77" s="176">
        <f>H78+H79+H80+H82+H83</f>
        <v>0</v>
      </c>
      <c r="I77" s="176">
        <f t="shared" ref="I77" si="289">I78+I79+I80+I82+I83</f>
        <v>0</v>
      </c>
      <c r="J77" s="176" t="e">
        <f>I77/H77*100</f>
        <v>#DIV/0!</v>
      </c>
      <c r="K77" s="176">
        <f t="shared" ref="K77" si="290">K78+K79+K80+K82+K83</f>
        <v>0</v>
      </c>
      <c r="L77" s="176">
        <f t="shared" ref="L77" si="291">L78+L79+L80+L82+L83</f>
        <v>0</v>
      </c>
      <c r="M77" s="176" t="e">
        <f>L77/K77*100</f>
        <v>#DIV/0!</v>
      </c>
      <c r="N77" s="176">
        <f t="shared" ref="N77" si="292">N78+N79+N80+N82+N83</f>
        <v>0</v>
      </c>
      <c r="O77" s="176">
        <f t="shared" ref="O77" si="293">O78+O79+O80+O82+O83</f>
        <v>0</v>
      </c>
      <c r="P77" s="176" t="e">
        <f>O77/N77*100</f>
        <v>#DIV/0!</v>
      </c>
      <c r="Q77" s="176">
        <f t="shared" ref="Q77" si="294">Q78+Q79+Q80+Q82+Q83</f>
        <v>0</v>
      </c>
      <c r="R77" s="176">
        <f t="shared" ref="R77" si="295">R78+R79+R80+R82+R83</f>
        <v>0</v>
      </c>
      <c r="S77" s="176" t="e">
        <f>R77/Q77*100</f>
        <v>#DIV/0!</v>
      </c>
      <c r="T77" s="176">
        <f t="shared" ref="T77" si="296">T78+T79+T80+T82+T83</f>
        <v>0</v>
      </c>
      <c r="U77" s="176">
        <f t="shared" ref="U77" si="297">U78+U79+U80+U82+U83</f>
        <v>0</v>
      </c>
      <c r="V77" s="176" t="e">
        <f>U77/T77*100</f>
        <v>#DIV/0!</v>
      </c>
      <c r="W77" s="176">
        <f t="shared" ref="W77" si="298">W78+W79+W80+W82+W83</f>
        <v>885</v>
      </c>
      <c r="X77" s="176">
        <f t="shared" ref="X77" si="299">X78+X79+X80+X82+X83</f>
        <v>0</v>
      </c>
      <c r="Y77" s="176">
        <f>X77/W77*100</f>
        <v>0</v>
      </c>
      <c r="Z77" s="176">
        <f t="shared" ref="Z77" si="300">Z78+Z79+Z80+Z82+Z83</f>
        <v>0</v>
      </c>
      <c r="AA77" s="176">
        <f t="shared" ref="AA77" si="301">AA78+AA79+AA80+AA82+AA83</f>
        <v>0</v>
      </c>
      <c r="AB77" s="176">
        <f t="shared" ref="AB77" si="302">AB78+AB79+AB80+AB82+AB83</f>
        <v>0</v>
      </c>
      <c r="AC77" s="176">
        <f t="shared" ref="AC77" si="303">AC78+AC79+AC80+AC82+AC83</f>
        <v>0</v>
      </c>
      <c r="AD77" s="176" t="e">
        <f>AC77/Z77*100</f>
        <v>#DIV/0!</v>
      </c>
      <c r="AE77" s="176">
        <f t="shared" ref="AE77" si="304">AE78+AE79+AE80+AE82+AE83</f>
        <v>0</v>
      </c>
      <c r="AF77" s="176">
        <f t="shared" ref="AF77" si="305">AF78+AF79+AF80+AF82+AF83</f>
        <v>0</v>
      </c>
      <c r="AG77" s="176">
        <f t="shared" ref="AG77" si="306">AG78+AG79+AG80+AG82+AG83</f>
        <v>0</v>
      </c>
      <c r="AH77" s="176">
        <f t="shared" ref="AH77" si="307">AH78+AH79+AH80+AH82+AH83</f>
        <v>0</v>
      </c>
      <c r="AI77" s="176" t="e">
        <f>AH77/AE77*100</f>
        <v>#DIV/0!</v>
      </c>
      <c r="AJ77" s="176">
        <f t="shared" ref="AJ77" si="308">AJ78+AJ79+AJ80+AJ82+AJ83</f>
        <v>15</v>
      </c>
      <c r="AK77" s="176">
        <f t="shared" ref="AK77" si="309">AK78+AK79+AK80+AK82+AK83</f>
        <v>0</v>
      </c>
      <c r="AL77" s="176">
        <f t="shared" ref="AL77" si="310">AL78+AL79+AL80+AL82+AL83</f>
        <v>0</v>
      </c>
      <c r="AM77" s="176">
        <f t="shared" ref="AM77" si="311">AM78+AM79+AM80+AM82+AM83</f>
        <v>0</v>
      </c>
      <c r="AN77" s="176">
        <f>AM77/AJ77*100</f>
        <v>0</v>
      </c>
      <c r="AO77" s="176">
        <f t="shared" ref="AO77" si="312">AO78+AO79+AO80+AO82+AO83</f>
        <v>0</v>
      </c>
      <c r="AP77" s="176">
        <f t="shared" ref="AP77" si="313">AP78+AP79+AP80+AP82+AP83</f>
        <v>0</v>
      </c>
      <c r="AQ77" s="176" t="e">
        <f>AP77/AO77*100</f>
        <v>#DIV/0!</v>
      </c>
      <c r="AR77" s="176">
        <f t="shared" ref="AR77" si="314">AR78+AR79+AR80+AR82+AR83</f>
        <v>0</v>
      </c>
      <c r="AS77" s="176">
        <f t="shared" ref="AS77" si="315">AS78+AS79+AS80+AS82+AS83</f>
        <v>0</v>
      </c>
      <c r="AT77" s="176">
        <f t="shared" ref="AT77" si="316">AT78+AT79+AT80+AT82+AT83</f>
        <v>0</v>
      </c>
      <c r="AU77" s="176">
        <f t="shared" ref="AU77" si="317">AU78+AU79+AU80+AU82+AU83</f>
        <v>0</v>
      </c>
      <c r="AV77" s="176" t="e">
        <f>AU77/AR77*100</f>
        <v>#DIV/0!</v>
      </c>
      <c r="AW77" s="176">
        <f t="shared" ref="AW77" si="318">AW78+AW79+AW80+AW82+AW83</f>
        <v>0</v>
      </c>
      <c r="AX77" s="176">
        <f t="shared" ref="AX77" si="319">AX78+AX79+AX80+AX82+AX83</f>
        <v>0</v>
      </c>
      <c r="AY77" s="176" t="e">
        <f>AX77/AW77*100</f>
        <v>#DIV/0!</v>
      </c>
      <c r="AZ77" s="272"/>
    </row>
    <row r="78" spans="1:52" ht="31.5">
      <c r="A78" s="305"/>
      <c r="B78" s="299"/>
      <c r="C78" s="300"/>
      <c r="D78" s="186" t="s">
        <v>37</v>
      </c>
      <c r="E78" s="154">
        <f t="shared" si="151"/>
        <v>0</v>
      </c>
      <c r="F78" s="154">
        <f t="shared" si="152"/>
        <v>0</v>
      </c>
      <c r="G78" s="179"/>
      <c r="H78" s="155">
        <f>H71+H57</f>
        <v>0</v>
      </c>
      <c r="I78" s="155">
        <f t="shared" ref="I78:AY78" si="320">I71+I57</f>
        <v>0</v>
      </c>
      <c r="J78" s="155">
        <f t="shared" si="320"/>
        <v>0</v>
      </c>
      <c r="K78" s="155">
        <f t="shared" si="320"/>
        <v>0</v>
      </c>
      <c r="L78" s="155">
        <f t="shared" si="320"/>
        <v>0</v>
      </c>
      <c r="M78" s="155">
        <f t="shared" si="320"/>
        <v>0</v>
      </c>
      <c r="N78" s="155">
        <f t="shared" si="320"/>
        <v>0</v>
      </c>
      <c r="O78" s="155">
        <f t="shared" si="320"/>
        <v>0</v>
      </c>
      <c r="P78" s="155">
        <f t="shared" si="320"/>
        <v>0</v>
      </c>
      <c r="Q78" s="155">
        <f t="shared" si="320"/>
        <v>0</v>
      </c>
      <c r="R78" s="155">
        <f t="shared" si="320"/>
        <v>0</v>
      </c>
      <c r="S78" s="155">
        <f t="shared" si="320"/>
        <v>0</v>
      </c>
      <c r="T78" s="155">
        <f t="shared" si="320"/>
        <v>0</v>
      </c>
      <c r="U78" s="155">
        <f t="shared" si="320"/>
        <v>0</v>
      </c>
      <c r="V78" s="155">
        <f t="shared" si="320"/>
        <v>0</v>
      </c>
      <c r="W78" s="155">
        <f t="shared" si="320"/>
        <v>0</v>
      </c>
      <c r="X78" s="155">
        <f t="shared" si="320"/>
        <v>0</v>
      </c>
      <c r="Y78" s="155">
        <f t="shared" si="320"/>
        <v>0</v>
      </c>
      <c r="Z78" s="155">
        <f t="shared" si="320"/>
        <v>0</v>
      </c>
      <c r="AA78" s="155">
        <f t="shared" si="320"/>
        <v>0</v>
      </c>
      <c r="AB78" s="155">
        <f t="shared" si="320"/>
        <v>0</v>
      </c>
      <c r="AC78" s="155">
        <f t="shared" si="320"/>
        <v>0</v>
      </c>
      <c r="AD78" s="155">
        <f t="shared" si="320"/>
        <v>0</v>
      </c>
      <c r="AE78" s="155">
        <f t="shared" si="320"/>
        <v>0</v>
      </c>
      <c r="AF78" s="155">
        <f t="shared" si="320"/>
        <v>0</v>
      </c>
      <c r="AG78" s="155">
        <f t="shared" si="320"/>
        <v>0</v>
      </c>
      <c r="AH78" s="155">
        <f t="shared" si="320"/>
        <v>0</v>
      </c>
      <c r="AI78" s="155">
        <f t="shared" si="320"/>
        <v>0</v>
      </c>
      <c r="AJ78" s="155">
        <f t="shared" si="320"/>
        <v>0</v>
      </c>
      <c r="AK78" s="155">
        <f t="shared" si="320"/>
        <v>0</v>
      </c>
      <c r="AL78" s="155">
        <f t="shared" si="320"/>
        <v>0</v>
      </c>
      <c r="AM78" s="155">
        <f t="shared" si="320"/>
        <v>0</v>
      </c>
      <c r="AN78" s="155">
        <f t="shared" si="320"/>
        <v>0</v>
      </c>
      <c r="AO78" s="155">
        <f t="shared" si="320"/>
        <v>0</v>
      </c>
      <c r="AP78" s="155">
        <f t="shared" si="320"/>
        <v>0</v>
      </c>
      <c r="AQ78" s="155">
        <f t="shared" si="320"/>
        <v>0</v>
      </c>
      <c r="AR78" s="155">
        <f t="shared" si="320"/>
        <v>0</v>
      </c>
      <c r="AS78" s="155">
        <f t="shared" si="320"/>
        <v>0</v>
      </c>
      <c r="AT78" s="155">
        <f t="shared" si="320"/>
        <v>0</v>
      </c>
      <c r="AU78" s="155">
        <f t="shared" si="320"/>
        <v>0</v>
      </c>
      <c r="AV78" s="155">
        <f t="shared" si="320"/>
        <v>0</v>
      </c>
      <c r="AW78" s="155">
        <f t="shared" si="320"/>
        <v>0</v>
      </c>
      <c r="AX78" s="155">
        <f t="shared" si="320"/>
        <v>0</v>
      </c>
      <c r="AY78" s="155">
        <f t="shared" si="320"/>
        <v>0</v>
      </c>
      <c r="AZ78" s="273"/>
    </row>
    <row r="79" spans="1:52" ht="64.5" customHeight="1">
      <c r="A79" s="305"/>
      <c r="B79" s="299"/>
      <c r="C79" s="300"/>
      <c r="D79" s="189" t="s">
        <v>2</v>
      </c>
      <c r="E79" s="154">
        <f t="shared" si="151"/>
        <v>0</v>
      </c>
      <c r="F79" s="154">
        <f t="shared" si="152"/>
        <v>0</v>
      </c>
      <c r="G79" s="190"/>
      <c r="H79" s="155">
        <f t="shared" ref="H79:AY79" si="321">H72+H58</f>
        <v>0</v>
      </c>
      <c r="I79" s="155">
        <f t="shared" si="321"/>
        <v>0</v>
      </c>
      <c r="J79" s="155">
        <f t="shared" si="321"/>
        <v>0</v>
      </c>
      <c r="K79" s="155">
        <f t="shared" si="321"/>
        <v>0</v>
      </c>
      <c r="L79" s="155">
        <f t="shared" si="321"/>
        <v>0</v>
      </c>
      <c r="M79" s="155">
        <f t="shared" si="321"/>
        <v>0</v>
      </c>
      <c r="N79" s="155">
        <f t="shared" si="321"/>
        <v>0</v>
      </c>
      <c r="O79" s="155">
        <f t="shared" si="321"/>
        <v>0</v>
      </c>
      <c r="P79" s="155">
        <f t="shared" si="321"/>
        <v>0</v>
      </c>
      <c r="Q79" s="155">
        <f t="shared" si="321"/>
        <v>0</v>
      </c>
      <c r="R79" s="155">
        <f t="shared" si="321"/>
        <v>0</v>
      </c>
      <c r="S79" s="155">
        <f t="shared" si="321"/>
        <v>0</v>
      </c>
      <c r="T79" s="155">
        <f t="shared" si="321"/>
        <v>0</v>
      </c>
      <c r="U79" s="155">
        <f t="shared" si="321"/>
        <v>0</v>
      </c>
      <c r="V79" s="155">
        <f t="shared" si="321"/>
        <v>0</v>
      </c>
      <c r="W79" s="155">
        <f t="shared" si="321"/>
        <v>0</v>
      </c>
      <c r="X79" s="155">
        <f t="shared" si="321"/>
        <v>0</v>
      </c>
      <c r="Y79" s="155">
        <f t="shared" si="321"/>
        <v>0</v>
      </c>
      <c r="Z79" s="155">
        <f t="shared" si="321"/>
        <v>0</v>
      </c>
      <c r="AA79" s="155">
        <f t="shared" si="321"/>
        <v>0</v>
      </c>
      <c r="AB79" s="155">
        <f t="shared" si="321"/>
        <v>0</v>
      </c>
      <c r="AC79" s="155">
        <f t="shared" si="321"/>
        <v>0</v>
      </c>
      <c r="AD79" s="155">
        <f t="shared" si="321"/>
        <v>0</v>
      </c>
      <c r="AE79" s="155">
        <f t="shared" si="321"/>
        <v>0</v>
      </c>
      <c r="AF79" s="155">
        <f t="shared" si="321"/>
        <v>0</v>
      </c>
      <c r="AG79" s="155">
        <f t="shared" si="321"/>
        <v>0</v>
      </c>
      <c r="AH79" s="155">
        <f t="shared" si="321"/>
        <v>0</v>
      </c>
      <c r="AI79" s="155">
        <f t="shared" si="321"/>
        <v>0</v>
      </c>
      <c r="AJ79" s="155">
        <f t="shared" si="321"/>
        <v>0</v>
      </c>
      <c r="AK79" s="155">
        <f t="shared" si="321"/>
        <v>0</v>
      </c>
      <c r="AL79" s="155">
        <f t="shared" si="321"/>
        <v>0</v>
      </c>
      <c r="AM79" s="155">
        <f t="shared" si="321"/>
        <v>0</v>
      </c>
      <c r="AN79" s="155">
        <f t="shared" si="321"/>
        <v>0</v>
      </c>
      <c r="AO79" s="155">
        <f t="shared" si="321"/>
        <v>0</v>
      </c>
      <c r="AP79" s="155">
        <f t="shared" si="321"/>
        <v>0</v>
      </c>
      <c r="AQ79" s="155">
        <f t="shared" si="321"/>
        <v>0</v>
      </c>
      <c r="AR79" s="155">
        <f t="shared" si="321"/>
        <v>0</v>
      </c>
      <c r="AS79" s="155">
        <f t="shared" si="321"/>
        <v>0</v>
      </c>
      <c r="AT79" s="155">
        <f t="shared" si="321"/>
        <v>0</v>
      </c>
      <c r="AU79" s="155">
        <f t="shared" si="321"/>
        <v>0</v>
      </c>
      <c r="AV79" s="155">
        <f t="shared" si="321"/>
        <v>0</v>
      </c>
      <c r="AW79" s="155">
        <f t="shared" si="321"/>
        <v>0</v>
      </c>
      <c r="AX79" s="155">
        <f t="shared" si="321"/>
        <v>0</v>
      </c>
      <c r="AY79" s="155">
        <f t="shared" si="321"/>
        <v>0</v>
      </c>
      <c r="AZ79" s="273"/>
    </row>
    <row r="80" spans="1:52" ht="21.75" customHeight="1">
      <c r="A80" s="305"/>
      <c r="B80" s="299"/>
      <c r="C80" s="300"/>
      <c r="D80" s="206" t="s">
        <v>279</v>
      </c>
      <c r="E80" s="154">
        <f t="shared" si="151"/>
        <v>900</v>
      </c>
      <c r="F80" s="154">
        <f t="shared" si="152"/>
        <v>0</v>
      </c>
      <c r="G80" s="190"/>
      <c r="H80" s="155">
        <f t="shared" ref="H80:AY80" si="322">H73+H59</f>
        <v>0</v>
      </c>
      <c r="I80" s="155">
        <f t="shared" si="322"/>
        <v>0</v>
      </c>
      <c r="J80" s="155">
        <f t="shared" si="322"/>
        <v>0</v>
      </c>
      <c r="K80" s="155">
        <f t="shared" si="322"/>
        <v>0</v>
      </c>
      <c r="L80" s="155">
        <f t="shared" si="322"/>
        <v>0</v>
      </c>
      <c r="M80" s="155">
        <f t="shared" si="322"/>
        <v>0</v>
      </c>
      <c r="N80" s="155">
        <f t="shared" si="322"/>
        <v>0</v>
      </c>
      <c r="O80" s="155">
        <f t="shared" si="322"/>
        <v>0</v>
      </c>
      <c r="P80" s="155">
        <f t="shared" si="322"/>
        <v>0</v>
      </c>
      <c r="Q80" s="155">
        <f t="shared" si="322"/>
        <v>0</v>
      </c>
      <c r="R80" s="155">
        <f t="shared" si="322"/>
        <v>0</v>
      </c>
      <c r="S80" s="155">
        <f t="shared" si="322"/>
        <v>0</v>
      </c>
      <c r="T80" s="155">
        <f t="shared" si="322"/>
        <v>0</v>
      </c>
      <c r="U80" s="155">
        <f t="shared" si="322"/>
        <v>0</v>
      </c>
      <c r="V80" s="155">
        <f t="shared" si="322"/>
        <v>0</v>
      </c>
      <c r="W80" s="155">
        <f t="shared" si="322"/>
        <v>885</v>
      </c>
      <c r="X80" s="155">
        <f t="shared" si="322"/>
        <v>0</v>
      </c>
      <c r="Y80" s="155">
        <f t="shared" si="322"/>
        <v>0</v>
      </c>
      <c r="Z80" s="155">
        <f t="shared" si="322"/>
        <v>0</v>
      </c>
      <c r="AA80" s="155">
        <f t="shared" si="322"/>
        <v>0</v>
      </c>
      <c r="AB80" s="155">
        <f t="shared" si="322"/>
        <v>0</v>
      </c>
      <c r="AC80" s="155">
        <f t="shared" si="322"/>
        <v>0</v>
      </c>
      <c r="AD80" s="155">
        <f t="shared" si="322"/>
        <v>0</v>
      </c>
      <c r="AE80" s="155">
        <f t="shared" si="322"/>
        <v>0</v>
      </c>
      <c r="AF80" s="155">
        <f t="shared" si="322"/>
        <v>0</v>
      </c>
      <c r="AG80" s="155">
        <f t="shared" si="322"/>
        <v>0</v>
      </c>
      <c r="AH80" s="155">
        <f t="shared" si="322"/>
        <v>0</v>
      </c>
      <c r="AI80" s="155">
        <f t="shared" si="322"/>
        <v>0</v>
      </c>
      <c r="AJ80" s="155">
        <f t="shared" si="322"/>
        <v>15</v>
      </c>
      <c r="AK80" s="155">
        <f t="shared" si="322"/>
        <v>0</v>
      </c>
      <c r="AL80" s="155">
        <f t="shared" si="322"/>
        <v>0</v>
      </c>
      <c r="AM80" s="155">
        <f t="shared" si="322"/>
        <v>0</v>
      </c>
      <c r="AN80" s="155">
        <f t="shared" si="322"/>
        <v>0</v>
      </c>
      <c r="AO80" s="155">
        <f t="shared" si="322"/>
        <v>0</v>
      </c>
      <c r="AP80" s="155">
        <f t="shared" si="322"/>
        <v>0</v>
      </c>
      <c r="AQ80" s="155">
        <f t="shared" si="322"/>
        <v>0</v>
      </c>
      <c r="AR80" s="155">
        <f t="shared" si="322"/>
        <v>0</v>
      </c>
      <c r="AS80" s="155">
        <f t="shared" si="322"/>
        <v>0</v>
      </c>
      <c r="AT80" s="155">
        <f t="shared" si="322"/>
        <v>0</v>
      </c>
      <c r="AU80" s="155">
        <f t="shared" si="322"/>
        <v>0</v>
      </c>
      <c r="AV80" s="155">
        <f t="shared" si="322"/>
        <v>0</v>
      </c>
      <c r="AW80" s="155">
        <f t="shared" si="322"/>
        <v>0</v>
      </c>
      <c r="AX80" s="155">
        <f t="shared" si="322"/>
        <v>0</v>
      </c>
      <c r="AY80" s="155">
        <f t="shared" si="322"/>
        <v>0</v>
      </c>
      <c r="AZ80" s="273"/>
    </row>
    <row r="81" spans="1:52" ht="87.75" customHeight="1">
      <c r="A81" s="305"/>
      <c r="B81" s="299"/>
      <c r="C81" s="300"/>
      <c r="D81" s="206" t="s">
        <v>286</v>
      </c>
      <c r="E81" s="154">
        <f t="shared" si="151"/>
        <v>0</v>
      </c>
      <c r="F81" s="154">
        <f t="shared" si="152"/>
        <v>0</v>
      </c>
      <c r="G81" s="159"/>
      <c r="H81" s="155">
        <f t="shared" ref="H81:AY81" si="323">H74+H60</f>
        <v>0</v>
      </c>
      <c r="I81" s="155">
        <f t="shared" si="323"/>
        <v>0</v>
      </c>
      <c r="J81" s="155">
        <f t="shared" si="323"/>
        <v>0</v>
      </c>
      <c r="K81" s="155">
        <f t="shared" si="323"/>
        <v>0</v>
      </c>
      <c r="L81" s="155">
        <f t="shared" si="323"/>
        <v>0</v>
      </c>
      <c r="M81" s="155">
        <f t="shared" si="323"/>
        <v>0</v>
      </c>
      <c r="N81" s="155">
        <f t="shared" si="323"/>
        <v>0</v>
      </c>
      <c r="O81" s="155">
        <f t="shared" si="323"/>
        <v>0</v>
      </c>
      <c r="P81" s="155">
        <f t="shared" si="323"/>
        <v>0</v>
      </c>
      <c r="Q81" s="155">
        <f t="shared" si="323"/>
        <v>0</v>
      </c>
      <c r="R81" s="155">
        <f t="shared" si="323"/>
        <v>0</v>
      </c>
      <c r="S81" s="155">
        <f t="shared" si="323"/>
        <v>0</v>
      </c>
      <c r="T81" s="155">
        <f t="shared" si="323"/>
        <v>0</v>
      </c>
      <c r="U81" s="155">
        <f t="shared" si="323"/>
        <v>0</v>
      </c>
      <c r="V81" s="155">
        <f t="shared" si="323"/>
        <v>0</v>
      </c>
      <c r="W81" s="155">
        <f t="shared" si="323"/>
        <v>0</v>
      </c>
      <c r="X81" s="155">
        <f t="shared" si="323"/>
        <v>0</v>
      </c>
      <c r="Y81" s="155">
        <f t="shared" si="323"/>
        <v>0</v>
      </c>
      <c r="Z81" s="155">
        <f t="shared" si="323"/>
        <v>0</v>
      </c>
      <c r="AA81" s="155">
        <f t="shared" si="323"/>
        <v>0</v>
      </c>
      <c r="AB81" s="155">
        <f t="shared" si="323"/>
        <v>0</v>
      </c>
      <c r="AC81" s="155">
        <f t="shared" si="323"/>
        <v>0</v>
      </c>
      <c r="AD81" s="155">
        <f t="shared" si="323"/>
        <v>0</v>
      </c>
      <c r="AE81" s="155">
        <f t="shared" si="323"/>
        <v>0</v>
      </c>
      <c r="AF81" s="155">
        <f t="shared" si="323"/>
        <v>0</v>
      </c>
      <c r="AG81" s="155">
        <f t="shared" si="323"/>
        <v>0</v>
      </c>
      <c r="AH81" s="155">
        <f t="shared" si="323"/>
        <v>0</v>
      </c>
      <c r="AI81" s="155">
        <f t="shared" si="323"/>
        <v>0</v>
      </c>
      <c r="AJ81" s="155">
        <f t="shared" si="323"/>
        <v>0</v>
      </c>
      <c r="AK81" s="155">
        <f t="shared" si="323"/>
        <v>0</v>
      </c>
      <c r="AL81" s="155">
        <f t="shared" si="323"/>
        <v>0</v>
      </c>
      <c r="AM81" s="155">
        <f t="shared" si="323"/>
        <v>0</v>
      </c>
      <c r="AN81" s="155">
        <f t="shared" si="323"/>
        <v>0</v>
      </c>
      <c r="AO81" s="155">
        <f t="shared" si="323"/>
        <v>0</v>
      </c>
      <c r="AP81" s="155">
        <f t="shared" si="323"/>
        <v>0</v>
      </c>
      <c r="AQ81" s="155">
        <f t="shared" si="323"/>
        <v>0</v>
      </c>
      <c r="AR81" s="155">
        <f t="shared" si="323"/>
        <v>0</v>
      </c>
      <c r="AS81" s="155">
        <f t="shared" si="323"/>
        <v>0</v>
      </c>
      <c r="AT81" s="155">
        <f t="shared" si="323"/>
        <v>0</v>
      </c>
      <c r="AU81" s="155">
        <f t="shared" si="323"/>
        <v>0</v>
      </c>
      <c r="AV81" s="155">
        <f t="shared" si="323"/>
        <v>0</v>
      </c>
      <c r="AW81" s="155">
        <f t="shared" si="323"/>
        <v>0</v>
      </c>
      <c r="AX81" s="155">
        <f t="shared" si="323"/>
        <v>0</v>
      </c>
      <c r="AY81" s="155">
        <f t="shared" si="323"/>
        <v>0</v>
      </c>
      <c r="AZ81" s="273"/>
    </row>
    <row r="82" spans="1:52" ht="21.75" customHeight="1">
      <c r="A82" s="305"/>
      <c r="B82" s="299"/>
      <c r="C82" s="300"/>
      <c r="D82" s="206" t="s">
        <v>280</v>
      </c>
      <c r="E82" s="154">
        <f t="shared" si="151"/>
        <v>0</v>
      </c>
      <c r="F82" s="154">
        <f t="shared" si="152"/>
        <v>0</v>
      </c>
      <c r="G82" s="159"/>
      <c r="H82" s="155">
        <f t="shared" ref="H82:AY82" si="324">H75+H61</f>
        <v>0</v>
      </c>
      <c r="I82" s="155">
        <f t="shared" si="324"/>
        <v>0</v>
      </c>
      <c r="J82" s="155">
        <f t="shared" si="324"/>
        <v>0</v>
      </c>
      <c r="K82" s="155">
        <f t="shared" si="324"/>
        <v>0</v>
      </c>
      <c r="L82" s="155">
        <f t="shared" si="324"/>
        <v>0</v>
      </c>
      <c r="M82" s="155">
        <f t="shared" si="324"/>
        <v>0</v>
      </c>
      <c r="N82" s="155">
        <f t="shared" si="324"/>
        <v>0</v>
      </c>
      <c r="O82" s="155">
        <f t="shared" si="324"/>
        <v>0</v>
      </c>
      <c r="P82" s="155">
        <f t="shared" si="324"/>
        <v>0</v>
      </c>
      <c r="Q82" s="155">
        <f t="shared" si="324"/>
        <v>0</v>
      </c>
      <c r="R82" s="155">
        <f t="shared" si="324"/>
        <v>0</v>
      </c>
      <c r="S82" s="155">
        <f t="shared" si="324"/>
        <v>0</v>
      </c>
      <c r="T82" s="155">
        <f t="shared" si="324"/>
        <v>0</v>
      </c>
      <c r="U82" s="155">
        <f t="shared" si="324"/>
        <v>0</v>
      </c>
      <c r="V82" s="155">
        <f t="shared" si="324"/>
        <v>0</v>
      </c>
      <c r="W82" s="155">
        <f t="shared" si="324"/>
        <v>0</v>
      </c>
      <c r="X82" s="155">
        <f t="shared" si="324"/>
        <v>0</v>
      </c>
      <c r="Y82" s="155">
        <f t="shared" si="324"/>
        <v>0</v>
      </c>
      <c r="Z82" s="155">
        <f t="shared" si="324"/>
        <v>0</v>
      </c>
      <c r="AA82" s="155">
        <f t="shared" si="324"/>
        <v>0</v>
      </c>
      <c r="AB82" s="155">
        <f t="shared" si="324"/>
        <v>0</v>
      </c>
      <c r="AC82" s="155">
        <f t="shared" si="324"/>
        <v>0</v>
      </c>
      <c r="AD82" s="155">
        <f t="shared" si="324"/>
        <v>0</v>
      </c>
      <c r="AE82" s="155">
        <f t="shared" si="324"/>
        <v>0</v>
      </c>
      <c r="AF82" s="155">
        <f t="shared" si="324"/>
        <v>0</v>
      </c>
      <c r="AG82" s="155">
        <f t="shared" si="324"/>
        <v>0</v>
      </c>
      <c r="AH82" s="155">
        <f t="shared" si="324"/>
        <v>0</v>
      </c>
      <c r="AI82" s="155">
        <f t="shared" si="324"/>
        <v>0</v>
      </c>
      <c r="AJ82" s="155">
        <f t="shared" si="324"/>
        <v>0</v>
      </c>
      <c r="AK82" s="155">
        <f t="shared" si="324"/>
        <v>0</v>
      </c>
      <c r="AL82" s="155">
        <f t="shared" si="324"/>
        <v>0</v>
      </c>
      <c r="AM82" s="155">
        <f t="shared" si="324"/>
        <v>0</v>
      </c>
      <c r="AN82" s="155">
        <f t="shared" si="324"/>
        <v>0</v>
      </c>
      <c r="AO82" s="155">
        <f t="shared" si="324"/>
        <v>0</v>
      </c>
      <c r="AP82" s="155">
        <f t="shared" si="324"/>
        <v>0</v>
      </c>
      <c r="AQ82" s="155">
        <f t="shared" si="324"/>
        <v>0</v>
      </c>
      <c r="AR82" s="155">
        <f t="shared" si="324"/>
        <v>0</v>
      </c>
      <c r="AS82" s="155">
        <f t="shared" si="324"/>
        <v>0</v>
      </c>
      <c r="AT82" s="155">
        <f t="shared" si="324"/>
        <v>0</v>
      </c>
      <c r="AU82" s="155">
        <f t="shared" si="324"/>
        <v>0</v>
      </c>
      <c r="AV82" s="155">
        <f t="shared" si="324"/>
        <v>0</v>
      </c>
      <c r="AW82" s="155">
        <f t="shared" si="324"/>
        <v>0</v>
      </c>
      <c r="AX82" s="155">
        <f t="shared" si="324"/>
        <v>0</v>
      </c>
      <c r="AY82" s="155">
        <f t="shared" si="324"/>
        <v>0</v>
      </c>
      <c r="AZ82" s="273"/>
    </row>
    <row r="83" spans="1:52" ht="33.75" customHeight="1">
      <c r="A83" s="306"/>
      <c r="B83" s="302"/>
      <c r="C83" s="303"/>
      <c r="D83" s="177" t="s">
        <v>43</v>
      </c>
      <c r="E83" s="154">
        <f t="shared" si="151"/>
        <v>0</v>
      </c>
      <c r="F83" s="154">
        <f t="shared" si="152"/>
        <v>0</v>
      </c>
      <c r="G83" s="179"/>
      <c r="H83" s="155">
        <f t="shared" ref="H83:AY83" si="325">H76+H62</f>
        <v>0</v>
      </c>
      <c r="I83" s="155">
        <f t="shared" si="325"/>
        <v>0</v>
      </c>
      <c r="J83" s="155">
        <f t="shared" si="325"/>
        <v>0</v>
      </c>
      <c r="K83" s="155">
        <f t="shared" si="325"/>
        <v>0</v>
      </c>
      <c r="L83" s="155">
        <f t="shared" si="325"/>
        <v>0</v>
      </c>
      <c r="M83" s="155">
        <f t="shared" si="325"/>
        <v>0</v>
      </c>
      <c r="N83" s="155">
        <f t="shared" si="325"/>
        <v>0</v>
      </c>
      <c r="O83" s="155">
        <f t="shared" si="325"/>
        <v>0</v>
      </c>
      <c r="P83" s="155">
        <f t="shared" si="325"/>
        <v>0</v>
      </c>
      <c r="Q83" s="155">
        <f t="shared" si="325"/>
        <v>0</v>
      </c>
      <c r="R83" s="155">
        <f t="shared" si="325"/>
        <v>0</v>
      </c>
      <c r="S83" s="155">
        <f t="shared" si="325"/>
        <v>0</v>
      </c>
      <c r="T83" s="155">
        <f t="shared" si="325"/>
        <v>0</v>
      </c>
      <c r="U83" s="155">
        <f t="shared" si="325"/>
        <v>0</v>
      </c>
      <c r="V83" s="155">
        <f t="shared" si="325"/>
        <v>0</v>
      </c>
      <c r="W83" s="155">
        <f t="shared" si="325"/>
        <v>0</v>
      </c>
      <c r="X83" s="155">
        <f t="shared" si="325"/>
        <v>0</v>
      </c>
      <c r="Y83" s="155">
        <f t="shared" si="325"/>
        <v>0</v>
      </c>
      <c r="Z83" s="155">
        <f t="shared" si="325"/>
        <v>0</v>
      </c>
      <c r="AA83" s="155">
        <f t="shared" si="325"/>
        <v>0</v>
      </c>
      <c r="AB83" s="155">
        <f t="shared" si="325"/>
        <v>0</v>
      </c>
      <c r="AC83" s="155">
        <f t="shared" si="325"/>
        <v>0</v>
      </c>
      <c r="AD83" s="155">
        <f t="shared" si="325"/>
        <v>0</v>
      </c>
      <c r="AE83" s="155">
        <f t="shared" si="325"/>
        <v>0</v>
      </c>
      <c r="AF83" s="155">
        <f t="shared" si="325"/>
        <v>0</v>
      </c>
      <c r="AG83" s="155">
        <f t="shared" si="325"/>
        <v>0</v>
      </c>
      <c r="AH83" s="155">
        <f t="shared" si="325"/>
        <v>0</v>
      </c>
      <c r="AI83" s="155">
        <f t="shared" si="325"/>
        <v>0</v>
      </c>
      <c r="AJ83" s="155">
        <f t="shared" si="325"/>
        <v>0</v>
      </c>
      <c r="AK83" s="155">
        <f t="shared" si="325"/>
        <v>0</v>
      </c>
      <c r="AL83" s="155">
        <f t="shared" si="325"/>
        <v>0</v>
      </c>
      <c r="AM83" s="155">
        <f t="shared" si="325"/>
        <v>0</v>
      </c>
      <c r="AN83" s="155">
        <f t="shared" si="325"/>
        <v>0</v>
      </c>
      <c r="AO83" s="155">
        <f t="shared" si="325"/>
        <v>0</v>
      </c>
      <c r="AP83" s="155">
        <f t="shared" si="325"/>
        <v>0</v>
      </c>
      <c r="AQ83" s="155">
        <f t="shared" si="325"/>
        <v>0</v>
      </c>
      <c r="AR83" s="155">
        <f t="shared" si="325"/>
        <v>0</v>
      </c>
      <c r="AS83" s="155">
        <f t="shared" si="325"/>
        <v>0</v>
      </c>
      <c r="AT83" s="155">
        <f t="shared" si="325"/>
        <v>0</v>
      </c>
      <c r="AU83" s="155">
        <f t="shared" si="325"/>
        <v>0</v>
      </c>
      <c r="AV83" s="155">
        <f t="shared" si="325"/>
        <v>0</v>
      </c>
      <c r="AW83" s="155">
        <f t="shared" si="325"/>
        <v>0</v>
      </c>
      <c r="AX83" s="155">
        <f t="shared" si="325"/>
        <v>0</v>
      </c>
      <c r="AY83" s="155">
        <f t="shared" si="325"/>
        <v>0</v>
      </c>
      <c r="AZ83" s="274"/>
    </row>
    <row r="84" spans="1:52" ht="33.75" customHeight="1">
      <c r="A84" s="307" t="s">
        <v>320</v>
      </c>
      <c r="B84" s="308"/>
      <c r="C84" s="308"/>
      <c r="D84" s="308"/>
      <c r="E84" s="308"/>
      <c r="F84" s="308"/>
      <c r="G84" s="308"/>
      <c r="H84" s="308"/>
      <c r="I84" s="308"/>
      <c r="J84" s="308"/>
      <c r="K84" s="308"/>
      <c r="L84" s="308"/>
      <c r="M84" s="308"/>
      <c r="N84" s="308"/>
      <c r="O84" s="308"/>
      <c r="P84" s="308"/>
      <c r="Q84" s="308"/>
      <c r="R84" s="308"/>
      <c r="S84" s="308"/>
      <c r="T84" s="308"/>
      <c r="U84" s="308"/>
      <c r="V84" s="308"/>
      <c r="W84" s="308"/>
      <c r="X84" s="308"/>
      <c r="Y84" s="308"/>
      <c r="Z84" s="308"/>
      <c r="AA84" s="308"/>
      <c r="AB84" s="308"/>
      <c r="AC84" s="308"/>
      <c r="AD84" s="308"/>
      <c r="AE84" s="308"/>
      <c r="AF84" s="308"/>
      <c r="AG84" s="308"/>
      <c r="AH84" s="308"/>
      <c r="AI84" s="308"/>
      <c r="AJ84" s="308"/>
      <c r="AK84" s="308"/>
      <c r="AL84" s="308"/>
      <c r="AM84" s="308"/>
      <c r="AN84" s="308"/>
      <c r="AO84" s="308"/>
      <c r="AP84" s="308"/>
      <c r="AQ84" s="308"/>
      <c r="AR84" s="308"/>
      <c r="AS84" s="308"/>
      <c r="AT84" s="308"/>
      <c r="AU84" s="308"/>
      <c r="AV84" s="308"/>
      <c r="AW84" s="308"/>
      <c r="AX84" s="308"/>
      <c r="AY84" s="308"/>
      <c r="AZ84" s="309"/>
    </row>
    <row r="85" spans="1:52" ht="32.25" customHeight="1">
      <c r="A85" s="307" t="s">
        <v>302</v>
      </c>
      <c r="B85" s="308"/>
      <c r="C85" s="308"/>
      <c r="D85" s="308"/>
      <c r="E85" s="308"/>
      <c r="F85" s="308"/>
      <c r="G85" s="308"/>
      <c r="H85" s="308"/>
      <c r="I85" s="308"/>
      <c r="J85" s="308"/>
      <c r="K85" s="308"/>
      <c r="L85" s="308"/>
      <c r="M85" s="308"/>
      <c r="N85" s="308"/>
      <c r="O85" s="308"/>
      <c r="P85" s="308"/>
      <c r="Q85" s="308"/>
      <c r="R85" s="308"/>
      <c r="S85" s="308"/>
      <c r="T85" s="308"/>
      <c r="U85" s="308"/>
      <c r="V85" s="308"/>
      <c r="W85" s="308"/>
      <c r="X85" s="308"/>
      <c r="Y85" s="308"/>
      <c r="Z85" s="308"/>
      <c r="AA85" s="308"/>
      <c r="AB85" s="308"/>
      <c r="AC85" s="308"/>
      <c r="AD85" s="308"/>
      <c r="AE85" s="308"/>
      <c r="AF85" s="308"/>
      <c r="AG85" s="308"/>
      <c r="AH85" s="308"/>
      <c r="AI85" s="308"/>
      <c r="AJ85" s="308"/>
      <c r="AK85" s="308"/>
      <c r="AL85" s="308"/>
      <c r="AM85" s="308"/>
      <c r="AN85" s="308"/>
      <c r="AO85" s="308"/>
      <c r="AP85" s="308"/>
      <c r="AQ85" s="308"/>
      <c r="AR85" s="308"/>
      <c r="AS85" s="308"/>
      <c r="AT85" s="308"/>
      <c r="AU85" s="308"/>
      <c r="AV85" s="308"/>
      <c r="AW85" s="308"/>
      <c r="AX85" s="308"/>
      <c r="AY85" s="308"/>
      <c r="AZ85" s="309"/>
    </row>
    <row r="86" spans="1:52" ht="33.75" customHeight="1">
      <c r="A86" s="310" t="s">
        <v>303</v>
      </c>
      <c r="B86" s="311"/>
      <c r="C86" s="311"/>
      <c r="D86" s="311"/>
      <c r="E86" s="311"/>
      <c r="F86" s="311"/>
      <c r="G86" s="311"/>
      <c r="H86" s="311"/>
      <c r="I86" s="311"/>
      <c r="J86" s="311"/>
      <c r="K86" s="311"/>
      <c r="L86" s="311"/>
      <c r="M86" s="311"/>
      <c r="N86" s="311"/>
      <c r="O86" s="311"/>
      <c r="P86" s="311"/>
      <c r="Q86" s="311"/>
      <c r="R86" s="311"/>
      <c r="S86" s="311"/>
      <c r="T86" s="311"/>
      <c r="U86" s="311"/>
      <c r="V86" s="311"/>
      <c r="W86" s="311"/>
      <c r="X86" s="311"/>
      <c r="Y86" s="311"/>
      <c r="Z86" s="311"/>
      <c r="AA86" s="311"/>
      <c r="AB86" s="311"/>
      <c r="AC86" s="311"/>
      <c r="AD86" s="311"/>
      <c r="AE86" s="311"/>
      <c r="AF86" s="311"/>
      <c r="AG86" s="311"/>
      <c r="AH86" s="311"/>
      <c r="AI86" s="311"/>
      <c r="AJ86" s="311"/>
      <c r="AK86" s="311"/>
      <c r="AL86" s="311"/>
      <c r="AM86" s="311"/>
      <c r="AN86" s="311"/>
      <c r="AO86" s="311"/>
      <c r="AP86" s="311"/>
      <c r="AQ86" s="311"/>
      <c r="AR86" s="311"/>
      <c r="AS86" s="311"/>
      <c r="AT86" s="311"/>
      <c r="AU86" s="311"/>
      <c r="AV86" s="311"/>
      <c r="AW86" s="311"/>
      <c r="AX86" s="311"/>
      <c r="AY86" s="311"/>
      <c r="AZ86" s="312"/>
    </row>
    <row r="87" spans="1:52" ht="18.75" customHeight="1">
      <c r="A87" s="266" t="s">
        <v>261</v>
      </c>
      <c r="B87" s="269" t="s">
        <v>304</v>
      </c>
      <c r="C87" s="269" t="s">
        <v>305</v>
      </c>
      <c r="D87" s="184" t="s">
        <v>41</v>
      </c>
      <c r="E87" s="154">
        <f>H87+K87+N87+Q87+T87+W87+Z87+AE87+AJ87+AO87+AR87+AW87</f>
        <v>54726.48</v>
      </c>
      <c r="F87" s="154">
        <f>I87+L87+O87+R87+U87+X87+AA87+AF87+AK87+AP87+AS87+AX87</f>
        <v>0</v>
      </c>
      <c r="G87" s="185">
        <f>F87/E87</f>
        <v>0</v>
      </c>
      <c r="H87" s="176">
        <f>H88+H89+H90+H92+H93</f>
        <v>0</v>
      </c>
      <c r="I87" s="176">
        <f t="shared" ref="I87" si="326">I88+I89+I90+I92+I93</f>
        <v>0</v>
      </c>
      <c r="J87" s="176" t="e">
        <f>I87/H87*100</f>
        <v>#DIV/0!</v>
      </c>
      <c r="K87" s="176">
        <f t="shared" ref="K87" si="327">K88+K89+K90+K92+K93</f>
        <v>0</v>
      </c>
      <c r="L87" s="176">
        <f t="shared" ref="L87" si="328">L88+L89+L90+L92+L93</f>
        <v>0</v>
      </c>
      <c r="M87" s="176" t="e">
        <f>L87/K87*100</f>
        <v>#DIV/0!</v>
      </c>
      <c r="N87" s="176">
        <f t="shared" ref="N87" si="329">N88+N89+N90+N92+N93</f>
        <v>0</v>
      </c>
      <c r="O87" s="176">
        <f t="shared" ref="O87" si="330">O88+O89+O90+O92+O93</f>
        <v>0</v>
      </c>
      <c r="P87" s="176" t="e">
        <f>O87/N87*100</f>
        <v>#DIV/0!</v>
      </c>
      <c r="Q87" s="176">
        <f t="shared" ref="Q87" si="331">Q88+Q89+Q90+Q92+Q93</f>
        <v>0</v>
      </c>
      <c r="R87" s="176">
        <f t="shared" ref="R87" si="332">R88+R89+R90+R92+R93</f>
        <v>0</v>
      </c>
      <c r="S87" s="176" t="e">
        <f>R87/Q87*100</f>
        <v>#DIV/0!</v>
      </c>
      <c r="T87" s="176">
        <f t="shared" ref="T87" si="333">T88+T89+T90+T92+T93</f>
        <v>0</v>
      </c>
      <c r="U87" s="176">
        <f t="shared" ref="U87" si="334">U88+U89+U90+U92+U93</f>
        <v>0</v>
      </c>
      <c r="V87" s="176" t="e">
        <f>U87/T87*100</f>
        <v>#DIV/0!</v>
      </c>
      <c r="W87" s="176">
        <f t="shared" ref="W87" si="335">W88+W89+W90+W92+W93</f>
        <v>0</v>
      </c>
      <c r="X87" s="176">
        <f t="shared" ref="X87" si="336">X88+X89+X90+X92+X93</f>
        <v>0</v>
      </c>
      <c r="Y87" s="176" t="e">
        <f>X87/W87*100</f>
        <v>#DIV/0!</v>
      </c>
      <c r="Z87" s="176">
        <f t="shared" ref="Z87" si="337">Z88+Z89+Z90+Z92+Z93</f>
        <v>0</v>
      </c>
      <c r="AA87" s="176">
        <f t="shared" ref="AA87" si="338">AA88+AA89+AA90+AA92+AA93</f>
        <v>0</v>
      </c>
      <c r="AB87" s="176">
        <f t="shared" ref="AB87" si="339">AB88+AB89+AB90+AB92+AB93</f>
        <v>0</v>
      </c>
      <c r="AC87" s="176">
        <f t="shared" ref="AC87" si="340">AC88+AC89+AC90+AC92+AC93</f>
        <v>0</v>
      </c>
      <c r="AD87" s="176" t="e">
        <f>AC87/Z87*100</f>
        <v>#DIV/0!</v>
      </c>
      <c r="AE87" s="176">
        <f t="shared" ref="AE87" si="341">AE88+AE89+AE90+AE92+AE93</f>
        <v>0</v>
      </c>
      <c r="AF87" s="176">
        <f t="shared" ref="AF87" si="342">AF88+AF89+AF90+AF92+AF93</f>
        <v>0</v>
      </c>
      <c r="AG87" s="176">
        <f t="shared" ref="AG87" si="343">AG88+AG89+AG90+AG92+AG93</f>
        <v>0</v>
      </c>
      <c r="AH87" s="176">
        <f t="shared" ref="AH87" si="344">AH88+AH89+AH90+AH92+AH93</f>
        <v>0</v>
      </c>
      <c r="AI87" s="176" t="e">
        <f>AH87/AE87*100</f>
        <v>#DIV/0!</v>
      </c>
      <c r="AJ87" s="176">
        <f t="shared" ref="AJ87" si="345">AJ88+AJ89+AJ90+AJ92+AJ93</f>
        <v>0</v>
      </c>
      <c r="AK87" s="176">
        <f t="shared" ref="AK87" si="346">AK88+AK89+AK90+AK92+AK93</f>
        <v>0</v>
      </c>
      <c r="AL87" s="176">
        <f t="shared" ref="AL87" si="347">AL88+AL89+AL90+AL92+AL93</f>
        <v>0</v>
      </c>
      <c r="AM87" s="176">
        <f t="shared" ref="AM87" si="348">AM88+AM89+AM90+AM92+AM93</f>
        <v>0</v>
      </c>
      <c r="AN87" s="176" t="e">
        <f>AM87/AJ87*100</f>
        <v>#DIV/0!</v>
      </c>
      <c r="AO87" s="176">
        <f t="shared" ref="AO87" si="349">AO88+AO89+AO90+AO92+AO93</f>
        <v>54726.48</v>
      </c>
      <c r="AP87" s="176">
        <f t="shared" ref="AP87" si="350">AP88+AP89+AP90+AP92+AP93</f>
        <v>0</v>
      </c>
      <c r="AQ87" s="176">
        <f>AP87/AO87*100</f>
        <v>0</v>
      </c>
      <c r="AR87" s="176">
        <f t="shared" ref="AR87" si="351">AR88+AR89+AR90+AR92+AR93</f>
        <v>0</v>
      </c>
      <c r="AS87" s="176">
        <f t="shared" ref="AS87" si="352">AS88+AS89+AS90+AS92+AS93</f>
        <v>0</v>
      </c>
      <c r="AT87" s="176">
        <f t="shared" ref="AT87" si="353">AT88+AT89+AT90+AT92+AT93</f>
        <v>0</v>
      </c>
      <c r="AU87" s="176">
        <f t="shared" ref="AU87" si="354">AU88+AU89+AU90+AU92+AU93</f>
        <v>0</v>
      </c>
      <c r="AV87" s="176" t="e">
        <f>AU87/AR87*100</f>
        <v>#DIV/0!</v>
      </c>
      <c r="AW87" s="176">
        <f t="shared" ref="AW87" si="355">AW88+AW89+AW90+AW92+AW93</f>
        <v>0</v>
      </c>
      <c r="AX87" s="176">
        <f t="shared" ref="AX87" si="356">AX88+AX89+AX90+AX92+AX93</f>
        <v>0</v>
      </c>
      <c r="AY87" s="176" t="e">
        <f>AX87/AW87*100</f>
        <v>#DIV/0!</v>
      </c>
      <c r="AZ87" s="272"/>
    </row>
    <row r="88" spans="1:52" ht="31.5">
      <c r="A88" s="267"/>
      <c r="B88" s="270"/>
      <c r="C88" s="270"/>
      <c r="D88" s="186" t="s">
        <v>37</v>
      </c>
      <c r="E88" s="154">
        <f t="shared" ref="E88:E100" si="357">H88+K88+N88+Q88+T88+W88+Z88+AE88+AJ88+AO88+AR88+AW88</f>
        <v>0</v>
      </c>
      <c r="F88" s="154">
        <f t="shared" ref="F88:F100" si="358">I88+L88+O88+R88+U88+X88+AA88+AF88+AK88+AP88+AS88+AX88</f>
        <v>0</v>
      </c>
      <c r="G88" s="179"/>
      <c r="H88" s="155"/>
      <c r="I88" s="155"/>
      <c r="J88" s="180"/>
      <c r="K88" s="155"/>
      <c r="L88" s="155"/>
      <c r="M88" s="180"/>
      <c r="N88" s="155"/>
      <c r="O88" s="155"/>
      <c r="P88" s="182"/>
      <c r="Q88" s="155"/>
      <c r="R88" s="155"/>
      <c r="S88" s="180"/>
      <c r="T88" s="155"/>
      <c r="U88" s="155"/>
      <c r="V88" s="180"/>
      <c r="W88" s="155"/>
      <c r="X88" s="155"/>
      <c r="Y88" s="180"/>
      <c r="Z88" s="155"/>
      <c r="AA88" s="158"/>
      <c r="AB88" s="181"/>
      <c r="AC88" s="180"/>
      <c r="AD88" s="182"/>
      <c r="AE88" s="155"/>
      <c r="AF88" s="158"/>
      <c r="AG88" s="181"/>
      <c r="AH88" s="187"/>
      <c r="AI88" s="182"/>
      <c r="AJ88" s="155"/>
      <c r="AK88" s="158"/>
      <c r="AL88" s="181"/>
      <c r="AM88" s="187"/>
      <c r="AN88" s="182"/>
      <c r="AO88" s="188"/>
      <c r="AP88" s="155"/>
      <c r="AQ88" s="155"/>
      <c r="AR88" s="155"/>
      <c r="AS88" s="156"/>
      <c r="AT88" s="181"/>
      <c r="AU88" s="187"/>
      <c r="AV88" s="182"/>
      <c r="AW88" s="155"/>
      <c r="AX88" s="157"/>
      <c r="AY88" s="182"/>
      <c r="AZ88" s="273"/>
    </row>
    <row r="89" spans="1:52" ht="64.5" customHeight="1">
      <c r="A89" s="267"/>
      <c r="B89" s="270"/>
      <c r="C89" s="270"/>
      <c r="D89" s="189" t="s">
        <v>2</v>
      </c>
      <c r="E89" s="154">
        <f t="shared" si="357"/>
        <v>50599.5</v>
      </c>
      <c r="F89" s="154">
        <f t="shared" si="358"/>
        <v>0</v>
      </c>
      <c r="G89" s="190"/>
      <c r="H89" s="160"/>
      <c r="I89" s="160"/>
      <c r="J89" s="161"/>
      <c r="K89" s="160"/>
      <c r="L89" s="160"/>
      <c r="M89" s="161"/>
      <c r="N89" s="160"/>
      <c r="O89" s="160"/>
      <c r="P89" s="191"/>
      <c r="Q89" s="160"/>
      <c r="R89" s="160"/>
      <c r="S89" s="161"/>
      <c r="T89" s="160"/>
      <c r="U89" s="160"/>
      <c r="V89" s="161"/>
      <c r="W89" s="160"/>
      <c r="X89" s="160"/>
      <c r="Y89" s="161"/>
      <c r="Z89" s="160"/>
      <c r="AA89" s="164"/>
      <c r="AB89" s="165"/>
      <c r="AC89" s="161"/>
      <c r="AD89" s="191"/>
      <c r="AE89" s="208"/>
      <c r="AF89" s="164"/>
      <c r="AG89" s="165"/>
      <c r="AH89" s="192"/>
      <c r="AI89" s="191"/>
      <c r="AJ89" s="208"/>
      <c r="AK89" s="164"/>
      <c r="AL89" s="165"/>
      <c r="AM89" s="192"/>
      <c r="AN89" s="191"/>
      <c r="AO89" s="208">
        <f>35797.3+14802.2</f>
        <v>50599.5</v>
      </c>
      <c r="AP89" s="161"/>
      <c r="AQ89" s="161"/>
      <c r="AR89" s="160"/>
      <c r="AS89" s="162"/>
      <c r="AT89" s="165"/>
      <c r="AU89" s="192"/>
      <c r="AV89" s="191"/>
      <c r="AW89" s="160"/>
      <c r="AX89" s="163"/>
      <c r="AY89" s="191"/>
      <c r="AZ89" s="273"/>
    </row>
    <row r="90" spans="1:52" ht="21.75" customHeight="1">
      <c r="A90" s="267"/>
      <c r="B90" s="270"/>
      <c r="C90" s="270"/>
      <c r="D90" s="206" t="s">
        <v>279</v>
      </c>
      <c r="E90" s="154">
        <f t="shared" si="357"/>
        <v>4126.9800000000005</v>
      </c>
      <c r="F90" s="154">
        <f t="shared" si="358"/>
        <v>0</v>
      </c>
      <c r="G90" s="190"/>
      <c r="H90" s="160"/>
      <c r="I90" s="160"/>
      <c r="J90" s="161"/>
      <c r="K90" s="160"/>
      <c r="L90" s="160"/>
      <c r="M90" s="161"/>
      <c r="N90" s="160"/>
      <c r="O90" s="160"/>
      <c r="P90" s="191"/>
      <c r="Q90" s="160"/>
      <c r="R90" s="160"/>
      <c r="S90" s="161"/>
      <c r="T90" s="160"/>
      <c r="U90" s="160"/>
      <c r="V90" s="161"/>
      <c r="W90" s="160"/>
      <c r="X90" s="160"/>
      <c r="Y90" s="161"/>
      <c r="Z90" s="160"/>
      <c r="AA90" s="164"/>
      <c r="AB90" s="165"/>
      <c r="AC90" s="161"/>
      <c r="AD90" s="191"/>
      <c r="AE90" s="208"/>
      <c r="AF90" s="164"/>
      <c r="AG90" s="165"/>
      <c r="AH90" s="192"/>
      <c r="AI90" s="191"/>
      <c r="AJ90" s="208"/>
      <c r="AK90" s="164"/>
      <c r="AL90" s="165"/>
      <c r="AM90" s="192"/>
      <c r="AN90" s="191"/>
      <c r="AO90" s="208">
        <f>3977.46+149.52</f>
        <v>4126.9800000000005</v>
      </c>
      <c r="AP90" s="192"/>
      <c r="AQ90" s="191"/>
      <c r="AR90" s="160"/>
      <c r="AS90" s="164"/>
      <c r="AT90" s="165"/>
      <c r="AU90" s="192"/>
      <c r="AV90" s="191"/>
      <c r="AW90" s="160"/>
      <c r="AX90" s="163"/>
      <c r="AY90" s="166"/>
      <c r="AZ90" s="273"/>
    </row>
    <row r="91" spans="1:52" ht="87.75" customHeight="1">
      <c r="A91" s="267"/>
      <c r="B91" s="270"/>
      <c r="C91" s="270"/>
      <c r="D91" s="206" t="s">
        <v>286</v>
      </c>
      <c r="E91" s="154">
        <f t="shared" si="357"/>
        <v>0</v>
      </c>
      <c r="F91" s="154">
        <f t="shared" si="358"/>
        <v>0</v>
      </c>
      <c r="G91" s="159"/>
      <c r="H91" s="169"/>
      <c r="I91" s="169"/>
      <c r="J91" s="168"/>
      <c r="K91" s="169"/>
      <c r="L91" s="169"/>
      <c r="M91" s="168"/>
      <c r="N91" s="169"/>
      <c r="O91" s="169"/>
      <c r="P91" s="174"/>
      <c r="Q91" s="169"/>
      <c r="R91" s="169"/>
      <c r="S91" s="168"/>
      <c r="T91" s="169"/>
      <c r="U91" s="169"/>
      <c r="V91" s="168"/>
      <c r="W91" s="169"/>
      <c r="X91" s="169"/>
      <c r="Y91" s="168"/>
      <c r="Z91" s="169"/>
      <c r="AA91" s="171"/>
      <c r="AB91" s="172"/>
      <c r="AC91" s="168"/>
      <c r="AD91" s="174"/>
      <c r="AE91" s="169"/>
      <c r="AF91" s="171"/>
      <c r="AG91" s="172"/>
      <c r="AH91" s="195"/>
      <c r="AI91" s="174"/>
      <c r="AJ91" s="169"/>
      <c r="AK91" s="171"/>
      <c r="AL91" s="172"/>
      <c r="AM91" s="195"/>
      <c r="AN91" s="174"/>
      <c r="AO91" s="169"/>
      <c r="AP91" s="195"/>
      <c r="AQ91" s="174"/>
      <c r="AR91" s="169"/>
      <c r="AS91" s="173"/>
      <c r="AT91" s="172"/>
      <c r="AU91" s="195"/>
      <c r="AV91" s="174"/>
      <c r="AW91" s="169"/>
      <c r="AX91" s="170"/>
      <c r="AY91" s="174"/>
      <c r="AZ91" s="273"/>
    </row>
    <row r="92" spans="1:52" ht="21.75" customHeight="1">
      <c r="A92" s="267"/>
      <c r="B92" s="270"/>
      <c r="C92" s="270"/>
      <c r="D92" s="206" t="s">
        <v>280</v>
      </c>
      <c r="E92" s="154">
        <f t="shared" si="357"/>
        <v>0</v>
      </c>
      <c r="F92" s="154">
        <f t="shared" si="358"/>
        <v>0</v>
      </c>
      <c r="G92" s="159"/>
      <c r="H92" s="169"/>
      <c r="I92" s="169"/>
      <c r="J92" s="168"/>
      <c r="K92" s="169"/>
      <c r="L92" s="169"/>
      <c r="M92" s="168"/>
      <c r="N92" s="169"/>
      <c r="O92" s="169"/>
      <c r="P92" s="174"/>
      <c r="Q92" s="169"/>
      <c r="R92" s="169"/>
      <c r="S92" s="168"/>
      <c r="T92" s="169"/>
      <c r="U92" s="169"/>
      <c r="V92" s="168"/>
      <c r="W92" s="169"/>
      <c r="X92" s="169"/>
      <c r="Y92" s="168"/>
      <c r="Z92" s="169"/>
      <c r="AA92" s="171"/>
      <c r="AB92" s="172"/>
      <c r="AC92" s="168"/>
      <c r="AD92" s="174"/>
      <c r="AE92" s="169"/>
      <c r="AF92" s="171"/>
      <c r="AG92" s="172"/>
      <c r="AH92" s="195"/>
      <c r="AI92" s="174"/>
      <c r="AJ92" s="169"/>
      <c r="AK92" s="171"/>
      <c r="AL92" s="172"/>
      <c r="AM92" s="195"/>
      <c r="AN92" s="174"/>
      <c r="AO92" s="169"/>
      <c r="AP92" s="195"/>
      <c r="AQ92" s="174"/>
      <c r="AR92" s="169"/>
      <c r="AS92" s="173"/>
      <c r="AT92" s="172"/>
      <c r="AU92" s="195"/>
      <c r="AV92" s="174"/>
      <c r="AW92" s="169"/>
      <c r="AX92" s="170"/>
      <c r="AY92" s="174"/>
      <c r="AZ92" s="273"/>
    </row>
    <row r="93" spans="1:52" ht="33.75" customHeight="1">
      <c r="A93" s="268"/>
      <c r="B93" s="271"/>
      <c r="C93" s="271"/>
      <c r="D93" s="177" t="s">
        <v>43</v>
      </c>
      <c r="E93" s="154">
        <f t="shared" si="357"/>
        <v>0</v>
      </c>
      <c r="F93" s="154">
        <f t="shared" si="358"/>
        <v>0</v>
      </c>
      <c r="G93" s="179"/>
      <c r="H93" s="155"/>
      <c r="I93" s="155"/>
      <c r="J93" s="180"/>
      <c r="K93" s="155"/>
      <c r="L93" s="155"/>
      <c r="M93" s="180"/>
      <c r="N93" s="155"/>
      <c r="O93" s="155"/>
      <c r="P93" s="182"/>
      <c r="Q93" s="155"/>
      <c r="R93" s="155"/>
      <c r="S93" s="180"/>
      <c r="T93" s="155"/>
      <c r="U93" s="155"/>
      <c r="V93" s="180"/>
      <c r="W93" s="155"/>
      <c r="X93" s="155"/>
      <c r="Y93" s="180"/>
      <c r="Z93" s="155"/>
      <c r="AA93" s="158"/>
      <c r="AB93" s="181"/>
      <c r="AC93" s="180"/>
      <c r="AD93" s="182"/>
      <c r="AE93" s="155"/>
      <c r="AF93" s="158"/>
      <c r="AG93" s="181"/>
      <c r="AH93" s="187"/>
      <c r="AI93" s="182"/>
      <c r="AJ93" s="155"/>
      <c r="AK93" s="158"/>
      <c r="AL93" s="181"/>
      <c r="AM93" s="187"/>
      <c r="AN93" s="182"/>
      <c r="AO93" s="155"/>
      <c r="AP93" s="187"/>
      <c r="AQ93" s="182"/>
      <c r="AR93" s="155"/>
      <c r="AS93" s="156"/>
      <c r="AT93" s="181"/>
      <c r="AU93" s="187"/>
      <c r="AV93" s="182"/>
      <c r="AW93" s="155"/>
      <c r="AX93" s="155"/>
      <c r="AY93" s="182"/>
      <c r="AZ93" s="274"/>
    </row>
    <row r="94" spans="1:52" ht="18.75" customHeight="1">
      <c r="A94" s="279" t="s">
        <v>294</v>
      </c>
      <c r="B94" s="296"/>
      <c r="C94" s="297"/>
      <c r="D94" s="184" t="s">
        <v>41</v>
      </c>
      <c r="E94" s="154">
        <f t="shared" si="357"/>
        <v>54726.48</v>
      </c>
      <c r="F94" s="154">
        <f t="shared" si="358"/>
        <v>0</v>
      </c>
      <c r="G94" s="185">
        <f>F94/E94</f>
        <v>0</v>
      </c>
      <c r="H94" s="176">
        <f>H95+H96+H97+H99+H100</f>
        <v>0</v>
      </c>
      <c r="I94" s="176">
        <f t="shared" ref="I94" si="359">I95+I96+I97+I99+I100</f>
        <v>0</v>
      </c>
      <c r="J94" s="176" t="e">
        <f>I94/H94*100</f>
        <v>#DIV/0!</v>
      </c>
      <c r="K94" s="176">
        <f t="shared" ref="K94" si="360">K95+K96+K97+K99+K100</f>
        <v>0</v>
      </c>
      <c r="L94" s="176">
        <f t="shared" ref="L94" si="361">L95+L96+L97+L99+L100</f>
        <v>0</v>
      </c>
      <c r="M94" s="176" t="e">
        <f>L94/K94*100</f>
        <v>#DIV/0!</v>
      </c>
      <c r="N94" s="176">
        <f t="shared" ref="N94" si="362">N95+N96+N97+N99+N100</f>
        <v>0</v>
      </c>
      <c r="O94" s="176">
        <f t="shared" ref="O94" si="363">O95+O96+O97+O99+O100</f>
        <v>0</v>
      </c>
      <c r="P94" s="176" t="e">
        <f>O94/N94*100</f>
        <v>#DIV/0!</v>
      </c>
      <c r="Q94" s="176">
        <f t="shared" ref="Q94" si="364">Q95+Q96+Q97+Q99+Q100</f>
        <v>0</v>
      </c>
      <c r="R94" s="176">
        <f t="shared" ref="R94" si="365">R95+R96+R97+R99+R100</f>
        <v>0</v>
      </c>
      <c r="S94" s="176" t="e">
        <f>R94/Q94*100</f>
        <v>#DIV/0!</v>
      </c>
      <c r="T94" s="176">
        <f t="shared" ref="T94" si="366">T95+T96+T97+T99+T100</f>
        <v>0</v>
      </c>
      <c r="U94" s="176">
        <f t="shared" ref="U94" si="367">U95+U96+U97+U99+U100</f>
        <v>0</v>
      </c>
      <c r="V94" s="176" t="e">
        <f>U94/T94*100</f>
        <v>#DIV/0!</v>
      </c>
      <c r="W94" s="176">
        <f t="shared" ref="W94" si="368">W95+W96+W97+W99+W100</f>
        <v>0</v>
      </c>
      <c r="X94" s="176">
        <f t="shared" ref="X94" si="369">X95+X96+X97+X99+X100</f>
        <v>0</v>
      </c>
      <c r="Y94" s="176" t="e">
        <f>X94/W94*100</f>
        <v>#DIV/0!</v>
      </c>
      <c r="Z94" s="176">
        <f t="shared" ref="Z94" si="370">Z95+Z96+Z97+Z99+Z100</f>
        <v>0</v>
      </c>
      <c r="AA94" s="176">
        <f t="shared" ref="AA94" si="371">AA95+AA96+AA97+AA99+AA100</f>
        <v>0</v>
      </c>
      <c r="AB94" s="176">
        <f t="shared" ref="AB94" si="372">AB95+AB96+AB97+AB99+AB100</f>
        <v>0</v>
      </c>
      <c r="AC94" s="176">
        <f t="shared" ref="AC94" si="373">AC95+AC96+AC97+AC99+AC100</f>
        <v>0</v>
      </c>
      <c r="AD94" s="176" t="e">
        <f>AC94/Z94*100</f>
        <v>#DIV/0!</v>
      </c>
      <c r="AE94" s="176">
        <f t="shared" ref="AE94" si="374">AE95+AE96+AE97+AE99+AE100</f>
        <v>0</v>
      </c>
      <c r="AF94" s="176">
        <f t="shared" ref="AF94" si="375">AF95+AF96+AF97+AF99+AF100</f>
        <v>0</v>
      </c>
      <c r="AG94" s="176">
        <f t="shared" ref="AG94" si="376">AG95+AG96+AG97+AG99+AG100</f>
        <v>0</v>
      </c>
      <c r="AH94" s="176">
        <f t="shared" ref="AH94" si="377">AH95+AH96+AH97+AH99+AH100</f>
        <v>0</v>
      </c>
      <c r="AI94" s="176" t="e">
        <f>AH94/AE94*100</f>
        <v>#DIV/0!</v>
      </c>
      <c r="AJ94" s="176">
        <f t="shared" ref="AJ94" si="378">AJ95+AJ96+AJ97+AJ99+AJ100</f>
        <v>0</v>
      </c>
      <c r="AK94" s="176">
        <f t="shared" ref="AK94" si="379">AK95+AK96+AK97+AK99+AK100</f>
        <v>0</v>
      </c>
      <c r="AL94" s="176">
        <f t="shared" ref="AL94" si="380">AL95+AL96+AL97+AL99+AL100</f>
        <v>0</v>
      </c>
      <c r="AM94" s="176">
        <f t="shared" ref="AM94" si="381">AM95+AM96+AM97+AM99+AM100</f>
        <v>0</v>
      </c>
      <c r="AN94" s="176" t="e">
        <f>AM94/AJ94*100</f>
        <v>#DIV/0!</v>
      </c>
      <c r="AO94" s="176">
        <f t="shared" ref="AO94" si="382">AO95+AO96+AO97+AO99+AO100</f>
        <v>54726.48</v>
      </c>
      <c r="AP94" s="176">
        <f t="shared" ref="AP94" si="383">AP95+AP96+AP97+AP99+AP100</f>
        <v>0</v>
      </c>
      <c r="AQ94" s="176">
        <f>AP94/AO94*100</f>
        <v>0</v>
      </c>
      <c r="AR94" s="176">
        <f t="shared" ref="AR94" si="384">AR95+AR96+AR97+AR99+AR100</f>
        <v>0</v>
      </c>
      <c r="AS94" s="176">
        <f t="shared" ref="AS94" si="385">AS95+AS96+AS97+AS99+AS100</f>
        <v>0</v>
      </c>
      <c r="AT94" s="176">
        <f t="shared" ref="AT94" si="386">AT95+AT96+AT97+AT99+AT100</f>
        <v>0</v>
      </c>
      <c r="AU94" s="176">
        <f t="shared" ref="AU94" si="387">AU95+AU96+AU97+AU99+AU100</f>
        <v>0</v>
      </c>
      <c r="AV94" s="176" t="e">
        <f>AU94/AR94*100</f>
        <v>#DIV/0!</v>
      </c>
      <c r="AW94" s="176">
        <f t="shared" ref="AW94" si="388">AW95+AW96+AW97+AW99+AW100</f>
        <v>0</v>
      </c>
      <c r="AX94" s="176">
        <f t="shared" ref="AX94" si="389">AX95+AX96+AX97+AX99+AX100</f>
        <v>0</v>
      </c>
      <c r="AY94" s="176" t="e">
        <f>AX94/AW94*100</f>
        <v>#DIV/0!</v>
      </c>
      <c r="AZ94" s="272"/>
    </row>
    <row r="95" spans="1:52" ht="31.5">
      <c r="A95" s="298"/>
      <c r="B95" s="299"/>
      <c r="C95" s="300"/>
      <c r="D95" s="186" t="s">
        <v>37</v>
      </c>
      <c r="E95" s="154">
        <f t="shared" si="357"/>
        <v>0</v>
      </c>
      <c r="F95" s="154">
        <f t="shared" si="358"/>
        <v>0</v>
      </c>
      <c r="G95" s="179"/>
      <c r="H95" s="155">
        <f>H88</f>
        <v>0</v>
      </c>
      <c r="I95" s="155">
        <f t="shared" ref="I95:AY95" si="390">I88</f>
        <v>0</v>
      </c>
      <c r="J95" s="155">
        <f t="shared" si="390"/>
        <v>0</v>
      </c>
      <c r="K95" s="155">
        <f t="shared" si="390"/>
        <v>0</v>
      </c>
      <c r="L95" s="155">
        <f t="shared" si="390"/>
        <v>0</v>
      </c>
      <c r="M95" s="155">
        <f t="shared" si="390"/>
        <v>0</v>
      </c>
      <c r="N95" s="155">
        <f t="shared" si="390"/>
        <v>0</v>
      </c>
      <c r="O95" s="155">
        <f t="shared" si="390"/>
        <v>0</v>
      </c>
      <c r="P95" s="155">
        <f t="shared" si="390"/>
        <v>0</v>
      </c>
      <c r="Q95" s="155">
        <f t="shared" si="390"/>
        <v>0</v>
      </c>
      <c r="R95" s="155">
        <f t="shared" si="390"/>
        <v>0</v>
      </c>
      <c r="S95" s="155">
        <f t="shared" si="390"/>
        <v>0</v>
      </c>
      <c r="T95" s="155">
        <f t="shared" si="390"/>
        <v>0</v>
      </c>
      <c r="U95" s="155">
        <f t="shared" si="390"/>
        <v>0</v>
      </c>
      <c r="V95" s="155">
        <f t="shared" si="390"/>
        <v>0</v>
      </c>
      <c r="W95" s="155">
        <f t="shared" si="390"/>
        <v>0</v>
      </c>
      <c r="X95" s="155">
        <f t="shared" si="390"/>
        <v>0</v>
      </c>
      <c r="Y95" s="155">
        <f t="shared" si="390"/>
        <v>0</v>
      </c>
      <c r="Z95" s="155">
        <f t="shared" si="390"/>
        <v>0</v>
      </c>
      <c r="AA95" s="155">
        <f t="shared" si="390"/>
        <v>0</v>
      </c>
      <c r="AB95" s="155">
        <f t="shared" si="390"/>
        <v>0</v>
      </c>
      <c r="AC95" s="155">
        <f t="shared" si="390"/>
        <v>0</v>
      </c>
      <c r="AD95" s="155">
        <f t="shared" si="390"/>
        <v>0</v>
      </c>
      <c r="AE95" s="155">
        <f t="shared" si="390"/>
        <v>0</v>
      </c>
      <c r="AF95" s="155">
        <f t="shared" si="390"/>
        <v>0</v>
      </c>
      <c r="AG95" s="155">
        <f t="shared" si="390"/>
        <v>0</v>
      </c>
      <c r="AH95" s="155">
        <f t="shared" si="390"/>
        <v>0</v>
      </c>
      <c r="AI95" s="155">
        <f t="shared" si="390"/>
        <v>0</v>
      </c>
      <c r="AJ95" s="155">
        <f t="shared" si="390"/>
        <v>0</v>
      </c>
      <c r="AK95" s="155">
        <f t="shared" si="390"/>
        <v>0</v>
      </c>
      <c r="AL95" s="155">
        <f t="shared" si="390"/>
        <v>0</v>
      </c>
      <c r="AM95" s="155">
        <f t="shared" si="390"/>
        <v>0</v>
      </c>
      <c r="AN95" s="155">
        <f t="shared" si="390"/>
        <v>0</v>
      </c>
      <c r="AO95" s="155">
        <f t="shared" si="390"/>
        <v>0</v>
      </c>
      <c r="AP95" s="155">
        <f t="shared" si="390"/>
        <v>0</v>
      </c>
      <c r="AQ95" s="155">
        <f t="shared" si="390"/>
        <v>0</v>
      </c>
      <c r="AR95" s="155">
        <f t="shared" si="390"/>
        <v>0</v>
      </c>
      <c r="AS95" s="155">
        <f t="shared" si="390"/>
        <v>0</v>
      </c>
      <c r="AT95" s="155">
        <f t="shared" si="390"/>
        <v>0</v>
      </c>
      <c r="AU95" s="155">
        <f t="shared" si="390"/>
        <v>0</v>
      </c>
      <c r="AV95" s="155">
        <f t="shared" si="390"/>
        <v>0</v>
      </c>
      <c r="AW95" s="155">
        <f t="shared" si="390"/>
        <v>0</v>
      </c>
      <c r="AX95" s="155">
        <f t="shared" si="390"/>
        <v>0</v>
      </c>
      <c r="AY95" s="155">
        <f t="shared" si="390"/>
        <v>0</v>
      </c>
      <c r="AZ95" s="273"/>
    </row>
    <row r="96" spans="1:52" ht="64.5" customHeight="1">
      <c r="A96" s="298"/>
      <c r="B96" s="299"/>
      <c r="C96" s="300"/>
      <c r="D96" s="189" t="s">
        <v>2</v>
      </c>
      <c r="E96" s="154">
        <f t="shared" si="357"/>
        <v>50599.5</v>
      </c>
      <c r="F96" s="154">
        <f t="shared" si="358"/>
        <v>0</v>
      </c>
      <c r="G96" s="190"/>
      <c r="H96" s="155">
        <f t="shared" ref="H96:AY96" si="391">H89</f>
        <v>0</v>
      </c>
      <c r="I96" s="155">
        <f t="shared" si="391"/>
        <v>0</v>
      </c>
      <c r="J96" s="155">
        <f t="shared" si="391"/>
        <v>0</v>
      </c>
      <c r="K96" s="155">
        <f t="shared" si="391"/>
        <v>0</v>
      </c>
      <c r="L96" s="155">
        <f t="shared" si="391"/>
        <v>0</v>
      </c>
      <c r="M96" s="155">
        <f t="shared" si="391"/>
        <v>0</v>
      </c>
      <c r="N96" s="155">
        <f t="shared" si="391"/>
        <v>0</v>
      </c>
      <c r="O96" s="155">
        <f t="shared" si="391"/>
        <v>0</v>
      </c>
      <c r="P96" s="155">
        <f t="shared" si="391"/>
        <v>0</v>
      </c>
      <c r="Q96" s="155">
        <f t="shared" si="391"/>
        <v>0</v>
      </c>
      <c r="R96" s="155">
        <f t="shared" si="391"/>
        <v>0</v>
      </c>
      <c r="S96" s="155">
        <f t="shared" si="391"/>
        <v>0</v>
      </c>
      <c r="T96" s="155">
        <f t="shared" si="391"/>
        <v>0</v>
      </c>
      <c r="U96" s="155">
        <f t="shared" si="391"/>
        <v>0</v>
      </c>
      <c r="V96" s="155">
        <f t="shared" si="391"/>
        <v>0</v>
      </c>
      <c r="W96" s="155">
        <f t="shared" si="391"/>
        <v>0</v>
      </c>
      <c r="X96" s="155">
        <f t="shared" si="391"/>
        <v>0</v>
      </c>
      <c r="Y96" s="155">
        <f t="shared" si="391"/>
        <v>0</v>
      </c>
      <c r="Z96" s="155">
        <f t="shared" si="391"/>
        <v>0</v>
      </c>
      <c r="AA96" s="155">
        <f t="shared" si="391"/>
        <v>0</v>
      </c>
      <c r="AB96" s="155">
        <f t="shared" si="391"/>
        <v>0</v>
      </c>
      <c r="AC96" s="155">
        <f t="shared" si="391"/>
        <v>0</v>
      </c>
      <c r="AD96" s="155">
        <f t="shared" si="391"/>
        <v>0</v>
      </c>
      <c r="AE96" s="155">
        <f t="shared" si="391"/>
        <v>0</v>
      </c>
      <c r="AF96" s="155">
        <f t="shared" si="391"/>
        <v>0</v>
      </c>
      <c r="AG96" s="155">
        <f t="shared" si="391"/>
        <v>0</v>
      </c>
      <c r="AH96" s="155">
        <f t="shared" si="391"/>
        <v>0</v>
      </c>
      <c r="AI96" s="155">
        <f t="shared" si="391"/>
        <v>0</v>
      </c>
      <c r="AJ96" s="155">
        <f t="shared" si="391"/>
        <v>0</v>
      </c>
      <c r="AK96" s="155">
        <f t="shared" si="391"/>
        <v>0</v>
      </c>
      <c r="AL96" s="155">
        <f t="shared" si="391"/>
        <v>0</v>
      </c>
      <c r="AM96" s="155">
        <f t="shared" si="391"/>
        <v>0</v>
      </c>
      <c r="AN96" s="155">
        <f t="shared" si="391"/>
        <v>0</v>
      </c>
      <c r="AO96" s="155">
        <f t="shared" si="391"/>
        <v>50599.5</v>
      </c>
      <c r="AP96" s="155">
        <f t="shared" si="391"/>
        <v>0</v>
      </c>
      <c r="AQ96" s="155">
        <f t="shared" si="391"/>
        <v>0</v>
      </c>
      <c r="AR96" s="155">
        <f t="shared" si="391"/>
        <v>0</v>
      </c>
      <c r="AS96" s="155">
        <f t="shared" si="391"/>
        <v>0</v>
      </c>
      <c r="AT96" s="155">
        <f t="shared" si="391"/>
        <v>0</v>
      </c>
      <c r="AU96" s="155">
        <f t="shared" si="391"/>
        <v>0</v>
      </c>
      <c r="AV96" s="155">
        <f t="shared" si="391"/>
        <v>0</v>
      </c>
      <c r="AW96" s="155">
        <f t="shared" si="391"/>
        <v>0</v>
      </c>
      <c r="AX96" s="155">
        <f t="shared" si="391"/>
        <v>0</v>
      </c>
      <c r="AY96" s="155">
        <f t="shared" si="391"/>
        <v>0</v>
      </c>
      <c r="AZ96" s="273"/>
    </row>
    <row r="97" spans="1:52" ht="21.75" customHeight="1">
      <c r="A97" s="298"/>
      <c r="B97" s="299"/>
      <c r="C97" s="300"/>
      <c r="D97" s="206" t="s">
        <v>279</v>
      </c>
      <c r="E97" s="154">
        <f t="shared" si="357"/>
        <v>4126.9800000000005</v>
      </c>
      <c r="F97" s="154">
        <f t="shared" si="358"/>
        <v>0</v>
      </c>
      <c r="G97" s="190"/>
      <c r="H97" s="155">
        <f t="shared" ref="H97:AY97" si="392">H90</f>
        <v>0</v>
      </c>
      <c r="I97" s="155">
        <f t="shared" si="392"/>
        <v>0</v>
      </c>
      <c r="J97" s="155">
        <f t="shared" si="392"/>
        <v>0</v>
      </c>
      <c r="K97" s="155">
        <f t="shared" si="392"/>
        <v>0</v>
      </c>
      <c r="L97" s="155">
        <f t="shared" si="392"/>
        <v>0</v>
      </c>
      <c r="M97" s="155">
        <f t="shared" si="392"/>
        <v>0</v>
      </c>
      <c r="N97" s="155">
        <f t="shared" si="392"/>
        <v>0</v>
      </c>
      <c r="O97" s="155">
        <f t="shared" si="392"/>
        <v>0</v>
      </c>
      <c r="P97" s="155">
        <f t="shared" si="392"/>
        <v>0</v>
      </c>
      <c r="Q97" s="155">
        <f t="shared" si="392"/>
        <v>0</v>
      </c>
      <c r="R97" s="155">
        <f t="shared" si="392"/>
        <v>0</v>
      </c>
      <c r="S97" s="155">
        <f t="shared" si="392"/>
        <v>0</v>
      </c>
      <c r="T97" s="155">
        <f t="shared" si="392"/>
        <v>0</v>
      </c>
      <c r="U97" s="155">
        <f t="shared" si="392"/>
        <v>0</v>
      </c>
      <c r="V97" s="155">
        <f t="shared" si="392"/>
        <v>0</v>
      </c>
      <c r="W97" s="155">
        <f t="shared" si="392"/>
        <v>0</v>
      </c>
      <c r="X97" s="155">
        <f t="shared" si="392"/>
        <v>0</v>
      </c>
      <c r="Y97" s="155">
        <f t="shared" si="392"/>
        <v>0</v>
      </c>
      <c r="Z97" s="155">
        <f t="shared" si="392"/>
        <v>0</v>
      </c>
      <c r="AA97" s="155">
        <f t="shared" si="392"/>
        <v>0</v>
      </c>
      <c r="AB97" s="155">
        <f t="shared" si="392"/>
        <v>0</v>
      </c>
      <c r="AC97" s="155">
        <f t="shared" si="392"/>
        <v>0</v>
      </c>
      <c r="AD97" s="155">
        <f t="shared" si="392"/>
        <v>0</v>
      </c>
      <c r="AE97" s="155">
        <f t="shared" si="392"/>
        <v>0</v>
      </c>
      <c r="AF97" s="155">
        <f t="shared" si="392"/>
        <v>0</v>
      </c>
      <c r="AG97" s="155">
        <f t="shared" si="392"/>
        <v>0</v>
      </c>
      <c r="AH97" s="155">
        <f t="shared" si="392"/>
        <v>0</v>
      </c>
      <c r="AI97" s="155">
        <f t="shared" si="392"/>
        <v>0</v>
      </c>
      <c r="AJ97" s="155">
        <f t="shared" si="392"/>
        <v>0</v>
      </c>
      <c r="AK97" s="155">
        <f t="shared" si="392"/>
        <v>0</v>
      </c>
      <c r="AL97" s="155">
        <f t="shared" si="392"/>
        <v>0</v>
      </c>
      <c r="AM97" s="155">
        <f t="shared" si="392"/>
        <v>0</v>
      </c>
      <c r="AN97" s="155">
        <f t="shared" si="392"/>
        <v>0</v>
      </c>
      <c r="AO97" s="155">
        <f t="shared" si="392"/>
        <v>4126.9800000000005</v>
      </c>
      <c r="AP97" s="155">
        <f t="shared" si="392"/>
        <v>0</v>
      </c>
      <c r="AQ97" s="155">
        <f t="shared" si="392"/>
        <v>0</v>
      </c>
      <c r="AR97" s="155">
        <f t="shared" si="392"/>
        <v>0</v>
      </c>
      <c r="AS97" s="155">
        <f t="shared" si="392"/>
        <v>0</v>
      </c>
      <c r="AT97" s="155">
        <f t="shared" si="392"/>
        <v>0</v>
      </c>
      <c r="AU97" s="155">
        <f t="shared" si="392"/>
        <v>0</v>
      </c>
      <c r="AV97" s="155">
        <f t="shared" si="392"/>
        <v>0</v>
      </c>
      <c r="AW97" s="155">
        <f t="shared" si="392"/>
        <v>0</v>
      </c>
      <c r="AX97" s="155">
        <f t="shared" si="392"/>
        <v>0</v>
      </c>
      <c r="AY97" s="155">
        <f t="shared" si="392"/>
        <v>0</v>
      </c>
      <c r="AZ97" s="273"/>
    </row>
    <row r="98" spans="1:52" ht="87.75" customHeight="1">
      <c r="A98" s="298"/>
      <c r="B98" s="299"/>
      <c r="C98" s="300"/>
      <c r="D98" s="206" t="s">
        <v>286</v>
      </c>
      <c r="E98" s="154">
        <f t="shared" si="357"/>
        <v>0</v>
      </c>
      <c r="F98" s="154">
        <f t="shared" si="358"/>
        <v>0</v>
      </c>
      <c r="G98" s="159"/>
      <c r="H98" s="155">
        <f t="shared" ref="H98:AY98" si="393">H91</f>
        <v>0</v>
      </c>
      <c r="I98" s="155">
        <f t="shared" si="393"/>
        <v>0</v>
      </c>
      <c r="J98" s="155">
        <f t="shared" si="393"/>
        <v>0</v>
      </c>
      <c r="K98" s="155">
        <f t="shared" si="393"/>
        <v>0</v>
      </c>
      <c r="L98" s="155">
        <f t="shared" si="393"/>
        <v>0</v>
      </c>
      <c r="M98" s="155">
        <f t="shared" si="393"/>
        <v>0</v>
      </c>
      <c r="N98" s="155">
        <f t="shared" si="393"/>
        <v>0</v>
      </c>
      <c r="O98" s="155">
        <f t="shared" si="393"/>
        <v>0</v>
      </c>
      <c r="P98" s="155">
        <f t="shared" si="393"/>
        <v>0</v>
      </c>
      <c r="Q98" s="155">
        <f t="shared" si="393"/>
        <v>0</v>
      </c>
      <c r="R98" s="155">
        <f t="shared" si="393"/>
        <v>0</v>
      </c>
      <c r="S98" s="155">
        <f t="shared" si="393"/>
        <v>0</v>
      </c>
      <c r="T98" s="155">
        <f t="shared" si="393"/>
        <v>0</v>
      </c>
      <c r="U98" s="155">
        <f t="shared" si="393"/>
        <v>0</v>
      </c>
      <c r="V98" s="155">
        <f t="shared" si="393"/>
        <v>0</v>
      </c>
      <c r="W98" s="155">
        <f t="shared" si="393"/>
        <v>0</v>
      </c>
      <c r="X98" s="155">
        <f t="shared" si="393"/>
        <v>0</v>
      </c>
      <c r="Y98" s="155">
        <f t="shared" si="393"/>
        <v>0</v>
      </c>
      <c r="Z98" s="155">
        <f t="shared" si="393"/>
        <v>0</v>
      </c>
      <c r="AA98" s="155">
        <f t="shared" si="393"/>
        <v>0</v>
      </c>
      <c r="AB98" s="155">
        <f t="shared" si="393"/>
        <v>0</v>
      </c>
      <c r="AC98" s="155">
        <f t="shared" si="393"/>
        <v>0</v>
      </c>
      <c r="AD98" s="155">
        <f t="shared" si="393"/>
        <v>0</v>
      </c>
      <c r="AE98" s="155">
        <f t="shared" si="393"/>
        <v>0</v>
      </c>
      <c r="AF98" s="155">
        <f t="shared" si="393"/>
        <v>0</v>
      </c>
      <c r="AG98" s="155">
        <f t="shared" si="393"/>
        <v>0</v>
      </c>
      <c r="AH98" s="155">
        <f t="shared" si="393"/>
        <v>0</v>
      </c>
      <c r="AI98" s="155">
        <f t="shared" si="393"/>
        <v>0</v>
      </c>
      <c r="AJ98" s="155">
        <f t="shared" si="393"/>
        <v>0</v>
      </c>
      <c r="AK98" s="155">
        <f t="shared" si="393"/>
        <v>0</v>
      </c>
      <c r="AL98" s="155">
        <f t="shared" si="393"/>
        <v>0</v>
      </c>
      <c r="AM98" s="155">
        <f t="shared" si="393"/>
        <v>0</v>
      </c>
      <c r="AN98" s="155">
        <f t="shared" si="393"/>
        <v>0</v>
      </c>
      <c r="AO98" s="155">
        <f t="shared" si="393"/>
        <v>0</v>
      </c>
      <c r="AP98" s="155">
        <f t="shared" si="393"/>
        <v>0</v>
      </c>
      <c r="AQ98" s="155">
        <f t="shared" si="393"/>
        <v>0</v>
      </c>
      <c r="AR98" s="155">
        <f t="shared" si="393"/>
        <v>0</v>
      </c>
      <c r="AS98" s="155">
        <f t="shared" si="393"/>
        <v>0</v>
      </c>
      <c r="AT98" s="155">
        <f t="shared" si="393"/>
        <v>0</v>
      </c>
      <c r="AU98" s="155">
        <f t="shared" si="393"/>
        <v>0</v>
      </c>
      <c r="AV98" s="155">
        <f t="shared" si="393"/>
        <v>0</v>
      </c>
      <c r="AW98" s="155">
        <f t="shared" si="393"/>
        <v>0</v>
      </c>
      <c r="AX98" s="155">
        <f t="shared" si="393"/>
        <v>0</v>
      </c>
      <c r="AY98" s="155">
        <f t="shared" si="393"/>
        <v>0</v>
      </c>
      <c r="AZ98" s="273"/>
    </row>
    <row r="99" spans="1:52" ht="21.75" customHeight="1">
      <c r="A99" s="298"/>
      <c r="B99" s="299"/>
      <c r="C99" s="300"/>
      <c r="D99" s="206" t="s">
        <v>280</v>
      </c>
      <c r="E99" s="154">
        <f t="shared" si="357"/>
        <v>0</v>
      </c>
      <c r="F99" s="154">
        <f t="shared" si="358"/>
        <v>0</v>
      </c>
      <c r="G99" s="159"/>
      <c r="H99" s="155">
        <f t="shared" ref="H99:AY99" si="394">H92</f>
        <v>0</v>
      </c>
      <c r="I99" s="155">
        <f t="shared" si="394"/>
        <v>0</v>
      </c>
      <c r="J99" s="155">
        <f t="shared" si="394"/>
        <v>0</v>
      </c>
      <c r="K99" s="155">
        <f t="shared" si="394"/>
        <v>0</v>
      </c>
      <c r="L99" s="155">
        <f t="shared" si="394"/>
        <v>0</v>
      </c>
      <c r="M99" s="155">
        <f t="shared" si="394"/>
        <v>0</v>
      </c>
      <c r="N99" s="155">
        <f t="shared" si="394"/>
        <v>0</v>
      </c>
      <c r="O99" s="155">
        <f t="shared" si="394"/>
        <v>0</v>
      </c>
      <c r="P99" s="155">
        <f t="shared" si="394"/>
        <v>0</v>
      </c>
      <c r="Q99" s="155">
        <f t="shared" si="394"/>
        <v>0</v>
      </c>
      <c r="R99" s="155">
        <f t="shared" si="394"/>
        <v>0</v>
      </c>
      <c r="S99" s="155">
        <f t="shared" si="394"/>
        <v>0</v>
      </c>
      <c r="T99" s="155">
        <f t="shared" si="394"/>
        <v>0</v>
      </c>
      <c r="U99" s="155">
        <f t="shared" si="394"/>
        <v>0</v>
      </c>
      <c r="V99" s="155">
        <f t="shared" si="394"/>
        <v>0</v>
      </c>
      <c r="W99" s="155">
        <f t="shared" si="394"/>
        <v>0</v>
      </c>
      <c r="X99" s="155">
        <f t="shared" si="394"/>
        <v>0</v>
      </c>
      <c r="Y99" s="155">
        <f t="shared" si="394"/>
        <v>0</v>
      </c>
      <c r="Z99" s="155">
        <f t="shared" si="394"/>
        <v>0</v>
      </c>
      <c r="AA99" s="155">
        <f t="shared" si="394"/>
        <v>0</v>
      </c>
      <c r="AB99" s="155">
        <f t="shared" si="394"/>
        <v>0</v>
      </c>
      <c r="AC99" s="155">
        <f t="shared" si="394"/>
        <v>0</v>
      </c>
      <c r="AD99" s="155">
        <f t="shared" si="394"/>
        <v>0</v>
      </c>
      <c r="AE99" s="155">
        <f t="shared" si="394"/>
        <v>0</v>
      </c>
      <c r="AF99" s="155">
        <f t="shared" si="394"/>
        <v>0</v>
      </c>
      <c r="AG99" s="155">
        <f t="shared" si="394"/>
        <v>0</v>
      </c>
      <c r="AH99" s="155">
        <f t="shared" si="394"/>
        <v>0</v>
      </c>
      <c r="AI99" s="155">
        <f t="shared" si="394"/>
        <v>0</v>
      </c>
      <c r="AJ99" s="155">
        <f t="shared" si="394"/>
        <v>0</v>
      </c>
      <c r="AK99" s="155">
        <f t="shared" si="394"/>
        <v>0</v>
      </c>
      <c r="AL99" s="155">
        <f t="shared" si="394"/>
        <v>0</v>
      </c>
      <c r="AM99" s="155">
        <f t="shared" si="394"/>
        <v>0</v>
      </c>
      <c r="AN99" s="155">
        <f t="shared" si="394"/>
        <v>0</v>
      </c>
      <c r="AO99" s="155">
        <f t="shared" si="394"/>
        <v>0</v>
      </c>
      <c r="AP99" s="155">
        <f t="shared" si="394"/>
        <v>0</v>
      </c>
      <c r="AQ99" s="155">
        <f t="shared" si="394"/>
        <v>0</v>
      </c>
      <c r="AR99" s="155">
        <f t="shared" si="394"/>
        <v>0</v>
      </c>
      <c r="AS99" s="155">
        <f t="shared" si="394"/>
        <v>0</v>
      </c>
      <c r="AT99" s="155">
        <f t="shared" si="394"/>
        <v>0</v>
      </c>
      <c r="AU99" s="155">
        <f t="shared" si="394"/>
        <v>0</v>
      </c>
      <c r="AV99" s="155">
        <f t="shared" si="394"/>
        <v>0</v>
      </c>
      <c r="AW99" s="155">
        <f t="shared" si="394"/>
        <v>0</v>
      </c>
      <c r="AX99" s="155">
        <f t="shared" si="394"/>
        <v>0</v>
      </c>
      <c r="AY99" s="155">
        <f t="shared" si="394"/>
        <v>0</v>
      </c>
      <c r="AZ99" s="273"/>
    </row>
    <row r="100" spans="1:52" ht="33.75" customHeight="1">
      <c r="A100" s="301"/>
      <c r="B100" s="302"/>
      <c r="C100" s="303"/>
      <c r="D100" s="177" t="s">
        <v>43</v>
      </c>
      <c r="E100" s="154">
        <f t="shared" si="357"/>
        <v>0</v>
      </c>
      <c r="F100" s="154">
        <f t="shared" si="358"/>
        <v>0</v>
      </c>
      <c r="G100" s="179"/>
      <c r="H100" s="155">
        <f t="shared" ref="H100:AY100" si="395">H93</f>
        <v>0</v>
      </c>
      <c r="I100" s="155">
        <f t="shared" si="395"/>
        <v>0</v>
      </c>
      <c r="J100" s="155">
        <f t="shared" si="395"/>
        <v>0</v>
      </c>
      <c r="K100" s="155">
        <f t="shared" si="395"/>
        <v>0</v>
      </c>
      <c r="L100" s="155">
        <f t="shared" si="395"/>
        <v>0</v>
      </c>
      <c r="M100" s="155">
        <f t="shared" si="395"/>
        <v>0</v>
      </c>
      <c r="N100" s="155">
        <f t="shared" si="395"/>
        <v>0</v>
      </c>
      <c r="O100" s="155">
        <f t="shared" si="395"/>
        <v>0</v>
      </c>
      <c r="P100" s="155">
        <f t="shared" si="395"/>
        <v>0</v>
      </c>
      <c r="Q100" s="155">
        <f t="shared" si="395"/>
        <v>0</v>
      </c>
      <c r="R100" s="155">
        <f t="shared" si="395"/>
        <v>0</v>
      </c>
      <c r="S100" s="155">
        <f t="shared" si="395"/>
        <v>0</v>
      </c>
      <c r="T100" s="155">
        <f t="shared" si="395"/>
        <v>0</v>
      </c>
      <c r="U100" s="155">
        <f t="shared" si="395"/>
        <v>0</v>
      </c>
      <c r="V100" s="155">
        <f t="shared" si="395"/>
        <v>0</v>
      </c>
      <c r="W100" s="155">
        <f t="shared" si="395"/>
        <v>0</v>
      </c>
      <c r="X100" s="155">
        <f t="shared" si="395"/>
        <v>0</v>
      </c>
      <c r="Y100" s="155">
        <f t="shared" si="395"/>
        <v>0</v>
      </c>
      <c r="Z100" s="155">
        <f t="shared" si="395"/>
        <v>0</v>
      </c>
      <c r="AA100" s="155">
        <f t="shared" si="395"/>
        <v>0</v>
      </c>
      <c r="AB100" s="155">
        <f t="shared" si="395"/>
        <v>0</v>
      </c>
      <c r="AC100" s="155">
        <f t="shared" si="395"/>
        <v>0</v>
      </c>
      <c r="AD100" s="155">
        <f t="shared" si="395"/>
        <v>0</v>
      </c>
      <c r="AE100" s="155">
        <f t="shared" si="395"/>
        <v>0</v>
      </c>
      <c r="AF100" s="155">
        <f t="shared" si="395"/>
        <v>0</v>
      </c>
      <c r="AG100" s="155">
        <f t="shared" si="395"/>
        <v>0</v>
      </c>
      <c r="AH100" s="155">
        <f t="shared" si="395"/>
        <v>0</v>
      </c>
      <c r="AI100" s="155">
        <f t="shared" si="395"/>
        <v>0</v>
      </c>
      <c r="AJ100" s="155">
        <f t="shared" si="395"/>
        <v>0</v>
      </c>
      <c r="AK100" s="155">
        <f t="shared" si="395"/>
        <v>0</v>
      </c>
      <c r="AL100" s="155">
        <f t="shared" si="395"/>
        <v>0</v>
      </c>
      <c r="AM100" s="155">
        <f t="shared" si="395"/>
        <v>0</v>
      </c>
      <c r="AN100" s="155">
        <f t="shared" si="395"/>
        <v>0</v>
      </c>
      <c r="AO100" s="155">
        <f t="shared" si="395"/>
        <v>0</v>
      </c>
      <c r="AP100" s="155">
        <f t="shared" si="395"/>
        <v>0</v>
      </c>
      <c r="AQ100" s="155">
        <f t="shared" si="395"/>
        <v>0</v>
      </c>
      <c r="AR100" s="155">
        <f t="shared" si="395"/>
        <v>0</v>
      </c>
      <c r="AS100" s="155">
        <f t="shared" si="395"/>
        <v>0</v>
      </c>
      <c r="AT100" s="155">
        <f t="shared" si="395"/>
        <v>0</v>
      </c>
      <c r="AU100" s="155">
        <f t="shared" si="395"/>
        <v>0</v>
      </c>
      <c r="AV100" s="155">
        <f t="shared" si="395"/>
        <v>0</v>
      </c>
      <c r="AW100" s="155">
        <f t="shared" si="395"/>
        <v>0</v>
      </c>
      <c r="AX100" s="155">
        <f t="shared" si="395"/>
        <v>0</v>
      </c>
      <c r="AY100" s="155">
        <f t="shared" si="395"/>
        <v>0</v>
      </c>
      <c r="AZ100" s="274"/>
    </row>
    <row r="101" spans="1:52" ht="33.75" customHeight="1">
      <c r="A101" s="310" t="s">
        <v>306</v>
      </c>
      <c r="B101" s="311"/>
      <c r="C101" s="311"/>
      <c r="D101" s="311"/>
      <c r="E101" s="311"/>
      <c r="F101" s="311"/>
      <c r="G101" s="311"/>
      <c r="H101" s="311"/>
      <c r="I101" s="311"/>
      <c r="J101" s="311"/>
      <c r="K101" s="311"/>
      <c r="L101" s="311"/>
      <c r="M101" s="311"/>
      <c r="N101" s="311"/>
      <c r="O101" s="311"/>
      <c r="P101" s="311"/>
      <c r="Q101" s="311"/>
      <c r="R101" s="311"/>
      <c r="S101" s="311"/>
      <c r="T101" s="311"/>
      <c r="U101" s="311"/>
      <c r="V101" s="311"/>
      <c r="W101" s="311"/>
      <c r="X101" s="311"/>
      <c r="Y101" s="311"/>
      <c r="Z101" s="311"/>
      <c r="AA101" s="311"/>
      <c r="AB101" s="311"/>
      <c r="AC101" s="311"/>
      <c r="AD101" s="311"/>
      <c r="AE101" s="311"/>
      <c r="AF101" s="311"/>
      <c r="AG101" s="311"/>
      <c r="AH101" s="311"/>
      <c r="AI101" s="311"/>
      <c r="AJ101" s="311"/>
      <c r="AK101" s="311"/>
      <c r="AL101" s="311"/>
      <c r="AM101" s="311"/>
      <c r="AN101" s="311"/>
      <c r="AO101" s="311"/>
      <c r="AP101" s="311"/>
      <c r="AQ101" s="311"/>
      <c r="AR101" s="311"/>
      <c r="AS101" s="311"/>
      <c r="AT101" s="311"/>
      <c r="AU101" s="311"/>
      <c r="AV101" s="311"/>
      <c r="AW101" s="311"/>
      <c r="AX101" s="311"/>
      <c r="AY101" s="311"/>
      <c r="AZ101" s="312"/>
    </row>
    <row r="102" spans="1:52" ht="18.75" customHeight="1">
      <c r="A102" s="266" t="s">
        <v>309</v>
      </c>
      <c r="B102" s="269" t="s">
        <v>307</v>
      </c>
      <c r="C102" s="269" t="s">
        <v>311</v>
      </c>
      <c r="D102" s="184" t="s">
        <v>41</v>
      </c>
      <c r="E102" s="154">
        <f>H102+K102+N102+Q102+T102+W102+Z102+AE102+AJ102+AO102+AR102+AW102</f>
        <v>25220.699999999997</v>
      </c>
      <c r="F102" s="154">
        <f>I102+L102+O102+R102+U102+X102+AA102+AF102+AK102+AP102+AS102+AX102</f>
        <v>0</v>
      </c>
      <c r="G102" s="185">
        <f>F102/E102</f>
        <v>0</v>
      </c>
      <c r="H102" s="176">
        <f>H103+H104+H105+H107+H108</f>
        <v>0</v>
      </c>
      <c r="I102" s="176">
        <f t="shared" ref="I102" si="396">I103+I104+I105+I107+I108</f>
        <v>0</v>
      </c>
      <c r="J102" s="176" t="e">
        <f>I102/H102*100</f>
        <v>#DIV/0!</v>
      </c>
      <c r="K102" s="176">
        <f t="shared" ref="K102" si="397">K103+K104+K105+K107+K108</f>
        <v>0</v>
      </c>
      <c r="L102" s="176">
        <f t="shared" ref="L102" si="398">L103+L104+L105+L107+L108</f>
        <v>0</v>
      </c>
      <c r="M102" s="176" t="e">
        <f>L102/K102*100</f>
        <v>#DIV/0!</v>
      </c>
      <c r="N102" s="176">
        <f t="shared" ref="N102" si="399">N103+N104+N105+N107+N108</f>
        <v>5884.8405000000002</v>
      </c>
      <c r="O102" s="176">
        <f t="shared" ref="O102" si="400">O103+O104+O105+O107+O108</f>
        <v>0</v>
      </c>
      <c r="P102" s="176">
        <f>O102/N102*100</f>
        <v>0</v>
      </c>
      <c r="Q102" s="176">
        <f t="shared" ref="Q102" si="401">Q103+Q104+Q105+Q107+Q108</f>
        <v>19335.859499999999</v>
      </c>
      <c r="R102" s="176">
        <f t="shared" ref="R102" si="402">R103+R104+R105+R107+R108</f>
        <v>0</v>
      </c>
      <c r="S102" s="176">
        <f>R102/Q102*100</f>
        <v>0</v>
      </c>
      <c r="T102" s="176">
        <f t="shared" ref="T102" si="403">T103+T104+T105+T107+T108</f>
        <v>0</v>
      </c>
      <c r="U102" s="176">
        <f t="shared" ref="U102" si="404">U103+U104+U105+U107+U108</f>
        <v>0</v>
      </c>
      <c r="V102" s="176" t="e">
        <f>U102/T102*100</f>
        <v>#DIV/0!</v>
      </c>
      <c r="W102" s="176">
        <f t="shared" ref="W102" si="405">W103+W104+W105+W107+W108</f>
        <v>0</v>
      </c>
      <c r="X102" s="176">
        <f t="shared" ref="X102" si="406">X103+X104+X105+X107+X108</f>
        <v>0</v>
      </c>
      <c r="Y102" s="176" t="e">
        <f>X102/W102*100</f>
        <v>#DIV/0!</v>
      </c>
      <c r="Z102" s="176">
        <f t="shared" ref="Z102" si="407">Z103+Z104+Z105+Z107+Z108</f>
        <v>0</v>
      </c>
      <c r="AA102" s="176">
        <f t="shared" ref="AA102" si="408">AA103+AA104+AA105+AA107+AA108</f>
        <v>0</v>
      </c>
      <c r="AB102" s="176">
        <f t="shared" ref="AB102" si="409">AB103+AB104+AB105+AB107+AB108</f>
        <v>0</v>
      </c>
      <c r="AC102" s="176">
        <f t="shared" ref="AC102" si="410">AC103+AC104+AC105+AC107+AC108</f>
        <v>0</v>
      </c>
      <c r="AD102" s="176" t="e">
        <f>AC102/Z102*100</f>
        <v>#DIV/0!</v>
      </c>
      <c r="AE102" s="176">
        <f t="shared" ref="AE102" si="411">AE103+AE104+AE105+AE107+AE108</f>
        <v>0</v>
      </c>
      <c r="AF102" s="176">
        <f t="shared" ref="AF102" si="412">AF103+AF104+AF105+AF107+AF108</f>
        <v>0</v>
      </c>
      <c r="AG102" s="176">
        <f t="shared" ref="AG102" si="413">AG103+AG104+AG105+AG107+AG108</f>
        <v>0</v>
      </c>
      <c r="AH102" s="176">
        <f t="shared" ref="AH102" si="414">AH103+AH104+AH105+AH107+AH108</f>
        <v>0</v>
      </c>
      <c r="AI102" s="176" t="e">
        <f>AH102/AE102*100</f>
        <v>#DIV/0!</v>
      </c>
      <c r="AJ102" s="176">
        <f t="shared" ref="AJ102" si="415">AJ103+AJ104+AJ105+AJ107+AJ108</f>
        <v>0</v>
      </c>
      <c r="AK102" s="176">
        <f t="shared" ref="AK102" si="416">AK103+AK104+AK105+AK107+AK108</f>
        <v>0</v>
      </c>
      <c r="AL102" s="176">
        <f t="shared" ref="AL102" si="417">AL103+AL104+AL105+AL107+AL108</f>
        <v>0</v>
      </c>
      <c r="AM102" s="176">
        <f t="shared" ref="AM102" si="418">AM103+AM104+AM105+AM107+AM108</f>
        <v>0</v>
      </c>
      <c r="AN102" s="176" t="e">
        <f>AM102/AJ102*100</f>
        <v>#DIV/0!</v>
      </c>
      <c r="AO102" s="176">
        <f t="shared" ref="AO102" si="419">AO103+AO104+AO105+AO107+AO108</f>
        <v>0</v>
      </c>
      <c r="AP102" s="176">
        <f t="shared" ref="AP102" si="420">AP103+AP104+AP105+AP107+AP108</f>
        <v>0</v>
      </c>
      <c r="AQ102" s="176" t="e">
        <f>AP102/AO102*100</f>
        <v>#DIV/0!</v>
      </c>
      <c r="AR102" s="176">
        <f t="shared" ref="AR102" si="421">AR103+AR104+AR105+AR107+AR108</f>
        <v>0</v>
      </c>
      <c r="AS102" s="176">
        <f t="shared" ref="AS102" si="422">AS103+AS104+AS105+AS107+AS108</f>
        <v>0</v>
      </c>
      <c r="AT102" s="176">
        <f t="shared" ref="AT102" si="423">AT103+AT104+AT105+AT107+AT108</f>
        <v>0</v>
      </c>
      <c r="AU102" s="176">
        <f t="shared" ref="AU102" si="424">AU103+AU104+AU105+AU107+AU108</f>
        <v>0</v>
      </c>
      <c r="AV102" s="176" t="e">
        <f>AU102/AR102*100</f>
        <v>#DIV/0!</v>
      </c>
      <c r="AW102" s="176">
        <f t="shared" ref="AW102" si="425">AW103+AW104+AW105+AW107+AW108</f>
        <v>0</v>
      </c>
      <c r="AX102" s="176">
        <f t="shared" ref="AX102" si="426">AX103+AX104+AX105+AX107+AX108</f>
        <v>0</v>
      </c>
      <c r="AY102" s="176" t="e">
        <f>AX102/AW102*100</f>
        <v>#DIV/0!</v>
      </c>
      <c r="AZ102" s="272"/>
    </row>
    <row r="103" spans="1:52" ht="31.5">
      <c r="A103" s="267"/>
      <c r="B103" s="270"/>
      <c r="C103" s="270"/>
      <c r="D103" s="186" t="s">
        <v>37</v>
      </c>
      <c r="E103" s="154">
        <f t="shared" ref="E103:E138" si="427">H103+K103+N103+Q103+T103+W103+Z103+AE103+AJ103+AO103+AR103+AW103</f>
        <v>0</v>
      </c>
      <c r="F103" s="154">
        <f t="shared" ref="F103:F138" si="428">I103+L103+O103+R103+U103+X103+AA103+AF103+AK103+AP103+AS103+AX103</f>
        <v>0</v>
      </c>
      <c r="G103" s="179"/>
      <c r="H103" s="155"/>
      <c r="I103" s="155"/>
      <c r="J103" s="180"/>
      <c r="K103" s="155"/>
      <c r="L103" s="155"/>
      <c r="M103" s="180"/>
      <c r="N103" s="155"/>
      <c r="O103" s="155"/>
      <c r="P103" s="182"/>
      <c r="Q103" s="155"/>
      <c r="R103" s="155"/>
      <c r="S103" s="180"/>
      <c r="T103" s="155"/>
      <c r="U103" s="155"/>
      <c r="V103" s="180"/>
      <c r="W103" s="155"/>
      <c r="X103" s="155"/>
      <c r="Y103" s="180"/>
      <c r="Z103" s="155"/>
      <c r="AA103" s="158"/>
      <c r="AB103" s="181"/>
      <c r="AC103" s="180"/>
      <c r="AD103" s="182"/>
      <c r="AE103" s="155"/>
      <c r="AF103" s="158"/>
      <c r="AG103" s="181"/>
      <c r="AH103" s="187"/>
      <c r="AI103" s="182"/>
      <c r="AJ103" s="155"/>
      <c r="AK103" s="158"/>
      <c r="AL103" s="181"/>
      <c r="AM103" s="187"/>
      <c r="AN103" s="182"/>
      <c r="AO103" s="188"/>
      <c r="AP103" s="155"/>
      <c r="AQ103" s="155"/>
      <c r="AR103" s="155"/>
      <c r="AS103" s="156"/>
      <c r="AT103" s="181"/>
      <c r="AU103" s="187"/>
      <c r="AV103" s="182"/>
      <c r="AW103" s="155"/>
      <c r="AX103" s="157"/>
      <c r="AY103" s="182"/>
      <c r="AZ103" s="273"/>
    </row>
    <row r="104" spans="1:52" ht="64.5" customHeight="1">
      <c r="A104" s="267"/>
      <c r="B104" s="270"/>
      <c r="C104" s="270"/>
      <c r="D104" s="189" t="s">
        <v>2</v>
      </c>
      <c r="E104" s="154">
        <f t="shared" si="427"/>
        <v>25220.699999999997</v>
      </c>
      <c r="F104" s="154">
        <f t="shared" si="428"/>
        <v>0</v>
      </c>
      <c r="G104" s="190"/>
      <c r="H104" s="160"/>
      <c r="I104" s="160"/>
      <c r="J104" s="161"/>
      <c r="K104" s="208"/>
      <c r="L104" s="160"/>
      <c r="M104" s="161"/>
      <c r="N104" s="160">
        <v>5884.8405000000002</v>
      </c>
      <c r="O104" s="160"/>
      <c r="P104" s="191"/>
      <c r="Q104" s="208">
        <f>25220.7-5884.8405</f>
        <v>19335.859499999999</v>
      </c>
      <c r="R104" s="160"/>
      <c r="S104" s="161"/>
      <c r="T104" s="160"/>
      <c r="U104" s="160"/>
      <c r="V104" s="161"/>
      <c r="W104" s="160"/>
      <c r="X104" s="160"/>
      <c r="Y104" s="161"/>
      <c r="Z104" s="160"/>
      <c r="AA104" s="164"/>
      <c r="AB104" s="165"/>
      <c r="AC104" s="161"/>
      <c r="AD104" s="191"/>
      <c r="AE104" s="160"/>
      <c r="AF104" s="164"/>
      <c r="AG104" s="165"/>
      <c r="AH104" s="192"/>
      <c r="AI104" s="191"/>
      <c r="AJ104" s="160"/>
      <c r="AK104" s="164"/>
      <c r="AL104" s="165"/>
      <c r="AM104" s="192"/>
      <c r="AN104" s="191"/>
      <c r="AO104" s="167"/>
      <c r="AP104" s="161"/>
      <c r="AQ104" s="161"/>
      <c r="AR104" s="160"/>
      <c r="AS104" s="162"/>
      <c r="AT104" s="165"/>
      <c r="AU104" s="192"/>
      <c r="AV104" s="191"/>
      <c r="AW104" s="160"/>
      <c r="AX104" s="163"/>
      <c r="AY104" s="191"/>
      <c r="AZ104" s="273"/>
    </row>
    <row r="105" spans="1:52" ht="21.75" customHeight="1">
      <c r="A105" s="267"/>
      <c r="B105" s="270"/>
      <c r="C105" s="270"/>
      <c r="D105" s="206" t="s">
        <v>279</v>
      </c>
      <c r="E105" s="154">
        <f t="shared" si="427"/>
        <v>0</v>
      </c>
      <c r="F105" s="154">
        <f t="shared" si="428"/>
        <v>0</v>
      </c>
      <c r="G105" s="190"/>
      <c r="H105" s="160"/>
      <c r="I105" s="160"/>
      <c r="J105" s="161"/>
      <c r="K105" s="160"/>
      <c r="L105" s="160"/>
      <c r="M105" s="161"/>
      <c r="N105" s="160"/>
      <c r="O105" s="160"/>
      <c r="P105" s="191"/>
      <c r="Q105" s="160"/>
      <c r="R105" s="160"/>
      <c r="S105" s="161"/>
      <c r="T105" s="160"/>
      <c r="U105" s="160"/>
      <c r="V105" s="161"/>
      <c r="W105" s="160"/>
      <c r="X105" s="160"/>
      <c r="Y105" s="161"/>
      <c r="Z105" s="160"/>
      <c r="AA105" s="164"/>
      <c r="AB105" s="165"/>
      <c r="AC105" s="161"/>
      <c r="AD105" s="191"/>
      <c r="AE105" s="160"/>
      <c r="AF105" s="164"/>
      <c r="AG105" s="165"/>
      <c r="AH105" s="192"/>
      <c r="AI105" s="191"/>
      <c r="AJ105" s="160"/>
      <c r="AK105" s="164"/>
      <c r="AL105" s="165"/>
      <c r="AM105" s="192"/>
      <c r="AN105" s="191"/>
      <c r="AO105" s="160"/>
      <c r="AP105" s="192"/>
      <c r="AQ105" s="191"/>
      <c r="AR105" s="160"/>
      <c r="AS105" s="164"/>
      <c r="AT105" s="165"/>
      <c r="AU105" s="192"/>
      <c r="AV105" s="191"/>
      <c r="AW105" s="160"/>
      <c r="AX105" s="163"/>
      <c r="AY105" s="166"/>
      <c r="AZ105" s="273"/>
    </row>
    <row r="106" spans="1:52" ht="87.75" customHeight="1">
      <c r="A106" s="267"/>
      <c r="B106" s="270"/>
      <c r="C106" s="270"/>
      <c r="D106" s="206" t="s">
        <v>286</v>
      </c>
      <c r="E106" s="154">
        <f t="shared" si="427"/>
        <v>0</v>
      </c>
      <c r="F106" s="154">
        <f t="shared" si="428"/>
        <v>0</v>
      </c>
      <c r="G106" s="159"/>
      <c r="H106" s="169"/>
      <c r="I106" s="169"/>
      <c r="J106" s="168"/>
      <c r="K106" s="169"/>
      <c r="L106" s="169"/>
      <c r="M106" s="168"/>
      <c r="N106" s="169"/>
      <c r="O106" s="169"/>
      <c r="P106" s="174"/>
      <c r="Q106" s="169"/>
      <c r="R106" s="169"/>
      <c r="S106" s="168"/>
      <c r="T106" s="169"/>
      <c r="U106" s="169"/>
      <c r="V106" s="168"/>
      <c r="W106" s="169"/>
      <c r="X106" s="169"/>
      <c r="Y106" s="168"/>
      <c r="Z106" s="169"/>
      <c r="AA106" s="171"/>
      <c r="AB106" s="172"/>
      <c r="AC106" s="168"/>
      <c r="AD106" s="174"/>
      <c r="AE106" s="169"/>
      <c r="AF106" s="171"/>
      <c r="AG106" s="172"/>
      <c r="AH106" s="195"/>
      <c r="AI106" s="174"/>
      <c r="AJ106" s="169"/>
      <c r="AK106" s="171"/>
      <c r="AL106" s="172"/>
      <c r="AM106" s="195"/>
      <c r="AN106" s="174"/>
      <c r="AO106" s="169"/>
      <c r="AP106" s="195"/>
      <c r="AQ106" s="174"/>
      <c r="AR106" s="169"/>
      <c r="AS106" s="173"/>
      <c r="AT106" s="172"/>
      <c r="AU106" s="195"/>
      <c r="AV106" s="174"/>
      <c r="AW106" s="169"/>
      <c r="AX106" s="170"/>
      <c r="AY106" s="174"/>
      <c r="AZ106" s="273"/>
    </row>
    <row r="107" spans="1:52" ht="21.75" customHeight="1">
      <c r="A107" s="267"/>
      <c r="B107" s="270"/>
      <c r="C107" s="270"/>
      <c r="D107" s="206" t="s">
        <v>280</v>
      </c>
      <c r="E107" s="154">
        <f t="shared" si="427"/>
        <v>0</v>
      </c>
      <c r="F107" s="154">
        <f t="shared" si="428"/>
        <v>0</v>
      </c>
      <c r="G107" s="159"/>
      <c r="H107" s="169"/>
      <c r="I107" s="169"/>
      <c r="J107" s="168"/>
      <c r="K107" s="169"/>
      <c r="L107" s="169"/>
      <c r="M107" s="168"/>
      <c r="N107" s="169"/>
      <c r="O107" s="169"/>
      <c r="P107" s="174"/>
      <c r="Q107" s="169"/>
      <c r="R107" s="169"/>
      <c r="S107" s="168"/>
      <c r="T107" s="169"/>
      <c r="U107" s="169"/>
      <c r="V107" s="168"/>
      <c r="W107" s="169"/>
      <c r="X107" s="169"/>
      <c r="Y107" s="168"/>
      <c r="Z107" s="169"/>
      <c r="AA107" s="171"/>
      <c r="AB107" s="172"/>
      <c r="AC107" s="168"/>
      <c r="AD107" s="174"/>
      <c r="AE107" s="169"/>
      <c r="AF107" s="171"/>
      <c r="AG107" s="172"/>
      <c r="AH107" s="195"/>
      <c r="AI107" s="174"/>
      <c r="AJ107" s="169"/>
      <c r="AK107" s="171"/>
      <c r="AL107" s="172"/>
      <c r="AM107" s="195"/>
      <c r="AN107" s="174"/>
      <c r="AO107" s="169"/>
      <c r="AP107" s="195"/>
      <c r="AQ107" s="174"/>
      <c r="AR107" s="169"/>
      <c r="AS107" s="173"/>
      <c r="AT107" s="172"/>
      <c r="AU107" s="195"/>
      <c r="AV107" s="174"/>
      <c r="AW107" s="169"/>
      <c r="AX107" s="170"/>
      <c r="AY107" s="174"/>
      <c r="AZ107" s="273"/>
    </row>
    <row r="108" spans="1:52" ht="33.75" customHeight="1">
      <c r="A108" s="268"/>
      <c r="B108" s="271"/>
      <c r="C108" s="271"/>
      <c r="D108" s="177" t="s">
        <v>43</v>
      </c>
      <c r="E108" s="154">
        <f t="shared" si="427"/>
        <v>0</v>
      </c>
      <c r="F108" s="154">
        <f t="shared" si="428"/>
        <v>0</v>
      </c>
      <c r="G108" s="179"/>
      <c r="H108" s="155"/>
      <c r="I108" s="155"/>
      <c r="J108" s="180"/>
      <c r="K108" s="155"/>
      <c r="L108" s="155"/>
      <c r="M108" s="180"/>
      <c r="N108" s="155"/>
      <c r="O108" s="155"/>
      <c r="P108" s="182"/>
      <c r="Q108" s="155"/>
      <c r="R108" s="155"/>
      <c r="S108" s="180"/>
      <c r="T108" s="155"/>
      <c r="U108" s="155"/>
      <c r="V108" s="180"/>
      <c r="W108" s="155"/>
      <c r="X108" s="155"/>
      <c r="Y108" s="180"/>
      <c r="Z108" s="155"/>
      <c r="AA108" s="158"/>
      <c r="AB108" s="181"/>
      <c r="AC108" s="180"/>
      <c r="AD108" s="182"/>
      <c r="AE108" s="155"/>
      <c r="AF108" s="158"/>
      <c r="AG108" s="181"/>
      <c r="AH108" s="187"/>
      <c r="AI108" s="182"/>
      <c r="AJ108" s="155"/>
      <c r="AK108" s="158"/>
      <c r="AL108" s="181"/>
      <c r="AM108" s="187"/>
      <c r="AN108" s="182"/>
      <c r="AO108" s="155"/>
      <c r="AP108" s="187"/>
      <c r="AQ108" s="182"/>
      <c r="AR108" s="155"/>
      <c r="AS108" s="156"/>
      <c r="AT108" s="181"/>
      <c r="AU108" s="187"/>
      <c r="AV108" s="182"/>
      <c r="AW108" s="155"/>
      <c r="AX108" s="155"/>
      <c r="AY108" s="182"/>
      <c r="AZ108" s="274"/>
    </row>
    <row r="109" spans="1:52" ht="18.75" customHeight="1">
      <c r="A109" s="266" t="s">
        <v>310</v>
      </c>
      <c r="B109" s="269" t="s">
        <v>308</v>
      </c>
      <c r="C109" s="269" t="s">
        <v>311</v>
      </c>
      <c r="D109" s="184" t="s">
        <v>41</v>
      </c>
      <c r="E109" s="154">
        <f t="shared" si="427"/>
        <v>671</v>
      </c>
      <c r="F109" s="154">
        <f t="shared" si="428"/>
        <v>0</v>
      </c>
      <c r="G109" s="185">
        <f>F109/E109</f>
        <v>0</v>
      </c>
      <c r="H109" s="176">
        <f>H110+H111+H112+H114+H115</f>
        <v>0</v>
      </c>
      <c r="I109" s="176">
        <f t="shared" ref="I109" si="429">I110+I111+I112+I114+I115</f>
        <v>0</v>
      </c>
      <c r="J109" s="176" t="e">
        <f>I109/H109*100</f>
        <v>#DIV/0!</v>
      </c>
      <c r="K109" s="176">
        <f t="shared" ref="K109" si="430">K110+K111+K112+K114+K115</f>
        <v>0</v>
      </c>
      <c r="L109" s="176">
        <f t="shared" ref="L109" si="431">L110+L111+L112+L114+L115</f>
        <v>0</v>
      </c>
      <c r="M109" s="176" t="e">
        <f>L109/K109*100</f>
        <v>#DIV/0!</v>
      </c>
      <c r="N109" s="176">
        <f t="shared" ref="N109" si="432">N110+N111+N112+N114+N115</f>
        <v>0</v>
      </c>
      <c r="O109" s="176">
        <f t="shared" ref="O109" si="433">O110+O111+O112+O114+O115</f>
        <v>0</v>
      </c>
      <c r="P109" s="176" t="e">
        <f>O109/N109*100</f>
        <v>#DIV/0!</v>
      </c>
      <c r="Q109" s="176">
        <f t="shared" ref="Q109" si="434">Q110+Q111+Q112+Q114+Q115</f>
        <v>0</v>
      </c>
      <c r="R109" s="176">
        <f t="shared" ref="R109" si="435">R110+R111+R112+R114+R115</f>
        <v>0</v>
      </c>
      <c r="S109" s="176" t="e">
        <f>R109/Q109*100</f>
        <v>#DIV/0!</v>
      </c>
      <c r="T109" s="176">
        <f t="shared" ref="T109" si="436">T110+T111+T112+T114+T115</f>
        <v>0</v>
      </c>
      <c r="U109" s="176">
        <f t="shared" ref="U109" si="437">U110+U111+U112+U114+U115</f>
        <v>0</v>
      </c>
      <c r="V109" s="176" t="e">
        <f>U109/T109*100</f>
        <v>#DIV/0!</v>
      </c>
      <c r="W109" s="176">
        <f t="shared" ref="W109" si="438">W110+W111+W112+W114+W115</f>
        <v>0</v>
      </c>
      <c r="X109" s="176">
        <f t="shared" ref="X109" si="439">X110+X111+X112+X114+X115</f>
        <v>0</v>
      </c>
      <c r="Y109" s="176" t="e">
        <f>X109/W109*100</f>
        <v>#DIV/0!</v>
      </c>
      <c r="Z109" s="176">
        <f t="shared" ref="Z109" si="440">Z110+Z111+Z112+Z114+Z115</f>
        <v>0</v>
      </c>
      <c r="AA109" s="176">
        <f t="shared" ref="AA109" si="441">AA110+AA111+AA112+AA114+AA115</f>
        <v>0</v>
      </c>
      <c r="AB109" s="176">
        <f t="shared" ref="AB109" si="442">AB110+AB111+AB112+AB114+AB115</f>
        <v>0</v>
      </c>
      <c r="AC109" s="176">
        <f t="shared" ref="AC109" si="443">AC110+AC111+AC112+AC114+AC115</f>
        <v>0</v>
      </c>
      <c r="AD109" s="176" t="e">
        <f>AC109/Z109*100</f>
        <v>#DIV/0!</v>
      </c>
      <c r="AE109" s="176">
        <f t="shared" ref="AE109" si="444">AE110+AE111+AE112+AE114+AE115</f>
        <v>0</v>
      </c>
      <c r="AF109" s="176">
        <f t="shared" ref="AF109" si="445">AF110+AF111+AF112+AF114+AF115</f>
        <v>0</v>
      </c>
      <c r="AG109" s="176">
        <f t="shared" ref="AG109" si="446">AG110+AG111+AG112+AG114+AG115</f>
        <v>0</v>
      </c>
      <c r="AH109" s="176">
        <f t="shared" ref="AH109" si="447">AH110+AH111+AH112+AH114+AH115</f>
        <v>0</v>
      </c>
      <c r="AI109" s="176" t="e">
        <f>AH109/AE109*100</f>
        <v>#DIV/0!</v>
      </c>
      <c r="AJ109" s="176">
        <f t="shared" ref="AJ109" si="448">AJ110+AJ111+AJ112+AJ114+AJ115</f>
        <v>671</v>
      </c>
      <c r="AK109" s="176">
        <f t="shared" ref="AK109" si="449">AK110+AK111+AK112+AK114+AK115</f>
        <v>0</v>
      </c>
      <c r="AL109" s="176">
        <f t="shared" ref="AL109" si="450">AL110+AL111+AL112+AL114+AL115</f>
        <v>0</v>
      </c>
      <c r="AM109" s="176">
        <f t="shared" ref="AM109" si="451">AM110+AM111+AM112+AM114+AM115</f>
        <v>0</v>
      </c>
      <c r="AN109" s="176">
        <f>AM109/AJ109*100</f>
        <v>0</v>
      </c>
      <c r="AO109" s="176">
        <f t="shared" ref="AO109" si="452">AO110+AO111+AO112+AO114+AO115</f>
        <v>0</v>
      </c>
      <c r="AP109" s="176">
        <f t="shared" ref="AP109" si="453">AP110+AP111+AP112+AP114+AP115</f>
        <v>0</v>
      </c>
      <c r="AQ109" s="176" t="e">
        <f>AP109/AO109*100</f>
        <v>#DIV/0!</v>
      </c>
      <c r="AR109" s="176">
        <f t="shared" ref="AR109" si="454">AR110+AR111+AR112+AR114+AR115</f>
        <v>0</v>
      </c>
      <c r="AS109" s="176">
        <f t="shared" ref="AS109" si="455">AS110+AS111+AS112+AS114+AS115</f>
        <v>0</v>
      </c>
      <c r="AT109" s="176">
        <f t="shared" ref="AT109" si="456">AT110+AT111+AT112+AT114+AT115</f>
        <v>0</v>
      </c>
      <c r="AU109" s="176">
        <f t="shared" ref="AU109" si="457">AU110+AU111+AU112+AU114+AU115</f>
        <v>0</v>
      </c>
      <c r="AV109" s="176" t="e">
        <f>AU109/AR109*100</f>
        <v>#DIV/0!</v>
      </c>
      <c r="AW109" s="176">
        <f t="shared" ref="AW109" si="458">AW110+AW111+AW112+AW114+AW115</f>
        <v>0</v>
      </c>
      <c r="AX109" s="176">
        <f t="shared" ref="AX109" si="459">AX110+AX111+AX112+AX114+AX115</f>
        <v>0</v>
      </c>
      <c r="AY109" s="176" t="e">
        <f>AX109/AW109*100</f>
        <v>#DIV/0!</v>
      </c>
      <c r="AZ109" s="272"/>
    </row>
    <row r="110" spans="1:52" ht="31.5">
      <c r="A110" s="267"/>
      <c r="B110" s="270"/>
      <c r="C110" s="270"/>
      <c r="D110" s="186" t="s">
        <v>37</v>
      </c>
      <c r="E110" s="154">
        <f t="shared" si="427"/>
        <v>0</v>
      </c>
      <c r="F110" s="154">
        <f t="shared" si="428"/>
        <v>0</v>
      </c>
      <c r="G110" s="179"/>
      <c r="H110" s="155"/>
      <c r="I110" s="155"/>
      <c r="J110" s="180"/>
      <c r="K110" s="155"/>
      <c r="L110" s="155"/>
      <c r="M110" s="180"/>
      <c r="N110" s="155"/>
      <c r="O110" s="155"/>
      <c r="P110" s="182"/>
      <c r="Q110" s="155"/>
      <c r="R110" s="155"/>
      <c r="S110" s="180"/>
      <c r="T110" s="155"/>
      <c r="U110" s="155"/>
      <c r="V110" s="180"/>
      <c r="W110" s="155"/>
      <c r="X110" s="155"/>
      <c r="Y110" s="180"/>
      <c r="Z110" s="155"/>
      <c r="AA110" s="158"/>
      <c r="AB110" s="181"/>
      <c r="AC110" s="180"/>
      <c r="AD110" s="182"/>
      <c r="AE110" s="155"/>
      <c r="AF110" s="158"/>
      <c r="AG110" s="181"/>
      <c r="AH110" s="187"/>
      <c r="AI110" s="182"/>
      <c r="AJ110" s="155"/>
      <c r="AK110" s="158"/>
      <c r="AL110" s="181"/>
      <c r="AM110" s="187"/>
      <c r="AN110" s="182"/>
      <c r="AO110" s="188"/>
      <c r="AP110" s="155"/>
      <c r="AQ110" s="155"/>
      <c r="AR110" s="155"/>
      <c r="AS110" s="156"/>
      <c r="AT110" s="181"/>
      <c r="AU110" s="187"/>
      <c r="AV110" s="182"/>
      <c r="AW110" s="155"/>
      <c r="AX110" s="157"/>
      <c r="AY110" s="182"/>
      <c r="AZ110" s="273"/>
    </row>
    <row r="111" spans="1:52" ht="64.5" customHeight="1">
      <c r="A111" s="267"/>
      <c r="B111" s="270"/>
      <c r="C111" s="270"/>
      <c r="D111" s="189" t="s">
        <v>2</v>
      </c>
      <c r="E111" s="154">
        <f t="shared" si="427"/>
        <v>671</v>
      </c>
      <c r="F111" s="154">
        <f t="shared" si="428"/>
        <v>0</v>
      </c>
      <c r="G111" s="190"/>
      <c r="H111" s="160"/>
      <c r="I111" s="160"/>
      <c r="J111" s="161"/>
      <c r="K111" s="208"/>
      <c r="L111" s="160"/>
      <c r="M111" s="161"/>
      <c r="N111" s="160"/>
      <c r="O111" s="160"/>
      <c r="P111" s="191"/>
      <c r="Q111" s="160"/>
      <c r="R111" s="160"/>
      <c r="S111" s="161"/>
      <c r="T111" s="160"/>
      <c r="U111" s="160"/>
      <c r="V111" s="161"/>
      <c r="W111" s="160"/>
      <c r="X111" s="160"/>
      <c r="Y111" s="161"/>
      <c r="Z111" s="160"/>
      <c r="AA111" s="164"/>
      <c r="AB111" s="165"/>
      <c r="AC111" s="161"/>
      <c r="AD111" s="191"/>
      <c r="AE111" s="160"/>
      <c r="AF111" s="164"/>
      <c r="AG111" s="165"/>
      <c r="AH111" s="192"/>
      <c r="AI111" s="191"/>
      <c r="AJ111" s="208">
        <v>671</v>
      </c>
      <c r="AK111" s="164"/>
      <c r="AL111" s="165"/>
      <c r="AM111" s="192"/>
      <c r="AN111" s="191"/>
      <c r="AO111" s="167"/>
      <c r="AP111" s="161"/>
      <c r="AQ111" s="161"/>
      <c r="AR111" s="160"/>
      <c r="AS111" s="162"/>
      <c r="AT111" s="165"/>
      <c r="AU111" s="192"/>
      <c r="AV111" s="191"/>
      <c r="AW111" s="160"/>
      <c r="AX111" s="163"/>
      <c r="AY111" s="191"/>
      <c r="AZ111" s="273"/>
    </row>
    <row r="112" spans="1:52" ht="21.75" customHeight="1">
      <c r="A112" s="267"/>
      <c r="B112" s="270"/>
      <c r="C112" s="270"/>
      <c r="D112" s="206" t="s">
        <v>279</v>
      </c>
      <c r="E112" s="154">
        <f t="shared" si="427"/>
        <v>0</v>
      </c>
      <c r="F112" s="154">
        <f t="shared" si="428"/>
        <v>0</v>
      </c>
      <c r="G112" s="190"/>
      <c r="H112" s="160"/>
      <c r="I112" s="160"/>
      <c r="J112" s="161"/>
      <c r="K112" s="160"/>
      <c r="L112" s="160"/>
      <c r="M112" s="161"/>
      <c r="N112" s="160"/>
      <c r="O112" s="160"/>
      <c r="P112" s="191"/>
      <c r="Q112" s="160"/>
      <c r="R112" s="160"/>
      <c r="S112" s="161"/>
      <c r="T112" s="160"/>
      <c r="U112" s="160"/>
      <c r="V112" s="161"/>
      <c r="W112" s="160"/>
      <c r="X112" s="160"/>
      <c r="Y112" s="161"/>
      <c r="Z112" s="160"/>
      <c r="AA112" s="164"/>
      <c r="AB112" s="165"/>
      <c r="AC112" s="161"/>
      <c r="AD112" s="191"/>
      <c r="AE112" s="160"/>
      <c r="AF112" s="164"/>
      <c r="AG112" s="165"/>
      <c r="AH112" s="192"/>
      <c r="AI112" s="191"/>
      <c r="AJ112" s="160"/>
      <c r="AK112" s="164"/>
      <c r="AL112" s="165"/>
      <c r="AM112" s="192"/>
      <c r="AN112" s="191"/>
      <c r="AO112" s="160"/>
      <c r="AP112" s="192"/>
      <c r="AQ112" s="191"/>
      <c r="AR112" s="160"/>
      <c r="AS112" s="164"/>
      <c r="AT112" s="165"/>
      <c r="AU112" s="192"/>
      <c r="AV112" s="191"/>
      <c r="AW112" s="160"/>
      <c r="AX112" s="163"/>
      <c r="AY112" s="166"/>
      <c r="AZ112" s="273"/>
    </row>
    <row r="113" spans="1:52" ht="87.75" customHeight="1">
      <c r="A113" s="267"/>
      <c r="B113" s="270"/>
      <c r="C113" s="270"/>
      <c r="D113" s="206" t="s">
        <v>286</v>
      </c>
      <c r="E113" s="154">
        <f t="shared" si="427"/>
        <v>0</v>
      </c>
      <c r="F113" s="154">
        <f t="shared" si="428"/>
        <v>0</v>
      </c>
      <c r="G113" s="159"/>
      <c r="H113" s="169"/>
      <c r="I113" s="169"/>
      <c r="J113" s="168"/>
      <c r="K113" s="169"/>
      <c r="L113" s="169"/>
      <c r="M113" s="168"/>
      <c r="N113" s="169"/>
      <c r="O113" s="169"/>
      <c r="P113" s="174"/>
      <c r="Q113" s="169"/>
      <c r="R113" s="169"/>
      <c r="S113" s="168"/>
      <c r="T113" s="169"/>
      <c r="U113" s="169"/>
      <c r="V113" s="168"/>
      <c r="W113" s="169"/>
      <c r="X113" s="169"/>
      <c r="Y113" s="168"/>
      <c r="Z113" s="169"/>
      <c r="AA113" s="171"/>
      <c r="AB113" s="172"/>
      <c r="AC113" s="168"/>
      <c r="AD113" s="174"/>
      <c r="AE113" s="169"/>
      <c r="AF113" s="171"/>
      <c r="AG113" s="172"/>
      <c r="AH113" s="195"/>
      <c r="AI113" s="174"/>
      <c r="AJ113" s="169"/>
      <c r="AK113" s="171"/>
      <c r="AL113" s="172"/>
      <c r="AM113" s="195"/>
      <c r="AN113" s="174"/>
      <c r="AO113" s="169"/>
      <c r="AP113" s="195"/>
      <c r="AQ113" s="174"/>
      <c r="AR113" s="169"/>
      <c r="AS113" s="173"/>
      <c r="AT113" s="172"/>
      <c r="AU113" s="195"/>
      <c r="AV113" s="174"/>
      <c r="AW113" s="169"/>
      <c r="AX113" s="170"/>
      <c r="AY113" s="174"/>
      <c r="AZ113" s="273"/>
    </row>
    <row r="114" spans="1:52" ht="21.75" customHeight="1">
      <c r="A114" s="267"/>
      <c r="B114" s="270"/>
      <c r="C114" s="270"/>
      <c r="D114" s="206" t="s">
        <v>280</v>
      </c>
      <c r="E114" s="154">
        <f t="shared" si="427"/>
        <v>0</v>
      </c>
      <c r="F114" s="154">
        <f t="shared" si="428"/>
        <v>0</v>
      </c>
      <c r="G114" s="159"/>
      <c r="H114" s="169"/>
      <c r="I114" s="169"/>
      <c r="J114" s="168"/>
      <c r="K114" s="169"/>
      <c r="L114" s="169"/>
      <c r="M114" s="168"/>
      <c r="N114" s="169"/>
      <c r="O114" s="169"/>
      <c r="P114" s="174"/>
      <c r="Q114" s="169"/>
      <c r="R114" s="169"/>
      <c r="S114" s="168"/>
      <c r="T114" s="169"/>
      <c r="U114" s="169"/>
      <c r="V114" s="168"/>
      <c r="W114" s="169"/>
      <c r="X114" s="169"/>
      <c r="Y114" s="168"/>
      <c r="Z114" s="169"/>
      <c r="AA114" s="171"/>
      <c r="AB114" s="172"/>
      <c r="AC114" s="168"/>
      <c r="AD114" s="174"/>
      <c r="AE114" s="169"/>
      <c r="AF114" s="171"/>
      <c r="AG114" s="172"/>
      <c r="AH114" s="195"/>
      <c r="AI114" s="174"/>
      <c r="AJ114" s="169"/>
      <c r="AK114" s="171"/>
      <c r="AL114" s="172"/>
      <c r="AM114" s="195"/>
      <c r="AN114" s="174"/>
      <c r="AO114" s="169"/>
      <c r="AP114" s="195"/>
      <c r="AQ114" s="174"/>
      <c r="AR114" s="169"/>
      <c r="AS114" s="173"/>
      <c r="AT114" s="172"/>
      <c r="AU114" s="195"/>
      <c r="AV114" s="174"/>
      <c r="AW114" s="169"/>
      <c r="AX114" s="170"/>
      <c r="AY114" s="174"/>
      <c r="AZ114" s="273"/>
    </row>
    <row r="115" spans="1:52" ht="33.75" customHeight="1">
      <c r="A115" s="268"/>
      <c r="B115" s="271"/>
      <c r="C115" s="271"/>
      <c r="D115" s="177" t="s">
        <v>43</v>
      </c>
      <c r="E115" s="154">
        <f t="shared" si="427"/>
        <v>0</v>
      </c>
      <c r="F115" s="154">
        <f t="shared" si="428"/>
        <v>0</v>
      </c>
      <c r="G115" s="179"/>
      <c r="H115" s="155"/>
      <c r="I115" s="155"/>
      <c r="J115" s="180"/>
      <c r="K115" s="155"/>
      <c r="L115" s="155"/>
      <c r="M115" s="180"/>
      <c r="N115" s="155"/>
      <c r="O115" s="155"/>
      <c r="P115" s="182"/>
      <c r="Q115" s="155"/>
      <c r="R115" s="155"/>
      <c r="S115" s="180"/>
      <c r="T115" s="155"/>
      <c r="U115" s="155"/>
      <c r="V115" s="180"/>
      <c r="W115" s="155"/>
      <c r="X115" s="155"/>
      <c r="Y115" s="180"/>
      <c r="Z115" s="155"/>
      <c r="AA115" s="158"/>
      <c r="AB115" s="181"/>
      <c r="AC115" s="180"/>
      <c r="AD115" s="182"/>
      <c r="AE115" s="155"/>
      <c r="AF115" s="158"/>
      <c r="AG115" s="181"/>
      <c r="AH115" s="187"/>
      <c r="AI115" s="182"/>
      <c r="AJ115" s="155"/>
      <c r="AK115" s="158"/>
      <c r="AL115" s="181"/>
      <c r="AM115" s="187"/>
      <c r="AN115" s="182"/>
      <c r="AO115" s="155"/>
      <c r="AP115" s="187"/>
      <c r="AQ115" s="182"/>
      <c r="AR115" s="155"/>
      <c r="AS115" s="156"/>
      <c r="AT115" s="181"/>
      <c r="AU115" s="187"/>
      <c r="AV115" s="182"/>
      <c r="AW115" s="155"/>
      <c r="AX115" s="155"/>
      <c r="AY115" s="182"/>
      <c r="AZ115" s="274"/>
    </row>
    <row r="116" spans="1:52" ht="18.75" customHeight="1">
      <c r="A116" s="304" t="s">
        <v>298</v>
      </c>
      <c r="B116" s="296"/>
      <c r="C116" s="297"/>
      <c r="D116" s="184" t="s">
        <v>41</v>
      </c>
      <c r="E116" s="154">
        <f t="shared" si="427"/>
        <v>25891.699999999997</v>
      </c>
      <c r="F116" s="154">
        <f t="shared" si="428"/>
        <v>0</v>
      </c>
      <c r="G116" s="185">
        <f>F116/E116</f>
        <v>0</v>
      </c>
      <c r="H116" s="176">
        <f>H117+H118+H119+H121+H122</f>
        <v>0</v>
      </c>
      <c r="I116" s="176">
        <f t="shared" ref="I116" si="460">I117+I118+I119+I121+I122</f>
        <v>0</v>
      </c>
      <c r="J116" s="176" t="e">
        <f>I116/H116*100</f>
        <v>#DIV/0!</v>
      </c>
      <c r="K116" s="176">
        <f t="shared" ref="K116" si="461">K117+K118+K119+K121+K122</f>
        <v>0</v>
      </c>
      <c r="L116" s="176">
        <f t="shared" ref="L116" si="462">L117+L118+L119+L121+L122</f>
        <v>0</v>
      </c>
      <c r="M116" s="176" t="e">
        <f>L116/K116*100</f>
        <v>#DIV/0!</v>
      </c>
      <c r="N116" s="176">
        <f t="shared" ref="N116" si="463">N117+N118+N119+N121+N122</f>
        <v>5884.8405000000002</v>
      </c>
      <c r="O116" s="176">
        <f t="shared" ref="O116" si="464">O117+O118+O119+O121+O122</f>
        <v>0</v>
      </c>
      <c r="P116" s="176">
        <f>O116/N116*100</f>
        <v>0</v>
      </c>
      <c r="Q116" s="176">
        <f t="shared" ref="Q116" si="465">Q117+Q118+Q119+Q121+Q122</f>
        <v>19335.859499999999</v>
      </c>
      <c r="R116" s="176">
        <f t="shared" ref="R116" si="466">R117+R118+R119+R121+R122</f>
        <v>0</v>
      </c>
      <c r="S116" s="176">
        <f>R116/Q116*100</f>
        <v>0</v>
      </c>
      <c r="T116" s="176">
        <f t="shared" ref="T116" si="467">T117+T118+T119+T121+T122</f>
        <v>0</v>
      </c>
      <c r="U116" s="176">
        <f t="shared" ref="U116" si="468">U117+U118+U119+U121+U122</f>
        <v>0</v>
      </c>
      <c r="V116" s="176" t="e">
        <f>U116/T116*100</f>
        <v>#DIV/0!</v>
      </c>
      <c r="W116" s="176">
        <f t="shared" ref="W116" si="469">W117+W118+W119+W121+W122</f>
        <v>0</v>
      </c>
      <c r="X116" s="176">
        <f t="shared" ref="X116" si="470">X117+X118+X119+X121+X122</f>
        <v>0</v>
      </c>
      <c r="Y116" s="176" t="e">
        <f>X116/W116*100</f>
        <v>#DIV/0!</v>
      </c>
      <c r="Z116" s="176">
        <f t="shared" ref="Z116" si="471">Z117+Z118+Z119+Z121+Z122</f>
        <v>0</v>
      </c>
      <c r="AA116" s="176">
        <f t="shared" ref="AA116" si="472">AA117+AA118+AA119+AA121+AA122</f>
        <v>0</v>
      </c>
      <c r="AB116" s="176">
        <f t="shared" ref="AB116" si="473">AB117+AB118+AB119+AB121+AB122</f>
        <v>0</v>
      </c>
      <c r="AC116" s="176">
        <f t="shared" ref="AC116" si="474">AC117+AC118+AC119+AC121+AC122</f>
        <v>0</v>
      </c>
      <c r="AD116" s="176" t="e">
        <f>AC116/Z116*100</f>
        <v>#DIV/0!</v>
      </c>
      <c r="AE116" s="176">
        <f t="shared" ref="AE116" si="475">AE117+AE118+AE119+AE121+AE122</f>
        <v>0</v>
      </c>
      <c r="AF116" s="176">
        <f t="shared" ref="AF116" si="476">AF117+AF118+AF119+AF121+AF122</f>
        <v>0</v>
      </c>
      <c r="AG116" s="176">
        <f t="shared" ref="AG116" si="477">AG117+AG118+AG119+AG121+AG122</f>
        <v>0</v>
      </c>
      <c r="AH116" s="176">
        <f t="shared" ref="AH116" si="478">AH117+AH118+AH119+AH121+AH122</f>
        <v>0</v>
      </c>
      <c r="AI116" s="176" t="e">
        <f>AH116/AE116*100</f>
        <v>#DIV/0!</v>
      </c>
      <c r="AJ116" s="176">
        <f t="shared" ref="AJ116" si="479">AJ117+AJ118+AJ119+AJ121+AJ122</f>
        <v>671</v>
      </c>
      <c r="AK116" s="176">
        <f t="shared" ref="AK116" si="480">AK117+AK118+AK119+AK121+AK122</f>
        <v>0</v>
      </c>
      <c r="AL116" s="176">
        <f t="shared" ref="AL116" si="481">AL117+AL118+AL119+AL121+AL122</f>
        <v>0</v>
      </c>
      <c r="AM116" s="176">
        <f t="shared" ref="AM116" si="482">AM117+AM118+AM119+AM121+AM122</f>
        <v>0</v>
      </c>
      <c r="AN116" s="176">
        <f>AM116/AJ116*100</f>
        <v>0</v>
      </c>
      <c r="AO116" s="176">
        <f t="shared" ref="AO116" si="483">AO117+AO118+AO119+AO121+AO122</f>
        <v>0</v>
      </c>
      <c r="AP116" s="176">
        <f t="shared" ref="AP116" si="484">AP117+AP118+AP119+AP121+AP122</f>
        <v>0</v>
      </c>
      <c r="AQ116" s="176" t="e">
        <f>AP116/AO116*100</f>
        <v>#DIV/0!</v>
      </c>
      <c r="AR116" s="176">
        <f t="shared" ref="AR116" si="485">AR117+AR118+AR119+AR121+AR122</f>
        <v>0</v>
      </c>
      <c r="AS116" s="176">
        <f t="shared" ref="AS116" si="486">AS117+AS118+AS119+AS121+AS122</f>
        <v>0</v>
      </c>
      <c r="AT116" s="176">
        <f t="shared" ref="AT116" si="487">AT117+AT118+AT119+AT121+AT122</f>
        <v>0</v>
      </c>
      <c r="AU116" s="176">
        <f t="shared" ref="AU116" si="488">AU117+AU118+AU119+AU121+AU122</f>
        <v>0</v>
      </c>
      <c r="AV116" s="176" t="e">
        <f>AU116/AR116*100</f>
        <v>#DIV/0!</v>
      </c>
      <c r="AW116" s="176">
        <f t="shared" ref="AW116" si="489">AW117+AW118+AW119+AW121+AW122</f>
        <v>0</v>
      </c>
      <c r="AX116" s="176">
        <f t="shared" ref="AX116" si="490">AX117+AX118+AX119+AX121+AX122</f>
        <v>0</v>
      </c>
      <c r="AY116" s="176" t="e">
        <f>AX116/AW116*100</f>
        <v>#DIV/0!</v>
      </c>
      <c r="AZ116" s="272"/>
    </row>
    <row r="117" spans="1:52" ht="31.5">
      <c r="A117" s="305"/>
      <c r="B117" s="299"/>
      <c r="C117" s="300"/>
      <c r="D117" s="186" t="s">
        <v>37</v>
      </c>
      <c r="E117" s="154">
        <f t="shared" si="427"/>
        <v>0</v>
      </c>
      <c r="F117" s="154">
        <f t="shared" si="428"/>
        <v>0</v>
      </c>
      <c r="G117" s="179"/>
      <c r="H117" s="155">
        <f>H110+H103</f>
        <v>0</v>
      </c>
      <c r="I117" s="155">
        <f t="shared" ref="I117:AY117" si="491">I110+I103</f>
        <v>0</v>
      </c>
      <c r="J117" s="155">
        <f t="shared" si="491"/>
        <v>0</v>
      </c>
      <c r="K117" s="155">
        <f t="shared" si="491"/>
        <v>0</v>
      </c>
      <c r="L117" s="155">
        <f t="shared" si="491"/>
        <v>0</v>
      </c>
      <c r="M117" s="155">
        <f t="shared" si="491"/>
        <v>0</v>
      </c>
      <c r="N117" s="155">
        <f t="shared" si="491"/>
        <v>0</v>
      </c>
      <c r="O117" s="155">
        <f t="shared" si="491"/>
        <v>0</v>
      </c>
      <c r="P117" s="155">
        <f t="shared" si="491"/>
        <v>0</v>
      </c>
      <c r="Q117" s="155">
        <f t="shared" si="491"/>
        <v>0</v>
      </c>
      <c r="R117" s="155">
        <f t="shared" si="491"/>
        <v>0</v>
      </c>
      <c r="S117" s="155">
        <f t="shared" si="491"/>
        <v>0</v>
      </c>
      <c r="T117" s="155">
        <f t="shared" si="491"/>
        <v>0</v>
      </c>
      <c r="U117" s="155">
        <f t="shared" si="491"/>
        <v>0</v>
      </c>
      <c r="V117" s="155">
        <f t="shared" si="491"/>
        <v>0</v>
      </c>
      <c r="W117" s="155">
        <f t="shared" si="491"/>
        <v>0</v>
      </c>
      <c r="X117" s="155">
        <f t="shared" si="491"/>
        <v>0</v>
      </c>
      <c r="Y117" s="155">
        <f t="shared" si="491"/>
        <v>0</v>
      </c>
      <c r="Z117" s="155">
        <f t="shared" si="491"/>
        <v>0</v>
      </c>
      <c r="AA117" s="155">
        <f t="shared" si="491"/>
        <v>0</v>
      </c>
      <c r="AB117" s="155">
        <f t="shared" si="491"/>
        <v>0</v>
      </c>
      <c r="AC117" s="155">
        <f t="shared" si="491"/>
        <v>0</v>
      </c>
      <c r="AD117" s="155">
        <f t="shared" si="491"/>
        <v>0</v>
      </c>
      <c r="AE117" s="155">
        <f t="shared" si="491"/>
        <v>0</v>
      </c>
      <c r="AF117" s="155">
        <f t="shared" si="491"/>
        <v>0</v>
      </c>
      <c r="AG117" s="155">
        <f t="shared" si="491"/>
        <v>0</v>
      </c>
      <c r="AH117" s="155">
        <f t="shared" si="491"/>
        <v>0</v>
      </c>
      <c r="AI117" s="155">
        <f t="shared" si="491"/>
        <v>0</v>
      </c>
      <c r="AJ117" s="155">
        <f t="shared" si="491"/>
        <v>0</v>
      </c>
      <c r="AK117" s="155">
        <f t="shared" si="491"/>
        <v>0</v>
      </c>
      <c r="AL117" s="155">
        <f t="shared" si="491"/>
        <v>0</v>
      </c>
      <c r="AM117" s="155">
        <f t="shared" si="491"/>
        <v>0</v>
      </c>
      <c r="AN117" s="155">
        <f t="shared" si="491"/>
        <v>0</v>
      </c>
      <c r="AO117" s="155">
        <f t="shared" si="491"/>
        <v>0</v>
      </c>
      <c r="AP117" s="155">
        <f t="shared" si="491"/>
        <v>0</v>
      </c>
      <c r="AQ117" s="155">
        <f t="shared" si="491"/>
        <v>0</v>
      </c>
      <c r="AR117" s="155">
        <f t="shared" si="491"/>
        <v>0</v>
      </c>
      <c r="AS117" s="155">
        <f t="shared" si="491"/>
        <v>0</v>
      </c>
      <c r="AT117" s="155">
        <f t="shared" si="491"/>
        <v>0</v>
      </c>
      <c r="AU117" s="155">
        <f t="shared" si="491"/>
        <v>0</v>
      </c>
      <c r="AV117" s="155">
        <f t="shared" si="491"/>
        <v>0</v>
      </c>
      <c r="AW117" s="155">
        <f t="shared" si="491"/>
        <v>0</v>
      </c>
      <c r="AX117" s="155">
        <f t="shared" si="491"/>
        <v>0</v>
      </c>
      <c r="AY117" s="155">
        <f t="shared" si="491"/>
        <v>0</v>
      </c>
      <c r="AZ117" s="273"/>
    </row>
    <row r="118" spans="1:52" ht="64.5" customHeight="1">
      <c r="A118" s="305"/>
      <c r="B118" s="299"/>
      <c r="C118" s="300"/>
      <c r="D118" s="189" t="s">
        <v>2</v>
      </c>
      <c r="E118" s="154">
        <f t="shared" si="427"/>
        <v>25891.699999999997</v>
      </c>
      <c r="F118" s="154">
        <f t="shared" si="428"/>
        <v>0</v>
      </c>
      <c r="G118" s="190"/>
      <c r="H118" s="155">
        <f t="shared" ref="H118:AY118" si="492">H111+H104</f>
        <v>0</v>
      </c>
      <c r="I118" s="155">
        <f t="shared" si="492"/>
        <v>0</v>
      </c>
      <c r="J118" s="155">
        <f t="shared" si="492"/>
        <v>0</v>
      </c>
      <c r="K118" s="155">
        <f t="shared" si="492"/>
        <v>0</v>
      </c>
      <c r="L118" s="155">
        <f t="shared" si="492"/>
        <v>0</v>
      </c>
      <c r="M118" s="155">
        <f t="shared" si="492"/>
        <v>0</v>
      </c>
      <c r="N118" s="155">
        <f t="shared" si="492"/>
        <v>5884.8405000000002</v>
      </c>
      <c r="O118" s="155">
        <f t="shared" si="492"/>
        <v>0</v>
      </c>
      <c r="P118" s="155">
        <f t="shared" si="492"/>
        <v>0</v>
      </c>
      <c r="Q118" s="155">
        <f t="shared" si="492"/>
        <v>19335.859499999999</v>
      </c>
      <c r="R118" s="155">
        <f t="shared" si="492"/>
        <v>0</v>
      </c>
      <c r="S118" s="155">
        <f t="shared" si="492"/>
        <v>0</v>
      </c>
      <c r="T118" s="155">
        <f t="shared" si="492"/>
        <v>0</v>
      </c>
      <c r="U118" s="155">
        <f t="shared" si="492"/>
        <v>0</v>
      </c>
      <c r="V118" s="155">
        <f t="shared" si="492"/>
        <v>0</v>
      </c>
      <c r="W118" s="155">
        <f t="shared" si="492"/>
        <v>0</v>
      </c>
      <c r="X118" s="155">
        <f t="shared" si="492"/>
        <v>0</v>
      </c>
      <c r="Y118" s="155">
        <f t="shared" si="492"/>
        <v>0</v>
      </c>
      <c r="Z118" s="155">
        <f t="shared" si="492"/>
        <v>0</v>
      </c>
      <c r="AA118" s="155">
        <f t="shared" si="492"/>
        <v>0</v>
      </c>
      <c r="AB118" s="155">
        <f t="shared" si="492"/>
        <v>0</v>
      </c>
      <c r="AC118" s="155">
        <f t="shared" si="492"/>
        <v>0</v>
      </c>
      <c r="AD118" s="155">
        <f t="shared" si="492"/>
        <v>0</v>
      </c>
      <c r="AE118" s="155">
        <f t="shared" si="492"/>
        <v>0</v>
      </c>
      <c r="AF118" s="155">
        <f t="shared" si="492"/>
        <v>0</v>
      </c>
      <c r="AG118" s="155">
        <f t="shared" si="492"/>
        <v>0</v>
      </c>
      <c r="AH118" s="155">
        <f t="shared" si="492"/>
        <v>0</v>
      </c>
      <c r="AI118" s="155">
        <f t="shared" si="492"/>
        <v>0</v>
      </c>
      <c r="AJ118" s="155">
        <f t="shared" si="492"/>
        <v>671</v>
      </c>
      <c r="AK118" s="155">
        <f t="shared" si="492"/>
        <v>0</v>
      </c>
      <c r="AL118" s="155">
        <f t="shared" si="492"/>
        <v>0</v>
      </c>
      <c r="AM118" s="155">
        <f t="shared" si="492"/>
        <v>0</v>
      </c>
      <c r="AN118" s="155">
        <f t="shared" si="492"/>
        <v>0</v>
      </c>
      <c r="AO118" s="155">
        <f t="shared" si="492"/>
        <v>0</v>
      </c>
      <c r="AP118" s="155">
        <f t="shared" si="492"/>
        <v>0</v>
      </c>
      <c r="AQ118" s="155">
        <f t="shared" si="492"/>
        <v>0</v>
      </c>
      <c r="AR118" s="155">
        <f t="shared" si="492"/>
        <v>0</v>
      </c>
      <c r="AS118" s="155">
        <f t="shared" si="492"/>
        <v>0</v>
      </c>
      <c r="AT118" s="155">
        <f t="shared" si="492"/>
        <v>0</v>
      </c>
      <c r="AU118" s="155">
        <f t="shared" si="492"/>
        <v>0</v>
      </c>
      <c r="AV118" s="155">
        <f t="shared" si="492"/>
        <v>0</v>
      </c>
      <c r="AW118" s="155">
        <f t="shared" si="492"/>
        <v>0</v>
      </c>
      <c r="AX118" s="155">
        <f t="shared" si="492"/>
        <v>0</v>
      </c>
      <c r="AY118" s="155">
        <f t="shared" si="492"/>
        <v>0</v>
      </c>
      <c r="AZ118" s="273"/>
    </row>
    <row r="119" spans="1:52" ht="21.75" customHeight="1">
      <c r="A119" s="305"/>
      <c r="B119" s="299"/>
      <c r="C119" s="300"/>
      <c r="D119" s="206" t="s">
        <v>279</v>
      </c>
      <c r="E119" s="154">
        <f t="shared" si="427"/>
        <v>0</v>
      </c>
      <c r="F119" s="154">
        <f t="shared" si="428"/>
        <v>0</v>
      </c>
      <c r="G119" s="190"/>
      <c r="H119" s="155">
        <f t="shared" ref="H119:AY119" si="493">H112+H105</f>
        <v>0</v>
      </c>
      <c r="I119" s="155">
        <f t="shared" si="493"/>
        <v>0</v>
      </c>
      <c r="J119" s="155">
        <f t="shared" si="493"/>
        <v>0</v>
      </c>
      <c r="K119" s="155">
        <f t="shared" si="493"/>
        <v>0</v>
      </c>
      <c r="L119" s="155">
        <f t="shared" si="493"/>
        <v>0</v>
      </c>
      <c r="M119" s="155">
        <f t="shared" si="493"/>
        <v>0</v>
      </c>
      <c r="N119" s="155">
        <f t="shared" si="493"/>
        <v>0</v>
      </c>
      <c r="O119" s="155">
        <f t="shared" si="493"/>
        <v>0</v>
      </c>
      <c r="P119" s="155">
        <f t="shared" si="493"/>
        <v>0</v>
      </c>
      <c r="Q119" s="155">
        <f t="shared" si="493"/>
        <v>0</v>
      </c>
      <c r="R119" s="155">
        <f t="shared" si="493"/>
        <v>0</v>
      </c>
      <c r="S119" s="155">
        <f t="shared" si="493"/>
        <v>0</v>
      </c>
      <c r="T119" s="155">
        <f t="shared" si="493"/>
        <v>0</v>
      </c>
      <c r="U119" s="155">
        <f t="shared" si="493"/>
        <v>0</v>
      </c>
      <c r="V119" s="155">
        <f t="shared" si="493"/>
        <v>0</v>
      </c>
      <c r="W119" s="155">
        <f t="shared" si="493"/>
        <v>0</v>
      </c>
      <c r="X119" s="155">
        <f t="shared" si="493"/>
        <v>0</v>
      </c>
      <c r="Y119" s="155">
        <f t="shared" si="493"/>
        <v>0</v>
      </c>
      <c r="Z119" s="155">
        <f t="shared" si="493"/>
        <v>0</v>
      </c>
      <c r="AA119" s="155">
        <f t="shared" si="493"/>
        <v>0</v>
      </c>
      <c r="AB119" s="155">
        <f t="shared" si="493"/>
        <v>0</v>
      </c>
      <c r="AC119" s="155">
        <f t="shared" si="493"/>
        <v>0</v>
      </c>
      <c r="AD119" s="155">
        <f t="shared" si="493"/>
        <v>0</v>
      </c>
      <c r="AE119" s="155">
        <f t="shared" si="493"/>
        <v>0</v>
      </c>
      <c r="AF119" s="155">
        <f t="shared" si="493"/>
        <v>0</v>
      </c>
      <c r="AG119" s="155">
        <f t="shared" si="493"/>
        <v>0</v>
      </c>
      <c r="AH119" s="155">
        <f t="shared" si="493"/>
        <v>0</v>
      </c>
      <c r="AI119" s="155">
        <f t="shared" si="493"/>
        <v>0</v>
      </c>
      <c r="AJ119" s="155">
        <f t="shared" si="493"/>
        <v>0</v>
      </c>
      <c r="AK119" s="155">
        <f t="shared" si="493"/>
        <v>0</v>
      </c>
      <c r="AL119" s="155">
        <f t="shared" si="493"/>
        <v>0</v>
      </c>
      <c r="AM119" s="155">
        <f t="shared" si="493"/>
        <v>0</v>
      </c>
      <c r="AN119" s="155">
        <f t="shared" si="493"/>
        <v>0</v>
      </c>
      <c r="AO119" s="155">
        <f t="shared" si="493"/>
        <v>0</v>
      </c>
      <c r="AP119" s="155">
        <f t="shared" si="493"/>
        <v>0</v>
      </c>
      <c r="AQ119" s="155">
        <f t="shared" si="493"/>
        <v>0</v>
      </c>
      <c r="AR119" s="155">
        <f t="shared" si="493"/>
        <v>0</v>
      </c>
      <c r="AS119" s="155">
        <f t="shared" si="493"/>
        <v>0</v>
      </c>
      <c r="AT119" s="155">
        <f t="shared" si="493"/>
        <v>0</v>
      </c>
      <c r="AU119" s="155">
        <f t="shared" si="493"/>
        <v>0</v>
      </c>
      <c r="AV119" s="155">
        <f t="shared" si="493"/>
        <v>0</v>
      </c>
      <c r="AW119" s="155">
        <f t="shared" si="493"/>
        <v>0</v>
      </c>
      <c r="AX119" s="155">
        <f t="shared" si="493"/>
        <v>0</v>
      </c>
      <c r="AY119" s="155">
        <f t="shared" si="493"/>
        <v>0</v>
      </c>
      <c r="AZ119" s="273"/>
    </row>
    <row r="120" spans="1:52" ht="87.75" customHeight="1">
      <c r="A120" s="305"/>
      <c r="B120" s="299"/>
      <c r="C120" s="300"/>
      <c r="D120" s="206" t="s">
        <v>286</v>
      </c>
      <c r="E120" s="154">
        <f t="shared" si="427"/>
        <v>0</v>
      </c>
      <c r="F120" s="154">
        <f t="shared" si="428"/>
        <v>0</v>
      </c>
      <c r="G120" s="159"/>
      <c r="H120" s="155">
        <f t="shared" ref="H120:AY120" si="494">H113+H106</f>
        <v>0</v>
      </c>
      <c r="I120" s="155">
        <f t="shared" si="494"/>
        <v>0</v>
      </c>
      <c r="J120" s="155">
        <f t="shared" si="494"/>
        <v>0</v>
      </c>
      <c r="K120" s="155">
        <f t="shared" si="494"/>
        <v>0</v>
      </c>
      <c r="L120" s="155">
        <f t="shared" si="494"/>
        <v>0</v>
      </c>
      <c r="M120" s="155">
        <f t="shared" si="494"/>
        <v>0</v>
      </c>
      <c r="N120" s="155">
        <f t="shared" si="494"/>
        <v>0</v>
      </c>
      <c r="O120" s="155">
        <f t="shared" si="494"/>
        <v>0</v>
      </c>
      <c r="P120" s="155">
        <f t="shared" si="494"/>
        <v>0</v>
      </c>
      <c r="Q120" s="155">
        <f t="shared" si="494"/>
        <v>0</v>
      </c>
      <c r="R120" s="155">
        <f t="shared" si="494"/>
        <v>0</v>
      </c>
      <c r="S120" s="155">
        <f t="shared" si="494"/>
        <v>0</v>
      </c>
      <c r="T120" s="155">
        <f t="shared" si="494"/>
        <v>0</v>
      </c>
      <c r="U120" s="155">
        <f t="shared" si="494"/>
        <v>0</v>
      </c>
      <c r="V120" s="155">
        <f t="shared" si="494"/>
        <v>0</v>
      </c>
      <c r="W120" s="155">
        <f t="shared" si="494"/>
        <v>0</v>
      </c>
      <c r="X120" s="155">
        <f t="shared" si="494"/>
        <v>0</v>
      </c>
      <c r="Y120" s="155">
        <f t="shared" si="494"/>
        <v>0</v>
      </c>
      <c r="Z120" s="155">
        <f t="shared" si="494"/>
        <v>0</v>
      </c>
      <c r="AA120" s="155">
        <f t="shared" si="494"/>
        <v>0</v>
      </c>
      <c r="AB120" s="155">
        <f t="shared" si="494"/>
        <v>0</v>
      </c>
      <c r="AC120" s="155">
        <f t="shared" si="494"/>
        <v>0</v>
      </c>
      <c r="AD120" s="155">
        <f t="shared" si="494"/>
        <v>0</v>
      </c>
      <c r="AE120" s="155">
        <f t="shared" si="494"/>
        <v>0</v>
      </c>
      <c r="AF120" s="155">
        <f t="shared" si="494"/>
        <v>0</v>
      </c>
      <c r="AG120" s="155">
        <f t="shared" si="494"/>
        <v>0</v>
      </c>
      <c r="AH120" s="155">
        <f t="shared" si="494"/>
        <v>0</v>
      </c>
      <c r="AI120" s="155">
        <f t="shared" si="494"/>
        <v>0</v>
      </c>
      <c r="AJ120" s="155">
        <f t="shared" si="494"/>
        <v>0</v>
      </c>
      <c r="AK120" s="155">
        <f t="shared" si="494"/>
        <v>0</v>
      </c>
      <c r="AL120" s="155">
        <f t="shared" si="494"/>
        <v>0</v>
      </c>
      <c r="AM120" s="155">
        <f t="shared" si="494"/>
        <v>0</v>
      </c>
      <c r="AN120" s="155">
        <f t="shared" si="494"/>
        <v>0</v>
      </c>
      <c r="AO120" s="155">
        <f t="shared" si="494"/>
        <v>0</v>
      </c>
      <c r="AP120" s="155">
        <f t="shared" si="494"/>
        <v>0</v>
      </c>
      <c r="AQ120" s="155">
        <f t="shared" si="494"/>
        <v>0</v>
      </c>
      <c r="AR120" s="155">
        <f t="shared" si="494"/>
        <v>0</v>
      </c>
      <c r="AS120" s="155">
        <f t="shared" si="494"/>
        <v>0</v>
      </c>
      <c r="AT120" s="155">
        <f t="shared" si="494"/>
        <v>0</v>
      </c>
      <c r="AU120" s="155">
        <f t="shared" si="494"/>
        <v>0</v>
      </c>
      <c r="AV120" s="155">
        <f t="shared" si="494"/>
        <v>0</v>
      </c>
      <c r="AW120" s="155">
        <f t="shared" si="494"/>
        <v>0</v>
      </c>
      <c r="AX120" s="155">
        <f t="shared" si="494"/>
        <v>0</v>
      </c>
      <c r="AY120" s="155">
        <f t="shared" si="494"/>
        <v>0</v>
      </c>
      <c r="AZ120" s="273"/>
    </row>
    <row r="121" spans="1:52" ht="21.75" customHeight="1">
      <c r="A121" s="305"/>
      <c r="B121" s="299"/>
      <c r="C121" s="300"/>
      <c r="D121" s="206" t="s">
        <v>280</v>
      </c>
      <c r="E121" s="154">
        <f t="shared" si="427"/>
        <v>0</v>
      </c>
      <c r="F121" s="154">
        <f t="shared" si="428"/>
        <v>0</v>
      </c>
      <c r="G121" s="159"/>
      <c r="H121" s="155">
        <f t="shared" ref="H121:AY121" si="495">H114+H107</f>
        <v>0</v>
      </c>
      <c r="I121" s="155">
        <f t="shared" si="495"/>
        <v>0</v>
      </c>
      <c r="J121" s="155">
        <f t="shared" si="495"/>
        <v>0</v>
      </c>
      <c r="K121" s="155">
        <f t="shared" si="495"/>
        <v>0</v>
      </c>
      <c r="L121" s="155">
        <f t="shared" si="495"/>
        <v>0</v>
      </c>
      <c r="M121" s="155">
        <f t="shared" si="495"/>
        <v>0</v>
      </c>
      <c r="N121" s="155">
        <f t="shared" si="495"/>
        <v>0</v>
      </c>
      <c r="O121" s="155">
        <f t="shared" si="495"/>
        <v>0</v>
      </c>
      <c r="P121" s="155">
        <f t="shared" si="495"/>
        <v>0</v>
      </c>
      <c r="Q121" s="155">
        <f t="shared" si="495"/>
        <v>0</v>
      </c>
      <c r="R121" s="155">
        <f t="shared" si="495"/>
        <v>0</v>
      </c>
      <c r="S121" s="155">
        <f t="shared" si="495"/>
        <v>0</v>
      </c>
      <c r="T121" s="155">
        <f t="shared" si="495"/>
        <v>0</v>
      </c>
      <c r="U121" s="155">
        <f t="shared" si="495"/>
        <v>0</v>
      </c>
      <c r="V121" s="155">
        <f t="shared" si="495"/>
        <v>0</v>
      </c>
      <c r="W121" s="155">
        <f t="shared" si="495"/>
        <v>0</v>
      </c>
      <c r="X121" s="155">
        <f t="shared" si="495"/>
        <v>0</v>
      </c>
      <c r="Y121" s="155">
        <f t="shared" si="495"/>
        <v>0</v>
      </c>
      <c r="Z121" s="155">
        <f t="shared" si="495"/>
        <v>0</v>
      </c>
      <c r="AA121" s="155">
        <f t="shared" si="495"/>
        <v>0</v>
      </c>
      <c r="AB121" s="155">
        <f t="shared" si="495"/>
        <v>0</v>
      </c>
      <c r="AC121" s="155">
        <f t="shared" si="495"/>
        <v>0</v>
      </c>
      <c r="AD121" s="155">
        <f t="shared" si="495"/>
        <v>0</v>
      </c>
      <c r="AE121" s="155">
        <f t="shared" si="495"/>
        <v>0</v>
      </c>
      <c r="AF121" s="155">
        <f t="shared" si="495"/>
        <v>0</v>
      </c>
      <c r="AG121" s="155">
        <f t="shared" si="495"/>
        <v>0</v>
      </c>
      <c r="AH121" s="155">
        <f t="shared" si="495"/>
        <v>0</v>
      </c>
      <c r="AI121" s="155">
        <f t="shared" si="495"/>
        <v>0</v>
      </c>
      <c r="AJ121" s="155">
        <f t="shared" si="495"/>
        <v>0</v>
      </c>
      <c r="AK121" s="155">
        <f t="shared" si="495"/>
        <v>0</v>
      </c>
      <c r="AL121" s="155">
        <f t="shared" si="495"/>
        <v>0</v>
      </c>
      <c r="AM121" s="155">
        <f t="shared" si="495"/>
        <v>0</v>
      </c>
      <c r="AN121" s="155">
        <f t="shared" si="495"/>
        <v>0</v>
      </c>
      <c r="AO121" s="155">
        <f t="shared" si="495"/>
        <v>0</v>
      </c>
      <c r="AP121" s="155">
        <f t="shared" si="495"/>
        <v>0</v>
      </c>
      <c r="AQ121" s="155">
        <f t="shared" si="495"/>
        <v>0</v>
      </c>
      <c r="AR121" s="155">
        <f t="shared" si="495"/>
        <v>0</v>
      </c>
      <c r="AS121" s="155">
        <f t="shared" si="495"/>
        <v>0</v>
      </c>
      <c r="AT121" s="155">
        <f t="shared" si="495"/>
        <v>0</v>
      </c>
      <c r="AU121" s="155">
        <f t="shared" si="495"/>
        <v>0</v>
      </c>
      <c r="AV121" s="155">
        <f t="shared" si="495"/>
        <v>0</v>
      </c>
      <c r="AW121" s="155">
        <f t="shared" si="495"/>
        <v>0</v>
      </c>
      <c r="AX121" s="155">
        <f t="shared" si="495"/>
        <v>0</v>
      </c>
      <c r="AY121" s="155">
        <f t="shared" si="495"/>
        <v>0</v>
      </c>
      <c r="AZ121" s="273"/>
    </row>
    <row r="122" spans="1:52" ht="33.75" customHeight="1">
      <c r="A122" s="306"/>
      <c r="B122" s="302"/>
      <c r="C122" s="303"/>
      <c r="D122" s="177" t="s">
        <v>43</v>
      </c>
      <c r="E122" s="154">
        <f t="shared" si="427"/>
        <v>0</v>
      </c>
      <c r="F122" s="154">
        <f t="shared" si="428"/>
        <v>0</v>
      </c>
      <c r="G122" s="179"/>
      <c r="H122" s="155">
        <f t="shared" ref="H122:AY122" si="496">H115+H108</f>
        <v>0</v>
      </c>
      <c r="I122" s="155">
        <f t="shared" si="496"/>
        <v>0</v>
      </c>
      <c r="J122" s="155">
        <f t="shared" si="496"/>
        <v>0</v>
      </c>
      <c r="K122" s="155">
        <f t="shared" si="496"/>
        <v>0</v>
      </c>
      <c r="L122" s="155">
        <f t="shared" si="496"/>
        <v>0</v>
      </c>
      <c r="M122" s="155">
        <f t="shared" si="496"/>
        <v>0</v>
      </c>
      <c r="N122" s="155">
        <f t="shared" si="496"/>
        <v>0</v>
      </c>
      <c r="O122" s="155">
        <f t="shared" si="496"/>
        <v>0</v>
      </c>
      <c r="P122" s="155">
        <f t="shared" si="496"/>
        <v>0</v>
      </c>
      <c r="Q122" s="155">
        <f t="shared" si="496"/>
        <v>0</v>
      </c>
      <c r="R122" s="155">
        <f t="shared" si="496"/>
        <v>0</v>
      </c>
      <c r="S122" s="155">
        <f t="shared" si="496"/>
        <v>0</v>
      </c>
      <c r="T122" s="155">
        <f t="shared" si="496"/>
        <v>0</v>
      </c>
      <c r="U122" s="155">
        <f t="shared" si="496"/>
        <v>0</v>
      </c>
      <c r="V122" s="155">
        <f t="shared" si="496"/>
        <v>0</v>
      </c>
      <c r="W122" s="155">
        <f t="shared" si="496"/>
        <v>0</v>
      </c>
      <c r="X122" s="155">
        <f t="shared" si="496"/>
        <v>0</v>
      </c>
      <c r="Y122" s="155">
        <f t="shared" si="496"/>
        <v>0</v>
      </c>
      <c r="Z122" s="155">
        <f t="shared" si="496"/>
        <v>0</v>
      </c>
      <c r="AA122" s="155">
        <f t="shared" si="496"/>
        <v>0</v>
      </c>
      <c r="AB122" s="155">
        <f t="shared" si="496"/>
        <v>0</v>
      </c>
      <c r="AC122" s="155">
        <f t="shared" si="496"/>
        <v>0</v>
      </c>
      <c r="AD122" s="155">
        <f t="shared" si="496"/>
        <v>0</v>
      </c>
      <c r="AE122" s="155">
        <f t="shared" si="496"/>
        <v>0</v>
      </c>
      <c r="AF122" s="155">
        <f t="shared" si="496"/>
        <v>0</v>
      </c>
      <c r="AG122" s="155">
        <f t="shared" si="496"/>
        <v>0</v>
      </c>
      <c r="AH122" s="155">
        <f t="shared" si="496"/>
        <v>0</v>
      </c>
      <c r="AI122" s="155">
        <f t="shared" si="496"/>
        <v>0</v>
      </c>
      <c r="AJ122" s="155">
        <f t="shared" si="496"/>
        <v>0</v>
      </c>
      <c r="AK122" s="155">
        <f t="shared" si="496"/>
        <v>0</v>
      </c>
      <c r="AL122" s="155">
        <f t="shared" si="496"/>
        <v>0</v>
      </c>
      <c r="AM122" s="155">
        <f t="shared" si="496"/>
        <v>0</v>
      </c>
      <c r="AN122" s="155">
        <f t="shared" si="496"/>
        <v>0</v>
      </c>
      <c r="AO122" s="155">
        <f t="shared" si="496"/>
        <v>0</v>
      </c>
      <c r="AP122" s="155">
        <f t="shared" si="496"/>
        <v>0</v>
      </c>
      <c r="AQ122" s="155">
        <f t="shared" si="496"/>
        <v>0</v>
      </c>
      <c r="AR122" s="155">
        <f t="shared" si="496"/>
        <v>0</v>
      </c>
      <c r="AS122" s="155">
        <f t="shared" si="496"/>
        <v>0</v>
      </c>
      <c r="AT122" s="155">
        <f t="shared" si="496"/>
        <v>0</v>
      </c>
      <c r="AU122" s="155">
        <f t="shared" si="496"/>
        <v>0</v>
      </c>
      <c r="AV122" s="155">
        <f t="shared" si="496"/>
        <v>0</v>
      </c>
      <c r="AW122" s="155">
        <f t="shared" si="496"/>
        <v>0</v>
      </c>
      <c r="AX122" s="155">
        <f t="shared" si="496"/>
        <v>0</v>
      </c>
      <c r="AY122" s="155">
        <f t="shared" si="496"/>
        <v>0</v>
      </c>
      <c r="AZ122" s="274"/>
    </row>
    <row r="123" spans="1:52" ht="28.5" customHeight="1">
      <c r="A123" s="310" t="s">
        <v>312</v>
      </c>
      <c r="B123" s="311"/>
      <c r="C123" s="311"/>
      <c r="D123" s="311"/>
      <c r="E123" s="311"/>
      <c r="F123" s="311"/>
      <c r="G123" s="311"/>
      <c r="H123" s="311"/>
      <c r="I123" s="311"/>
      <c r="J123" s="311"/>
      <c r="K123" s="311"/>
      <c r="L123" s="311"/>
      <c r="M123" s="311"/>
      <c r="N123" s="311"/>
      <c r="O123" s="311"/>
      <c r="P123" s="311"/>
      <c r="Q123" s="311"/>
      <c r="R123" s="311"/>
      <c r="S123" s="311"/>
      <c r="T123" s="311"/>
      <c r="U123" s="311"/>
      <c r="V123" s="311"/>
      <c r="W123" s="311"/>
      <c r="X123" s="311"/>
      <c r="Y123" s="311"/>
      <c r="Z123" s="311"/>
      <c r="AA123" s="311"/>
      <c r="AB123" s="311"/>
      <c r="AC123" s="311"/>
      <c r="AD123" s="311"/>
      <c r="AE123" s="311"/>
      <c r="AF123" s="311"/>
      <c r="AG123" s="311"/>
      <c r="AH123" s="311"/>
      <c r="AI123" s="311"/>
      <c r="AJ123" s="311"/>
      <c r="AK123" s="311"/>
      <c r="AL123" s="311"/>
      <c r="AM123" s="311"/>
      <c r="AN123" s="311"/>
      <c r="AO123" s="311"/>
      <c r="AP123" s="311"/>
      <c r="AQ123" s="311"/>
      <c r="AR123" s="311"/>
      <c r="AS123" s="311"/>
      <c r="AT123" s="311"/>
      <c r="AU123" s="311"/>
      <c r="AV123" s="311"/>
      <c r="AW123" s="311"/>
      <c r="AX123" s="311"/>
      <c r="AY123" s="311"/>
      <c r="AZ123" s="312"/>
    </row>
    <row r="124" spans="1:52" ht="22.5" customHeight="1">
      <c r="A124" s="371" t="s">
        <v>313</v>
      </c>
      <c r="B124" s="372"/>
      <c r="C124" s="372"/>
      <c r="D124" s="372"/>
      <c r="E124" s="372"/>
      <c r="F124" s="372"/>
      <c r="G124" s="372"/>
      <c r="H124" s="372"/>
      <c r="I124" s="372"/>
      <c r="J124" s="372"/>
      <c r="K124" s="372"/>
      <c r="L124" s="372"/>
      <c r="M124" s="372"/>
      <c r="N124" s="372"/>
      <c r="O124" s="372"/>
      <c r="P124" s="372"/>
      <c r="Q124" s="372"/>
      <c r="R124" s="372"/>
      <c r="S124" s="372"/>
      <c r="T124" s="372"/>
      <c r="U124" s="372"/>
      <c r="V124" s="372"/>
      <c r="W124" s="372"/>
      <c r="X124" s="372"/>
      <c r="Y124" s="372"/>
      <c r="Z124" s="372"/>
      <c r="AA124" s="372"/>
      <c r="AB124" s="372"/>
      <c r="AC124" s="372"/>
      <c r="AD124" s="372"/>
      <c r="AE124" s="372"/>
      <c r="AF124" s="372"/>
      <c r="AG124" s="372"/>
      <c r="AH124" s="372"/>
      <c r="AI124" s="372"/>
      <c r="AJ124" s="372"/>
      <c r="AK124" s="372"/>
      <c r="AL124" s="372"/>
      <c r="AM124" s="372"/>
      <c r="AN124" s="372"/>
      <c r="AO124" s="372"/>
      <c r="AP124" s="372"/>
      <c r="AQ124" s="372"/>
      <c r="AR124" s="372"/>
      <c r="AS124" s="372"/>
      <c r="AT124" s="372"/>
      <c r="AU124" s="372"/>
      <c r="AV124" s="372"/>
      <c r="AW124" s="372"/>
      <c r="AX124" s="372"/>
      <c r="AY124" s="372"/>
      <c r="AZ124" s="373"/>
    </row>
    <row r="125" spans="1:52" ht="18.75" customHeight="1">
      <c r="A125" s="266" t="s">
        <v>261</v>
      </c>
      <c r="B125" s="269" t="s">
        <v>314</v>
      </c>
      <c r="C125" s="269" t="s">
        <v>315</v>
      </c>
      <c r="D125" s="184" t="s">
        <v>41</v>
      </c>
      <c r="E125" s="154">
        <f t="shared" si="427"/>
        <v>13579</v>
      </c>
      <c r="F125" s="154">
        <f t="shared" si="428"/>
        <v>0</v>
      </c>
      <c r="G125" s="185">
        <f>F125/E125</f>
        <v>0</v>
      </c>
      <c r="H125" s="176">
        <f>H126+H127+H128+H130+H131</f>
        <v>0</v>
      </c>
      <c r="I125" s="176">
        <f t="shared" ref="I125" si="497">I126+I127+I128+I130+I131</f>
        <v>0</v>
      </c>
      <c r="J125" s="176" t="e">
        <f>I125/H125*100</f>
        <v>#DIV/0!</v>
      </c>
      <c r="K125" s="176">
        <f t="shared" ref="K125" si="498">K126+K127+K128+K130+K131</f>
        <v>0</v>
      </c>
      <c r="L125" s="176">
        <f t="shared" ref="L125" si="499">L126+L127+L128+L130+L131</f>
        <v>0</v>
      </c>
      <c r="M125" s="176" t="e">
        <f>L125/K125*100</f>
        <v>#DIV/0!</v>
      </c>
      <c r="N125" s="176">
        <f t="shared" ref="N125" si="500">N126+N127+N128+N130+N131</f>
        <v>0</v>
      </c>
      <c r="O125" s="176">
        <f t="shared" ref="O125" si="501">O126+O127+O128+O130+O131</f>
        <v>0</v>
      </c>
      <c r="P125" s="176" t="e">
        <f>O125/N125*100</f>
        <v>#DIV/0!</v>
      </c>
      <c r="Q125" s="176">
        <f t="shared" ref="Q125" si="502">Q126+Q127+Q128+Q130+Q131</f>
        <v>0</v>
      </c>
      <c r="R125" s="176">
        <f t="shared" ref="R125" si="503">R126+R127+R128+R130+R131</f>
        <v>0</v>
      </c>
      <c r="S125" s="176" t="e">
        <f>R125/Q125*100</f>
        <v>#DIV/0!</v>
      </c>
      <c r="T125" s="176">
        <f t="shared" ref="T125" si="504">T126+T127+T128+T130+T131</f>
        <v>0</v>
      </c>
      <c r="U125" s="176">
        <f t="shared" ref="U125" si="505">U126+U127+U128+U130+U131</f>
        <v>0</v>
      </c>
      <c r="V125" s="176" t="e">
        <f>U125/T125*100</f>
        <v>#DIV/0!</v>
      </c>
      <c r="W125" s="176">
        <f t="shared" ref="W125" si="506">W126+W127+W128+W130+W131</f>
        <v>0</v>
      </c>
      <c r="X125" s="176">
        <f t="shared" ref="X125" si="507">X126+X127+X128+X130+X131</f>
        <v>0</v>
      </c>
      <c r="Y125" s="176" t="e">
        <f>X125/W125*100</f>
        <v>#DIV/0!</v>
      </c>
      <c r="Z125" s="176">
        <f t="shared" ref="Z125" si="508">Z126+Z127+Z128+Z130+Z131</f>
        <v>0</v>
      </c>
      <c r="AA125" s="176">
        <f t="shared" ref="AA125" si="509">AA126+AA127+AA128+AA130+AA131</f>
        <v>0</v>
      </c>
      <c r="AB125" s="176">
        <f t="shared" ref="AB125" si="510">AB126+AB127+AB128+AB130+AB131</f>
        <v>0</v>
      </c>
      <c r="AC125" s="176">
        <f t="shared" ref="AC125" si="511">AC126+AC127+AC128+AC130+AC131</f>
        <v>0</v>
      </c>
      <c r="AD125" s="176" t="e">
        <f>AC125/Z125*100</f>
        <v>#DIV/0!</v>
      </c>
      <c r="AE125" s="176">
        <f t="shared" ref="AE125" si="512">AE126+AE127+AE128+AE130+AE131</f>
        <v>2720</v>
      </c>
      <c r="AF125" s="176">
        <f t="shared" ref="AF125" si="513">AF126+AF127+AF128+AF130+AF131</f>
        <v>0</v>
      </c>
      <c r="AG125" s="176">
        <f t="shared" ref="AG125" si="514">AG126+AG127+AG128+AG130+AG131</f>
        <v>0</v>
      </c>
      <c r="AH125" s="176">
        <f t="shared" ref="AH125" si="515">AH126+AH127+AH128+AH130+AH131</f>
        <v>0</v>
      </c>
      <c r="AI125" s="176">
        <f>AH125/AE125*100</f>
        <v>0</v>
      </c>
      <c r="AJ125" s="176">
        <f t="shared" ref="AJ125" si="516">AJ126+AJ127+AJ128+AJ130+AJ131</f>
        <v>2720</v>
      </c>
      <c r="AK125" s="176">
        <f t="shared" ref="AK125" si="517">AK126+AK127+AK128+AK130+AK131</f>
        <v>0</v>
      </c>
      <c r="AL125" s="176">
        <f t="shared" ref="AL125" si="518">AL126+AL127+AL128+AL130+AL131</f>
        <v>0</v>
      </c>
      <c r="AM125" s="176">
        <f t="shared" ref="AM125" si="519">AM126+AM127+AM128+AM130+AM131</f>
        <v>0</v>
      </c>
      <c r="AN125" s="176">
        <f>AM125/AJ125*100</f>
        <v>0</v>
      </c>
      <c r="AO125" s="176">
        <f t="shared" ref="AO125" si="520">AO126+AO127+AO128+AO130+AO131</f>
        <v>2720</v>
      </c>
      <c r="AP125" s="176">
        <f t="shared" ref="AP125" si="521">AP126+AP127+AP128+AP130+AP131</f>
        <v>0</v>
      </c>
      <c r="AQ125" s="176">
        <f>AP125/AO125*100</f>
        <v>0</v>
      </c>
      <c r="AR125" s="176">
        <f t="shared" ref="AR125" si="522">AR126+AR127+AR128+AR130+AR131</f>
        <v>2720</v>
      </c>
      <c r="AS125" s="176">
        <f t="shared" ref="AS125" si="523">AS126+AS127+AS128+AS130+AS131</f>
        <v>0</v>
      </c>
      <c r="AT125" s="176">
        <f t="shared" ref="AT125" si="524">AT126+AT127+AT128+AT130+AT131</f>
        <v>0</v>
      </c>
      <c r="AU125" s="176">
        <f t="shared" ref="AU125" si="525">AU126+AU127+AU128+AU130+AU131</f>
        <v>0</v>
      </c>
      <c r="AV125" s="176">
        <f>AU125/AR125*100</f>
        <v>0</v>
      </c>
      <c r="AW125" s="176">
        <f t="shared" ref="AW125" si="526">AW126+AW127+AW128+AW130+AW131</f>
        <v>2699</v>
      </c>
      <c r="AX125" s="176">
        <f t="shared" ref="AX125" si="527">AX126+AX127+AX128+AX130+AX131</f>
        <v>0</v>
      </c>
      <c r="AY125" s="176">
        <f>AX125/AW125*100</f>
        <v>0</v>
      </c>
      <c r="AZ125" s="272"/>
    </row>
    <row r="126" spans="1:52" ht="31.5">
      <c r="A126" s="267"/>
      <c r="B126" s="270"/>
      <c r="C126" s="270"/>
      <c r="D126" s="186" t="s">
        <v>37</v>
      </c>
      <c r="E126" s="154">
        <f t="shared" si="427"/>
        <v>0</v>
      </c>
      <c r="F126" s="154">
        <f t="shared" si="428"/>
        <v>0</v>
      </c>
      <c r="G126" s="179"/>
      <c r="H126" s="155"/>
      <c r="I126" s="155"/>
      <c r="J126" s="180"/>
      <c r="K126" s="155"/>
      <c r="L126" s="155"/>
      <c r="M126" s="180"/>
      <c r="N126" s="155"/>
      <c r="O126" s="155"/>
      <c r="P126" s="182"/>
      <c r="Q126" s="155"/>
      <c r="R126" s="155"/>
      <c r="S126" s="180"/>
      <c r="T126" s="155"/>
      <c r="U126" s="155"/>
      <c r="V126" s="180"/>
      <c r="W126" s="155"/>
      <c r="X126" s="155"/>
      <c r="Y126" s="180"/>
      <c r="Z126" s="155"/>
      <c r="AA126" s="158"/>
      <c r="AB126" s="181"/>
      <c r="AC126" s="180"/>
      <c r="AD126" s="182"/>
      <c r="AE126" s="155"/>
      <c r="AF126" s="158"/>
      <c r="AG126" s="181"/>
      <c r="AH126" s="187"/>
      <c r="AI126" s="182"/>
      <c r="AJ126" s="155"/>
      <c r="AK126" s="158"/>
      <c r="AL126" s="181"/>
      <c r="AM126" s="187"/>
      <c r="AN126" s="182"/>
      <c r="AO126" s="188"/>
      <c r="AP126" s="155"/>
      <c r="AQ126" s="155"/>
      <c r="AR126" s="155"/>
      <c r="AS126" s="156"/>
      <c r="AT126" s="181"/>
      <c r="AU126" s="187"/>
      <c r="AV126" s="182"/>
      <c r="AW126" s="155"/>
      <c r="AX126" s="157"/>
      <c r="AY126" s="182"/>
      <c r="AZ126" s="273"/>
    </row>
    <row r="127" spans="1:52" ht="64.5" customHeight="1">
      <c r="A127" s="267"/>
      <c r="B127" s="270"/>
      <c r="C127" s="270"/>
      <c r="D127" s="189" t="s">
        <v>2</v>
      </c>
      <c r="E127" s="154">
        <f t="shared" si="427"/>
        <v>12221</v>
      </c>
      <c r="F127" s="154">
        <f t="shared" si="428"/>
        <v>0</v>
      </c>
      <c r="G127" s="190"/>
      <c r="H127" s="160"/>
      <c r="I127" s="160"/>
      <c r="J127" s="161"/>
      <c r="K127" s="160"/>
      <c r="L127" s="160"/>
      <c r="M127" s="161"/>
      <c r="N127" s="160"/>
      <c r="O127" s="160"/>
      <c r="P127" s="191"/>
      <c r="Q127" s="160"/>
      <c r="R127" s="160"/>
      <c r="S127" s="161"/>
      <c r="T127" s="160"/>
      <c r="U127" s="160"/>
      <c r="V127" s="161"/>
      <c r="W127" s="160"/>
      <c r="X127" s="160"/>
      <c r="Y127" s="161"/>
      <c r="Z127" s="160"/>
      <c r="AA127" s="164"/>
      <c r="AB127" s="165"/>
      <c r="AC127" s="161"/>
      <c r="AD127" s="191"/>
      <c r="AE127" s="160">
        <v>2450</v>
      </c>
      <c r="AF127" s="164"/>
      <c r="AG127" s="165"/>
      <c r="AH127" s="192"/>
      <c r="AI127" s="191"/>
      <c r="AJ127" s="160">
        <v>2450</v>
      </c>
      <c r="AK127" s="164"/>
      <c r="AL127" s="165"/>
      <c r="AM127" s="192"/>
      <c r="AN127" s="191"/>
      <c r="AO127" s="160">
        <v>2450</v>
      </c>
      <c r="AP127" s="161"/>
      <c r="AQ127" s="161"/>
      <c r="AR127" s="160">
        <v>2450</v>
      </c>
      <c r="AS127" s="162"/>
      <c r="AT127" s="165"/>
      <c r="AU127" s="192"/>
      <c r="AV127" s="191"/>
      <c r="AW127" s="160">
        <v>2421</v>
      </c>
      <c r="AX127" s="163"/>
      <c r="AY127" s="191"/>
      <c r="AZ127" s="273"/>
    </row>
    <row r="128" spans="1:52" ht="21.75" customHeight="1">
      <c r="A128" s="267"/>
      <c r="B128" s="270"/>
      <c r="C128" s="270"/>
      <c r="D128" s="206" t="s">
        <v>279</v>
      </c>
      <c r="E128" s="154">
        <f t="shared" si="427"/>
        <v>1358</v>
      </c>
      <c r="F128" s="154">
        <f t="shared" si="428"/>
        <v>0</v>
      </c>
      <c r="G128" s="190"/>
      <c r="H128" s="160"/>
      <c r="I128" s="160"/>
      <c r="J128" s="161"/>
      <c r="K128" s="160"/>
      <c r="L128" s="160"/>
      <c r="M128" s="161"/>
      <c r="N128" s="160"/>
      <c r="O128" s="160"/>
      <c r="P128" s="191"/>
      <c r="Q128" s="160"/>
      <c r="R128" s="160"/>
      <c r="S128" s="161"/>
      <c r="T128" s="160"/>
      <c r="U128" s="160"/>
      <c r="V128" s="161"/>
      <c r="W128" s="160"/>
      <c r="X128" s="160"/>
      <c r="Y128" s="161"/>
      <c r="Z128" s="160"/>
      <c r="AA128" s="164"/>
      <c r="AB128" s="165"/>
      <c r="AC128" s="161"/>
      <c r="AD128" s="191"/>
      <c r="AE128" s="160">
        <v>270</v>
      </c>
      <c r="AF128" s="164"/>
      <c r="AG128" s="165"/>
      <c r="AH128" s="192"/>
      <c r="AI128" s="191"/>
      <c r="AJ128" s="160">
        <v>270</v>
      </c>
      <c r="AK128" s="164"/>
      <c r="AL128" s="165"/>
      <c r="AM128" s="192"/>
      <c r="AN128" s="191"/>
      <c r="AO128" s="169">
        <v>270</v>
      </c>
      <c r="AP128" s="192"/>
      <c r="AQ128" s="191"/>
      <c r="AR128" s="169">
        <v>270</v>
      </c>
      <c r="AS128" s="164"/>
      <c r="AT128" s="165"/>
      <c r="AU128" s="192"/>
      <c r="AV128" s="191"/>
      <c r="AW128" s="160">
        <v>278</v>
      </c>
      <c r="AX128" s="163"/>
      <c r="AY128" s="166"/>
      <c r="AZ128" s="273"/>
    </row>
    <row r="129" spans="1:52" ht="87.75" customHeight="1">
      <c r="A129" s="267"/>
      <c r="B129" s="270"/>
      <c r="C129" s="270"/>
      <c r="D129" s="206" t="s">
        <v>286</v>
      </c>
      <c r="E129" s="154">
        <f t="shared" si="427"/>
        <v>0</v>
      </c>
      <c r="F129" s="154">
        <f t="shared" si="428"/>
        <v>0</v>
      </c>
      <c r="G129" s="159"/>
      <c r="H129" s="169"/>
      <c r="I129" s="169"/>
      <c r="J129" s="168"/>
      <c r="K129" s="169"/>
      <c r="L129" s="169"/>
      <c r="M129" s="168"/>
      <c r="N129" s="169"/>
      <c r="O129" s="169"/>
      <c r="P129" s="174"/>
      <c r="Q129" s="169"/>
      <c r="R129" s="169"/>
      <c r="S129" s="168"/>
      <c r="T129" s="169"/>
      <c r="U129" s="169"/>
      <c r="V129" s="168"/>
      <c r="W129" s="169"/>
      <c r="X129" s="169"/>
      <c r="Y129" s="168"/>
      <c r="Z129" s="169"/>
      <c r="AA129" s="171"/>
      <c r="AB129" s="172"/>
      <c r="AC129" s="168"/>
      <c r="AD129" s="174"/>
      <c r="AE129" s="169"/>
      <c r="AF129" s="171"/>
      <c r="AG129" s="172"/>
      <c r="AH129" s="195"/>
      <c r="AI129" s="174"/>
      <c r="AJ129" s="169"/>
      <c r="AK129" s="171"/>
      <c r="AL129" s="172"/>
      <c r="AM129" s="195"/>
      <c r="AN129" s="174"/>
      <c r="AO129" s="169"/>
      <c r="AP129" s="195"/>
      <c r="AQ129" s="174"/>
      <c r="AR129" s="169"/>
      <c r="AS129" s="173"/>
      <c r="AT129" s="172"/>
      <c r="AU129" s="195"/>
      <c r="AV129" s="174"/>
      <c r="AW129" s="169"/>
      <c r="AX129" s="170"/>
      <c r="AY129" s="174"/>
      <c r="AZ129" s="273"/>
    </row>
    <row r="130" spans="1:52" ht="21.75" customHeight="1">
      <c r="A130" s="267"/>
      <c r="B130" s="270"/>
      <c r="C130" s="270"/>
      <c r="D130" s="206" t="s">
        <v>280</v>
      </c>
      <c r="E130" s="154">
        <f t="shared" si="427"/>
        <v>0</v>
      </c>
      <c r="F130" s="154">
        <f t="shared" si="428"/>
        <v>0</v>
      </c>
      <c r="G130" s="159"/>
      <c r="H130" s="169"/>
      <c r="I130" s="169"/>
      <c r="J130" s="168"/>
      <c r="K130" s="169"/>
      <c r="L130" s="169"/>
      <c r="M130" s="168"/>
      <c r="N130" s="169"/>
      <c r="O130" s="169"/>
      <c r="P130" s="174"/>
      <c r="Q130" s="169"/>
      <c r="R130" s="169"/>
      <c r="S130" s="168"/>
      <c r="T130" s="169"/>
      <c r="U130" s="169"/>
      <c r="V130" s="168"/>
      <c r="W130" s="169"/>
      <c r="X130" s="169"/>
      <c r="Y130" s="168"/>
      <c r="Z130" s="169"/>
      <c r="AA130" s="171"/>
      <c r="AB130" s="172"/>
      <c r="AC130" s="168"/>
      <c r="AD130" s="174"/>
      <c r="AE130" s="169"/>
      <c r="AF130" s="171"/>
      <c r="AG130" s="172"/>
      <c r="AH130" s="195"/>
      <c r="AI130" s="174"/>
      <c r="AJ130" s="169"/>
      <c r="AK130" s="171"/>
      <c r="AL130" s="172"/>
      <c r="AM130" s="195"/>
      <c r="AN130" s="174"/>
      <c r="AO130" s="169"/>
      <c r="AP130" s="195"/>
      <c r="AQ130" s="174"/>
      <c r="AR130" s="169"/>
      <c r="AS130" s="173"/>
      <c r="AT130" s="172"/>
      <c r="AU130" s="195"/>
      <c r="AV130" s="174"/>
      <c r="AW130" s="169"/>
      <c r="AX130" s="170"/>
      <c r="AY130" s="174"/>
      <c r="AZ130" s="273"/>
    </row>
    <row r="131" spans="1:52" ht="33.75" customHeight="1">
      <c r="A131" s="268"/>
      <c r="B131" s="271"/>
      <c r="C131" s="271"/>
      <c r="D131" s="177" t="s">
        <v>43</v>
      </c>
      <c r="E131" s="154">
        <f t="shared" si="427"/>
        <v>0</v>
      </c>
      <c r="F131" s="154">
        <f t="shared" si="428"/>
        <v>0</v>
      </c>
      <c r="G131" s="179"/>
      <c r="H131" s="155"/>
      <c r="I131" s="155"/>
      <c r="J131" s="180"/>
      <c r="K131" s="155"/>
      <c r="L131" s="155"/>
      <c r="M131" s="180"/>
      <c r="N131" s="155"/>
      <c r="O131" s="155"/>
      <c r="P131" s="182"/>
      <c r="Q131" s="155"/>
      <c r="R131" s="155"/>
      <c r="S131" s="180"/>
      <c r="T131" s="155"/>
      <c r="U131" s="155"/>
      <c r="V131" s="180"/>
      <c r="W131" s="155"/>
      <c r="X131" s="155"/>
      <c r="Y131" s="180"/>
      <c r="Z131" s="155"/>
      <c r="AA131" s="158"/>
      <c r="AB131" s="181"/>
      <c r="AC131" s="180"/>
      <c r="AD131" s="182"/>
      <c r="AE131" s="155"/>
      <c r="AF131" s="158"/>
      <c r="AG131" s="181"/>
      <c r="AH131" s="187"/>
      <c r="AI131" s="182"/>
      <c r="AJ131" s="155"/>
      <c r="AK131" s="158"/>
      <c r="AL131" s="181"/>
      <c r="AM131" s="187"/>
      <c r="AN131" s="182"/>
      <c r="AO131" s="155"/>
      <c r="AP131" s="187"/>
      <c r="AQ131" s="182"/>
      <c r="AR131" s="155"/>
      <c r="AS131" s="156"/>
      <c r="AT131" s="181"/>
      <c r="AU131" s="187"/>
      <c r="AV131" s="182"/>
      <c r="AW131" s="155"/>
      <c r="AX131" s="155"/>
      <c r="AY131" s="182"/>
      <c r="AZ131" s="274"/>
    </row>
    <row r="132" spans="1:52" ht="18.75" customHeight="1">
      <c r="A132" s="266" t="s">
        <v>295</v>
      </c>
      <c r="B132" s="269" t="s">
        <v>371</v>
      </c>
      <c r="C132" s="269" t="s">
        <v>315</v>
      </c>
      <c r="D132" s="184" t="s">
        <v>41</v>
      </c>
      <c r="E132" s="154">
        <f t="shared" si="427"/>
        <v>170.62549000000001</v>
      </c>
      <c r="F132" s="154">
        <f t="shared" si="428"/>
        <v>0</v>
      </c>
      <c r="G132" s="185">
        <f>F132/E132</f>
        <v>0</v>
      </c>
      <c r="H132" s="176">
        <f>H133+H134+H135+H137+H138</f>
        <v>0</v>
      </c>
      <c r="I132" s="176">
        <f t="shared" ref="I132" si="528">I133+I134+I135+I137+I138</f>
        <v>0</v>
      </c>
      <c r="J132" s="176" t="e">
        <f>I132/H132*100</f>
        <v>#DIV/0!</v>
      </c>
      <c r="K132" s="176">
        <f t="shared" ref="K132:L132" si="529">K133+K134+K135+K137+K138</f>
        <v>0</v>
      </c>
      <c r="L132" s="176">
        <f t="shared" si="529"/>
        <v>0</v>
      </c>
      <c r="M132" s="176" t="e">
        <f>L132/K132*100</f>
        <v>#DIV/0!</v>
      </c>
      <c r="N132" s="176">
        <f t="shared" ref="N132:O132" si="530">N133+N134+N135+N137+N138</f>
        <v>0</v>
      </c>
      <c r="O132" s="176">
        <f t="shared" si="530"/>
        <v>0</v>
      </c>
      <c r="P132" s="176" t="e">
        <f>O132/N132*100</f>
        <v>#DIV/0!</v>
      </c>
      <c r="Q132" s="176">
        <f t="shared" ref="Q132:R132" si="531">Q133+Q134+Q135+Q137+Q138</f>
        <v>170.62549000000001</v>
      </c>
      <c r="R132" s="176">
        <f t="shared" si="531"/>
        <v>0</v>
      </c>
      <c r="S132" s="176">
        <f>R132/Q132*100</f>
        <v>0</v>
      </c>
      <c r="T132" s="176">
        <f t="shared" ref="T132:U132" si="532">T133+T134+T135+T137+T138</f>
        <v>0</v>
      </c>
      <c r="U132" s="176">
        <f t="shared" si="532"/>
        <v>0</v>
      </c>
      <c r="V132" s="176" t="e">
        <f>U132/T132*100</f>
        <v>#DIV/0!</v>
      </c>
      <c r="W132" s="176">
        <f t="shared" ref="W132:X132" si="533">W133+W134+W135+W137+W138</f>
        <v>0</v>
      </c>
      <c r="X132" s="176">
        <f t="shared" si="533"/>
        <v>0</v>
      </c>
      <c r="Y132" s="176" t="e">
        <f>X132/W132*100</f>
        <v>#DIV/0!</v>
      </c>
      <c r="Z132" s="176">
        <f t="shared" ref="Z132:AC132" si="534">Z133+Z134+Z135+Z137+Z138</f>
        <v>0</v>
      </c>
      <c r="AA132" s="176">
        <f t="shared" si="534"/>
        <v>0</v>
      </c>
      <c r="AB132" s="176">
        <f t="shared" si="534"/>
        <v>0</v>
      </c>
      <c r="AC132" s="176">
        <f t="shared" si="534"/>
        <v>0</v>
      </c>
      <c r="AD132" s="176" t="e">
        <f>AC132/Z132*100</f>
        <v>#DIV/0!</v>
      </c>
      <c r="AE132" s="176">
        <f t="shared" ref="AE132:AH132" si="535">AE133+AE134+AE135+AE137+AE138</f>
        <v>0</v>
      </c>
      <c r="AF132" s="176">
        <f t="shared" si="535"/>
        <v>0</v>
      </c>
      <c r="AG132" s="176">
        <f t="shared" si="535"/>
        <v>0</v>
      </c>
      <c r="AH132" s="176">
        <f t="shared" si="535"/>
        <v>0</v>
      </c>
      <c r="AI132" s="176" t="e">
        <f>AH132/AE132*100</f>
        <v>#DIV/0!</v>
      </c>
      <c r="AJ132" s="176">
        <f t="shared" ref="AJ132:AM132" si="536">AJ133+AJ134+AJ135+AJ137+AJ138</f>
        <v>0</v>
      </c>
      <c r="AK132" s="176">
        <f t="shared" si="536"/>
        <v>0</v>
      </c>
      <c r="AL132" s="176">
        <f t="shared" si="536"/>
        <v>0</v>
      </c>
      <c r="AM132" s="176">
        <f t="shared" si="536"/>
        <v>0</v>
      </c>
      <c r="AN132" s="176" t="e">
        <f>AM132/AJ132*100</f>
        <v>#DIV/0!</v>
      </c>
      <c r="AO132" s="176">
        <f t="shared" ref="AO132:AP132" si="537">AO133+AO134+AO135+AO137+AO138</f>
        <v>0</v>
      </c>
      <c r="AP132" s="176">
        <f t="shared" si="537"/>
        <v>0</v>
      </c>
      <c r="AQ132" s="176" t="e">
        <f>AP132/AO132*100</f>
        <v>#DIV/0!</v>
      </c>
      <c r="AR132" s="176">
        <f t="shared" ref="AR132:AU132" si="538">AR133+AR134+AR135+AR137+AR138</f>
        <v>0</v>
      </c>
      <c r="AS132" s="176">
        <f t="shared" si="538"/>
        <v>0</v>
      </c>
      <c r="AT132" s="176">
        <f t="shared" si="538"/>
        <v>0</v>
      </c>
      <c r="AU132" s="176">
        <f t="shared" si="538"/>
        <v>0</v>
      </c>
      <c r="AV132" s="176" t="e">
        <f>AU132/AR132*100</f>
        <v>#DIV/0!</v>
      </c>
      <c r="AW132" s="176">
        <f t="shared" ref="AW132:AX132" si="539">AW133+AW134+AW135+AW137+AW138</f>
        <v>0</v>
      </c>
      <c r="AX132" s="176">
        <f t="shared" si="539"/>
        <v>0</v>
      </c>
      <c r="AY132" s="176" t="e">
        <f>AX132/AW132*100</f>
        <v>#DIV/0!</v>
      </c>
      <c r="AZ132" s="272"/>
    </row>
    <row r="133" spans="1:52" ht="31.5">
      <c r="A133" s="267"/>
      <c r="B133" s="270"/>
      <c r="C133" s="270"/>
      <c r="D133" s="186" t="s">
        <v>37</v>
      </c>
      <c r="E133" s="154">
        <f t="shared" si="427"/>
        <v>0</v>
      </c>
      <c r="F133" s="154">
        <f t="shared" si="428"/>
        <v>0</v>
      </c>
      <c r="G133" s="179"/>
      <c r="H133" s="155"/>
      <c r="I133" s="155"/>
      <c r="J133" s="180"/>
      <c r="K133" s="155"/>
      <c r="L133" s="155"/>
      <c r="M133" s="180"/>
      <c r="N133" s="155"/>
      <c r="O133" s="155"/>
      <c r="P133" s="182"/>
      <c r="Q133" s="155"/>
      <c r="R133" s="155"/>
      <c r="S133" s="180"/>
      <c r="T133" s="155"/>
      <c r="U133" s="155"/>
      <c r="V133" s="180"/>
      <c r="W133" s="155"/>
      <c r="X133" s="155"/>
      <c r="Y133" s="180"/>
      <c r="Z133" s="155"/>
      <c r="AA133" s="158"/>
      <c r="AB133" s="181"/>
      <c r="AC133" s="180"/>
      <c r="AD133" s="182"/>
      <c r="AE133" s="155"/>
      <c r="AF133" s="158"/>
      <c r="AG133" s="181"/>
      <c r="AH133" s="187"/>
      <c r="AI133" s="182"/>
      <c r="AJ133" s="155"/>
      <c r="AK133" s="158"/>
      <c r="AL133" s="181"/>
      <c r="AM133" s="187"/>
      <c r="AN133" s="182"/>
      <c r="AO133" s="188"/>
      <c r="AP133" s="155"/>
      <c r="AQ133" s="155"/>
      <c r="AR133" s="155"/>
      <c r="AS133" s="156"/>
      <c r="AT133" s="181"/>
      <c r="AU133" s="187"/>
      <c r="AV133" s="182"/>
      <c r="AW133" s="155"/>
      <c r="AX133" s="157"/>
      <c r="AY133" s="182"/>
      <c r="AZ133" s="273"/>
    </row>
    <row r="134" spans="1:52" ht="64.5" customHeight="1">
      <c r="A134" s="267"/>
      <c r="B134" s="270"/>
      <c r="C134" s="270"/>
      <c r="D134" s="189" t="s">
        <v>2</v>
      </c>
      <c r="E134" s="154">
        <f t="shared" si="427"/>
        <v>0</v>
      </c>
      <c r="F134" s="154">
        <f t="shared" si="428"/>
        <v>0</v>
      </c>
      <c r="G134" s="190"/>
      <c r="H134" s="160"/>
      <c r="I134" s="160"/>
      <c r="J134" s="161"/>
      <c r="K134" s="160"/>
      <c r="L134" s="160"/>
      <c r="M134" s="161"/>
      <c r="N134" s="160"/>
      <c r="O134" s="160"/>
      <c r="P134" s="191"/>
      <c r="Q134" s="160"/>
      <c r="R134" s="160"/>
      <c r="S134" s="161"/>
      <c r="T134" s="160"/>
      <c r="U134" s="160"/>
      <c r="V134" s="161"/>
      <c r="W134" s="160"/>
      <c r="X134" s="160"/>
      <c r="Y134" s="161"/>
      <c r="Z134" s="160"/>
      <c r="AA134" s="164"/>
      <c r="AB134" s="165"/>
      <c r="AC134" s="161"/>
      <c r="AD134" s="191"/>
      <c r="AE134" s="160"/>
      <c r="AF134" s="164"/>
      <c r="AG134" s="165"/>
      <c r="AH134" s="192"/>
      <c r="AI134" s="191"/>
      <c r="AJ134" s="160"/>
      <c r="AK134" s="164"/>
      <c r="AL134" s="165"/>
      <c r="AM134" s="192"/>
      <c r="AN134" s="191"/>
      <c r="AO134" s="160"/>
      <c r="AP134" s="161"/>
      <c r="AQ134" s="161"/>
      <c r="AR134" s="160"/>
      <c r="AS134" s="162"/>
      <c r="AT134" s="165"/>
      <c r="AU134" s="192"/>
      <c r="AV134" s="191"/>
      <c r="AW134" s="160"/>
      <c r="AX134" s="163"/>
      <c r="AY134" s="191"/>
      <c r="AZ134" s="273"/>
    </row>
    <row r="135" spans="1:52" ht="21.75" customHeight="1">
      <c r="A135" s="267"/>
      <c r="B135" s="270"/>
      <c r="C135" s="270"/>
      <c r="D135" s="218" t="s">
        <v>279</v>
      </c>
      <c r="E135" s="154">
        <f t="shared" si="427"/>
        <v>170.62549000000001</v>
      </c>
      <c r="F135" s="154">
        <f t="shared" si="428"/>
        <v>0</v>
      </c>
      <c r="G135" s="190"/>
      <c r="H135" s="160"/>
      <c r="I135" s="160"/>
      <c r="J135" s="161"/>
      <c r="K135" s="160"/>
      <c r="L135" s="160"/>
      <c r="M135" s="161"/>
      <c r="N135" s="160"/>
      <c r="O135" s="160"/>
      <c r="P135" s="191"/>
      <c r="Q135" s="160">
        <v>170.62549000000001</v>
      </c>
      <c r="R135" s="160"/>
      <c r="S135" s="161"/>
      <c r="T135" s="160"/>
      <c r="U135" s="160"/>
      <c r="V135" s="161"/>
      <c r="W135" s="160"/>
      <c r="X135" s="160"/>
      <c r="Y135" s="161"/>
      <c r="Z135" s="160"/>
      <c r="AA135" s="164"/>
      <c r="AB135" s="165"/>
      <c r="AC135" s="161"/>
      <c r="AD135" s="191"/>
      <c r="AE135" s="160"/>
      <c r="AF135" s="164"/>
      <c r="AG135" s="165"/>
      <c r="AH135" s="192"/>
      <c r="AI135" s="191"/>
      <c r="AJ135" s="160"/>
      <c r="AK135" s="164"/>
      <c r="AL135" s="165"/>
      <c r="AM135" s="192"/>
      <c r="AN135" s="191"/>
      <c r="AO135" s="169"/>
      <c r="AP135" s="192"/>
      <c r="AQ135" s="191"/>
      <c r="AR135" s="169"/>
      <c r="AS135" s="164"/>
      <c r="AT135" s="165"/>
      <c r="AU135" s="192"/>
      <c r="AV135" s="191"/>
      <c r="AW135" s="160"/>
      <c r="AX135" s="163"/>
      <c r="AY135" s="166"/>
      <c r="AZ135" s="273"/>
    </row>
    <row r="136" spans="1:52" ht="87.75" customHeight="1">
      <c r="A136" s="267"/>
      <c r="B136" s="270"/>
      <c r="C136" s="270"/>
      <c r="D136" s="218" t="s">
        <v>286</v>
      </c>
      <c r="E136" s="154">
        <f t="shared" si="427"/>
        <v>0</v>
      </c>
      <c r="F136" s="154">
        <f t="shared" si="428"/>
        <v>0</v>
      </c>
      <c r="G136" s="159"/>
      <c r="H136" s="169"/>
      <c r="I136" s="169"/>
      <c r="J136" s="168"/>
      <c r="K136" s="169"/>
      <c r="L136" s="169"/>
      <c r="M136" s="168"/>
      <c r="N136" s="169"/>
      <c r="O136" s="169"/>
      <c r="P136" s="174"/>
      <c r="Q136" s="169"/>
      <c r="R136" s="169"/>
      <c r="S136" s="168"/>
      <c r="T136" s="169"/>
      <c r="U136" s="169"/>
      <c r="V136" s="168"/>
      <c r="W136" s="169"/>
      <c r="X136" s="169"/>
      <c r="Y136" s="168"/>
      <c r="Z136" s="169"/>
      <c r="AA136" s="171"/>
      <c r="AB136" s="172"/>
      <c r="AC136" s="168"/>
      <c r="AD136" s="174"/>
      <c r="AE136" s="169"/>
      <c r="AF136" s="171"/>
      <c r="AG136" s="172"/>
      <c r="AH136" s="195"/>
      <c r="AI136" s="174"/>
      <c r="AJ136" s="169"/>
      <c r="AK136" s="171"/>
      <c r="AL136" s="172"/>
      <c r="AM136" s="195"/>
      <c r="AN136" s="174"/>
      <c r="AO136" s="169"/>
      <c r="AP136" s="195"/>
      <c r="AQ136" s="174"/>
      <c r="AR136" s="169"/>
      <c r="AS136" s="173"/>
      <c r="AT136" s="172"/>
      <c r="AU136" s="195"/>
      <c r="AV136" s="174"/>
      <c r="AW136" s="169"/>
      <c r="AX136" s="170"/>
      <c r="AY136" s="174"/>
      <c r="AZ136" s="273"/>
    </row>
    <row r="137" spans="1:52" ht="21.75" customHeight="1">
      <c r="A137" s="267"/>
      <c r="B137" s="270"/>
      <c r="C137" s="270"/>
      <c r="D137" s="218" t="s">
        <v>280</v>
      </c>
      <c r="E137" s="154">
        <f t="shared" si="427"/>
        <v>0</v>
      </c>
      <c r="F137" s="154">
        <f t="shared" si="428"/>
        <v>0</v>
      </c>
      <c r="G137" s="159"/>
      <c r="H137" s="169"/>
      <c r="I137" s="169"/>
      <c r="J137" s="168"/>
      <c r="K137" s="169"/>
      <c r="L137" s="169"/>
      <c r="M137" s="168"/>
      <c r="N137" s="169"/>
      <c r="O137" s="169"/>
      <c r="P137" s="174"/>
      <c r="Q137" s="169"/>
      <c r="R137" s="169"/>
      <c r="S137" s="168"/>
      <c r="T137" s="169"/>
      <c r="U137" s="169"/>
      <c r="V137" s="168"/>
      <c r="W137" s="169"/>
      <c r="X137" s="169"/>
      <c r="Y137" s="168"/>
      <c r="Z137" s="169"/>
      <c r="AA137" s="171"/>
      <c r="AB137" s="172"/>
      <c r="AC137" s="168"/>
      <c r="AD137" s="174"/>
      <c r="AE137" s="169"/>
      <c r="AF137" s="171"/>
      <c r="AG137" s="172"/>
      <c r="AH137" s="195"/>
      <c r="AI137" s="174"/>
      <c r="AJ137" s="169"/>
      <c r="AK137" s="171"/>
      <c r="AL137" s="172"/>
      <c r="AM137" s="195"/>
      <c r="AN137" s="174"/>
      <c r="AO137" s="169"/>
      <c r="AP137" s="195"/>
      <c r="AQ137" s="174"/>
      <c r="AR137" s="169"/>
      <c r="AS137" s="173"/>
      <c r="AT137" s="172"/>
      <c r="AU137" s="195"/>
      <c r="AV137" s="174"/>
      <c r="AW137" s="169"/>
      <c r="AX137" s="170"/>
      <c r="AY137" s="174"/>
      <c r="AZ137" s="273"/>
    </row>
    <row r="138" spans="1:52" ht="33.75" customHeight="1">
      <c r="A138" s="268"/>
      <c r="B138" s="271"/>
      <c r="C138" s="271"/>
      <c r="D138" s="177" t="s">
        <v>43</v>
      </c>
      <c r="E138" s="154">
        <f t="shared" si="427"/>
        <v>0</v>
      </c>
      <c r="F138" s="154">
        <f t="shared" si="428"/>
        <v>0</v>
      </c>
      <c r="G138" s="179"/>
      <c r="H138" s="155"/>
      <c r="I138" s="155"/>
      <c r="J138" s="180"/>
      <c r="K138" s="155"/>
      <c r="L138" s="155"/>
      <c r="M138" s="180"/>
      <c r="N138" s="155"/>
      <c r="O138" s="155"/>
      <c r="P138" s="182"/>
      <c r="Q138" s="155"/>
      <c r="R138" s="155"/>
      <c r="S138" s="180"/>
      <c r="T138" s="155"/>
      <c r="U138" s="155"/>
      <c r="V138" s="180"/>
      <c r="W138" s="155"/>
      <c r="X138" s="155"/>
      <c r="Y138" s="180"/>
      <c r="Z138" s="155"/>
      <c r="AA138" s="158"/>
      <c r="AB138" s="181"/>
      <c r="AC138" s="180"/>
      <c r="AD138" s="182"/>
      <c r="AE138" s="155"/>
      <c r="AF138" s="158"/>
      <c r="AG138" s="181"/>
      <c r="AH138" s="187"/>
      <c r="AI138" s="182"/>
      <c r="AJ138" s="155"/>
      <c r="AK138" s="158"/>
      <c r="AL138" s="181"/>
      <c r="AM138" s="187"/>
      <c r="AN138" s="182"/>
      <c r="AO138" s="155"/>
      <c r="AP138" s="187"/>
      <c r="AQ138" s="182"/>
      <c r="AR138" s="155"/>
      <c r="AS138" s="156"/>
      <c r="AT138" s="181"/>
      <c r="AU138" s="187"/>
      <c r="AV138" s="182"/>
      <c r="AW138" s="155"/>
      <c r="AX138" s="155"/>
      <c r="AY138" s="182"/>
      <c r="AZ138" s="274"/>
    </row>
    <row r="139" spans="1:52" ht="18.75" customHeight="1">
      <c r="A139" s="266" t="s">
        <v>296</v>
      </c>
      <c r="B139" s="269" t="s">
        <v>369</v>
      </c>
      <c r="C139" s="269" t="s">
        <v>315</v>
      </c>
      <c r="D139" s="184" t="s">
        <v>41</v>
      </c>
      <c r="E139" s="154">
        <f t="shared" ref="E139:E145" si="540">H139+K139+N139+Q139+T139+W139+Z139+AE139+AJ139+AO139+AR139+AW139</f>
        <v>691.24558000000002</v>
      </c>
      <c r="F139" s="154">
        <f t="shared" ref="F139:F145" si="541">I139+L139+O139+R139+U139+X139+AA139+AF139+AK139+AP139+AS139+AX139</f>
        <v>0</v>
      </c>
      <c r="G139" s="185">
        <f>F139/E139</f>
        <v>0</v>
      </c>
      <c r="H139" s="176">
        <f>H140+H141+H142+H144+H145</f>
        <v>0</v>
      </c>
      <c r="I139" s="176">
        <f t="shared" ref="I139" si="542">I140+I141+I142+I144+I145</f>
        <v>0</v>
      </c>
      <c r="J139" s="176" t="e">
        <f>I139/H139*100</f>
        <v>#DIV/0!</v>
      </c>
      <c r="K139" s="176">
        <f t="shared" ref="K139:L139" si="543">K140+K141+K142+K144+K145</f>
        <v>0</v>
      </c>
      <c r="L139" s="176">
        <f t="shared" si="543"/>
        <v>0</v>
      </c>
      <c r="M139" s="176" t="e">
        <f>L139/K139*100</f>
        <v>#DIV/0!</v>
      </c>
      <c r="N139" s="176">
        <f t="shared" ref="N139:O139" si="544">N140+N141+N142+N144+N145</f>
        <v>155.18588</v>
      </c>
      <c r="O139" s="176">
        <f t="shared" si="544"/>
        <v>0</v>
      </c>
      <c r="P139" s="176">
        <f>O139/N139*100</f>
        <v>0</v>
      </c>
      <c r="Q139" s="176">
        <f t="shared" ref="Q139:R139" si="545">Q140+Q141+Q142+Q144+Q145</f>
        <v>0</v>
      </c>
      <c r="R139" s="176">
        <f t="shared" si="545"/>
        <v>0</v>
      </c>
      <c r="S139" s="176" t="e">
        <f>R139/Q139*100</f>
        <v>#DIV/0!</v>
      </c>
      <c r="T139" s="176">
        <f t="shared" ref="T139:U139" si="546">T140+T141+T142+T144+T145</f>
        <v>0</v>
      </c>
      <c r="U139" s="176">
        <f t="shared" si="546"/>
        <v>0</v>
      </c>
      <c r="V139" s="176" t="e">
        <f>U139/T139*100</f>
        <v>#DIV/0!</v>
      </c>
      <c r="W139" s="176">
        <f t="shared" ref="W139:X139" si="547">W140+W141+W142+W144+W145</f>
        <v>0</v>
      </c>
      <c r="X139" s="176">
        <f t="shared" si="547"/>
        <v>0</v>
      </c>
      <c r="Y139" s="176" t="e">
        <f>X139/W139*100</f>
        <v>#DIV/0!</v>
      </c>
      <c r="Z139" s="176">
        <f t="shared" ref="Z139:AC139" si="548">Z140+Z141+Z142+Z144+Z145</f>
        <v>0</v>
      </c>
      <c r="AA139" s="176">
        <f t="shared" si="548"/>
        <v>0</v>
      </c>
      <c r="AB139" s="176">
        <f t="shared" si="548"/>
        <v>0</v>
      </c>
      <c r="AC139" s="176">
        <f t="shared" si="548"/>
        <v>0</v>
      </c>
      <c r="AD139" s="176" t="e">
        <f>AC139/Z139*100</f>
        <v>#DIV/0!</v>
      </c>
      <c r="AE139" s="176">
        <f t="shared" ref="AE139:AH139" si="549">AE140+AE141+AE142+AE144+AE145</f>
        <v>536.05970000000002</v>
      </c>
      <c r="AF139" s="176">
        <f t="shared" si="549"/>
        <v>0</v>
      </c>
      <c r="AG139" s="176">
        <f t="shared" si="549"/>
        <v>0</v>
      </c>
      <c r="AH139" s="176">
        <f t="shared" si="549"/>
        <v>0</v>
      </c>
      <c r="AI139" s="176">
        <f>AH139/AE139*100</f>
        <v>0</v>
      </c>
      <c r="AJ139" s="176">
        <f t="shared" ref="AJ139:AM139" si="550">AJ140+AJ141+AJ142+AJ144+AJ145</f>
        <v>0</v>
      </c>
      <c r="AK139" s="176">
        <f t="shared" si="550"/>
        <v>0</v>
      </c>
      <c r="AL139" s="176">
        <f t="shared" si="550"/>
        <v>0</v>
      </c>
      <c r="AM139" s="176">
        <f t="shared" si="550"/>
        <v>0</v>
      </c>
      <c r="AN139" s="176" t="e">
        <f>AM139/AJ139*100</f>
        <v>#DIV/0!</v>
      </c>
      <c r="AO139" s="176">
        <f t="shared" ref="AO139:AP139" si="551">AO140+AO141+AO142+AO144+AO145</f>
        <v>0</v>
      </c>
      <c r="AP139" s="176">
        <f t="shared" si="551"/>
        <v>0</v>
      </c>
      <c r="AQ139" s="176" t="e">
        <f>AP139/AO139*100</f>
        <v>#DIV/0!</v>
      </c>
      <c r="AR139" s="176">
        <f t="shared" ref="AR139:AU139" si="552">AR140+AR141+AR142+AR144+AR145</f>
        <v>0</v>
      </c>
      <c r="AS139" s="176">
        <f t="shared" si="552"/>
        <v>0</v>
      </c>
      <c r="AT139" s="176">
        <f t="shared" si="552"/>
        <v>0</v>
      </c>
      <c r="AU139" s="176">
        <f t="shared" si="552"/>
        <v>0</v>
      </c>
      <c r="AV139" s="176" t="e">
        <f>AU139/AR139*100</f>
        <v>#DIV/0!</v>
      </c>
      <c r="AW139" s="176">
        <f t="shared" ref="AW139:AX139" si="553">AW140+AW141+AW142+AW144+AW145</f>
        <v>0</v>
      </c>
      <c r="AX139" s="176">
        <f t="shared" si="553"/>
        <v>0</v>
      </c>
      <c r="AY139" s="176" t="e">
        <f>AX139/AW139*100</f>
        <v>#DIV/0!</v>
      </c>
      <c r="AZ139" s="272"/>
    </row>
    <row r="140" spans="1:52" ht="31.5">
      <c r="A140" s="267"/>
      <c r="B140" s="270"/>
      <c r="C140" s="270"/>
      <c r="D140" s="186" t="s">
        <v>37</v>
      </c>
      <c r="E140" s="154">
        <f t="shared" si="540"/>
        <v>0</v>
      </c>
      <c r="F140" s="154">
        <f t="shared" si="541"/>
        <v>0</v>
      </c>
      <c r="G140" s="179"/>
      <c r="H140" s="155"/>
      <c r="I140" s="155"/>
      <c r="J140" s="180"/>
      <c r="K140" s="155"/>
      <c r="L140" s="155"/>
      <c r="M140" s="180"/>
      <c r="N140" s="155"/>
      <c r="O140" s="155"/>
      <c r="P140" s="182"/>
      <c r="Q140" s="155"/>
      <c r="R140" s="155"/>
      <c r="S140" s="180"/>
      <c r="T140" s="155"/>
      <c r="U140" s="155"/>
      <c r="V140" s="180"/>
      <c r="W140" s="155"/>
      <c r="X140" s="155"/>
      <c r="Y140" s="180"/>
      <c r="Z140" s="155"/>
      <c r="AA140" s="158"/>
      <c r="AB140" s="181"/>
      <c r="AC140" s="180"/>
      <c r="AD140" s="182"/>
      <c r="AE140" s="155"/>
      <c r="AF140" s="158"/>
      <c r="AG140" s="181"/>
      <c r="AH140" s="187"/>
      <c r="AI140" s="182"/>
      <c r="AJ140" s="155"/>
      <c r="AK140" s="158"/>
      <c r="AL140" s="181"/>
      <c r="AM140" s="187"/>
      <c r="AN140" s="182"/>
      <c r="AO140" s="188"/>
      <c r="AP140" s="155"/>
      <c r="AQ140" s="155"/>
      <c r="AR140" s="155"/>
      <c r="AS140" s="156"/>
      <c r="AT140" s="181"/>
      <c r="AU140" s="187"/>
      <c r="AV140" s="182"/>
      <c r="AW140" s="155"/>
      <c r="AX140" s="157"/>
      <c r="AY140" s="182"/>
      <c r="AZ140" s="273"/>
    </row>
    <row r="141" spans="1:52" ht="64.5" customHeight="1">
      <c r="A141" s="267"/>
      <c r="B141" s="270"/>
      <c r="C141" s="270"/>
      <c r="D141" s="189" t="s">
        <v>2</v>
      </c>
      <c r="E141" s="154">
        <f t="shared" si="540"/>
        <v>0</v>
      </c>
      <c r="F141" s="154">
        <f t="shared" si="541"/>
        <v>0</v>
      </c>
      <c r="G141" s="190"/>
      <c r="H141" s="160"/>
      <c r="I141" s="160"/>
      <c r="J141" s="161"/>
      <c r="K141" s="160"/>
      <c r="L141" s="160"/>
      <c r="M141" s="161"/>
      <c r="N141" s="160"/>
      <c r="O141" s="160"/>
      <c r="P141" s="191"/>
      <c r="Q141" s="160"/>
      <c r="R141" s="160"/>
      <c r="S141" s="161"/>
      <c r="T141" s="160"/>
      <c r="U141" s="160"/>
      <c r="V141" s="161"/>
      <c r="W141" s="160"/>
      <c r="X141" s="160"/>
      <c r="Y141" s="161"/>
      <c r="Z141" s="160"/>
      <c r="AA141" s="164"/>
      <c r="AB141" s="165"/>
      <c r="AC141" s="161"/>
      <c r="AD141" s="191"/>
      <c r="AE141" s="160"/>
      <c r="AF141" s="164"/>
      <c r="AG141" s="165"/>
      <c r="AH141" s="192"/>
      <c r="AI141" s="191"/>
      <c r="AJ141" s="160"/>
      <c r="AK141" s="164"/>
      <c r="AL141" s="165"/>
      <c r="AM141" s="192"/>
      <c r="AN141" s="191"/>
      <c r="AO141" s="160"/>
      <c r="AP141" s="161"/>
      <c r="AQ141" s="161"/>
      <c r="AR141" s="160"/>
      <c r="AS141" s="162"/>
      <c r="AT141" s="165"/>
      <c r="AU141" s="192"/>
      <c r="AV141" s="191"/>
      <c r="AW141" s="160"/>
      <c r="AX141" s="163"/>
      <c r="AY141" s="191"/>
      <c r="AZ141" s="273"/>
    </row>
    <row r="142" spans="1:52" ht="21.75" customHeight="1">
      <c r="A142" s="267"/>
      <c r="B142" s="270"/>
      <c r="C142" s="270"/>
      <c r="D142" s="218" t="s">
        <v>279</v>
      </c>
      <c r="E142" s="154">
        <f t="shared" si="540"/>
        <v>691.24558000000002</v>
      </c>
      <c r="F142" s="154">
        <f t="shared" si="541"/>
        <v>0</v>
      </c>
      <c r="G142" s="190"/>
      <c r="H142" s="160"/>
      <c r="I142" s="160"/>
      <c r="J142" s="161"/>
      <c r="K142" s="160"/>
      <c r="L142" s="160"/>
      <c r="M142" s="161"/>
      <c r="N142" s="160">
        <v>155.18588</v>
      </c>
      <c r="O142" s="160"/>
      <c r="P142" s="191"/>
      <c r="Q142" s="160"/>
      <c r="R142" s="160"/>
      <c r="S142" s="161"/>
      <c r="T142" s="160"/>
      <c r="U142" s="160"/>
      <c r="V142" s="161"/>
      <c r="W142" s="160"/>
      <c r="X142" s="160"/>
      <c r="Y142" s="161"/>
      <c r="Z142" s="160"/>
      <c r="AA142" s="164"/>
      <c r="AB142" s="165"/>
      <c r="AC142" s="161"/>
      <c r="AD142" s="191"/>
      <c r="AE142" s="160">
        <f>691.24558-155.18588</f>
        <v>536.05970000000002</v>
      </c>
      <c r="AF142" s="164"/>
      <c r="AG142" s="165"/>
      <c r="AH142" s="192"/>
      <c r="AI142" s="191"/>
      <c r="AJ142" s="160"/>
      <c r="AK142" s="164"/>
      <c r="AL142" s="165"/>
      <c r="AM142" s="192"/>
      <c r="AN142" s="191"/>
      <c r="AO142" s="169"/>
      <c r="AP142" s="192"/>
      <c r="AQ142" s="191"/>
      <c r="AR142" s="169"/>
      <c r="AS142" s="164"/>
      <c r="AT142" s="165"/>
      <c r="AU142" s="192"/>
      <c r="AV142" s="191"/>
      <c r="AW142" s="160"/>
      <c r="AX142" s="163"/>
      <c r="AY142" s="166"/>
      <c r="AZ142" s="273"/>
    </row>
    <row r="143" spans="1:52" ht="87.75" customHeight="1">
      <c r="A143" s="267"/>
      <c r="B143" s="270"/>
      <c r="C143" s="270"/>
      <c r="D143" s="218" t="s">
        <v>286</v>
      </c>
      <c r="E143" s="154">
        <f t="shared" si="540"/>
        <v>0</v>
      </c>
      <c r="F143" s="154">
        <f t="shared" si="541"/>
        <v>0</v>
      </c>
      <c r="G143" s="159"/>
      <c r="H143" s="169"/>
      <c r="I143" s="169"/>
      <c r="J143" s="168"/>
      <c r="K143" s="169"/>
      <c r="L143" s="169"/>
      <c r="M143" s="168"/>
      <c r="N143" s="169"/>
      <c r="O143" s="169"/>
      <c r="P143" s="174"/>
      <c r="Q143" s="169"/>
      <c r="R143" s="169"/>
      <c r="S143" s="168"/>
      <c r="T143" s="169"/>
      <c r="U143" s="169"/>
      <c r="V143" s="168"/>
      <c r="W143" s="169"/>
      <c r="X143" s="169"/>
      <c r="Y143" s="168"/>
      <c r="Z143" s="169"/>
      <c r="AA143" s="171"/>
      <c r="AB143" s="172"/>
      <c r="AC143" s="168"/>
      <c r="AD143" s="174"/>
      <c r="AE143" s="169"/>
      <c r="AF143" s="171"/>
      <c r="AG143" s="172"/>
      <c r="AH143" s="195"/>
      <c r="AI143" s="174"/>
      <c r="AJ143" s="169"/>
      <c r="AK143" s="171"/>
      <c r="AL143" s="172"/>
      <c r="AM143" s="195"/>
      <c r="AN143" s="174"/>
      <c r="AO143" s="169"/>
      <c r="AP143" s="195"/>
      <c r="AQ143" s="174"/>
      <c r="AR143" s="169"/>
      <c r="AS143" s="173"/>
      <c r="AT143" s="172"/>
      <c r="AU143" s="195"/>
      <c r="AV143" s="174"/>
      <c r="AW143" s="169"/>
      <c r="AX143" s="170"/>
      <c r="AY143" s="174"/>
      <c r="AZ143" s="273"/>
    </row>
    <row r="144" spans="1:52" ht="21.75" customHeight="1">
      <c r="A144" s="267"/>
      <c r="B144" s="270"/>
      <c r="C144" s="270"/>
      <c r="D144" s="218" t="s">
        <v>280</v>
      </c>
      <c r="E144" s="154">
        <f t="shared" si="540"/>
        <v>0</v>
      </c>
      <c r="F144" s="154">
        <f t="shared" si="541"/>
        <v>0</v>
      </c>
      <c r="G144" s="159"/>
      <c r="H144" s="169"/>
      <c r="I144" s="169"/>
      <c r="J144" s="168"/>
      <c r="K144" s="169"/>
      <c r="L144" s="169"/>
      <c r="M144" s="168"/>
      <c r="N144" s="169"/>
      <c r="O144" s="169"/>
      <c r="P144" s="174"/>
      <c r="Q144" s="169"/>
      <c r="R144" s="169"/>
      <c r="S144" s="168"/>
      <c r="T144" s="169"/>
      <c r="U144" s="169"/>
      <c r="V144" s="168"/>
      <c r="W144" s="169"/>
      <c r="X144" s="169"/>
      <c r="Y144" s="168"/>
      <c r="Z144" s="169"/>
      <c r="AA144" s="171"/>
      <c r="AB144" s="172"/>
      <c r="AC144" s="168"/>
      <c r="AD144" s="174"/>
      <c r="AE144" s="169"/>
      <c r="AF144" s="171"/>
      <c r="AG144" s="172"/>
      <c r="AH144" s="195"/>
      <c r="AI144" s="174"/>
      <c r="AJ144" s="169"/>
      <c r="AK144" s="171"/>
      <c r="AL144" s="172"/>
      <c r="AM144" s="195"/>
      <c r="AN144" s="174"/>
      <c r="AO144" s="169"/>
      <c r="AP144" s="195"/>
      <c r="AQ144" s="174"/>
      <c r="AR144" s="169"/>
      <c r="AS144" s="173"/>
      <c r="AT144" s="172"/>
      <c r="AU144" s="195"/>
      <c r="AV144" s="174"/>
      <c r="AW144" s="169"/>
      <c r="AX144" s="170"/>
      <c r="AY144" s="174"/>
      <c r="AZ144" s="273"/>
    </row>
    <row r="145" spans="1:52" ht="33.75" customHeight="1">
      <c r="A145" s="268"/>
      <c r="B145" s="271"/>
      <c r="C145" s="271"/>
      <c r="D145" s="177" t="s">
        <v>43</v>
      </c>
      <c r="E145" s="154">
        <f t="shared" si="540"/>
        <v>0</v>
      </c>
      <c r="F145" s="154">
        <f t="shared" si="541"/>
        <v>0</v>
      </c>
      <c r="G145" s="179"/>
      <c r="H145" s="155"/>
      <c r="I145" s="155"/>
      <c r="J145" s="180"/>
      <c r="K145" s="155"/>
      <c r="L145" s="155"/>
      <c r="M145" s="180"/>
      <c r="N145" s="155"/>
      <c r="O145" s="155"/>
      <c r="P145" s="182"/>
      <c r="Q145" s="155"/>
      <c r="R145" s="155"/>
      <c r="S145" s="180"/>
      <c r="T145" s="155"/>
      <c r="U145" s="155"/>
      <c r="V145" s="180"/>
      <c r="W145" s="155"/>
      <c r="X145" s="155"/>
      <c r="Y145" s="180"/>
      <c r="Z145" s="155"/>
      <c r="AA145" s="158"/>
      <c r="AB145" s="181"/>
      <c r="AC145" s="180"/>
      <c r="AD145" s="182"/>
      <c r="AE145" s="155"/>
      <c r="AF145" s="158"/>
      <c r="AG145" s="181"/>
      <c r="AH145" s="187"/>
      <c r="AI145" s="182"/>
      <c r="AJ145" s="155"/>
      <c r="AK145" s="158"/>
      <c r="AL145" s="181"/>
      <c r="AM145" s="187"/>
      <c r="AN145" s="182"/>
      <c r="AO145" s="155"/>
      <c r="AP145" s="187"/>
      <c r="AQ145" s="182"/>
      <c r="AR145" s="155"/>
      <c r="AS145" s="156"/>
      <c r="AT145" s="181"/>
      <c r="AU145" s="187"/>
      <c r="AV145" s="182"/>
      <c r="AW145" s="155"/>
      <c r="AX145" s="155"/>
      <c r="AY145" s="182"/>
      <c r="AZ145" s="274"/>
    </row>
    <row r="146" spans="1:52" ht="18.75" customHeight="1">
      <c r="A146" s="266" t="s">
        <v>370</v>
      </c>
      <c r="B146" s="269" t="s">
        <v>368</v>
      </c>
      <c r="C146" s="269" t="s">
        <v>315</v>
      </c>
      <c r="D146" s="184" t="s">
        <v>41</v>
      </c>
      <c r="E146" s="154">
        <f t="shared" ref="E146:E152" si="554">H146+K146+N146+Q146+T146+W146+Z146+AE146+AJ146+AO146+AR146+AW146</f>
        <v>1761.74</v>
      </c>
      <c r="F146" s="154">
        <f t="shared" ref="F146:F152" si="555">I146+L146+O146+R146+U146+X146+AA146+AF146+AK146+AP146+AS146+AX146</f>
        <v>0</v>
      </c>
      <c r="G146" s="185">
        <f>F146/E146</f>
        <v>0</v>
      </c>
      <c r="H146" s="176">
        <f>H147+H148+H149+H151+H152</f>
        <v>0</v>
      </c>
      <c r="I146" s="176">
        <f t="shared" ref="I146" si="556">I147+I148+I149+I151+I152</f>
        <v>0</v>
      </c>
      <c r="J146" s="176" t="e">
        <f>I146/H146*100</f>
        <v>#DIV/0!</v>
      </c>
      <c r="K146" s="176">
        <f t="shared" ref="K146:L146" si="557">K147+K148+K149+K151+K152</f>
        <v>0</v>
      </c>
      <c r="L146" s="176">
        <f t="shared" si="557"/>
        <v>0</v>
      </c>
      <c r="M146" s="176" t="e">
        <f>L146/K146*100</f>
        <v>#DIV/0!</v>
      </c>
      <c r="N146" s="176">
        <f t="shared" ref="N146:O146" si="558">N147+N148+N149+N151+N152</f>
        <v>0</v>
      </c>
      <c r="O146" s="176">
        <f t="shared" si="558"/>
        <v>0</v>
      </c>
      <c r="P146" s="176" t="e">
        <f>O146/N146*100</f>
        <v>#DIV/0!</v>
      </c>
      <c r="Q146" s="176">
        <f t="shared" ref="Q146:R146" si="559">Q147+Q148+Q149+Q151+Q152</f>
        <v>0</v>
      </c>
      <c r="R146" s="176">
        <f t="shared" si="559"/>
        <v>0</v>
      </c>
      <c r="S146" s="176" t="e">
        <f>R146/Q146*100</f>
        <v>#DIV/0!</v>
      </c>
      <c r="T146" s="176">
        <f t="shared" ref="T146:U146" si="560">T147+T148+T149+T151+T152</f>
        <v>0</v>
      </c>
      <c r="U146" s="176">
        <f t="shared" si="560"/>
        <v>0</v>
      </c>
      <c r="V146" s="176" t="e">
        <f>U146/T146*100</f>
        <v>#DIV/0!</v>
      </c>
      <c r="W146" s="176">
        <f t="shared" ref="W146:X146" si="561">W147+W148+W149+W151+W152</f>
        <v>0</v>
      </c>
      <c r="X146" s="176">
        <f t="shared" si="561"/>
        <v>0</v>
      </c>
      <c r="Y146" s="176" t="e">
        <f>X146/W146*100</f>
        <v>#DIV/0!</v>
      </c>
      <c r="Z146" s="176">
        <f t="shared" ref="Z146:AC146" si="562">Z147+Z148+Z149+Z151+Z152</f>
        <v>0</v>
      </c>
      <c r="AA146" s="176">
        <f t="shared" si="562"/>
        <v>0</v>
      </c>
      <c r="AB146" s="176">
        <f t="shared" si="562"/>
        <v>0</v>
      </c>
      <c r="AC146" s="176">
        <f t="shared" si="562"/>
        <v>0</v>
      </c>
      <c r="AD146" s="176" t="e">
        <f>AC146/Z146*100</f>
        <v>#DIV/0!</v>
      </c>
      <c r="AE146" s="176">
        <f t="shared" ref="AE146:AH146" si="563">AE147+AE148+AE149+AE151+AE152</f>
        <v>0</v>
      </c>
      <c r="AF146" s="176">
        <f t="shared" si="563"/>
        <v>0</v>
      </c>
      <c r="AG146" s="176">
        <f t="shared" si="563"/>
        <v>0</v>
      </c>
      <c r="AH146" s="176">
        <f t="shared" si="563"/>
        <v>0</v>
      </c>
      <c r="AI146" s="176" t="e">
        <f>AH146/AE146*100</f>
        <v>#DIV/0!</v>
      </c>
      <c r="AJ146" s="176">
        <f t="shared" ref="AJ146:AM146" si="564">AJ147+AJ148+AJ149+AJ151+AJ152</f>
        <v>1761.74</v>
      </c>
      <c r="AK146" s="176">
        <f t="shared" si="564"/>
        <v>0</v>
      </c>
      <c r="AL146" s="176">
        <f t="shared" si="564"/>
        <v>0</v>
      </c>
      <c r="AM146" s="176">
        <f t="shared" si="564"/>
        <v>0</v>
      </c>
      <c r="AN146" s="176">
        <f>AM146/AJ146*100</f>
        <v>0</v>
      </c>
      <c r="AO146" s="176">
        <f t="shared" ref="AO146:AP146" si="565">AO147+AO148+AO149+AO151+AO152</f>
        <v>0</v>
      </c>
      <c r="AP146" s="176">
        <f t="shared" si="565"/>
        <v>0</v>
      </c>
      <c r="AQ146" s="176" t="e">
        <f>AP146/AO146*100</f>
        <v>#DIV/0!</v>
      </c>
      <c r="AR146" s="176">
        <f t="shared" ref="AR146:AU146" si="566">AR147+AR148+AR149+AR151+AR152</f>
        <v>0</v>
      </c>
      <c r="AS146" s="176">
        <f t="shared" si="566"/>
        <v>0</v>
      </c>
      <c r="AT146" s="176">
        <f t="shared" si="566"/>
        <v>0</v>
      </c>
      <c r="AU146" s="176">
        <f t="shared" si="566"/>
        <v>0</v>
      </c>
      <c r="AV146" s="176" t="e">
        <f>AU146/AR146*100</f>
        <v>#DIV/0!</v>
      </c>
      <c r="AW146" s="176">
        <f t="shared" ref="AW146:AX146" si="567">AW147+AW148+AW149+AW151+AW152</f>
        <v>0</v>
      </c>
      <c r="AX146" s="176">
        <f t="shared" si="567"/>
        <v>0</v>
      </c>
      <c r="AY146" s="176" t="e">
        <f>AX146/AW146*100</f>
        <v>#DIV/0!</v>
      </c>
      <c r="AZ146" s="272"/>
    </row>
    <row r="147" spans="1:52" ht="31.5">
      <c r="A147" s="267"/>
      <c r="B147" s="270"/>
      <c r="C147" s="270"/>
      <c r="D147" s="186" t="s">
        <v>37</v>
      </c>
      <c r="E147" s="154">
        <f t="shared" si="554"/>
        <v>0</v>
      </c>
      <c r="F147" s="154">
        <f t="shared" si="555"/>
        <v>0</v>
      </c>
      <c r="G147" s="179"/>
      <c r="H147" s="155"/>
      <c r="I147" s="155"/>
      <c r="J147" s="180"/>
      <c r="K147" s="155"/>
      <c r="L147" s="155"/>
      <c r="M147" s="180"/>
      <c r="N147" s="155"/>
      <c r="O147" s="155"/>
      <c r="P147" s="182"/>
      <c r="Q147" s="155"/>
      <c r="R147" s="155"/>
      <c r="S147" s="180"/>
      <c r="T147" s="155"/>
      <c r="U147" s="155"/>
      <c r="V147" s="180"/>
      <c r="W147" s="155"/>
      <c r="X147" s="155"/>
      <c r="Y147" s="180"/>
      <c r="Z147" s="155"/>
      <c r="AA147" s="158"/>
      <c r="AB147" s="181"/>
      <c r="AC147" s="180"/>
      <c r="AD147" s="182"/>
      <c r="AE147" s="155"/>
      <c r="AF147" s="158"/>
      <c r="AG147" s="181"/>
      <c r="AH147" s="187"/>
      <c r="AI147" s="182"/>
      <c r="AJ147" s="155"/>
      <c r="AK147" s="158"/>
      <c r="AL147" s="181"/>
      <c r="AM147" s="187"/>
      <c r="AN147" s="182"/>
      <c r="AO147" s="188"/>
      <c r="AP147" s="155"/>
      <c r="AQ147" s="155"/>
      <c r="AR147" s="155"/>
      <c r="AS147" s="156"/>
      <c r="AT147" s="181"/>
      <c r="AU147" s="187"/>
      <c r="AV147" s="182"/>
      <c r="AW147" s="155"/>
      <c r="AX147" s="157"/>
      <c r="AY147" s="182"/>
      <c r="AZ147" s="273"/>
    </row>
    <row r="148" spans="1:52" ht="64.5" customHeight="1">
      <c r="A148" s="267"/>
      <c r="B148" s="270"/>
      <c r="C148" s="270"/>
      <c r="D148" s="189" t="s">
        <v>2</v>
      </c>
      <c r="E148" s="154">
        <f t="shared" si="554"/>
        <v>0</v>
      </c>
      <c r="F148" s="154">
        <f t="shared" si="555"/>
        <v>0</v>
      </c>
      <c r="G148" s="190"/>
      <c r="H148" s="160"/>
      <c r="I148" s="160"/>
      <c r="J148" s="161"/>
      <c r="K148" s="160"/>
      <c r="L148" s="160"/>
      <c r="M148" s="161"/>
      <c r="N148" s="160"/>
      <c r="O148" s="160"/>
      <c r="P148" s="191"/>
      <c r="Q148" s="160"/>
      <c r="R148" s="160"/>
      <c r="S148" s="161"/>
      <c r="T148" s="160"/>
      <c r="U148" s="160"/>
      <c r="V148" s="161"/>
      <c r="W148" s="160"/>
      <c r="X148" s="160"/>
      <c r="Y148" s="161"/>
      <c r="Z148" s="160"/>
      <c r="AA148" s="164"/>
      <c r="AB148" s="165"/>
      <c r="AC148" s="161"/>
      <c r="AD148" s="191"/>
      <c r="AE148" s="160"/>
      <c r="AF148" s="164"/>
      <c r="AG148" s="165"/>
      <c r="AH148" s="192"/>
      <c r="AI148" s="191"/>
      <c r="AJ148" s="160"/>
      <c r="AK148" s="164"/>
      <c r="AL148" s="165"/>
      <c r="AM148" s="192"/>
      <c r="AN148" s="191"/>
      <c r="AO148" s="160"/>
      <c r="AP148" s="161"/>
      <c r="AQ148" s="161"/>
      <c r="AR148" s="160"/>
      <c r="AS148" s="162"/>
      <c r="AT148" s="165"/>
      <c r="AU148" s="192"/>
      <c r="AV148" s="191"/>
      <c r="AW148" s="160"/>
      <c r="AX148" s="163"/>
      <c r="AY148" s="191"/>
      <c r="AZ148" s="273"/>
    </row>
    <row r="149" spans="1:52" ht="21.75" customHeight="1">
      <c r="A149" s="267"/>
      <c r="B149" s="270"/>
      <c r="C149" s="270"/>
      <c r="D149" s="218" t="s">
        <v>279</v>
      </c>
      <c r="E149" s="154">
        <f t="shared" si="554"/>
        <v>1761.74</v>
      </c>
      <c r="F149" s="154">
        <f t="shared" si="555"/>
        <v>0</v>
      </c>
      <c r="G149" s="190"/>
      <c r="H149" s="160"/>
      <c r="I149" s="160"/>
      <c r="J149" s="161"/>
      <c r="K149" s="160"/>
      <c r="L149" s="160"/>
      <c r="M149" s="161"/>
      <c r="N149" s="160"/>
      <c r="O149" s="160"/>
      <c r="P149" s="191"/>
      <c r="Q149" s="160"/>
      <c r="R149" s="160"/>
      <c r="S149" s="161"/>
      <c r="T149" s="160"/>
      <c r="U149" s="160"/>
      <c r="V149" s="161"/>
      <c r="W149" s="160"/>
      <c r="X149" s="160"/>
      <c r="Y149" s="161"/>
      <c r="Z149" s="160"/>
      <c r="AA149" s="164"/>
      <c r="AB149" s="165"/>
      <c r="AC149" s="161"/>
      <c r="AD149" s="191"/>
      <c r="AE149" s="160"/>
      <c r="AF149" s="164"/>
      <c r="AG149" s="165"/>
      <c r="AH149" s="192"/>
      <c r="AI149" s="191"/>
      <c r="AJ149" s="160">
        <v>1761.74</v>
      </c>
      <c r="AK149" s="164"/>
      <c r="AL149" s="165"/>
      <c r="AM149" s="192"/>
      <c r="AN149" s="191"/>
      <c r="AO149" s="169"/>
      <c r="AP149" s="192"/>
      <c r="AQ149" s="191"/>
      <c r="AR149" s="169"/>
      <c r="AS149" s="164"/>
      <c r="AT149" s="165"/>
      <c r="AU149" s="192"/>
      <c r="AV149" s="191"/>
      <c r="AW149" s="160"/>
      <c r="AX149" s="163"/>
      <c r="AY149" s="166"/>
      <c r="AZ149" s="273"/>
    </row>
    <row r="150" spans="1:52" ht="87.75" customHeight="1">
      <c r="A150" s="267"/>
      <c r="B150" s="270"/>
      <c r="C150" s="270"/>
      <c r="D150" s="218" t="s">
        <v>286</v>
      </c>
      <c r="E150" s="154">
        <f t="shared" si="554"/>
        <v>0</v>
      </c>
      <c r="F150" s="154">
        <f t="shared" si="555"/>
        <v>0</v>
      </c>
      <c r="G150" s="159"/>
      <c r="H150" s="169"/>
      <c r="I150" s="169"/>
      <c r="J150" s="168"/>
      <c r="K150" s="169"/>
      <c r="L150" s="169"/>
      <c r="M150" s="168"/>
      <c r="N150" s="169"/>
      <c r="O150" s="169"/>
      <c r="P150" s="174"/>
      <c r="Q150" s="169"/>
      <c r="R150" s="169"/>
      <c r="S150" s="168"/>
      <c r="T150" s="169"/>
      <c r="U150" s="169"/>
      <c r="V150" s="168"/>
      <c r="W150" s="169"/>
      <c r="X150" s="169"/>
      <c r="Y150" s="168"/>
      <c r="Z150" s="169"/>
      <c r="AA150" s="171"/>
      <c r="AB150" s="172"/>
      <c r="AC150" s="168"/>
      <c r="AD150" s="174"/>
      <c r="AE150" s="169"/>
      <c r="AF150" s="171"/>
      <c r="AG150" s="172"/>
      <c r="AH150" s="195"/>
      <c r="AI150" s="174"/>
      <c r="AJ150" s="169"/>
      <c r="AK150" s="171"/>
      <c r="AL150" s="172"/>
      <c r="AM150" s="195"/>
      <c r="AN150" s="174"/>
      <c r="AO150" s="169"/>
      <c r="AP150" s="195"/>
      <c r="AQ150" s="174"/>
      <c r="AR150" s="169"/>
      <c r="AS150" s="173"/>
      <c r="AT150" s="172"/>
      <c r="AU150" s="195"/>
      <c r="AV150" s="174"/>
      <c r="AW150" s="169"/>
      <c r="AX150" s="170"/>
      <c r="AY150" s="174"/>
      <c r="AZ150" s="273"/>
    </row>
    <row r="151" spans="1:52" ht="21.75" customHeight="1">
      <c r="A151" s="267"/>
      <c r="B151" s="270"/>
      <c r="C151" s="270"/>
      <c r="D151" s="218" t="s">
        <v>280</v>
      </c>
      <c r="E151" s="154">
        <f t="shared" si="554"/>
        <v>0</v>
      </c>
      <c r="F151" s="154">
        <f t="shared" si="555"/>
        <v>0</v>
      </c>
      <c r="G151" s="159"/>
      <c r="H151" s="169"/>
      <c r="I151" s="169"/>
      <c r="J151" s="168"/>
      <c r="K151" s="169"/>
      <c r="L151" s="169"/>
      <c r="M151" s="168"/>
      <c r="N151" s="169"/>
      <c r="O151" s="169"/>
      <c r="P151" s="174"/>
      <c r="Q151" s="169"/>
      <c r="R151" s="169"/>
      <c r="S151" s="168"/>
      <c r="T151" s="169"/>
      <c r="U151" s="169"/>
      <c r="V151" s="168"/>
      <c r="W151" s="169"/>
      <c r="X151" s="169"/>
      <c r="Y151" s="168"/>
      <c r="Z151" s="169"/>
      <c r="AA151" s="171"/>
      <c r="AB151" s="172"/>
      <c r="AC151" s="168"/>
      <c r="AD151" s="174"/>
      <c r="AE151" s="169"/>
      <c r="AF151" s="171"/>
      <c r="AG151" s="172"/>
      <c r="AH151" s="195"/>
      <c r="AI151" s="174"/>
      <c r="AJ151" s="169"/>
      <c r="AK151" s="171"/>
      <c r="AL151" s="172"/>
      <c r="AM151" s="195"/>
      <c r="AN151" s="174"/>
      <c r="AO151" s="169"/>
      <c r="AP151" s="195"/>
      <c r="AQ151" s="174"/>
      <c r="AR151" s="169"/>
      <c r="AS151" s="173"/>
      <c r="AT151" s="172"/>
      <c r="AU151" s="195"/>
      <c r="AV151" s="174"/>
      <c r="AW151" s="169"/>
      <c r="AX151" s="170"/>
      <c r="AY151" s="174"/>
      <c r="AZ151" s="273"/>
    </row>
    <row r="152" spans="1:52" ht="33.75" customHeight="1">
      <c r="A152" s="268"/>
      <c r="B152" s="271"/>
      <c r="C152" s="271"/>
      <c r="D152" s="177" t="s">
        <v>43</v>
      </c>
      <c r="E152" s="154">
        <f t="shared" si="554"/>
        <v>0</v>
      </c>
      <c r="F152" s="154">
        <f t="shared" si="555"/>
        <v>0</v>
      </c>
      <c r="G152" s="179"/>
      <c r="H152" s="155"/>
      <c r="I152" s="155"/>
      <c r="J152" s="180"/>
      <c r="K152" s="155"/>
      <c r="L152" s="155"/>
      <c r="M152" s="180"/>
      <c r="N152" s="155"/>
      <c r="O152" s="155"/>
      <c r="P152" s="182"/>
      <c r="Q152" s="155"/>
      <c r="R152" s="155"/>
      <c r="S152" s="180"/>
      <c r="T152" s="155"/>
      <c r="U152" s="155"/>
      <c r="V152" s="180"/>
      <c r="W152" s="155"/>
      <c r="X152" s="155"/>
      <c r="Y152" s="180"/>
      <c r="Z152" s="155"/>
      <c r="AA152" s="158"/>
      <c r="AB152" s="181"/>
      <c r="AC152" s="180"/>
      <c r="AD152" s="182"/>
      <c r="AE152" s="155"/>
      <c r="AF152" s="158"/>
      <c r="AG152" s="181"/>
      <c r="AH152" s="187"/>
      <c r="AI152" s="182"/>
      <c r="AJ152" s="155"/>
      <c r="AK152" s="158"/>
      <c r="AL152" s="181"/>
      <c r="AM152" s="187"/>
      <c r="AN152" s="182"/>
      <c r="AO152" s="155"/>
      <c r="AP152" s="187"/>
      <c r="AQ152" s="182"/>
      <c r="AR152" s="155"/>
      <c r="AS152" s="156"/>
      <c r="AT152" s="181"/>
      <c r="AU152" s="187"/>
      <c r="AV152" s="182"/>
      <c r="AW152" s="155"/>
      <c r="AX152" s="155"/>
      <c r="AY152" s="182"/>
      <c r="AZ152" s="274"/>
    </row>
    <row r="153" spans="1:52" ht="18.75" customHeight="1">
      <c r="A153" s="266" t="s">
        <v>373</v>
      </c>
      <c r="B153" s="269" t="s">
        <v>372</v>
      </c>
      <c r="C153" s="269" t="s">
        <v>315</v>
      </c>
      <c r="D153" s="184" t="s">
        <v>41</v>
      </c>
      <c r="E153" s="154">
        <f t="shared" ref="E153:E159" si="568">H153+K153+N153+Q153+T153+W153+Z153+AE153+AJ153+AO153+AR153+AW153</f>
        <v>607.26048000000003</v>
      </c>
      <c r="F153" s="154">
        <f t="shared" ref="F153:F159" si="569">I153+L153+O153+R153+U153+X153+AA153+AF153+AK153+AP153+AS153+AX153</f>
        <v>0</v>
      </c>
      <c r="G153" s="185">
        <f>F153/E153</f>
        <v>0</v>
      </c>
      <c r="H153" s="176">
        <f>H154+H155+H156+H158+H159</f>
        <v>0</v>
      </c>
      <c r="I153" s="176">
        <f t="shared" ref="I153" si="570">I154+I155+I156+I158+I159</f>
        <v>0</v>
      </c>
      <c r="J153" s="176" t="e">
        <f>I153/H153*100</f>
        <v>#DIV/0!</v>
      </c>
      <c r="K153" s="176">
        <f t="shared" ref="K153:L153" si="571">K154+K155+K156+K158+K159</f>
        <v>0</v>
      </c>
      <c r="L153" s="176">
        <f t="shared" si="571"/>
        <v>0</v>
      </c>
      <c r="M153" s="176" t="e">
        <f>L153/K153*100</f>
        <v>#DIV/0!</v>
      </c>
      <c r="N153" s="176">
        <f t="shared" ref="N153:O153" si="572">N154+N155+N156+N158+N159</f>
        <v>0</v>
      </c>
      <c r="O153" s="176">
        <f t="shared" si="572"/>
        <v>0</v>
      </c>
      <c r="P153" s="176" t="e">
        <f>O153/N153*100</f>
        <v>#DIV/0!</v>
      </c>
      <c r="Q153" s="176">
        <f t="shared" ref="Q153:R153" si="573">Q154+Q155+Q156+Q158+Q159</f>
        <v>0</v>
      </c>
      <c r="R153" s="176">
        <f t="shared" si="573"/>
        <v>0</v>
      </c>
      <c r="S153" s="176" t="e">
        <f>R153/Q153*100</f>
        <v>#DIV/0!</v>
      </c>
      <c r="T153" s="176">
        <f t="shared" ref="T153:U153" si="574">T154+T155+T156+T158+T159</f>
        <v>0</v>
      </c>
      <c r="U153" s="176">
        <f t="shared" si="574"/>
        <v>0</v>
      </c>
      <c r="V153" s="176" t="e">
        <f>U153/T153*100</f>
        <v>#DIV/0!</v>
      </c>
      <c r="W153" s="176">
        <f t="shared" ref="W153:X153" si="575">W154+W155+W156+W158+W159</f>
        <v>0</v>
      </c>
      <c r="X153" s="176">
        <f t="shared" si="575"/>
        <v>0</v>
      </c>
      <c r="Y153" s="176" t="e">
        <f>X153/W153*100</f>
        <v>#DIV/0!</v>
      </c>
      <c r="Z153" s="176">
        <f t="shared" ref="Z153:AC153" si="576">Z154+Z155+Z156+Z158+Z159</f>
        <v>607.26048000000003</v>
      </c>
      <c r="AA153" s="176">
        <f t="shared" si="576"/>
        <v>0</v>
      </c>
      <c r="AB153" s="176">
        <f t="shared" si="576"/>
        <v>0</v>
      </c>
      <c r="AC153" s="176">
        <f t="shared" si="576"/>
        <v>0</v>
      </c>
      <c r="AD153" s="176">
        <f>AC153/Z153*100</f>
        <v>0</v>
      </c>
      <c r="AE153" s="176">
        <f t="shared" ref="AE153:AH153" si="577">AE154+AE155+AE156+AE158+AE159</f>
        <v>0</v>
      </c>
      <c r="AF153" s="176">
        <f t="shared" si="577"/>
        <v>0</v>
      </c>
      <c r="AG153" s="176">
        <f t="shared" si="577"/>
        <v>0</v>
      </c>
      <c r="AH153" s="176">
        <f t="shared" si="577"/>
        <v>0</v>
      </c>
      <c r="AI153" s="176" t="e">
        <f>AH153/AE153*100</f>
        <v>#DIV/0!</v>
      </c>
      <c r="AJ153" s="176">
        <f t="shared" ref="AJ153:AM153" si="578">AJ154+AJ155+AJ156+AJ158+AJ159</f>
        <v>0</v>
      </c>
      <c r="AK153" s="176">
        <f t="shared" si="578"/>
        <v>0</v>
      </c>
      <c r="AL153" s="176">
        <f t="shared" si="578"/>
        <v>0</v>
      </c>
      <c r="AM153" s="176">
        <f t="shared" si="578"/>
        <v>0</v>
      </c>
      <c r="AN153" s="176" t="e">
        <f>AM153/AJ153*100</f>
        <v>#DIV/0!</v>
      </c>
      <c r="AO153" s="176">
        <f t="shared" ref="AO153:AP153" si="579">AO154+AO155+AO156+AO158+AO159</f>
        <v>0</v>
      </c>
      <c r="AP153" s="176">
        <f t="shared" si="579"/>
        <v>0</v>
      </c>
      <c r="AQ153" s="176" t="e">
        <f>AP153/AO153*100</f>
        <v>#DIV/0!</v>
      </c>
      <c r="AR153" s="176">
        <f t="shared" ref="AR153:AU153" si="580">AR154+AR155+AR156+AR158+AR159</f>
        <v>0</v>
      </c>
      <c r="AS153" s="176">
        <f t="shared" si="580"/>
        <v>0</v>
      </c>
      <c r="AT153" s="176">
        <f t="shared" si="580"/>
        <v>0</v>
      </c>
      <c r="AU153" s="176">
        <f t="shared" si="580"/>
        <v>0</v>
      </c>
      <c r="AV153" s="176" t="e">
        <f>AU153/AR153*100</f>
        <v>#DIV/0!</v>
      </c>
      <c r="AW153" s="176">
        <f t="shared" ref="AW153:AX153" si="581">AW154+AW155+AW156+AW158+AW159</f>
        <v>0</v>
      </c>
      <c r="AX153" s="176">
        <f t="shared" si="581"/>
        <v>0</v>
      </c>
      <c r="AY153" s="176" t="e">
        <f>AX153/AW153*100</f>
        <v>#DIV/0!</v>
      </c>
      <c r="AZ153" s="272"/>
    </row>
    <row r="154" spans="1:52" ht="31.5">
      <c r="A154" s="267"/>
      <c r="B154" s="270"/>
      <c r="C154" s="270"/>
      <c r="D154" s="186" t="s">
        <v>37</v>
      </c>
      <c r="E154" s="154">
        <f t="shared" si="568"/>
        <v>0</v>
      </c>
      <c r="F154" s="154">
        <f t="shared" si="569"/>
        <v>0</v>
      </c>
      <c r="G154" s="179"/>
      <c r="H154" s="155"/>
      <c r="I154" s="155"/>
      <c r="J154" s="180"/>
      <c r="K154" s="155"/>
      <c r="L154" s="155"/>
      <c r="M154" s="180"/>
      <c r="N154" s="155"/>
      <c r="O154" s="155"/>
      <c r="P154" s="182"/>
      <c r="Q154" s="155"/>
      <c r="R154" s="155"/>
      <c r="S154" s="180"/>
      <c r="T154" s="155"/>
      <c r="U154" s="155"/>
      <c r="V154" s="180"/>
      <c r="W154" s="155"/>
      <c r="X154" s="155"/>
      <c r="Y154" s="180"/>
      <c r="Z154" s="155"/>
      <c r="AA154" s="158"/>
      <c r="AB154" s="181"/>
      <c r="AC154" s="180"/>
      <c r="AD154" s="182"/>
      <c r="AE154" s="155"/>
      <c r="AF154" s="158"/>
      <c r="AG154" s="181"/>
      <c r="AH154" s="187"/>
      <c r="AI154" s="182"/>
      <c r="AJ154" s="155"/>
      <c r="AK154" s="158"/>
      <c r="AL154" s="181"/>
      <c r="AM154" s="187"/>
      <c r="AN154" s="182"/>
      <c r="AO154" s="188"/>
      <c r="AP154" s="155"/>
      <c r="AQ154" s="155"/>
      <c r="AR154" s="155"/>
      <c r="AS154" s="156"/>
      <c r="AT154" s="181"/>
      <c r="AU154" s="187"/>
      <c r="AV154" s="182"/>
      <c r="AW154" s="155"/>
      <c r="AX154" s="157"/>
      <c r="AY154" s="182"/>
      <c r="AZ154" s="273"/>
    </row>
    <row r="155" spans="1:52" ht="64.5" customHeight="1">
      <c r="A155" s="267"/>
      <c r="B155" s="270"/>
      <c r="C155" s="270"/>
      <c r="D155" s="189" t="s">
        <v>2</v>
      </c>
      <c r="E155" s="154">
        <f t="shared" si="568"/>
        <v>0</v>
      </c>
      <c r="F155" s="154">
        <f t="shared" si="569"/>
        <v>0</v>
      </c>
      <c r="G155" s="190"/>
      <c r="H155" s="160"/>
      <c r="I155" s="160"/>
      <c r="J155" s="161"/>
      <c r="K155" s="160"/>
      <c r="L155" s="160"/>
      <c r="M155" s="161"/>
      <c r="N155" s="160"/>
      <c r="O155" s="160"/>
      <c r="P155" s="191"/>
      <c r="Q155" s="160"/>
      <c r="R155" s="160"/>
      <c r="S155" s="161"/>
      <c r="T155" s="160"/>
      <c r="U155" s="160"/>
      <c r="V155" s="161"/>
      <c r="W155" s="160"/>
      <c r="X155" s="160"/>
      <c r="Y155" s="161"/>
      <c r="Z155" s="160"/>
      <c r="AA155" s="164"/>
      <c r="AB155" s="165"/>
      <c r="AC155" s="161"/>
      <c r="AD155" s="191"/>
      <c r="AE155" s="160"/>
      <c r="AF155" s="164"/>
      <c r="AG155" s="165"/>
      <c r="AH155" s="192"/>
      <c r="AI155" s="191"/>
      <c r="AJ155" s="160"/>
      <c r="AK155" s="164"/>
      <c r="AL155" s="165"/>
      <c r="AM155" s="192"/>
      <c r="AN155" s="191"/>
      <c r="AO155" s="160"/>
      <c r="AP155" s="161"/>
      <c r="AQ155" s="161"/>
      <c r="AR155" s="160"/>
      <c r="AS155" s="162"/>
      <c r="AT155" s="165"/>
      <c r="AU155" s="192"/>
      <c r="AV155" s="191"/>
      <c r="AW155" s="160"/>
      <c r="AX155" s="163"/>
      <c r="AY155" s="191"/>
      <c r="AZ155" s="273"/>
    </row>
    <row r="156" spans="1:52" ht="21.75" customHeight="1">
      <c r="A156" s="267"/>
      <c r="B156" s="270"/>
      <c r="C156" s="270"/>
      <c r="D156" s="218" t="s">
        <v>279</v>
      </c>
      <c r="E156" s="154">
        <f t="shared" si="568"/>
        <v>607.26048000000003</v>
      </c>
      <c r="F156" s="154">
        <f t="shared" si="569"/>
        <v>0</v>
      </c>
      <c r="G156" s="190"/>
      <c r="H156" s="160"/>
      <c r="I156" s="160"/>
      <c r="J156" s="161"/>
      <c r="K156" s="160"/>
      <c r="L156" s="160"/>
      <c r="M156" s="161"/>
      <c r="N156" s="160"/>
      <c r="O156" s="160"/>
      <c r="P156" s="191"/>
      <c r="Q156" s="160"/>
      <c r="R156" s="160"/>
      <c r="S156" s="161"/>
      <c r="T156" s="160"/>
      <c r="U156" s="160"/>
      <c r="V156" s="161"/>
      <c r="W156" s="160"/>
      <c r="X156" s="160"/>
      <c r="Y156" s="161"/>
      <c r="Z156" s="160">
        <v>607.26048000000003</v>
      </c>
      <c r="AA156" s="164"/>
      <c r="AB156" s="165"/>
      <c r="AC156" s="161"/>
      <c r="AD156" s="191"/>
      <c r="AE156" s="160"/>
      <c r="AF156" s="164"/>
      <c r="AG156" s="165"/>
      <c r="AH156" s="192"/>
      <c r="AI156" s="191"/>
      <c r="AJ156" s="160"/>
      <c r="AK156" s="164"/>
      <c r="AL156" s="165"/>
      <c r="AM156" s="192"/>
      <c r="AN156" s="191"/>
      <c r="AO156" s="169"/>
      <c r="AP156" s="192"/>
      <c r="AQ156" s="191"/>
      <c r="AR156" s="169"/>
      <c r="AS156" s="164"/>
      <c r="AT156" s="165"/>
      <c r="AU156" s="192"/>
      <c r="AV156" s="191"/>
      <c r="AW156" s="160"/>
      <c r="AX156" s="163"/>
      <c r="AY156" s="166"/>
      <c r="AZ156" s="273"/>
    </row>
    <row r="157" spans="1:52" ht="87.75" customHeight="1">
      <c r="A157" s="267"/>
      <c r="B157" s="270"/>
      <c r="C157" s="270"/>
      <c r="D157" s="218" t="s">
        <v>286</v>
      </c>
      <c r="E157" s="154">
        <f t="shared" si="568"/>
        <v>0</v>
      </c>
      <c r="F157" s="154">
        <f t="shared" si="569"/>
        <v>0</v>
      </c>
      <c r="G157" s="159"/>
      <c r="H157" s="169"/>
      <c r="I157" s="169"/>
      <c r="J157" s="168"/>
      <c r="K157" s="169"/>
      <c r="L157" s="169"/>
      <c r="M157" s="168"/>
      <c r="N157" s="169"/>
      <c r="O157" s="169"/>
      <c r="P157" s="174"/>
      <c r="Q157" s="169"/>
      <c r="R157" s="169"/>
      <c r="S157" s="168"/>
      <c r="T157" s="169"/>
      <c r="U157" s="169"/>
      <c r="V157" s="168"/>
      <c r="W157" s="169"/>
      <c r="X157" s="169"/>
      <c r="Y157" s="168"/>
      <c r="Z157" s="169"/>
      <c r="AA157" s="171"/>
      <c r="AB157" s="172"/>
      <c r="AC157" s="168"/>
      <c r="AD157" s="174"/>
      <c r="AE157" s="169"/>
      <c r="AF157" s="171"/>
      <c r="AG157" s="172"/>
      <c r="AH157" s="195"/>
      <c r="AI157" s="174"/>
      <c r="AJ157" s="169"/>
      <c r="AK157" s="171"/>
      <c r="AL157" s="172"/>
      <c r="AM157" s="195"/>
      <c r="AN157" s="174"/>
      <c r="AO157" s="169"/>
      <c r="AP157" s="195"/>
      <c r="AQ157" s="174"/>
      <c r="AR157" s="169"/>
      <c r="AS157" s="173"/>
      <c r="AT157" s="172"/>
      <c r="AU157" s="195"/>
      <c r="AV157" s="174"/>
      <c r="AW157" s="169"/>
      <c r="AX157" s="170"/>
      <c r="AY157" s="174"/>
      <c r="AZ157" s="273"/>
    </row>
    <row r="158" spans="1:52" ht="21.75" customHeight="1">
      <c r="A158" s="267"/>
      <c r="B158" s="270"/>
      <c r="C158" s="270"/>
      <c r="D158" s="218" t="s">
        <v>280</v>
      </c>
      <c r="E158" s="154">
        <f t="shared" si="568"/>
        <v>0</v>
      </c>
      <c r="F158" s="154">
        <f t="shared" si="569"/>
        <v>0</v>
      </c>
      <c r="G158" s="159"/>
      <c r="H158" s="169"/>
      <c r="I158" s="169"/>
      <c r="J158" s="168"/>
      <c r="K158" s="169"/>
      <c r="L158" s="169"/>
      <c r="M158" s="168"/>
      <c r="N158" s="169"/>
      <c r="O158" s="169"/>
      <c r="P158" s="174"/>
      <c r="Q158" s="169"/>
      <c r="R158" s="169"/>
      <c r="S158" s="168"/>
      <c r="T158" s="169"/>
      <c r="U158" s="169"/>
      <c r="V158" s="168"/>
      <c r="W158" s="169"/>
      <c r="X158" s="169"/>
      <c r="Y158" s="168"/>
      <c r="Z158" s="169"/>
      <c r="AA158" s="171"/>
      <c r="AB158" s="172"/>
      <c r="AC158" s="168"/>
      <c r="AD158" s="174"/>
      <c r="AE158" s="169"/>
      <c r="AF158" s="171"/>
      <c r="AG158" s="172"/>
      <c r="AH158" s="195"/>
      <c r="AI158" s="174"/>
      <c r="AJ158" s="169"/>
      <c r="AK158" s="171"/>
      <c r="AL158" s="172"/>
      <c r="AM158" s="195"/>
      <c r="AN158" s="174"/>
      <c r="AO158" s="169"/>
      <c r="AP158" s="195"/>
      <c r="AQ158" s="174"/>
      <c r="AR158" s="169"/>
      <c r="AS158" s="173"/>
      <c r="AT158" s="172"/>
      <c r="AU158" s="195"/>
      <c r="AV158" s="174"/>
      <c r="AW158" s="169"/>
      <c r="AX158" s="170"/>
      <c r="AY158" s="174"/>
      <c r="AZ158" s="273"/>
    </row>
    <row r="159" spans="1:52" ht="33.75" customHeight="1">
      <c r="A159" s="268"/>
      <c r="B159" s="271"/>
      <c r="C159" s="271"/>
      <c r="D159" s="177" t="s">
        <v>43</v>
      </c>
      <c r="E159" s="154">
        <f t="shared" si="568"/>
        <v>0</v>
      </c>
      <c r="F159" s="154">
        <f t="shared" si="569"/>
        <v>0</v>
      </c>
      <c r="G159" s="179"/>
      <c r="H159" s="155"/>
      <c r="I159" s="155"/>
      <c r="J159" s="180"/>
      <c r="K159" s="155"/>
      <c r="L159" s="155"/>
      <c r="M159" s="180"/>
      <c r="N159" s="155"/>
      <c r="O159" s="155"/>
      <c r="P159" s="182"/>
      <c r="Q159" s="155"/>
      <c r="R159" s="155"/>
      <c r="S159" s="180"/>
      <c r="T159" s="155"/>
      <c r="U159" s="155"/>
      <c r="V159" s="180"/>
      <c r="W159" s="155"/>
      <c r="X159" s="155"/>
      <c r="Y159" s="180"/>
      <c r="Z159" s="155"/>
      <c r="AA159" s="158"/>
      <c r="AB159" s="181"/>
      <c r="AC159" s="180"/>
      <c r="AD159" s="182"/>
      <c r="AE159" s="155"/>
      <c r="AF159" s="158"/>
      <c r="AG159" s="181"/>
      <c r="AH159" s="187"/>
      <c r="AI159" s="182"/>
      <c r="AJ159" s="155"/>
      <c r="AK159" s="158"/>
      <c r="AL159" s="181"/>
      <c r="AM159" s="187"/>
      <c r="AN159" s="182"/>
      <c r="AO159" s="155"/>
      <c r="AP159" s="187"/>
      <c r="AQ159" s="182"/>
      <c r="AR159" s="155"/>
      <c r="AS159" s="156"/>
      <c r="AT159" s="181"/>
      <c r="AU159" s="187"/>
      <c r="AV159" s="182"/>
      <c r="AW159" s="155"/>
      <c r="AX159" s="155"/>
      <c r="AY159" s="182"/>
      <c r="AZ159" s="274"/>
    </row>
    <row r="160" spans="1:52" ht="29.25" customHeight="1">
      <c r="A160" s="266" t="s">
        <v>261</v>
      </c>
      <c r="B160" s="269" t="s">
        <v>386</v>
      </c>
      <c r="C160" s="269" t="s">
        <v>315</v>
      </c>
      <c r="D160" s="184" t="s">
        <v>41</v>
      </c>
      <c r="E160" s="154">
        <f t="shared" ref="E160:E166" si="582">H160+K160+N160+Q160+T160+W160+Z160+AE160+AJ160+AO160+AR160+AW160</f>
        <v>1460</v>
      </c>
      <c r="F160" s="154">
        <f t="shared" ref="F160:F166" si="583">I160+L160+O160+R160+U160+X160+AA160+AF160+AK160+AP160+AS160+AX160</f>
        <v>0</v>
      </c>
      <c r="G160" s="185">
        <f>F160/E160</f>
        <v>0</v>
      </c>
      <c r="H160" s="176">
        <f>H161+H162+H163+H165+H166</f>
        <v>0</v>
      </c>
      <c r="I160" s="176">
        <f t="shared" ref="I160" si="584">I161+I162+I163+I165+I166</f>
        <v>0</v>
      </c>
      <c r="J160" s="176" t="e">
        <f>I160/H160*100</f>
        <v>#DIV/0!</v>
      </c>
      <c r="K160" s="176">
        <f t="shared" ref="K160:L160" si="585">K161+K162+K163+K165+K166</f>
        <v>0</v>
      </c>
      <c r="L160" s="176">
        <f t="shared" si="585"/>
        <v>0</v>
      </c>
      <c r="M160" s="176" t="e">
        <f>L160/K160*100</f>
        <v>#DIV/0!</v>
      </c>
      <c r="N160" s="176">
        <f t="shared" ref="N160:O160" si="586">N161+N162+N163+N165+N166</f>
        <v>0</v>
      </c>
      <c r="O160" s="176">
        <f t="shared" si="586"/>
        <v>0</v>
      </c>
      <c r="P160" s="176" t="e">
        <f>O160/N160*100</f>
        <v>#DIV/0!</v>
      </c>
      <c r="Q160" s="176">
        <f t="shared" ref="Q160:R160" si="587">Q161+Q162+Q163+Q165+Q166</f>
        <v>0</v>
      </c>
      <c r="R160" s="176">
        <f t="shared" si="587"/>
        <v>0</v>
      </c>
      <c r="S160" s="176" t="e">
        <f>R160/Q160*100</f>
        <v>#DIV/0!</v>
      </c>
      <c r="T160" s="176">
        <f t="shared" ref="T160:U160" si="588">T161+T162+T163+T165+T166</f>
        <v>1460</v>
      </c>
      <c r="U160" s="176">
        <f t="shared" si="588"/>
        <v>0</v>
      </c>
      <c r="V160" s="176">
        <f>U160/T160*100</f>
        <v>0</v>
      </c>
      <c r="W160" s="176">
        <f t="shared" ref="W160:X160" si="589">W161+W162+W163+W165+W166</f>
        <v>0</v>
      </c>
      <c r="X160" s="176">
        <f t="shared" si="589"/>
        <v>0</v>
      </c>
      <c r="Y160" s="176" t="e">
        <f>X160/W160*100</f>
        <v>#DIV/0!</v>
      </c>
      <c r="Z160" s="176">
        <f t="shared" ref="Z160:AC160" si="590">Z161+Z162+Z163+Z165+Z166</f>
        <v>0</v>
      </c>
      <c r="AA160" s="176">
        <f t="shared" si="590"/>
        <v>0</v>
      </c>
      <c r="AB160" s="176">
        <f t="shared" si="590"/>
        <v>0</v>
      </c>
      <c r="AC160" s="176">
        <f t="shared" si="590"/>
        <v>0</v>
      </c>
      <c r="AD160" s="176" t="e">
        <f>AC160/Z160*100</f>
        <v>#DIV/0!</v>
      </c>
      <c r="AE160" s="176">
        <f t="shared" ref="AE160:AH160" si="591">AE161+AE162+AE163+AE165+AE166</f>
        <v>0</v>
      </c>
      <c r="AF160" s="176">
        <f t="shared" si="591"/>
        <v>0</v>
      </c>
      <c r="AG160" s="176">
        <f t="shared" si="591"/>
        <v>0</v>
      </c>
      <c r="AH160" s="176">
        <f t="shared" si="591"/>
        <v>0</v>
      </c>
      <c r="AI160" s="176" t="e">
        <f>AH160/AE160*100</f>
        <v>#DIV/0!</v>
      </c>
      <c r="AJ160" s="176">
        <f t="shared" ref="AJ160:AM160" si="592">AJ161+AJ162+AJ163+AJ165+AJ166</f>
        <v>0</v>
      </c>
      <c r="AK160" s="176">
        <f t="shared" si="592"/>
        <v>0</v>
      </c>
      <c r="AL160" s="176">
        <f t="shared" si="592"/>
        <v>0</v>
      </c>
      <c r="AM160" s="176">
        <f t="shared" si="592"/>
        <v>0</v>
      </c>
      <c r="AN160" s="176" t="e">
        <f>AM160/AJ160*100</f>
        <v>#DIV/0!</v>
      </c>
      <c r="AO160" s="176">
        <f t="shared" ref="AO160:AP160" si="593">AO161+AO162+AO163+AO165+AO166</f>
        <v>0</v>
      </c>
      <c r="AP160" s="176">
        <f t="shared" si="593"/>
        <v>0</v>
      </c>
      <c r="AQ160" s="176" t="e">
        <f>AP160/AO160*100</f>
        <v>#DIV/0!</v>
      </c>
      <c r="AR160" s="176">
        <f t="shared" ref="AR160:AU160" si="594">AR161+AR162+AR163+AR165+AR166</f>
        <v>0</v>
      </c>
      <c r="AS160" s="176">
        <f t="shared" si="594"/>
        <v>0</v>
      </c>
      <c r="AT160" s="176">
        <f t="shared" si="594"/>
        <v>0</v>
      </c>
      <c r="AU160" s="176">
        <f t="shared" si="594"/>
        <v>0</v>
      </c>
      <c r="AV160" s="176" t="e">
        <f>AU160/AR160*100</f>
        <v>#DIV/0!</v>
      </c>
      <c r="AW160" s="176">
        <f t="shared" ref="AW160:AX160" si="595">AW161+AW162+AW163+AW165+AW166</f>
        <v>0</v>
      </c>
      <c r="AX160" s="176">
        <f t="shared" si="595"/>
        <v>0</v>
      </c>
      <c r="AY160" s="176" t="e">
        <f>AX160/AW160*100</f>
        <v>#DIV/0!</v>
      </c>
      <c r="AZ160" s="272"/>
    </row>
    <row r="161" spans="1:52" ht="31.5">
      <c r="A161" s="267"/>
      <c r="B161" s="270"/>
      <c r="C161" s="270"/>
      <c r="D161" s="186" t="s">
        <v>37</v>
      </c>
      <c r="E161" s="154">
        <f t="shared" si="582"/>
        <v>0</v>
      </c>
      <c r="F161" s="154">
        <f t="shared" si="583"/>
        <v>0</v>
      </c>
      <c r="G161" s="179"/>
      <c r="H161" s="155"/>
      <c r="I161" s="155"/>
      <c r="J161" s="180"/>
      <c r="K161" s="155"/>
      <c r="L161" s="155"/>
      <c r="M161" s="180"/>
      <c r="N161" s="155"/>
      <c r="O161" s="155"/>
      <c r="P161" s="182"/>
      <c r="Q161" s="155"/>
      <c r="R161" s="155"/>
      <c r="S161" s="180"/>
      <c r="T161" s="155"/>
      <c r="U161" s="155"/>
      <c r="V161" s="180"/>
      <c r="W161" s="155"/>
      <c r="X161" s="155"/>
      <c r="Y161" s="180"/>
      <c r="Z161" s="155"/>
      <c r="AA161" s="158"/>
      <c r="AB161" s="181"/>
      <c r="AC161" s="180"/>
      <c r="AD161" s="182"/>
      <c r="AE161" s="155"/>
      <c r="AF161" s="158"/>
      <c r="AG161" s="181"/>
      <c r="AH161" s="187"/>
      <c r="AI161" s="182"/>
      <c r="AJ161" s="155"/>
      <c r="AK161" s="158"/>
      <c r="AL161" s="181"/>
      <c r="AM161" s="187"/>
      <c r="AN161" s="182"/>
      <c r="AO161" s="188"/>
      <c r="AP161" s="155"/>
      <c r="AQ161" s="155"/>
      <c r="AR161" s="155"/>
      <c r="AS161" s="156"/>
      <c r="AT161" s="181"/>
      <c r="AU161" s="187"/>
      <c r="AV161" s="182"/>
      <c r="AW161" s="155"/>
      <c r="AX161" s="157"/>
      <c r="AY161" s="182"/>
      <c r="AZ161" s="273"/>
    </row>
    <row r="162" spans="1:52" ht="64.5" customHeight="1">
      <c r="A162" s="267"/>
      <c r="B162" s="270"/>
      <c r="C162" s="270"/>
      <c r="D162" s="189" t="s">
        <v>2</v>
      </c>
      <c r="E162" s="154">
        <f t="shared" si="582"/>
        <v>0</v>
      </c>
      <c r="F162" s="154">
        <f t="shared" si="583"/>
        <v>0</v>
      </c>
      <c r="G162" s="190"/>
      <c r="H162" s="160"/>
      <c r="I162" s="160"/>
      <c r="J162" s="161"/>
      <c r="K162" s="160"/>
      <c r="L162" s="160"/>
      <c r="M162" s="161"/>
      <c r="N162" s="160"/>
      <c r="O162" s="160"/>
      <c r="P162" s="191"/>
      <c r="Q162" s="160"/>
      <c r="R162" s="160"/>
      <c r="S162" s="161"/>
      <c r="T162" s="160"/>
      <c r="U162" s="160"/>
      <c r="V162" s="161"/>
      <c r="W162" s="160"/>
      <c r="X162" s="160"/>
      <c r="Y162" s="161"/>
      <c r="Z162" s="160"/>
      <c r="AA162" s="164"/>
      <c r="AB162" s="165"/>
      <c r="AC162" s="161"/>
      <c r="AD162" s="191"/>
      <c r="AE162" s="160"/>
      <c r="AF162" s="164"/>
      <c r="AG162" s="165"/>
      <c r="AH162" s="192"/>
      <c r="AI162" s="191"/>
      <c r="AJ162" s="160"/>
      <c r="AK162" s="164"/>
      <c r="AL162" s="165"/>
      <c r="AM162" s="192"/>
      <c r="AN162" s="191"/>
      <c r="AO162" s="160"/>
      <c r="AP162" s="161"/>
      <c r="AQ162" s="161"/>
      <c r="AR162" s="160"/>
      <c r="AS162" s="162"/>
      <c r="AT162" s="165"/>
      <c r="AU162" s="192"/>
      <c r="AV162" s="191"/>
      <c r="AW162" s="160"/>
      <c r="AX162" s="163"/>
      <c r="AY162" s="191"/>
      <c r="AZ162" s="273"/>
    </row>
    <row r="163" spans="1:52" ht="21.75" customHeight="1">
      <c r="A163" s="267"/>
      <c r="B163" s="270"/>
      <c r="C163" s="270"/>
      <c r="D163" s="218" t="s">
        <v>279</v>
      </c>
      <c r="E163" s="154">
        <f t="shared" si="582"/>
        <v>1460</v>
      </c>
      <c r="F163" s="154">
        <f t="shared" si="583"/>
        <v>0</v>
      </c>
      <c r="G163" s="190"/>
      <c r="H163" s="160"/>
      <c r="I163" s="160"/>
      <c r="J163" s="161"/>
      <c r="K163" s="160"/>
      <c r="L163" s="160"/>
      <c r="M163" s="161"/>
      <c r="N163" s="160"/>
      <c r="O163" s="160"/>
      <c r="P163" s="191"/>
      <c r="Q163" s="160"/>
      <c r="R163" s="160"/>
      <c r="S163" s="161"/>
      <c r="T163" s="160">
        <v>1460</v>
      </c>
      <c r="U163" s="160"/>
      <c r="V163" s="161"/>
      <c r="W163" s="160"/>
      <c r="X163" s="160"/>
      <c r="Y163" s="161"/>
      <c r="Z163" s="160"/>
      <c r="AA163" s="164"/>
      <c r="AB163" s="165"/>
      <c r="AC163" s="161"/>
      <c r="AD163" s="191"/>
      <c r="AE163" s="160"/>
      <c r="AF163" s="164"/>
      <c r="AG163" s="165"/>
      <c r="AH163" s="192"/>
      <c r="AI163" s="191"/>
      <c r="AJ163" s="160"/>
      <c r="AK163" s="164"/>
      <c r="AL163" s="165"/>
      <c r="AM163" s="192"/>
      <c r="AN163" s="191"/>
      <c r="AO163" s="169"/>
      <c r="AP163" s="192"/>
      <c r="AQ163" s="191"/>
      <c r="AR163" s="169"/>
      <c r="AS163" s="164"/>
      <c r="AT163" s="165"/>
      <c r="AU163" s="192"/>
      <c r="AV163" s="191"/>
      <c r="AW163" s="160"/>
      <c r="AX163" s="163"/>
      <c r="AY163" s="166"/>
      <c r="AZ163" s="273"/>
    </row>
    <row r="164" spans="1:52" ht="87.75" customHeight="1">
      <c r="A164" s="267"/>
      <c r="B164" s="270"/>
      <c r="C164" s="270"/>
      <c r="D164" s="218" t="s">
        <v>286</v>
      </c>
      <c r="E164" s="154">
        <f t="shared" si="582"/>
        <v>0</v>
      </c>
      <c r="F164" s="154">
        <f t="shared" si="583"/>
        <v>0</v>
      </c>
      <c r="G164" s="159"/>
      <c r="H164" s="169"/>
      <c r="I164" s="169"/>
      <c r="J164" s="168"/>
      <c r="K164" s="169"/>
      <c r="L164" s="169"/>
      <c r="M164" s="168"/>
      <c r="N164" s="169"/>
      <c r="O164" s="169"/>
      <c r="P164" s="174"/>
      <c r="Q164" s="169"/>
      <c r="R164" s="169"/>
      <c r="S164" s="168"/>
      <c r="T164" s="169"/>
      <c r="U164" s="169"/>
      <c r="V164" s="168"/>
      <c r="W164" s="169"/>
      <c r="X164" s="169"/>
      <c r="Y164" s="168"/>
      <c r="Z164" s="169"/>
      <c r="AA164" s="171"/>
      <c r="AB164" s="172"/>
      <c r="AC164" s="168"/>
      <c r="AD164" s="174"/>
      <c r="AE164" s="169"/>
      <c r="AF164" s="171"/>
      <c r="AG164" s="172"/>
      <c r="AH164" s="195"/>
      <c r="AI164" s="174"/>
      <c r="AJ164" s="169"/>
      <c r="AK164" s="171"/>
      <c r="AL164" s="172"/>
      <c r="AM164" s="195"/>
      <c r="AN164" s="174"/>
      <c r="AO164" s="169"/>
      <c r="AP164" s="195"/>
      <c r="AQ164" s="174"/>
      <c r="AR164" s="169"/>
      <c r="AS164" s="173"/>
      <c r="AT164" s="172"/>
      <c r="AU164" s="195"/>
      <c r="AV164" s="174"/>
      <c r="AW164" s="169"/>
      <c r="AX164" s="170"/>
      <c r="AY164" s="174"/>
      <c r="AZ164" s="273"/>
    </row>
    <row r="165" spans="1:52" ht="21.75" customHeight="1">
      <c r="A165" s="267"/>
      <c r="B165" s="270"/>
      <c r="C165" s="270"/>
      <c r="D165" s="218" t="s">
        <v>280</v>
      </c>
      <c r="E165" s="154">
        <f t="shared" si="582"/>
        <v>0</v>
      </c>
      <c r="F165" s="154">
        <f t="shared" si="583"/>
        <v>0</v>
      </c>
      <c r="G165" s="159"/>
      <c r="H165" s="169"/>
      <c r="I165" s="169"/>
      <c r="J165" s="168"/>
      <c r="K165" s="169"/>
      <c r="L165" s="169"/>
      <c r="M165" s="168"/>
      <c r="N165" s="169"/>
      <c r="O165" s="169"/>
      <c r="P165" s="174"/>
      <c r="Q165" s="169"/>
      <c r="R165" s="169"/>
      <c r="S165" s="168"/>
      <c r="T165" s="169"/>
      <c r="U165" s="169"/>
      <c r="V165" s="168"/>
      <c r="W165" s="169"/>
      <c r="X165" s="169"/>
      <c r="Y165" s="168"/>
      <c r="Z165" s="169"/>
      <c r="AA165" s="171"/>
      <c r="AB165" s="172"/>
      <c r="AC165" s="168"/>
      <c r="AD165" s="174"/>
      <c r="AE165" s="169"/>
      <c r="AF165" s="171"/>
      <c r="AG165" s="172"/>
      <c r="AH165" s="195"/>
      <c r="AI165" s="174"/>
      <c r="AJ165" s="169"/>
      <c r="AK165" s="171"/>
      <c r="AL165" s="172"/>
      <c r="AM165" s="195"/>
      <c r="AN165" s="174"/>
      <c r="AO165" s="169"/>
      <c r="AP165" s="195"/>
      <c r="AQ165" s="174"/>
      <c r="AR165" s="169"/>
      <c r="AS165" s="173"/>
      <c r="AT165" s="172"/>
      <c r="AU165" s="195"/>
      <c r="AV165" s="174"/>
      <c r="AW165" s="169"/>
      <c r="AX165" s="170"/>
      <c r="AY165" s="174"/>
      <c r="AZ165" s="273"/>
    </row>
    <row r="166" spans="1:52" ht="33.75" customHeight="1">
      <c r="A166" s="268"/>
      <c r="B166" s="271"/>
      <c r="C166" s="271"/>
      <c r="D166" s="177" t="s">
        <v>43</v>
      </c>
      <c r="E166" s="154">
        <f t="shared" si="582"/>
        <v>0</v>
      </c>
      <c r="F166" s="154">
        <f t="shared" si="583"/>
        <v>0</v>
      </c>
      <c r="G166" s="179"/>
      <c r="H166" s="155"/>
      <c r="I166" s="155"/>
      <c r="J166" s="180"/>
      <c r="K166" s="155"/>
      <c r="L166" s="155"/>
      <c r="M166" s="180"/>
      <c r="N166" s="155"/>
      <c r="O166" s="155"/>
      <c r="P166" s="182"/>
      <c r="Q166" s="155"/>
      <c r="R166" s="155"/>
      <c r="S166" s="180"/>
      <c r="T166" s="155"/>
      <c r="U166" s="155"/>
      <c r="V166" s="180"/>
      <c r="W166" s="155"/>
      <c r="X166" s="155"/>
      <c r="Y166" s="180"/>
      <c r="Z166" s="155"/>
      <c r="AA166" s="158"/>
      <c r="AB166" s="181"/>
      <c r="AC166" s="180"/>
      <c r="AD166" s="182"/>
      <c r="AE166" s="155"/>
      <c r="AF166" s="158"/>
      <c r="AG166" s="181"/>
      <c r="AH166" s="187"/>
      <c r="AI166" s="182"/>
      <c r="AJ166" s="155"/>
      <c r="AK166" s="158"/>
      <c r="AL166" s="181"/>
      <c r="AM166" s="187"/>
      <c r="AN166" s="182"/>
      <c r="AO166" s="155"/>
      <c r="AP166" s="187"/>
      <c r="AQ166" s="182"/>
      <c r="AR166" s="155"/>
      <c r="AS166" s="156"/>
      <c r="AT166" s="181"/>
      <c r="AU166" s="187"/>
      <c r="AV166" s="182"/>
      <c r="AW166" s="155"/>
      <c r="AX166" s="155"/>
      <c r="AY166" s="182"/>
      <c r="AZ166" s="274"/>
    </row>
    <row r="167" spans="1:52" ht="18.75" customHeight="1">
      <c r="A167" s="279" t="s">
        <v>316</v>
      </c>
      <c r="B167" s="296"/>
      <c r="C167" s="297"/>
      <c r="D167" s="184" t="s">
        <v>41</v>
      </c>
      <c r="E167" s="154">
        <f t="shared" ref="E167:E173" si="596">H167+K167+N167+Q167+T167+W167+Z167+AE167+AJ167+AO167+AR167+AW167</f>
        <v>18269.87155</v>
      </c>
      <c r="F167" s="154">
        <f t="shared" ref="F167:F173" si="597">I167+L167+O167+R167+U167+X167+AA167+AF167+AK167+AP167+AS167+AX167</f>
        <v>0</v>
      </c>
      <c r="G167" s="185">
        <f>F167/E167</f>
        <v>0</v>
      </c>
      <c r="H167" s="176">
        <f>H168+H169+H170+H172+H173</f>
        <v>0</v>
      </c>
      <c r="I167" s="176">
        <f t="shared" ref="I167" si="598">I168+I169+I170+I172+I173</f>
        <v>0</v>
      </c>
      <c r="J167" s="176" t="e">
        <f>I167/H167*100</f>
        <v>#DIV/0!</v>
      </c>
      <c r="K167" s="176">
        <f t="shared" ref="K167" si="599">K168+K169+K170+K172+K173</f>
        <v>0</v>
      </c>
      <c r="L167" s="176">
        <f t="shared" ref="L167" si="600">L168+L169+L170+L172+L173</f>
        <v>0</v>
      </c>
      <c r="M167" s="176" t="e">
        <f>L167/K167*100</f>
        <v>#DIV/0!</v>
      </c>
      <c r="N167" s="176">
        <f t="shared" ref="N167" si="601">N168+N169+N170+N172+N173</f>
        <v>155.18588</v>
      </c>
      <c r="O167" s="176">
        <f t="shared" ref="O167" si="602">O168+O169+O170+O172+O173</f>
        <v>0</v>
      </c>
      <c r="P167" s="176">
        <f>O167/N167*100</f>
        <v>0</v>
      </c>
      <c r="Q167" s="176">
        <f t="shared" ref="Q167" si="603">Q168+Q169+Q170+Q172+Q173</f>
        <v>170.62549000000001</v>
      </c>
      <c r="R167" s="176">
        <f t="shared" ref="R167" si="604">R168+R169+R170+R172+R173</f>
        <v>0</v>
      </c>
      <c r="S167" s="176">
        <f>R167/Q167*100</f>
        <v>0</v>
      </c>
      <c r="T167" s="176">
        <f t="shared" ref="T167" si="605">T168+T169+T170+T172+T173</f>
        <v>1460</v>
      </c>
      <c r="U167" s="176">
        <f t="shared" ref="U167" si="606">U168+U169+U170+U172+U173</f>
        <v>0</v>
      </c>
      <c r="V167" s="176">
        <f>U167/T167*100</f>
        <v>0</v>
      </c>
      <c r="W167" s="176">
        <f t="shared" ref="W167" si="607">W168+W169+W170+W172+W173</f>
        <v>0</v>
      </c>
      <c r="X167" s="176">
        <f t="shared" ref="X167" si="608">X168+X169+X170+X172+X173</f>
        <v>0</v>
      </c>
      <c r="Y167" s="176" t="e">
        <f>X167/W167*100</f>
        <v>#DIV/0!</v>
      </c>
      <c r="Z167" s="176">
        <f t="shared" ref="Z167" si="609">Z168+Z169+Z170+Z172+Z173</f>
        <v>607.26048000000003</v>
      </c>
      <c r="AA167" s="176">
        <f t="shared" ref="AA167" si="610">AA168+AA169+AA170+AA172+AA173</f>
        <v>0</v>
      </c>
      <c r="AB167" s="176">
        <f t="shared" ref="AB167" si="611">AB168+AB169+AB170+AB172+AB173</f>
        <v>0</v>
      </c>
      <c r="AC167" s="176">
        <f t="shared" ref="AC167" si="612">AC168+AC169+AC170+AC172+AC173</f>
        <v>0</v>
      </c>
      <c r="AD167" s="176">
        <f>AC167/Z167*100</f>
        <v>0</v>
      </c>
      <c r="AE167" s="176">
        <f t="shared" ref="AE167" si="613">AE168+AE169+AE170+AE172+AE173</f>
        <v>3256.0596999999998</v>
      </c>
      <c r="AF167" s="176">
        <f t="shared" ref="AF167" si="614">AF168+AF169+AF170+AF172+AF173</f>
        <v>0</v>
      </c>
      <c r="AG167" s="176">
        <f t="shared" ref="AG167" si="615">AG168+AG169+AG170+AG172+AG173</f>
        <v>0</v>
      </c>
      <c r="AH167" s="176">
        <f t="shared" ref="AH167" si="616">AH168+AH169+AH170+AH172+AH173</f>
        <v>0</v>
      </c>
      <c r="AI167" s="176">
        <f>AH167/AE167*100</f>
        <v>0</v>
      </c>
      <c r="AJ167" s="176">
        <f t="shared" ref="AJ167" si="617">AJ168+AJ169+AJ170+AJ172+AJ173</f>
        <v>4481.74</v>
      </c>
      <c r="AK167" s="176">
        <f t="shared" ref="AK167" si="618">AK168+AK169+AK170+AK172+AK173</f>
        <v>0</v>
      </c>
      <c r="AL167" s="176">
        <f t="shared" ref="AL167" si="619">AL168+AL169+AL170+AL172+AL173</f>
        <v>0</v>
      </c>
      <c r="AM167" s="176">
        <f t="shared" ref="AM167" si="620">AM168+AM169+AM170+AM172+AM173</f>
        <v>0</v>
      </c>
      <c r="AN167" s="176">
        <f>AM167/AJ167*100</f>
        <v>0</v>
      </c>
      <c r="AO167" s="176">
        <f t="shared" ref="AO167" si="621">AO168+AO169+AO170+AO172+AO173</f>
        <v>2720</v>
      </c>
      <c r="AP167" s="176">
        <f t="shared" ref="AP167" si="622">AP168+AP169+AP170+AP172+AP173</f>
        <v>0</v>
      </c>
      <c r="AQ167" s="176">
        <f>AP167/AO167*100</f>
        <v>0</v>
      </c>
      <c r="AR167" s="176">
        <f t="shared" ref="AR167" si="623">AR168+AR169+AR170+AR172+AR173</f>
        <v>2720</v>
      </c>
      <c r="AS167" s="176">
        <f t="shared" ref="AS167" si="624">AS168+AS169+AS170+AS172+AS173</f>
        <v>0</v>
      </c>
      <c r="AT167" s="176">
        <f t="shared" ref="AT167" si="625">AT168+AT169+AT170+AT172+AT173</f>
        <v>0</v>
      </c>
      <c r="AU167" s="176">
        <f t="shared" ref="AU167" si="626">AU168+AU169+AU170+AU172+AU173</f>
        <v>0</v>
      </c>
      <c r="AV167" s="176">
        <f>AU167/AR167*100</f>
        <v>0</v>
      </c>
      <c r="AW167" s="176">
        <f t="shared" ref="AW167" si="627">AW168+AW169+AW170+AW172+AW173</f>
        <v>2699</v>
      </c>
      <c r="AX167" s="176">
        <f t="shared" ref="AX167" si="628">AX168+AX169+AX170+AX172+AX173</f>
        <v>0</v>
      </c>
      <c r="AY167" s="176">
        <f>AX167/AW167*100</f>
        <v>0</v>
      </c>
      <c r="AZ167" s="272"/>
    </row>
    <row r="168" spans="1:52" ht="31.5">
      <c r="A168" s="298"/>
      <c r="B168" s="299"/>
      <c r="C168" s="300"/>
      <c r="D168" s="186" t="s">
        <v>37</v>
      </c>
      <c r="E168" s="154">
        <f>H168+K168+N168+Q168+T168+W168+Z168+AE168+AJ168+AO168+AR168+AW168</f>
        <v>0</v>
      </c>
      <c r="F168" s="154">
        <f t="shared" si="597"/>
        <v>0</v>
      </c>
      <c r="G168" s="179"/>
      <c r="H168" s="155">
        <f>H126+H133+H140+H147+H154+H161</f>
        <v>0</v>
      </c>
      <c r="I168" s="155">
        <f t="shared" ref="I168:AY168" si="629">I126+I133+I140+I147+I154+I161</f>
        <v>0</v>
      </c>
      <c r="J168" s="155">
        <f t="shared" si="629"/>
        <v>0</v>
      </c>
      <c r="K168" s="155">
        <f t="shared" si="629"/>
        <v>0</v>
      </c>
      <c r="L168" s="155">
        <f t="shared" si="629"/>
        <v>0</v>
      </c>
      <c r="M168" s="155">
        <f t="shared" si="629"/>
        <v>0</v>
      </c>
      <c r="N168" s="155">
        <f t="shared" si="629"/>
        <v>0</v>
      </c>
      <c r="O168" s="155">
        <f t="shared" si="629"/>
        <v>0</v>
      </c>
      <c r="P168" s="155">
        <f t="shared" si="629"/>
        <v>0</v>
      </c>
      <c r="Q168" s="155">
        <f t="shared" si="629"/>
        <v>0</v>
      </c>
      <c r="R168" s="155">
        <f t="shared" si="629"/>
        <v>0</v>
      </c>
      <c r="S168" s="155">
        <f t="shared" si="629"/>
        <v>0</v>
      </c>
      <c r="T168" s="155">
        <f t="shared" si="629"/>
        <v>0</v>
      </c>
      <c r="U168" s="155">
        <f t="shared" si="629"/>
        <v>0</v>
      </c>
      <c r="V168" s="155">
        <f t="shared" si="629"/>
        <v>0</v>
      </c>
      <c r="W168" s="155">
        <f t="shared" si="629"/>
        <v>0</v>
      </c>
      <c r="X168" s="155">
        <f t="shared" si="629"/>
        <v>0</v>
      </c>
      <c r="Y168" s="155">
        <f t="shared" si="629"/>
        <v>0</v>
      </c>
      <c r="Z168" s="155">
        <f t="shared" si="629"/>
        <v>0</v>
      </c>
      <c r="AA168" s="155">
        <f t="shared" si="629"/>
        <v>0</v>
      </c>
      <c r="AB168" s="155">
        <f t="shared" si="629"/>
        <v>0</v>
      </c>
      <c r="AC168" s="155">
        <f t="shared" si="629"/>
        <v>0</v>
      </c>
      <c r="AD168" s="155">
        <f t="shared" si="629"/>
        <v>0</v>
      </c>
      <c r="AE168" s="155">
        <f t="shared" si="629"/>
        <v>0</v>
      </c>
      <c r="AF168" s="155">
        <f t="shared" si="629"/>
        <v>0</v>
      </c>
      <c r="AG168" s="155">
        <f t="shared" si="629"/>
        <v>0</v>
      </c>
      <c r="AH168" s="155">
        <f t="shared" si="629"/>
        <v>0</v>
      </c>
      <c r="AI168" s="155">
        <f t="shared" si="629"/>
        <v>0</v>
      </c>
      <c r="AJ168" s="155">
        <f t="shared" si="629"/>
        <v>0</v>
      </c>
      <c r="AK168" s="155">
        <f t="shared" si="629"/>
        <v>0</v>
      </c>
      <c r="AL168" s="155">
        <f t="shared" si="629"/>
        <v>0</v>
      </c>
      <c r="AM168" s="155">
        <f t="shared" si="629"/>
        <v>0</v>
      </c>
      <c r="AN168" s="155">
        <f t="shared" si="629"/>
        <v>0</v>
      </c>
      <c r="AO168" s="155">
        <f t="shared" si="629"/>
        <v>0</v>
      </c>
      <c r="AP168" s="155">
        <f t="shared" si="629"/>
        <v>0</v>
      </c>
      <c r="AQ168" s="155">
        <f t="shared" si="629"/>
        <v>0</v>
      </c>
      <c r="AR168" s="155">
        <f t="shared" si="629"/>
        <v>0</v>
      </c>
      <c r="AS168" s="155">
        <f t="shared" si="629"/>
        <v>0</v>
      </c>
      <c r="AT168" s="155">
        <f t="shared" si="629"/>
        <v>0</v>
      </c>
      <c r="AU168" s="155">
        <f t="shared" si="629"/>
        <v>0</v>
      </c>
      <c r="AV168" s="155">
        <f t="shared" si="629"/>
        <v>0</v>
      </c>
      <c r="AW168" s="155">
        <f t="shared" si="629"/>
        <v>0</v>
      </c>
      <c r="AX168" s="155">
        <f t="shared" si="629"/>
        <v>0</v>
      </c>
      <c r="AY168" s="155">
        <f t="shared" si="629"/>
        <v>0</v>
      </c>
      <c r="AZ168" s="273"/>
    </row>
    <row r="169" spans="1:52" ht="64.5" customHeight="1">
      <c r="A169" s="298"/>
      <c r="B169" s="299"/>
      <c r="C169" s="300"/>
      <c r="D169" s="189" t="s">
        <v>2</v>
      </c>
      <c r="E169" s="154">
        <f t="shared" si="596"/>
        <v>12221</v>
      </c>
      <c r="F169" s="154">
        <f t="shared" si="597"/>
        <v>0</v>
      </c>
      <c r="G169" s="190"/>
      <c r="H169" s="155">
        <f t="shared" ref="H169:AY169" si="630">H127+H134+H141+H148+H155+H162</f>
        <v>0</v>
      </c>
      <c r="I169" s="155">
        <f t="shared" si="630"/>
        <v>0</v>
      </c>
      <c r="J169" s="155">
        <f t="shared" si="630"/>
        <v>0</v>
      </c>
      <c r="K169" s="155">
        <f t="shared" si="630"/>
        <v>0</v>
      </c>
      <c r="L169" s="155">
        <f t="shared" si="630"/>
        <v>0</v>
      </c>
      <c r="M169" s="155">
        <f t="shared" si="630"/>
        <v>0</v>
      </c>
      <c r="N169" s="155">
        <f t="shared" si="630"/>
        <v>0</v>
      </c>
      <c r="O169" s="155">
        <f t="shared" si="630"/>
        <v>0</v>
      </c>
      <c r="P169" s="155">
        <f t="shared" si="630"/>
        <v>0</v>
      </c>
      <c r="Q169" s="155">
        <f t="shared" si="630"/>
        <v>0</v>
      </c>
      <c r="R169" s="155">
        <f t="shared" si="630"/>
        <v>0</v>
      </c>
      <c r="S169" s="155">
        <f t="shared" si="630"/>
        <v>0</v>
      </c>
      <c r="T169" s="155">
        <f t="shared" si="630"/>
        <v>0</v>
      </c>
      <c r="U169" s="155">
        <f t="shared" si="630"/>
        <v>0</v>
      </c>
      <c r="V169" s="155">
        <f t="shared" si="630"/>
        <v>0</v>
      </c>
      <c r="W169" s="155">
        <f t="shared" si="630"/>
        <v>0</v>
      </c>
      <c r="X169" s="155">
        <f t="shared" si="630"/>
        <v>0</v>
      </c>
      <c r="Y169" s="155">
        <f t="shared" si="630"/>
        <v>0</v>
      </c>
      <c r="Z169" s="155">
        <f t="shared" si="630"/>
        <v>0</v>
      </c>
      <c r="AA169" s="155">
        <f t="shared" si="630"/>
        <v>0</v>
      </c>
      <c r="AB169" s="155">
        <f t="shared" si="630"/>
        <v>0</v>
      </c>
      <c r="AC169" s="155">
        <f t="shared" si="630"/>
        <v>0</v>
      </c>
      <c r="AD169" s="155">
        <f t="shared" si="630"/>
        <v>0</v>
      </c>
      <c r="AE169" s="155">
        <f t="shared" si="630"/>
        <v>2450</v>
      </c>
      <c r="AF169" s="155">
        <f t="shared" si="630"/>
        <v>0</v>
      </c>
      <c r="AG169" s="155">
        <f t="shared" si="630"/>
        <v>0</v>
      </c>
      <c r="AH169" s="155">
        <f t="shared" si="630"/>
        <v>0</v>
      </c>
      <c r="AI169" s="155">
        <f t="shared" si="630"/>
        <v>0</v>
      </c>
      <c r="AJ169" s="155">
        <f t="shared" si="630"/>
        <v>2450</v>
      </c>
      <c r="AK169" s="155">
        <f t="shared" si="630"/>
        <v>0</v>
      </c>
      <c r="AL169" s="155">
        <f t="shared" si="630"/>
        <v>0</v>
      </c>
      <c r="AM169" s="155">
        <f t="shared" si="630"/>
        <v>0</v>
      </c>
      <c r="AN169" s="155">
        <f t="shared" si="630"/>
        <v>0</v>
      </c>
      <c r="AO169" s="155">
        <f t="shared" si="630"/>
        <v>2450</v>
      </c>
      <c r="AP169" s="155">
        <f t="shared" si="630"/>
        <v>0</v>
      </c>
      <c r="AQ169" s="155">
        <f t="shared" si="630"/>
        <v>0</v>
      </c>
      <c r="AR169" s="155">
        <f t="shared" si="630"/>
        <v>2450</v>
      </c>
      <c r="AS169" s="155">
        <f t="shared" si="630"/>
        <v>0</v>
      </c>
      <c r="AT169" s="155">
        <f t="shared" si="630"/>
        <v>0</v>
      </c>
      <c r="AU169" s="155">
        <f t="shared" si="630"/>
        <v>0</v>
      </c>
      <c r="AV169" s="155">
        <f t="shared" si="630"/>
        <v>0</v>
      </c>
      <c r="AW169" s="155">
        <f t="shared" si="630"/>
        <v>2421</v>
      </c>
      <c r="AX169" s="155">
        <f t="shared" si="630"/>
        <v>0</v>
      </c>
      <c r="AY169" s="155">
        <f t="shared" si="630"/>
        <v>0</v>
      </c>
      <c r="AZ169" s="273"/>
    </row>
    <row r="170" spans="1:52" ht="21.75" customHeight="1">
      <c r="A170" s="298"/>
      <c r="B170" s="299"/>
      <c r="C170" s="300"/>
      <c r="D170" s="206" t="s">
        <v>279</v>
      </c>
      <c r="E170" s="154">
        <f t="shared" si="596"/>
        <v>6048.8715499999998</v>
      </c>
      <c r="F170" s="154">
        <f t="shared" si="597"/>
        <v>0</v>
      </c>
      <c r="G170" s="190"/>
      <c r="H170" s="155">
        <f t="shared" ref="H170:AY170" si="631">H128+H135+H142+H149+H156+H163</f>
        <v>0</v>
      </c>
      <c r="I170" s="155">
        <f t="shared" si="631"/>
        <v>0</v>
      </c>
      <c r="J170" s="155">
        <f t="shared" si="631"/>
        <v>0</v>
      </c>
      <c r="K170" s="155">
        <f t="shared" si="631"/>
        <v>0</v>
      </c>
      <c r="L170" s="155">
        <f t="shared" si="631"/>
        <v>0</v>
      </c>
      <c r="M170" s="155">
        <f t="shared" si="631"/>
        <v>0</v>
      </c>
      <c r="N170" s="155">
        <f t="shared" si="631"/>
        <v>155.18588</v>
      </c>
      <c r="O170" s="155">
        <f t="shared" si="631"/>
        <v>0</v>
      </c>
      <c r="P170" s="155">
        <f t="shared" si="631"/>
        <v>0</v>
      </c>
      <c r="Q170" s="155">
        <f t="shared" si="631"/>
        <v>170.62549000000001</v>
      </c>
      <c r="R170" s="155">
        <f t="shared" si="631"/>
        <v>0</v>
      </c>
      <c r="S170" s="155">
        <f t="shared" si="631"/>
        <v>0</v>
      </c>
      <c r="T170" s="155">
        <f t="shared" si="631"/>
        <v>1460</v>
      </c>
      <c r="U170" s="155">
        <f t="shared" si="631"/>
        <v>0</v>
      </c>
      <c r="V170" s="155">
        <f t="shared" si="631"/>
        <v>0</v>
      </c>
      <c r="W170" s="155">
        <f t="shared" si="631"/>
        <v>0</v>
      </c>
      <c r="X170" s="155">
        <f t="shared" si="631"/>
        <v>0</v>
      </c>
      <c r="Y170" s="155">
        <f t="shared" si="631"/>
        <v>0</v>
      </c>
      <c r="Z170" s="155">
        <f t="shared" si="631"/>
        <v>607.26048000000003</v>
      </c>
      <c r="AA170" s="155">
        <f t="shared" si="631"/>
        <v>0</v>
      </c>
      <c r="AB170" s="155">
        <f t="shared" si="631"/>
        <v>0</v>
      </c>
      <c r="AC170" s="155">
        <f t="shared" si="631"/>
        <v>0</v>
      </c>
      <c r="AD170" s="155">
        <f t="shared" si="631"/>
        <v>0</v>
      </c>
      <c r="AE170" s="155">
        <f t="shared" si="631"/>
        <v>806.05970000000002</v>
      </c>
      <c r="AF170" s="155">
        <f t="shared" si="631"/>
        <v>0</v>
      </c>
      <c r="AG170" s="155">
        <f t="shared" si="631"/>
        <v>0</v>
      </c>
      <c r="AH170" s="155">
        <f t="shared" si="631"/>
        <v>0</v>
      </c>
      <c r="AI170" s="155">
        <f t="shared" si="631"/>
        <v>0</v>
      </c>
      <c r="AJ170" s="155">
        <f t="shared" si="631"/>
        <v>2031.74</v>
      </c>
      <c r="AK170" s="155">
        <f t="shared" si="631"/>
        <v>0</v>
      </c>
      <c r="AL170" s="155">
        <f t="shared" si="631"/>
        <v>0</v>
      </c>
      <c r="AM170" s="155">
        <f t="shared" si="631"/>
        <v>0</v>
      </c>
      <c r="AN170" s="155">
        <f t="shared" si="631"/>
        <v>0</v>
      </c>
      <c r="AO170" s="155">
        <f t="shared" si="631"/>
        <v>270</v>
      </c>
      <c r="AP170" s="155">
        <f t="shared" si="631"/>
        <v>0</v>
      </c>
      <c r="AQ170" s="155">
        <f t="shared" si="631"/>
        <v>0</v>
      </c>
      <c r="AR170" s="155">
        <f t="shared" si="631"/>
        <v>270</v>
      </c>
      <c r="AS170" s="155">
        <f t="shared" si="631"/>
        <v>0</v>
      </c>
      <c r="AT170" s="155">
        <f t="shared" si="631"/>
        <v>0</v>
      </c>
      <c r="AU170" s="155">
        <f t="shared" si="631"/>
        <v>0</v>
      </c>
      <c r="AV170" s="155">
        <f t="shared" si="631"/>
        <v>0</v>
      </c>
      <c r="AW170" s="155">
        <f t="shared" si="631"/>
        <v>278</v>
      </c>
      <c r="AX170" s="155">
        <f t="shared" si="631"/>
        <v>0</v>
      </c>
      <c r="AY170" s="155">
        <f t="shared" si="631"/>
        <v>0</v>
      </c>
      <c r="AZ170" s="273"/>
    </row>
    <row r="171" spans="1:52" ht="87.75" customHeight="1">
      <c r="A171" s="298"/>
      <c r="B171" s="299"/>
      <c r="C171" s="300"/>
      <c r="D171" s="206" t="s">
        <v>286</v>
      </c>
      <c r="E171" s="154">
        <f t="shared" si="596"/>
        <v>0</v>
      </c>
      <c r="F171" s="154">
        <f t="shared" si="597"/>
        <v>0</v>
      </c>
      <c r="G171" s="159"/>
      <c r="H171" s="155">
        <f t="shared" ref="H171:AY171" si="632">H129+H136+H143+H150+H157+H164</f>
        <v>0</v>
      </c>
      <c r="I171" s="155">
        <f t="shared" si="632"/>
        <v>0</v>
      </c>
      <c r="J171" s="155">
        <f t="shared" si="632"/>
        <v>0</v>
      </c>
      <c r="K171" s="155">
        <f t="shared" si="632"/>
        <v>0</v>
      </c>
      <c r="L171" s="155">
        <f t="shared" si="632"/>
        <v>0</v>
      </c>
      <c r="M171" s="155">
        <f t="shared" si="632"/>
        <v>0</v>
      </c>
      <c r="N171" s="155">
        <f t="shared" si="632"/>
        <v>0</v>
      </c>
      <c r="O171" s="155">
        <f t="shared" si="632"/>
        <v>0</v>
      </c>
      <c r="P171" s="155">
        <f t="shared" si="632"/>
        <v>0</v>
      </c>
      <c r="Q171" s="155">
        <f t="shared" si="632"/>
        <v>0</v>
      </c>
      <c r="R171" s="155">
        <f t="shared" si="632"/>
        <v>0</v>
      </c>
      <c r="S171" s="155">
        <f t="shared" si="632"/>
        <v>0</v>
      </c>
      <c r="T171" s="155">
        <f t="shared" si="632"/>
        <v>0</v>
      </c>
      <c r="U171" s="155">
        <f t="shared" si="632"/>
        <v>0</v>
      </c>
      <c r="V171" s="155">
        <f t="shared" si="632"/>
        <v>0</v>
      </c>
      <c r="W171" s="155">
        <f t="shared" si="632"/>
        <v>0</v>
      </c>
      <c r="X171" s="155">
        <f t="shared" si="632"/>
        <v>0</v>
      </c>
      <c r="Y171" s="155">
        <f t="shared" si="632"/>
        <v>0</v>
      </c>
      <c r="Z171" s="155">
        <f t="shared" si="632"/>
        <v>0</v>
      </c>
      <c r="AA171" s="155">
        <f t="shared" si="632"/>
        <v>0</v>
      </c>
      <c r="AB171" s="155">
        <f t="shared" si="632"/>
        <v>0</v>
      </c>
      <c r="AC171" s="155">
        <f t="shared" si="632"/>
        <v>0</v>
      </c>
      <c r="AD171" s="155">
        <f t="shared" si="632"/>
        <v>0</v>
      </c>
      <c r="AE171" s="155">
        <f t="shared" si="632"/>
        <v>0</v>
      </c>
      <c r="AF171" s="155">
        <f t="shared" si="632"/>
        <v>0</v>
      </c>
      <c r="AG171" s="155">
        <f t="shared" si="632"/>
        <v>0</v>
      </c>
      <c r="AH171" s="155">
        <f t="shared" si="632"/>
        <v>0</v>
      </c>
      <c r="AI171" s="155">
        <f t="shared" si="632"/>
        <v>0</v>
      </c>
      <c r="AJ171" s="155">
        <f t="shared" si="632"/>
        <v>0</v>
      </c>
      <c r="AK171" s="155">
        <f t="shared" si="632"/>
        <v>0</v>
      </c>
      <c r="AL171" s="155">
        <f t="shared" si="632"/>
        <v>0</v>
      </c>
      <c r="AM171" s="155">
        <f t="shared" si="632"/>
        <v>0</v>
      </c>
      <c r="AN171" s="155">
        <f t="shared" si="632"/>
        <v>0</v>
      </c>
      <c r="AO171" s="155">
        <f t="shared" si="632"/>
        <v>0</v>
      </c>
      <c r="AP171" s="155">
        <f t="shared" si="632"/>
        <v>0</v>
      </c>
      <c r="AQ171" s="155">
        <f t="shared" si="632"/>
        <v>0</v>
      </c>
      <c r="AR171" s="155">
        <f t="shared" si="632"/>
        <v>0</v>
      </c>
      <c r="AS171" s="155">
        <f t="shared" si="632"/>
        <v>0</v>
      </c>
      <c r="AT171" s="155">
        <f t="shared" si="632"/>
        <v>0</v>
      </c>
      <c r="AU171" s="155">
        <f t="shared" si="632"/>
        <v>0</v>
      </c>
      <c r="AV171" s="155">
        <f t="shared" si="632"/>
        <v>0</v>
      </c>
      <c r="AW171" s="155">
        <f t="shared" si="632"/>
        <v>0</v>
      </c>
      <c r="AX171" s="155">
        <f t="shared" si="632"/>
        <v>0</v>
      </c>
      <c r="AY171" s="155">
        <f t="shared" si="632"/>
        <v>0</v>
      </c>
      <c r="AZ171" s="273"/>
    </row>
    <row r="172" spans="1:52" ht="21.75" customHeight="1">
      <c r="A172" s="298"/>
      <c r="B172" s="299"/>
      <c r="C172" s="300"/>
      <c r="D172" s="206" t="s">
        <v>280</v>
      </c>
      <c r="E172" s="154">
        <f t="shared" si="596"/>
        <v>0</v>
      </c>
      <c r="F172" s="154">
        <f t="shared" si="597"/>
        <v>0</v>
      </c>
      <c r="G172" s="159"/>
      <c r="H172" s="155">
        <f t="shared" ref="H172:AY172" si="633">H130+H137+H144+H151+H158+H165</f>
        <v>0</v>
      </c>
      <c r="I172" s="155">
        <f t="shared" si="633"/>
        <v>0</v>
      </c>
      <c r="J172" s="155">
        <f t="shared" si="633"/>
        <v>0</v>
      </c>
      <c r="K172" s="155">
        <f t="shared" si="633"/>
        <v>0</v>
      </c>
      <c r="L172" s="155">
        <f t="shared" si="633"/>
        <v>0</v>
      </c>
      <c r="M172" s="155">
        <f t="shared" si="633"/>
        <v>0</v>
      </c>
      <c r="N172" s="155">
        <f t="shared" si="633"/>
        <v>0</v>
      </c>
      <c r="O172" s="155">
        <f t="shared" si="633"/>
        <v>0</v>
      </c>
      <c r="P172" s="155">
        <f t="shared" si="633"/>
        <v>0</v>
      </c>
      <c r="Q172" s="155">
        <f t="shared" si="633"/>
        <v>0</v>
      </c>
      <c r="R172" s="155">
        <f t="shared" si="633"/>
        <v>0</v>
      </c>
      <c r="S172" s="155">
        <f t="shared" si="633"/>
        <v>0</v>
      </c>
      <c r="T172" s="155">
        <f t="shared" si="633"/>
        <v>0</v>
      </c>
      <c r="U172" s="155">
        <f t="shared" si="633"/>
        <v>0</v>
      </c>
      <c r="V172" s="155">
        <f t="shared" si="633"/>
        <v>0</v>
      </c>
      <c r="W172" s="155">
        <f t="shared" si="633"/>
        <v>0</v>
      </c>
      <c r="X172" s="155">
        <f t="shared" si="633"/>
        <v>0</v>
      </c>
      <c r="Y172" s="155">
        <f t="shared" si="633"/>
        <v>0</v>
      </c>
      <c r="Z172" s="155">
        <f t="shared" si="633"/>
        <v>0</v>
      </c>
      <c r="AA172" s="155">
        <f t="shared" si="633"/>
        <v>0</v>
      </c>
      <c r="AB172" s="155">
        <f t="shared" si="633"/>
        <v>0</v>
      </c>
      <c r="AC172" s="155">
        <f t="shared" si="633"/>
        <v>0</v>
      </c>
      <c r="AD172" s="155">
        <f t="shared" si="633"/>
        <v>0</v>
      </c>
      <c r="AE172" s="155">
        <f t="shared" si="633"/>
        <v>0</v>
      </c>
      <c r="AF172" s="155">
        <f t="shared" si="633"/>
        <v>0</v>
      </c>
      <c r="AG172" s="155">
        <f t="shared" si="633"/>
        <v>0</v>
      </c>
      <c r="AH172" s="155">
        <f t="shared" si="633"/>
        <v>0</v>
      </c>
      <c r="AI172" s="155">
        <f t="shared" si="633"/>
        <v>0</v>
      </c>
      <c r="AJ172" s="155">
        <f t="shared" si="633"/>
        <v>0</v>
      </c>
      <c r="AK172" s="155">
        <f t="shared" si="633"/>
        <v>0</v>
      </c>
      <c r="AL172" s="155">
        <f t="shared" si="633"/>
        <v>0</v>
      </c>
      <c r="AM172" s="155">
        <f t="shared" si="633"/>
        <v>0</v>
      </c>
      <c r="AN172" s="155">
        <f t="shared" si="633"/>
        <v>0</v>
      </c>
      <c r="AO172" s="155">
        <f t="shared" si="633"/>
        <v>0</v>
      </c>
      <c r="AP172" s="155">
        <f t="shared" si="633"/>
        <v>0</v>
      </c>
      <c r="AQ172" s="155">
        <f t="shared" si="633"/>
        <v>0</v>
      </c>
      <c r="AR172" s="155">
        <f t="shared" si="633"/>
        <v>0</v>
      </c>
      <c r="AS172" s="155">
        <f t="shared" si="633"/>
        <v>0</v>
      </c>
      <c r="AT172" s="155">
        <f t="shared" si="633"/>
        <v>0</v>
      </c>
      <c r="AU172" s="155">
        <f t="shared" si="633"/>
        <v>0</v>
      </c>
      <c r="AV172" s="155">
        <f t="shared" si="633"/>
        <v>0</v>
      </c>
      <c r="AW172" s="155">
        <f t="shared" si="633"/>
        <v>0</v>
      </c>
      <c r="AX172" s="155">
        <f t="shared" si="633"/>
        <v>0</v>
      </c>
      <c r="AY172" s="155">
        <f t="shared" si="633"/>
        <v>0</v>
      </c>
      <c r="AZ172" s="273"/>
    </row>
    <row r="173" spans="1:52" ht="33.75" customHeight="1">
      <c r="A173" s="301"/>
      <c r="B173" s="302"/>
      <c r="C173" s="303"/>
      <c r="D173" s="177" t="s">
        <v>43</v>
      </c>
      <c r="E173" s="154">
        <f t="shared" si="596"/>
        <v>0</v>
      </c>
      <c r="F173" s="154">
        <f t="shared" si="597"/>
        <v>0</v>
      </c>
      <c r="G173" s="179"/>
      <c r="H173" s="155">
        <f t="shared" ref="H173:AY173" si="634">H131+H138+H145+H152+H159+H166</f>
        <v>0</v>
      </c>
      <c r="I173" s="155">
        <f t="shared" si="634"/>
        <v>0</v>
      </c>
      <c r="J173" s="155">
        <f t="shared" si="634"/>
        <v>0</v>
      </c>
      <c r="K173" s="155">
        <f t="shared" si="634"/>
        <v>0</v>
      </c>
      <c r="L173" s="155">
        <f t="shared" si="634"/>
        <v>0</v>
      </c>
      <c r="M173" s="155">
        <f t="shared" si="634"/>
        <v>0</v>
      </c>
      <c r="N173" s="155">
        <f t="shared" si="634"/>
        <v>0</v>
      </c>
      <c r="O173" s="155">
        <f t="shared" si="634"/>
        <v>0</v>
      </c>
      <c r="P173" s="155">
        <f t="shared" si="634"/>
        <v>0</v>
      </c>
      <c r="Q173" s="155">
        <f t="shared" si="634"/>
        <v>0</v>
      </c>
      <c r="R173" s="155">
        <f t="shared" si="634"/>
        <v>0</v>
      </c>
      <c r="S173" s="155">
        <f t="shared" si="634"/>
        <v>0</v>
      </c>
      <c r="T173" s="155">
        <f t="shared" si="634"/>
        <v>0</v>
      </c>
      <c r="U173" s="155">
        <f t="shared" si="634"/>
        <v>0</v>
      </c>
      <c r="V173" s="155">
        <f t="shared" si="634"/>
        <v>0</v>
      </c>
      <c r="W173" s="155">
        <f t="shared" si="634"/>
        <v>0</v>
      </c>
      <c r="X173" s="155">
        <f t="shared" si="634"/>
        <v>0</v>
      </c>
      <c r="Y173" s="155">
        <f t="shared" si="634"/>
        <v>0</v>
      </c>
      <c r="Z173" s="155">
        <f t="shared" si="634"/>
        <v>0</v>
      </c>
      <c r="AA173" s="155">
        <f t="shared" si="634"/>
        <v>0</v>
      </c>
      <c r="AB173" s="155">
        <f t="shared" si="634"/>
        <v>0</v>
      </c>
      <c r="AC173" s="155">
        <f t="shared" si="634"/>
        <v>0</v>
      </c>
      <c r="AD173" s="155">
        <f t="shared" si="634"/>
        <v>0</v>
      </c>
      <c r="AE173" s="155">
        <f t="shared" si="634"/>
        <v>0</v>
      </c>
      <c r="AF173" s="155">
        <f t="shared" si="634"/>
        <v>0</v>
      </c>
      <c r="AG173" s="155">
        <f t="shared" si="634"/>
        <v>0</v>
      </c>
      <c r="AH173" s="155">
        <f t="shared" si="634"/>
        <v>0</v>
      </c>
      <c r="AI173" s="155">
        <f t="shared" si="634"/>
        <v>0</v>
      </c>
      <c r="AJ173" s="155">
        <f t="shared" si="634"/>
        <v>0</v>
      </c>
      <c r="AK173" s="155">
        <f t="shared" si="634"/>
        <v>0</v>
      </c>
      <c r="AL173" s="155">
        <f t="shared" si="634"/>
        <v>0</v>
      </c>
      <c r="AM173" s="155">
        <f t="shared" si="634"/>
        <v>0</v>
      </c>
      <c r="AN173" s="155">
        <f t="shared" si="634"/>
        <v>0</v>
      </c>
      <c r="AO173" s="155">
        <f t="shared" si="634"/>
        <v>0</v>
      </c>
      <c r="AP173" s="155">
        <f t="shared" si="634"/>
        <v>0</v>
      </c>
      <c r="AQ173" s="155">
        <f t="shared" si="634"/>
        <v>0</v>
      </c>
      <c r="AR173" s="155">
        <f t="shared" si="634"/>
        <v>0</v>
      </c>
      <c r="AS173" s="155">
        <f t="shared" si="634"/>
        <v>0</v>
      </c>
      <c r="AT173" s="155">
        <f t="shared" si="634"/>
        <v>0</v>
      </c>
      <c r="AU173" s="155">
        <f t="shared" si="634"/>
        <v>0</v>
      </c>
      <c r="AV173" s="155">
        <f t="shared" si="634"/>
        <v>0</v>
      </c>
      <c r="AW173" s="155">
        <f t="shared" si="634"/>
        <v>0</v>
      </c>
      <c r="AX173" s="155">
        <f t="shared" si="634"/>
        <v>0</v>
      </c>
      <c r="AY173" s="155">
        <f t="shared" si="634"/>
        <v>0</v>
      </c>
      <c r="AZ173" s="274"/>
    </row>
    <row r="174" spans="1:52" ht="18.75" customHeight="1">
      <c r="A174" s="304" t="s">
        <v>317</v>
      </c>
      <c r="B174" s="296"/>
      <c r="C174" s="297"/>
      <c r="D174" s="184" t="s">
        <v>41</v>
      </c>
      <c r="E174" s="154">
        <f t="shared" ref="E174:E180" si="635">H174+K174+N174+Q174+T174+W174+Z174+AE174+AJ174+AO174+AR174+AW174</f>
        <v>98888.051550000004</v>
      </c>
      <c r="F174" s="154">
        <f t="shared" ref="F174:F180" si="636">I174+L174+O174+R174+U174+X174+AA174+AF174+AK174+AP174+AS174+AX174</f>
        <v>0</v>
      </c>
      <c r="G174" s="185">
        <f>F174/E174</f>
        <v>0</v>
      </c>
      <c r="H174" s="176">
        <f>H175+H176+H177+H179+H180</f>
        <v>0</v>
      </c>
      <c r="I174" s="176">
        <f t="shared" ref="I174" si="637">I175+I176+I177+I179+I180</f>
        <v>0</v>
      </c>
      <c r="J174" s="176" t="e">
        <f>I174/H174*100</f>
        <v>#DIV/0!</v>
      </c>
      <c r="K174" s="176">
        <f t="shared" ref="K174" si="638">K175+K176+K177+K179+K180</f>
        <v>0</v>
      </c>
      <c r="L174" s="176">
        <f t="shared" ref="L174" si="639">L175+L176+L177+L179+L180</f>
        <v>0</v>
      </c>
      <c r="M174" s="176" t="e">
        <f>L174/K174*100</f>
        <v>#DIV/0!</v>
      </c>
      <c r="N174" s="176">
        <f t="shared" ref="N174" si="640">N175+N176+N177+N179+N180</f>
        <v>6040.0263800000002</v>
      </c>
      <c r="O174" s="176">
        <f t="shared" ref="O174" si="641">O175+O176+O177+O179+O180</f>
        <v>0</v>
      </c>
      <c r="P174" s="176">
        <f>O174/N174*100</f>
        <v>0</v>
      </c>
      <c r="Q174" s="176">
        <f t="shared" ref="Q174" si="642">Q175+Q176+Q177+Q179+Q180</f>
        <v>19506.484989999997</v>
      </c>
      <c r="R174" s="176">
        <f t="shared" ref="R174" si="643">R175+R176+R177+R179+R180</f>
        <v>0</v>
      </c>
      <c r="S174" s="176">
        <f>R174/Q174*100</f>
        <v>0</v>
      </c>
      <c r="T174" s="176">
        <f t="shared" ref="T174" si="644">T175+T176+T177+T179+T180</f>
        <v>1460</v>
      </c>
      <c r="U174" s="176">
        <f t="shared" ref="U174" si="645">U175+U176+U177+U179+U180</f>
        <v>0</v>
      </c>
      <c r="V174" s="176">
        <f>U174/T174*100</f>
        <v>0</v>
      </c>
      <c r="W174" s="176">
        <f t="shared" ref="W174" si="646">W175+W176+W177+W179+W180</f>
        <v>0</v>
      </c>
      <c r="X174" s="176">
        <f t="shared" ref="X174" si="647">X175+X176+X177+X179+X180</f>
        <v>0</v>
      </c>
      <c r="Y174" s="176" t="e">
        <f>X174/W174*100</f>
        <v>#DIV/0!</v>
      </c>
      <c r="Z174" s="176">
        <f t="shared" ref="Z174" si="648">Z175+Z176+Z177+Z179+Z180</f>
        <v>607.26048000000003</v>
      </c>
      <c r="AA174" s="176">
        <f t="shared" ref="AA174" si="649">AA175+AA176+AA177+AA179+AA180</f>
        <v>0</v>
      </c>
      <c r="AB174" s="176">
        <f t="shared" ref="AB174" si="650">AB175+AB176+AB177+AB179+AB180</f>
        <v>0</v>
      </c>
      <c r="AC174" s="176">
        <f t="shared" ref="AC174" si="651">AC175+AC176+AC177+AC179+AC180</f>
        <v>0</v>
      </c>
      <c r="AD174" s="176">
        <f>AC174/Z174*100</f>
        <v>0</v>
      </c>
      <c r="AE174" s="176">
        <f t="shared" ref="AE174" si="652">AE175+AE176+AE177+AE179+AE180</f>
        <v>3256.0596999999998</v>
      </c>
      <c r="AF174" s="176">
        <f t="shared" ref="AF174" si="653">AF175+AF176+AF177+AF179+AF180</f>
        <v>0</v>
      </c>
      <c r="AG174" s="176">
        <f t="shared" ref="AG174" si="654">AG175+AG176+AG177+AG179+AG180</f>
        <v>0</v>
      </c>
      <c r="AH174" s="176">
        <f t="shared" ref="AH174" si="655">AH175+AH176+AH177+AH179+AH180</f>
        <v>0</v>
      </c>
      <c r="AI174" s="176">
        <f>AH174/AE174*100</f>
        <v>0</v>
      </c>
      <c r="AJ174" s="176">
        <f t="shared" ref="AJ174" si="656">AJ175+AJ176+AJ177+AJ179+AJ180</f>
        <v>5152.74</v>
      </c>
      <c r="AK174" s="176">
        <f t="shared" ref="AK174" si="657">AK175+AK176+AK177+AK179+AK180</f>
        <v>0</v>
      </c>
      <c r="AL174" s="176">
        <f t="shared" ref="AL174" si="658">AL175+AL176+AL177+AL179+AL180</f>
        <v>0</v>
      </c>
      <c r="AM174" s="176">
        <f t="shared" ref="AM174" si="659">AM175+AM176+AM177+AM179+AM180</f>
        <v>0</v>
      </c>
      <c r="AN174" s="176">
        <f>AM174/AJ174*100</f>
        <v>0</v>
      </c>
      <c r="AO174" s="176">
        <f t="shared" ref="AO174" si="660">AO175+AO176+AO177+AO179+AO180</f>
        <v>57446.48</v>
      </c>
      <c r="AP174" s="176">
        <f t="shared" ref="AP174" si="661">AP175+AP176+AP177+AP179+AP180</f>
        <v>0</v>
      </c>
      <c r="AQ174" s="176">
        <f>AP174/AO174*100</f>
        <v>0</v>
      </c>
      <c r="AR174" s="176">
        <f t="shared" ref="AR174" si="662">AR175+AR176+AR177+AR179+AR180</f>
        <v>2720</v>
      </c>
      <c r="AS174" s="176">
        <f t="shared" ref="AS174" si="663">AS175+AS176+AS177+AS179+AS180</f>
        <v>0</v>
      </c>
      <c r="AT174" s="176">
        <f t="shared" ref="AT174" si="664">AT175+AT176+AT177+AT179+AT180</f>
        <v>0</v>
      </c>
      <c r="AU174" s="176">
        <f t="shared" ref="AU174" si="665">AU175+AU176+AU177+AU179+AU180</f>
        <v>0</v>
      </c>
      <c r="AV174" s="176">
        <f>AU174/AR174*100</f>
        <v>0</v>
      </c>
      <c r="AW174" s="176">
        <f t="shared" ref="AW174" si="666">AW175+AW176+AW177+AW179+AW180</f>
        <v>2699</v>
      </c>
      <c r="AX174" s="176">
        <f t="shared" ref="AX174" si="667">AX175+AX176+AX177+AX179+AX180</f>
        <v>0</v>
      </c>
      <c r="AY174" s="176">
        <f>AX174/AW174*100</f>
        <v>0</v>
      </c>
      <c r="AZ174" s="272"/>
    </row>
    <row r="175" spans="1:52" ht="31.5">
      <c r="A175" s="305"/>
      <c r="B175" s="299"/>
      <c r="C175" s="300"/>
      <c r="D175" s="186" t="s">
        <v>37</v>
      </c>
      <c r="E175" s="154">
        <f t="shared" si="635"/>
        <v>0</v>
      </c>
      <c r="F175" s="154">
        <f t="shared" si="636"/>
        <v>0</v>
      </c>
      <c r="G175" s="179"/>
      <c r="H175" s="155">
        <f t="shared" ref="H175:AY175" si="668">H168+H117+H95</f>
        <v>0</v>
      </c>
      <c r="I175" s="155">
        <f t="shared" si="668"/>
        <v>0</v>
      </c>
      <c r="J175" s="155">
        <f t="shared" si="668"/>
        <v>0</v>
      </c>
      <c r="K175" s="155">
        <f t="shared" si="668"/>
        <v>0</v>
      </c>
      <c r="L175" s="155">
        <f t="shared" si="668"/>
        <v>0</v>
      </c>
      <c r="M175" s="155">
        <f t="shared" si="668"/>
        <v>0</v>
      </c>
      <c r="N175" s="155">
        <f t="shared" si="668"/>
        <v>0</v>
      </c>
      <c r="O175" s="155">
        <f t="shared" si="668"/>
        <v>0</v>
      </c>
      <c r="P175" s="155">
        <f t="shared" si="668"/>
        <v>0</v>
      </c>
      <c r="Q175" s="155">
        <f t="shared" si="668"/>
        <v>0</v>
      </c>
      <c r="R175" s="155">
        <f t="shared" si="668"/>
        <v>0</v>
      </c>
      <c r="S175" s="155">
        <f t="shared" si="668"/>
        <v>0</v>
      </c>
      <c r="T175" s="155">
        <f t="shared" si="668"/>
        <v>0</v>
      </c>
      <c r="U175" s="155">
        <f t="shared" si="668"/>
        <v>0</v>
      </c>
      <c r="V175" s="155">
        <f t="shared" si="668"/>
        <v>0</v>
      </c>
      <c r="W175" s="155">
        <f t="shared" si="668"/>
        <v>0</v>
      </c>
      <c r="X175" s="155">
        <f t="shared" si="668"/>
        <v>0</v>
      </c>
      <c r="Y175" s="155">
        <f t="shared" si="668"/>
        <v>0</v>
      </c>
      <c r="Z175" s="155">
        <f t="shared" si="668"/>
        <v>0</v>
      </c>
      <c r="AA175" s="155">
        <f t="shared" si="668"/>
        <v>0</v>
      </c>
      <c r="AB175" s="155">
        <f t="shared" si="668"/>
        <v>0</v>
      </c>
      <c r="AC175" s="155">
        <f t="shared" si="668"/>
        <v>0</v>
      </c>
      <c r="AD175" s="155">
        <f t="shared" si="668"/>
        <v>0</v>
      </c>
      <c r="AE175" s="155">
        <f t="shared" si="668"/>
        <v>0</v>
      </c>
      <c r="AF175" s="155">
        <f t="shared" si="668"/>
        <v>0</v>
      </c>
      <c r="AG175" s="155">
        <f t="shared" si="668"/>
        <v>0</v>
      </c>
      <c r="AH175" s="155">
        <f t="shared" si="668"/>
        <v>0</v>
      </c>
      <c r="AI175" s="155">
        <f t="shared" si="668"/>
        <v>0</v>
      </c>
      <c r="AJ175" s="155">
        <f t="shared" si="668"/>
        <v>0</v>
      </c>
      <c r="AK175" s="155">
        <f t="shared" si="668"/>
        <v>0</v>
      </c>
      <c r="AL175" s="155">
        <f t="shared" si="668"/>
        <v>0</v>
      </c>
      <c r="AM175" s="155">
        <f t="shared" si="668"/>
        <v>0</v>
      </c>
      <c r="AN175" s="155">
        <f t="shared" si="668"/>
        <v>0</v>
      </c>
      <c r="AO175" s="155">
        <f t="shared" si="668"/>
        <v>0</v>
      </c>
      <c r="AP175" s="155">
        <f t="shared" si="668"/>
        <v>0</v>
      </c>
      <c r="AQ175" s="155">
        <f t="shared" si="668"/>
        <v>0</v>
      </c>
      <c r="AR175" s="155">
        <f t="shared" si="668"/>
        <v>0</v>
      </c>
      <c r="AS175" s="155">
        <f t="shared" si="668"/>
        <v>0</v>
      </c>
      <c r="AT175" s="155">
        <f t="shared" si="668"/>
        <v>0</v>
      </c>
      <c r="AU175" s="155">
        <f t="shared" si="668"/>
        <v>0</v>
      </c>
      <c r="AV175" s="155">
        <f t="shared" si="668"/>
        <v>0</v>
      </c>
      <c r="AW175" s="155">
        <f t="shared" si="668"/>
        <v>0</v>
      </c>
      <c r="AX175" s="155">
        <f t="shared" si="668"/>
        <v>0</v>
      </c>
      <c r="AY175" s="155">
        <f t="shared" si="668"/>
        <v>0</v>
      </c>
      <c r="AZ175" s="273"/>
    </row>
    <row r="176" spans="1:52" ht="64.5" customHeight="1">
      <c r="A176" s="305"/>
      <c r="B176" s="299"/>
      <c r="C176" s="300"/>
      <c r="D176" s="189" t="s">
        <v>2</v>
      </c>
      <c r="E176" s="154">
        <f t="shared" si="635"/>
        <v>88712.2</v>
      </c>
      <c r="F176" s="154">
        <f t="shared" si="636"/>
        <v>0</v>
      </c>
      <c r="G176" s="190"/>
      <c r="H176" s="155">
        <f t="shared" ref="H176:AY176" si="669">H169+H118+H96</f>
        <v>0</v>
      </c>
      <c r="I176" s="155">
        <f t="shared" si="669"/>
        <v>0</v>
      </c>
      <c r="J176" s="155">
        <f t="shared" si="669"/>
        <v>0</v>
      </c>
      <c r="K176" s="155">
        <f t="shared" si="669"/>
        <v>0</v>
      </c>
      <c r="L176" s="155">
        <f t="shared" si="669"/>
        <v>0</v>
      </c>
      <c r="M176" s="155">
        <f t="shared" si="669"/>
        <v>0</v>
      </c>
      <c r="N176" s="155">
        <f t="shared" si="669"/>
        <v>5884.8405000000002</v>
      </c>
      <c r="O176" s="155">
        <f t="shared" si="669"/>
        <v>0</v>
      </c>
      <c r="P176" s="155">
        <f t="shared" si="669"/>
        <v>0</v>
      </c>
      <c r="Q176" s="155">
        <f t="shared" si="669"/>
        <v>19335.859499999999</v>
      </c>
      <c r="R176" s="155">
        <f t="shared" si="669"/>
        <v>0</v>
      </c>
      <c r="S176" s="155">
        <f t="shared" si="669"/>
        <v>0</v>
      </c>
      <c r="T176" s="155">
        <f t="shared" si="669"/>
        <v>0</v>
      </c>
      <c r="U176" s="155">
        <f t="shared" si="669"/>
        <v>0</v>
      </c>
      <c r="V176" s="155">
        <f t="shared" si="669"/>
        <v>0</v>
      </c>
      <c r="W176" s="155">
        <f t="shared" si="669"/>
        <v>0</v>
      </c>
      <c r="X176" s="155">
        <f t="shared" si="669"/>
        <v>0</v>
      </c>
      <c r="Y176" s="155">
        <f t="shared" si="669"/>
        <v>0</v>
      </c>
      <c r="Z176" s="155">
        <f t="shared" si="669"/>
        <v>0</v>
      </c>
      <c r="AA176" s="155">
        <f t="shared" si="669"/>
        <v>0</v>
      </c>
      <c r="AB176" s="155">
        <f t="shared" si="669"/>
        <v>0</v>
      </c>
      <c r="AC176" s="155">
        <f t="shared" si="669"/>
        <v>0</v>
      </c>
      <c r="AD176" s="155">
        <f t="shared" si="669"/>
        <v>0</v>
      </c>
      <c r="AE176" s="155">
        <f t="shared" si="669"/>
        <v>2450</v>
      </c>
      <c r="AF176" s="155">
        <f t="shared" si="669"/>
        <v>0</v>
      </c>
      <c r="AG176" s="155">
        <f t="shared" si="669"/>
        <v>0</v>
      </c>
      <c r="AH176" s="155">
        <f t="shared" si="669"/>
        <v>0</v>
      </c>
      <c r="AI176" s="155">
        <f t="shared" si="669"/>
        <v>0</v>
      </c>
      <c r="AJ176" s="155">
        <f t="shared" si="669"/>
        <v>3121</v>
      </c>
      <c r="AK176" s="155">
        <f t="shared" si="669"/>
        <v>0</v>
      </c>
      <c r="AL176" s="155">
        <f t="shared" si="669"/>
        <v>0</v>
      </c>
      <c r="AM176" s="155">
        <f t="shared" si="669"/>
        <v>0</v>
      </c>
      <c r="AN176" s="155">
        <f t="shared" si="669"/>
        <v>0</v>
      </c>
      <c r="AO176" s="155">
        <f t="shared" si="669"/>
        <v>53049.5</v>
      </c>
      <c r="AP176" s="155">
        <f t="shared" si="669"/>
        <v>0</v>
      </c>
      <c r="AQ176" s="155">
        <f t="shared" si="669"/>
        <v>0</v>
      </c>
      <c r="AR176" s="155">
        <f t="shared" si="669"/>
        <v>2450</v>
      </c>
      <c r="AS176" s="155">
        <f t="shared" si="669"/>
        <v>0</v>
      </c>
      <c r="AT176" s="155">
        <f t="shared" si="669"/>
        <v>0</v>
      </c>
      <c r="AU176" s="155">
        <f t="shared" si="669"/>
        <v>0</v>
      </c>
      <c r="AV176" s="155">
        <f t="shared" si="669"/>
        <v>0</v>
      </c>
      <c r="AW176" s="155">
        <f t="shared" si="669"/>
        <v>2421</v>
      </c>
      <c r="AX176" s="155">
        <f t="shared" si="669"/>
        <v>0</v>
      </c>
      <c r="AY176" s="155">
        <f t="shared" si="669"/>
        <v>0</v>
      </c>
      <c r="AZ176" s="273"/>
    </row>
    <row r="177" spans="1:52" ht="21.75" customHeight="1">
      <c r="A177" s="305"/>
      <c r="B177" s="299"/>
      <c r="C177" s="300"/>
      <c r="D177" s="206" t="s">
        <v>279</v>
      </c>
      <c r="E177" s="154">
        <f t="shared" si="635"/>
        <v>10175.851549999999</v>
      </c>
      <c r="F177" s="154">
        <f t="shared" si="636"/>
        <v>0</v>
      </c>
      <c r="G177" s="190"/>
      <c r="H177" s="155">
        <f t="shared" ref="H177:AY177" si="670">H170+H119+H97</f>
        <v>0</v>
      </c>
      <c r="I177" s="155">
        <f t="shared" si="670"/>
        <v>0</v>
      </c>
      <c r="J177" s="155">
        <f t="shared" si="670"/>
        <v>0</v>
      </c>
      <c r="K177" s="155">
        <f t="shared" si="670"/>
        <v>0</v>
      </c>
      <c r="L177" s="155">
        <f t="shared" si="670"/>
        <v>0</v>
      </c>
      <c r="M177" s="155">
        <f t="shared" si="670"/>
        <v>0</v>
      </c>
      <c r="N177" s="155">
        <f t="shared" si="670"/>
        <v>155.18588</v>
      </c>
      <c r="O177" s="155">
        <f t="shared" si="670"/>
        <v>0</v>
      </c>
      <c r="P177" s="155">
        <f t="shared" si="670"/>
        <v>0</v>
      </c>
      <c r="Q177" s="155">
        <f t="shared" si="670"/>
        <v>170.62549000000001</v>
      </c>
      <c r="R177" s="155">
        <f t="shared" si="670"/>
        <v>0</v>
      </c>
      <c r="S177" s="155">
        <f t="shared" si="670"/>
        <v>0</v>
      </c>
      <c r="T177" s="155">
        <f t="shared" si="670"/>
        <v>1460</v>
      </c>
      <c r="U177" s="155">
        <f t="shared" si="670"/>
        <v>0</v>
      </c>
      <c r="V177" s="155">
        <f t="shared" si="670"/>
        <v>0</v>
      </c>
      <c r="W177" s="155">
        <f t="shared" si="670"/>
        <v>0</v>
      </c>
      <c r="X177" s="155">
        <f t="shared" si="670"/>
        <v>0</v>
      </c>
      <c r="Y177" s="155">
        <f t="shared" si="670"/>
        <v>0</v>
      </c>
      <c r="Z177" s="155">
        <f t="shared" si="670"/>
        <v>607.26048000000003</v>
      </c>
      <c r="AA177" s="155">
        <f t="shared" si="670"/>
        <v>0</v>
      </c>
      <c r="AB177" s="155">
        <f t="shared" si="670"/>
        <v>0</v>
      </c>
      <c r="AC177" s="155">
        <f t="shared" si="670"/>
        <v>0</v>
      </c>
      <c r="AD177" s="155">
        <f t="shared" si="670"/>
        <v>0</v>
      </c>
      <c r="AE177" s="155">
        <f t="shared" si="670"/>
        <v>806.05970000000002</v>
      </c>
      <c r="AF177" s="155">
        <f t="shared" si="670"/>
        <v>0</v>
      </c>
      <c r="AG177" s="155">
        <f t="shared" si="670"/>
        <v>0</v>
      </c>
      <c r="AH177" s="155">
        <f t="shared" si="670"/>
        <v>0</v>
      </c>
      <c r="AI177" s="155">
        <f t="shared" si="670"/>
        <v>0</v>
      </c>
      <c r="AJ177" s="155">
        <f t="shared" si="670"/>
        <v>2031.74</v>
      </c>
      <c r="AK177" s="155">
        <f t="shared" si="670"/>
        <v>0</v>
      </c>
      <c r="AL177" s="155">
        <f t="shared" si="670"/>
        <v>0</v>
      </c>
      <c r="AM177" s="155">
        <f t="shared" si="670"/>
        <v>0</v>
      </c>
      <c r="AN177" s="155">
        <f t="shared" si="670"/>
        <v>0</v>
      </c>
      <c r="AO177" s="155">
        <f t="shared" si="670"/>
        <v>4396.9800000000005</v>
      </c>
      <c r="AP177" s="155">
        <f t="shared" si="670"/>
        <v>0</v>
      </c>
      <c r="AQ177" s="155">
        <f t="shared" si="670"/>
        <v>0</v>
      </c>
      <c r="AR177" s="155">
        <f t="shared" si="670"/>
        <v>270</v>
      </c>
      <c r="AS177" s="155">
        <f t="shared" si="670"/>
        <v>0</v>
      </c>
      <c r="AT177" s="155">
        <f t="shared" si="670"/>
        <v>0</v>
      </c>
      <c r="AU177" s="155">
        <f t="shared" si="670"/>
        <v>0</v>
      </c>
      <c r="AV177" s="155">
        <f t="shared" si="670"/>
        <v>0</v>
      </c>
      <c r="AW177" s="155">
        <f t="shared" si="670"/>
        <v>278</v>
      </c>
      <c r="AX177" s="155">
        <f t="shared" si="670"/>
        <v>0</v>
      </c>
      <c r="AY177" s="155">
        <f t="shared" si="670"/>
        <v>0</v>
      </c>
      <c r="AZ177" s="273"/>
    </row>
    <row r="178" spans="1:52" ht="87.75" customHeight="1">
      <c r="A178" s="305"/>
      <c r="B178" s="299"/>
      <c r="C178" s="300"/>
      <c r="D178" s="206" t="s">
        <v>286</v>
      </c>
      <c r="E178" s="154">
        <f t="shared" si="635"/>
        <v>0</v>
      </c>
      <c r="F178" s="154">
        <f t="shared" si="636"/>
        <v>0</v>
      </c>
      <c r="G178" s="159"/>
      <c r="H178" s="155">
        <f t="shared" ref="H178:AY178" si="671">H171+H120+H98</f>
        <v>0</v>
      </c>
      <c r="I178" s="155">
        <f t="shared" si="671"/>
        <v>0</v>
      </c>
      <c r="J178" s="155">
        <f t="shared" si="671"/>
        <v>0</v>
      </c>
      <c r="K178" s="155">
        <f t="shared" si="671"/>
        <v>0</v>
      </c>
      <c r="L178" s="155">
        <f t="shared" si="671"/>
        <v>0</v>
      </c>
      <c r="M178" s="155">
        <f t="shared" si="671"/>
        <v>0</v>
      </c>
      <c r="N178" s="155">
        <f t="shared" si="671"/>
        <v>0</v>
      </c>
      <c r="O178" s="155">
        <f t="shared" si="671"/>
        <v>0</v>
      </c>
      <c r="P178" s="155">
        <f t="shared" si="671"/>
        <v>0</v>
      </c>
      <c r="Q178" s="155">
        <f t="shared" si="671"/>
        <v>0</v>
      </c>
      <c r="R178" s="155">
        <f t="shared" si="671"/>
        <v>0</v>
      </c>
      <c r="S178" s="155">
        <f t="shared" si="671"/>
        <v>0</v>
      </c>
      <c r="T178" s="155">
        <f t="shared" si="671"/>
        <v>0</v>
      </c>
      <c r="U178" s="155">
        <f t="shared" si="671"/>
        <v>0</v>
      </c>
      <c r="V178" s="155">
        <f t="shared" si="671"/>
        <v>0</v>
      </c>
      <c r="W178" s="155">
        <f t="shared" si="671"/>
        <v>0</v>
      </c>
      <c r="X178" s="155">
        <f t="shared" si="671"/>
        <v>0</v>
      </c>
      <c r="Y178" s="155">
        <f t="shared" si="671"/>
        <v>0</v>
      </c>
      <c r="Z178" s="155">
        <f t="shared" si="671"/>
        <v>0</v>
      </c>
      <c r="AA178" s="155">
        <f t="shared" si="671"/>
        <v>0</v>
      </c>
      <c r="AB178" s="155">
        <f t="shared" si="671"/>
        <v>0</v>
      </c>
      <c r="AC178" s="155">
        <f t="shared" si="671"/>
        <v>0</v>
      </c>
      <c r="AD178" s="155">
        <f t="shared" si="671"/>
        <v>0</v>
      </c>
      <c r="AE178" s="155">
        <f t="shared" si="671"/>
        <v>0</v>
      </c>
      <c r="AF178" s="155">
        <f t="shared" si="671"/>
        <v>0</v>
      </c>
      <c r="AG178" s="155">
        <f t="shared" si="671"/>
        <v>0</v>
      </c>
      <c r="AH178" s="155">
        <f t="shared" si="671"/>
        <v>0</v>
      </c>
      <c r="AI178" s="155">
        <f t="shared" si="671"/>
        <v>0</v>
      </c>
      <c r="AJ178" s="155">
        <f t="shared" si="671"/>
        <v>0</v>
      </c>
      <c r="AK178" s="155">
        <f t="shared" si="671"/>
        <v>0</v>
      </c>
      <c r="AL178" s="155">
        <f t="shared" si="671"/>
        <v>0</v>
      </c>
      <c r="AM178" s="155">
        <f t="shared" si="671"/>
        <v>0</v>
      </c>
      <c r="AN178" s="155">
        <f t="shared" si="671"/>
        <v>0</v>
      </c>
      <c r="AO178" s="155">
        <f t="shared" si="671"/>
        <v>0</v>
      </c>
      <c r="AP178" s="155">
        <f t="shared" si="671"/>
        <v>0</v>
      </c>
      <c r="AQ178" s="155">
        <f t="shared" si="671"/>
        <v>0</v>
      </c>
      <c r="AR178" s="155">
        <f t="shared" si="671"/>
        <v>0</v>
      </c>
      <c r="AS178" s="155">
        <f t="shared" si="671"/>
        <v>0</v>
      </c>
      <c r="AT178" s="155">
        <f t="shared" si="671"/>
        <v>0</v>
      </c>
      <c r="AU178" s="155">
        <f t="shared" si="671"/>
        <v>0</v>
      </c>
      <c r="AV178" s="155">
        <f t="shared" si="671"/>
        <v>0</v>
      </c>
      <c r="AW178" s="155">
        <f t="shared" si="671"/>
        <v>0</v>
      </c>
      <c r="AX178" s="155">
        <f t="shared" si="671"/>
        <v>0</v>
      </c>
      <c r="AY178" s="155">
        <f t="shared" si="671"/>
        <v>0</v>
      </c>
      <c r="AZ178" s="273"/>
    </row>
    <row r="179" spans="1:52" ht="21.75" customHeight="1">
      <c r="A179" s="305"/>
      <c r="B179" s="299"/>
      <c r="C179" s="300"/>
      <c r="D179" s="206" t="s">
        <v>280</v>
      </c>
      <c r="E179" s="154">
        <f t="shared" si="635"/>
        <v>0</v>
      </c>
      <c r="F179" s="154">
        <f t="shared" si="636"/>
        <v>0</v>
      </c>
      <c r="G179" s="159"/>
      <c r="H179" s="155">
        <f t="shared" ref="H179:AY179" si="672">H172+H121+H99</f>
        <v>0</v>
      </c>
      <c r="I179" s="155">
        <f t="shared" si="672"/>
        <v>0</v>
      </c>
      <c r="J179" s="155">
        <f t="shared" si="672"/>
        <v>0</v>
      </c>
      <c r="K179" s="155">
        <f t="shared" si="672"/>
        <v>0</v>
      </c>
      <c r="L179" s="155">
        <f t="shared" si="672"/>
        <v>0</v>
      </c>
      <c r="M179" s="155">
        <f t="shared" si="672"/>
        <v>0</v>
      </c>
      <c r="N179" s="155">
        <f t="shared" si="672"/>
        <v>0</v>
      </c>
      <c r="O179" s="155">
        <f t="shared" si="672"/>
        <v>0</v>
      </c>
      <c r="P179" s="155">
        <f t="shared" si="672"/>
        <v>0</v>
      </c>
      <c r="Q179" s="155">
        <f t="shared" si="672"/>
        <v>0</v>
      </c>
      <c r="R179" s="155">
        <f t="shared" si="672"/>
        <v>0</v>
      </c>
      <c r="S179" s="155">
        <f t="shared" si="672"/>
        <v>0</v>
      </c>
      <c r="T179" s="155">
        <f t="shared" si="672"/>
        <v>0</v>
      </c>
      <c r="U179" s="155">
        <f t="shared" si="672"/>
        <v>0</v>
      </c>
      <c r="V179" s="155">
        <f t="shared" si="672"/>
        <v>0</v>
      </c>
      <c r="W179" s="155">
        <f t="shared" si="672"/>
        <v>0</v>
      </c>
      <c r="X179" s="155">
        <f t="shared" si="672"/>
        <v>0</v>
      </c>
      <c r="Y179" s="155">
        <f t="shared" si="672"/>
        <v>0</v>
      </c>
      <c r="Z179" s="155">
        <f t="shared" si="672"/>
        <v>0</v>
      </c>
      <c r="AA179" s="155">
        <f t="shared" si="672"/>
        <v>0</v>
      </c>
      <c r="AB179" s="155">
        <f t="shared" si="672"/>
        <v>0</v>
      </c>
      <c r="AC179" s="155">
        <f t="shared" si="672"/>
        <v>0</v>
      </c>
      <c r="AD179" s="155">
        <f t="shared" si="672"/>
        <v>0</v>
      </c>
      <c r="AE179" s="155">
        <f t="shared" si="672"/>
        <v>0</v>
      </c>
      <c r="AF179" s="155">
        <f t="shared" si="672"/>
        <v>0</v>
      </c>
      <c r="AG179" s="155">
        <f t="shared" si="672"/>
        <v>0</v>
      </c>
      <c r="AH179" s="155">
        <f t="shared" si="672"/>
        <v>0</v>
      </c>
      <c r="AI179" s="155">
        <f t="shared" si="672"/>
        <v>0</v>
      </c>
      <c r="AJ179" s="155">
        <f t="shared" si="672"/>
        <v>0</v>
      </c>
      <c r="AK179" s="155">
        <f t="shared" si="672"/>
        <v>0</v>
      </c>
      <c r="AL179" s="155">
        <f t="shared" si="672"/>
        <v>0</v>
      </c>
      <c r="AM179" s="155">
        <f t="shared" si="672"/>
        <v>0</v>
      </c>
      <c r="AN179" s="155">
        <f t="shared" si="672"/>
        <v>0</v>
      </c>
      <c r="AO179" s="155">
        <f t="shared" si="672"/>
        <v>0</v>
      </c>
      <c r="AP179" s="155">
        <f t="shared" si="672"/>
        <v>0</v>
      </c>
      <c r="AQ179" s="155">
        <f t="shared" si="672"/>
        <v>0</v>
      </c>
      <c r="AR179" s="155">
        <f t="shared" si="672"/>
        <v>0</v>
      </c>
      <c r="AS179" s="155">
        <f t="shared" si="672"/>
        <v>0</v>
      </c>
      <c r="AT179" s="155">
        <f t="shared" si="672"/>
        <v>0</v>
      </c>
      <c r="AU179" s="155">
        <f t="shared" si="672"/>
        <v>0</v>
      </c>
      <c r="AV179" s="155">
        <f t="shared" si="672"/>
        <v>0</v>
      </c>
      <c r="AW179" s="155">
        <f t="shared" si="672"/>
        <v>0</v>
      </c>
      <c r="AX179" s="155">
        <f t="shared" si="672"/>
        <v>0</v>
      </c>
      <c r="AY179" s="155">
        <f t="shared" si="672"/>
        <v>0</v>
      </c>
      <c r="AZ179" s="273"/>
    </row>
    <row r="180" spans="1:52" ht="33.75" customHeight="1">
      <c r="A180" s="306"/>
      <c r="B180" s="302"/>
      <c r="C180" s="303"/>
      <c r="D180" s="177" t="s">
        <v>43</v>
      </c>
      <c r="E180" s="154">
        <f t="shared" si="635"/>
        <v>0</v>
      </c>
      <c r="F180" s="154">
        <f t="shared" si="636"/>
        <v>0</v>
      </c>
      <c r="G180" s="179"/>
      <c r="H180" s="155">
        <f t="shared" ref="H180:AY180" si="673">H173+H122+H100</f>
        <v>0</v>
      </c>
      <c r="I180" s="155">
        <f t="shared" si="673"/>
        <v>0</v>
      </c>
      <c r="J180" s="155">
        <f t="shared" si="673"/>
        <v>0</v>
      </c>
      <c r="K180" s="155">
        <f t="shared" si="673"/>
        <v>0</v>
      </c>
      <c r="L180" s="155">
        <f t="shared" si="673"/>
        <v>0</v>
      </c>
      <c r="M180" s="155">
        <f t="shared" si="673"/>
        <v>0</v>
      </c>
      <c r="N180" s="155">
        <f t="shared" si="673"/>
        <v>0</v>
      </c>
      <c r="O180" s="155">
        <f t="shared" si="673"/>
        <v>0</v>
      </c>
      <c r="P180" s="155">
        <f t="shared" si="673"/>
        <v>0</v>
      </c>
      <c r="Q180" s="155">
        <f t="shared" si="673"/>
        <v>0</v>
      </c>
      <c r="R180" s="155">
        <f t="shared" si="673"/>
        <v>0</v>
      </c>
      <c r="S180" s="155">
        <f t="shared" si="673"/>
        <v>0</v>
      </c>
      <c r="T180" s="155">
        <f t="shared" si="673"/>
        <v>0</v>
      </c>
      <c r="U180" s="155">
        <f t="shared" si="673"/>
        <v>0</v>
      </c>
      <c r="V180" s="155">
        <f t="shared" si="673"/>
        <v>0</v>
      </c>
      <c r="W180" s="155">
        <f t="shared" si="673"/>
        <v>0</v>
      </c>
      <c r="X180" s="155">
        <f t="shared" si="673"/>
        <v>0</v>
      </c>
      <c r="Y180" s="155">
        <f t="shared" si="673"/>
        <v>0</v>
      </c>
      <c r="Z180" s="155">
        <f t="shared" si="673"/>
        <v>0</v>
      </c>
      <c r="AA180" s="155">
        <f t="shared" si="673"/>
        <v>0</v>
      </c>
      <c r="AB180" s="155">
        <f t="shared" si="673"/>
        <v>0</v>
      </c>
      <c r="AC180" s="155">
        <f t="shared" si="673"/>
        <v>0</v>
      </c>
      <c r="AD180" s="155">
        <f t="shared" si="673"/>
        <v>0</v>
      </c>
      <c r="AE180" s="155">
        <f t="shared" si="673"/>
        <v>0</v>
      </c>
      <c r="AF180" s="155">
        <f t="shared" si="673"/>
        <v>0</v>
      </c>
      <c r="AG180" s="155">
        <f t="shared" si="673"/>
        <v>0</v>
      </c>
      <c r="AH180" s="155">
        <f t="shared" si="673"/>
        <v>0</v>
      </c>
      <c r="AI180" s="155">
        <f t="shared" si="673"/>
        <v>0</v>
      </c>
      <c r="AJ180" s="155">
        <f t="shared" si="673"/>
        <v>0</v>
      </c>
      <c r="AK180" s="155">
        <f t="shared" si="673"/>
        <v>0</v>
      </c>
      <c r="AL180" s="155">
        <f t="shared" si="673"/>
        <v>0</v>
      </c>
      <c r="AM180" s="155">
        <f t="shared" si="673"/>
        <v>0</v>
      </c>
      <c r="AN180" s="155">
        <f t="shared" si="673"/>
        <v>0</v>
      </c>
      <c r="AO180" s="155">
        <f t="shared" si="673"/>
        <v>0</v>
      </c>
      <c r="AP180" s="155">
        <f t="shared" si="673"/>
        <v>0</v>
      </c>
      <c r="AQ180" s="155">
        <f t="shared" si="673"/>
        <v>0</v>
      </c>
      <c r="AR180" s="155">
        <f t="shared" si="673"/>
        <v>0</v>
      </c>
      <c r="AS180" s="155">
        <f t="shared" si="673"/>
        <v>0</v>
      </c>
      <c r="AT180" s="155">
        <f t="shared" si="673"/>
        <v>0</v>
      </c>
      <c r="AU180" s="155">
        <f t="shared" si="673"/>
        <v>0</v>
      </c>
      <c r="AV180" s="155">
        <f t="shared" si="673"/>
        <v>0</v>
      </c>
      <c r="AW180" s="155">
        <f t="shared" si="673"/>
        <v>0</v>
      </c>
      <c r="AX180" s="155">
        <f t="shared" si="673"/>
        <v>0</v>
      </c>
      <c r="AY180" s="155">
        <f t="shared" si="673"/>
        <v>0</v>
      </c>
      <c r="AZ180" s="274"/>
    </row>
    <row r="181" spans="1:52" ht="33.75" customHeight="1">
      <c r="A181" s="307" t="s">
        <v>320</v>
      </c>
      <c r="B181" s="308"/>
      <c r="C181" s="308"/>
      <c r="D181" s="308"/>
      <c r="E181" s="308"/>
      <c r="F181" s="308"/>
      <c r="G181" s="308"/>
      <c r="H181" s="308"/>
      <c r="I181" s="308"/>
      <c r="J181" s="308"/>
      <c r="K181" s="308"/>
      <c r="L181" s="308"/>
      <c r="M181" s="308"/>
      <c r="N181" s="308"/>
      <c r="O181" s="308"/>
      <c r="P181" s="308"/>
      <c r="Q181" s="308"/>
      <c r="R181" s="308"/>
      <c r="S181" s="308"/>
      <c r="T181" s="308"/>
      <c r="U181" s="308"/>
      <c r="V181" s="308"/>
      <c r="W181" s="308"/>
      <c r="X181" s="308"/>
      <c r="Y181" s="308"/>
      <c r="Z181" s="308"/>
      <c r="AA181" s="308"/>
      <c r="AB181" s="308"/>
      <c r="AC181" s="308"/>
      <c r="AD181" s="308"/>
      <c r="AE181" s="308"/>
      <c r="AF181" s="308"/>
      <c r="AG181" s="308"/>
      <c r="AH181" s="308"/>
      <c r="AI181" s="308"/>
      <c r="AJ181" s="308"/>
      <c r="AK181" s="308"/>
      <c r="AL181" s="308"/>
      <c r="AM181" s="308"/>
      <c r="AN181" s="308"/>
      <c r="AO181" s="308"/>
      <c r="AP181" s="308"/>
      <c r="AQ181" s="308"/>
      <c r="AR181" s="308"/>
      <c r="AS181" s="308"/>
      <c r="AT181" s="308"/>
      <c r="AU181" s="308"/>
      <c r="AV181" s="308"/>
      <c r="AW181" s="308"/>
      <c r="AX181" s="308"/>
      <c r="AY181" s="308"/>
      <c r="AZ181" s="309"/>
    </row>
    <row r="182" spans="1:52" ht="32.25" customHeight="1">
      <c r="A182" s="307" t="s">
        <v>318</v>
      </c>
      <c r="B182" s="308"/>
      <c r="C182" s="308"/>
      <c r="D182" s="308"/>
      <c r="E182" s="308"/>
      <c r="F182" s="308"/>
      <c r="G182" s="308"/>
      <c r="H182" s="308"/>
      <c r="I182" s="308"/>
      <c r="J182" s="308"/>
      <c r="K182" s="308"/>
      <c r="L182" s="308"/>
      <c r="M182" s="308"/>
      <c r="N182" s="308"/>
      <c r="O182" s="308"/>
      <c r="P182" s="308"/>
      <c r="Q182" s="308"/>
      <c r="R182" s="308"/>
      <c r="S182" s="308"/>
      <c r="T182" s="308"/>
      <c r="U182" s="308"/>
      <c r="V182" s="308"/>
      <c r="W182" s="308"/>
      <c r="X182" s="308"/>
      <c r="Y182" s="308"/>
      <c r="Z182" s="308"/>
      <c r="AA182" s="308"/>
      <c r="AB182" s="308"/>
      <c r="AC182" s="308"/>
      <c r="AD182" s="308"/>
      <c r="AE182" s="308"/>
      <c r="AF182" s="308"/>
      <c r="AG182" s="308"/>
      <c r="AH182" s="308"/>
      <c r="AI182" s="308"/>
      <c r="AJ182" s="308"/>
      <c r="AK182" s="308"/>
      <c r="AL182" s="308"/>
      <c r="AM182" s="308"/>
      <c r="AN182" s="308"/>
      <c r="AO182" s="308"/>
      <c r="AP182" s="308"/>
      <c r="AQ182" s="308"/>
      <c r="AR182" s="308"/>
      <c r="AS182" s="308"/>
      <c r="AT182" s="308"/>
      <c r="AU182" s="308"/>
      <c r="AV182" s="308"/>
      <c r="AW182" s="308"/>
      <c r="AX182" s="308"/>
      <c r="AY182" s="308"/>
      <c r="AZ182" s="309"/>
    </row>
    <row r="183" spans="1:52" ht="32.25" customHeight="1">
      <c r="A183" s="310" t="s">
        <v>319</v>
      </c>
      <c r="B183" s="311"/>
      <c r="C183" s="311"/>
      <c r="D183" s="311"/>
      <c r="E183" s="311"/>
      <c r="F183" s="311"/>
      <c r="G183" s="311"/>
      <c r="H183" s="311"/>
      <c r="I183" s="311"/>
      <c r="J183" s="311"/>
      <c r="K183" s="311"/>
      <c r="L183" s="311"/>
      <c r="M183" s="311"/>
      <c r="N183" s="311"/>
      <c r="O183" s="311"/>
      <c r="P183" s="311"/>
      <c r="Q183" s="311"/>
      <c r="R183" s="311"/>
      <c r="S183" s="311"/>
      <c r="T183" s="311"/>
      <c r="U183" s="311"/>
      <c r="V183" s="311"/>
      <c r="W183" s="311"/>
      <c r="X183" s="311"/>
      <c r="Y183" s="311"/>
      <c r="Z183" s="311"/>
      <c r="AA183" s="311"/>
      <c r="AB183" s="311"/>
      <c r="AC183" s="311"/>
      <c r="AD183" s="311"/>
      <c r="AE183" s="311"/>
      <c r="AF183" s="311"/>
      <c r="AG183" s="311"/>
      <c r="AH183" s="311"/>
      <c r="AI183" s="311"/>
      <c r="AJ183" s="311"/>
      <c r="AK183" s="311"/>
      <c r="AL183" s="311"/>
      <c r="AM183" s="311"/>
      <c r="AN183" s="311"/>
      <c r="AO183" s="311"/>
      <c r="AP183" s="311"/>
      <c r="AQ183" s="311"/>
      <c r="AR183" s="311"/>
      <c r="AS183" s="311"/>
      <c r="AT183" s="311"/>
      <c r="AU183" s="311"/>
      <c r="AV183" s="311"/>
      <c r="AW183" s="311"/>
      <c r="AX183" s="311"/>
      <c r="AY183" s="311"/>
      <c r="AZ183" s="312"/>
    </row>
    <row r="184" spans="1:52" ht="18.75" customHeight="1">
      <c r="A184" s="266" t="s">
        <v>326</v>
      </c>
      <c r="B184" s="269" t="s">
        <v>322</v>
      </c>
      <c r="C184" s="269" t="s">
        <v>323</v>
      </c>
      <c r="D184" s="184" t="s">
        <v>41</v>
      </c>
      <c r="E184" s="154">
        <f t="shared" ref="E184:E190" si="674">H184+K184+N184+Q184+T184+W184+Z184+AE184+AJ184+AO184+AR184+AW184</f>
        <v>2937.6</v>
      </c>
      <c r="F184" s="154">
        <f t="shared" ref="F184:F190" si="675">I184+L184+O184+R184+U184+X184+AA184+AF184+AK184+AP184+AS184+AX184</f>
        <v>0</v>
      </c>
      <c r="G184" s="185">
        <f>F184/E184</f>
        <v>0</v>
      </c>
      <c r="H184" s="176">
        <f>H185+H186+H187+H189+H190</f>
        <v>0</v>
      </c>
      <c r="I184" s="176">
        <f t="shared" ref="I184" si="676">I185+I186+I187+I189+I190</f>
        <v>0</v>
      </c>
      <c r="J184" s="176" t="e">
        <f>I184/H184*100</f>
        <v>#DIV/0!</v>
      </c>
      <c r="K184" s="176">
        <f t="shared" ref="K184" si="677">K185+K186+K187+K189+K190</f>
        <v>0</v>
      </c>
      <c r="L184" s="176">
        <f t="shared" ref="L184" si="678">L185+L186+L187+L189+L190</f>
        <v>0</v>
      </c>
      <c r="M184" s="176" t="e">
        <f>L184/K184*100</f>
        <v>#DIV/0!</v>
      </c>
      <c r="N184" s="176">
        <f t="shared" ref="N184" si="679">N185+N186+N187+N189+N190</f>
        <v>0</v>
      </c>
      <c r="O184" s="176">
        <f t="shared" ref="O184" si="680">O185+O186+O187+O189+O190</f>
        <v>0</v>
      </c>
      <c r="P184" s="176" t="e">
        <f>O184/N184*100</f>
        <v>#DIV/0!</v>
      </c>
      <c r="Q184" s="176">
        <f t="shared" ref="Q184" si="681">Q185+Q186+Q187+Q189+Q190</f>
        <v>0</v>
      </c>
      <c r="R184" s="176">
        <f t="shared" ref="R184" si="682">R185+R186+R187+R189+R190</f>
        <v>0</v>
      </c>
      <c r="S184" s="176" t="e">
        <f>R184/Q184*100</f>
        <v>#DIV/0!</v>
      </c>
      <c r="T184" s="176">
        <f t="shared" ref="T184" si="683">T185+T186+T187+T189+T190</f>
        <v>0</v>
      </c>
      <c r="U184" s="176">
        <f t="shared" ref="U184" si="684">U185+U186+U187+U189+U190</f>
        <v>0</v>
      </c>
      <c r="V184" s="176" t="e">
        <f>U184/T184*100</f>
        <v>#DIV/0!</v>
      </c>
      <c r="W184" s="176">
        <f t="shared" ref="W184" si="685">W185+W186+W187+W189+W190</f>
        <v>0</v>
      </c>
      <c r="X184" s="176">
        <f t="shared" ref="X184" si="686">X185+X186+X187+X189+X190</f>
        <v>0</v>
      </c>
      <c r="Y184" s="176" t="e">
        <f>X184/W184*100</f>
        <v>#DIV/0!</v>
      </c>
      <c r="Z184" s="176">
        <f t="shared" ref="Z184" si="687">Z185+Z186+Z187+Z189+Z190</f>
        <v>0</v>
      </c>
      <c r="AA184" s="176">
        <f t="shared" ref="AA184" si="688">AA185+AA186+AA187+AA189+AA190</f>
        <v>0</v>
      </c>
      <c r="AB184" s="176">
        <f t="shared" ref="AB184" si="689">AB185+AB186+AB187+AB189+AB190</f>
        <v>0</v>
      </c>
      <c r="AC184" s="176">
        <f t="shared" ref="AC184" si="690">AC185+AC186+AC187+AC189+AC190</f>
        <v>0</v>
      </c>
      <c r="AD184" s="176" t="e">
        <f>AC184/Z184*100</f>
        <v>#DIV/0!</v>
      </c>
      <c r="AE184" s="176">
        <f t="shared" ref="AE184" si="691">AE185+AE186+AE187+AE189+AE190</f>
        <v>0</v>
      </c>
      <c r="AF184" s="176">
        <f t="shared" ref="AF184" si="692">AF185+AF186+AF187+AF189+AF190</f>
        <v>0</v>
      </c>
      <c r="AG184" s="176">
        <f t="shared" ref="AG184" si="693">AG185+AG186+AG187+AG189+AG190</f>
        <v>0</v>
      </c>
      <c r="AH184" s="176">
        <f t="shared" ref="AH184" si="694">AH185+AH186+AH187+AH189+AH190</f>
        <v>0</v>
      </c>
      <c r="AI184" s="176" t="e">
        <f>AH184/AE184*100</f>
        <v>#DIV/0!</v>
      </c>
      <c r="AJ184" s="176">
        <f t="shared" ref="AJ184" si="695">AJ185+AJ186+AJ187+AJ189+AJ190</f>
        <v>0</v>
      </c>
      <c r="AK184" s="176">
        <f t="shared" ref="AK184" si="696">AK185+AK186+AK187+AK189+AK190</f>
        <v>0</v>
      </c>
      <c r="AL184" s="176">
        <f t="shared" ref="AL184" si="697">AL185+AL186+AL187+AL189+AL190</f>
        <v>0</v>
      </c>
      <c r="AM184" s="176">
        <f t="shared" ref="AM184" si="698">AM185+AM186+AM187+AM189+AM190</f>
        <v>0</v>
      </c>
      <c r="AN184" s="176" t="e">
        <f>AM184/AJ184*100</f>
        <v>#DIV/0!</v>
      </c>
      <c r="AO184" s="176">
        <f t="shared" ref="AO184" si="699">AO185+AO186+AO187+AO189+AO190</f>
        <v>0</v>
      </c>
      <c r="AP184" s="176">
        <f t="shared" ref="AP184" si="700">AP185+AP186+AP187+AP189+AP190</f>
        <v>0</v>
      </c>
      <c r="AQ184" s="176" t="e">
        <f>AP184/AO184*100</f>
        <v>#DIV/0!</v>
      </c>
      <c r="AR184" s="176">
        <f t="shared" ref="AR184" si="701">AR185+AR186+AR187+AR189+AR190</f>
        <v>2937.6</v>
      </c>
      <c r="AS184" s="176">
        <f t="shared" ref="AS184" si="702">AS185+AS186+AS187+AS189+AS190</f>
        <v>0</v>
      </c>
      <c r="AT184" s="176">
        <f t="shared" ref="AT184" si="703">AT185+AT186+AT187+AT189+AT190</f>
        <v>0</v>
      </c>
      <c r="AU184" s="176">
        <f t="shared" ref="AU184" si="704">AU185+AU186+AU187+AU189+AU190</f>
        <v>0</v>
      </c>
      <c r="AV184" s="176">
        <f>AU184/AR184*100</f>
        <v>0</v>
      </c>
      <c r="AW184" s="176">
        <f t="shared" ref="AW184" si="705">AW185+AW186+AW187+AW189+AW190</f>
        <v>0</v>
      </c>
      <c r="AX184" s="176">
        <f t="shared" ref="AX184" si="706">AX185+AX186+AX187+AX189+AX190</f>
        <v>0</v>
      </c>
      <c r="AY184" s="176" t="e">
        <f>AX184/AW184*100</f>
        <v>#DIV/0!</v>
      </c>
      <c r="AZ184" s="272"/>
    </row>
    <row r="185" spans="1:52" ht="31.5">
      <c r="A185" s="267"/>
      <c r="B185" s="270"/>
      <c r="C185" s="270"/>
      <c r="D185" s="186" t="s">
        <v>37</v>
      </c>
      <c r="E185" s="154">
        <f t="shared" si="674"/>
        <v>2937.6</v>
      </c>
      <c r="F185" s="154">
        <f t="shared" si="675"/>
        <v>0</v>
      </c>
      <c r="G185" s="179"/>
      <c r="H185" s="208"/>
      <c r="I185" s="155"/>
      <c r="J185" s="180"/>
      <c r="K185" s="155"/>
      <c r="L185" s="155"/>
      <c r="M185" s="180"/>
      <c r="N185" s="155"/>
      <c r="O185" s="155"/>
      <c r="P185" s="182"/>
      <c r="Q185" s="155"/>
      <c r="R185" s="155"/>
      <c r="S185" s="180"/>
      <c r="T185" s="155"/>
      <c r="U185" s="155"/>
      <c r="V185" s="180"/>
      <c r="W185" s="155"/>
      <c r="X185" s="155"/>
      <c r="Y185" s="180"/>
      <c r="Z185" s="155"/>
      <c r="AA185" s="158"/>
      <c r="AB185" s="181"/>
      <c r="AC185" s="180"/>
      <c r="AD185" s="182"/>
      <c r="AE185" s="155"/>
      <c r="AF185" s="158"/>
      <c r="AG185" s="181"/>
      <c r="AH185" s="187"/>
      <c r="AI185" s="182"/>
      <c r="AJ185" s="155"/>
      <c r="AK185" s="158"/>
      <c r="AL185" s="181"/>
      <c r="AM185" s="187"/>
      <c r="AN185" s="182"/>
      <c r="AO185" s="188"/>
      <c r="AP185" s="155"/>
      <c r="AQ185" s="155"/>
      <c r="AR185" s="208">
        <v>2937.6</v>
      </c>
      <c r="AS185" s="156"/>
      <c r="AT185" s="181"/>
      <c r="AU185" s="187"/>
      <c r="AV185" s="182"/>
      <c r="AW185" s="155"/>
      <c r="AX185" s="157"/>
      <c r="AY185" s="182"/>
      <c r="AZ185" s="273"/>
    </row>
    <row r="186" spans="1:52" ht="64.5" customHeight="1">
      <c r="A186" s="267"/>
      <c r="B186" s="270"/>
      <c r="C186" s="270"/>
      <c r="D186" s="189" t="s">
        <v>2</v>
      </c>
      <c r="E186" s="154">
        <f t="shared" si="674"/>
        <v>0</v>
      </c>
      <c r="F186" s="154">
        <f t="shared" si="675"/>
        <v>0</v>
      </c>
      <c r="G186" s="190"/>
      <c r="H186" s="160"/>
      <c r="I186" s="160"/>
      <c r="J186" s="161"/>
      <c r="K186" s="160"/>
      <c r="L186" s="160"/>
      <c r="M186" s="161"/>
      <c r="N186" s="160"/>
      <c r="O186" s="160"/>
      <c r="P186" s="191"/>
      <c r="Q186" s="160"/>
      <c r="R186" s="160"/>
      <c r="S186" s="161"/>
      <c r="T186" s="160"/>
      <c r="U186" s="160"/>
      <c r="V186" s="161"/>
      <c r="W186" s="160"/>
      <c r="X186" s="160"/>
      <c r="Y186" s="161"/>
      <c r="Z186" s="160"/>
      <c r="AA186" s="164"/>
      <c r="AB186" s="165"/>
      <c r="AC186" s="161"/>
      <c r="AD186" s="191"/>
      <c r="AE186" s="160"/>
      <c r="AF186" s="164"/>
      <c r="AG186" s="165"/>
      <c r="AH186" s="192"/>
      <c r="AI186" s="191"/>
      <c r="AJ186" s="160"/>
      <c r="AK186" s="164"/>
      <c r="AL186" s="165"/>
      <c r="AM186" s="192"/>
      <c r="AN186" s="191"/>
      <c r="AO186" s="167"/>
      <c r="AP186" s="161"/>
      <c r="AQ186" s="161"/>
      <c r="AR186" s="160"/>
      <c r="AS186" s="162"/>
      <c r="AT186" s="165"/>
      <c r="AU186" s="192"/>
      <c r="AV186" s="191"/>
      <c r="AW186" s="160"/>
      <c r="AX186" s="163"/>
      <c r="AY186" s="191"/>
      <c r="AZ186" s="273"/>
    </row>
    <row r="187" spans="1:52" ht="21.75" customHeight="1">
      <c r="A187" s="267"/>
      <c r="B187" s="270"/>
      <c r="C187" s="270"/>
      <c r="D187" s="206" t="s">
        <v>279</v>
      </c>
      <c r="E187" s="154">
        <f t="shared" si="674"/>
        <v>0</v>
      </c>
      <c r="F187" s="154">
        <f t="shared" si="675"/>
        <v>0</v>
      </c>
      <c r="G187" s="190"/>
      <c r="H187" s="160"/>
      <c r="I187" s="160"/>
      <c r="J187" s="161"/>
      <c r="K187" s="160"/>
      <c r="L187" s="160"/>
      <c r="M187" s="161"/>
      <c r="N187" s="160"/>
      <c r="O187" s="160"/>
      <c r="P187" s="191"/>
      <c r="Q187" s="160"/>
      <c r="R187" s="160"/>
      <c r="S187" s="161"/>
      <c r="T187" s="160"/>
      <c r="U187" s="160"/>
      <c r="V187" s="161"/>
      <c r="W187" s="160"/>
      <c r="X187" s="160"/>
      <c r="Y187" s="161"/>
      <c r="Z187" s="160"/>
      <c r="AA187" s="164"/>
      <c r="AB187" s="165"/>
      <c r="AC187" s="161"/>
      <c r="AD187" s="191"/>
      <c r="AE187" s="160"/>
      <c r="AF187" s="164"/>
      <c r="AG187" s="165"/>
      <c r="AH187" s="192"/>
      <c r="AI187" s="191"/>
      <c r="AJ187" s="160"/>
      <c r="AK187" s="164"/>
      <c r="AL187" s="165"/>
      <c r="AM187" s="192"/>
      <c r="AN187" s="191"/>
      <c r="AO187" s="160"/>
      <c r="AP187" s="192"/>
      <c r="AQ187" s="191"/>
      <c r="AR187" s="160"/>
      <c r="AS187" s="164"/>
      <c r="AT187" s="165"/>
      <c r="AU187" s="192"/>
      <c r="AV187" s="191"/>
      <c r="AW187" s="160"/>
      <c r="AX187" s="163"/>
      <c r="AY187" s="166"/>
      <c r="AZ187" s="273"/>
    </row>
    <row r="188" spans="1:52" ht="87.75" customHeight="1">
      <c r="A188" s="267"/>
      <c r="B188" s="270"/>
      <c r="C188" s="270"/>
      <c r="D188" s="206" t="s">
        <v>286</v>
      </c>
      <c r="E188" s="154">
        <f t="shared" si="674"/>
        <v>0</v>
      </c>
      <c r="F188" s="154">
        <f t="shared" si="675"/>
        <v>0</v>
      </c>
      <c r="G188" s="159"/>
      <c r="H188" s="169"/>
      <c r="I188" s="169"/>
      <c r="J188" s="168"/>
      <c r="K188" s="169"/>
      <c r="L188" s="169"/>
      <c r="M188" s="168"/>
      <c r="N188" s="169"/>
      <c r="O188" s="169"/>
      <c r="P188" s="174"/>
      <c r="Q188" s="169"/>
      <c r="R188" s="169"/>
      <c r="S188" s="168"/>
      <c r="T188" s="169"/>
      <c r="U188" s="169"/>
      <c r="V188" s="168"/>
      <c r="W188" s="169"/>
      <c r="X188" s="169"/>
      <c r="Y188" s="168"/>
      <c r="Z188" s="169"/>
      <c r="AA188" s="171"/>
      <c r="AB188" s="172"/>
      <c r="AC188" s="168"/>
      <c r="AD188" s="174"/>
      <c r="AE188" s="169"/>
      <c r="AF188" s="171"/>
      <c r="AG188" s="172"/>
      <c r="AH188" s="195"/>
      <c r="AI188" s="174"/>
      <c r="AJ188" s="169"/>
      <c r="AK188" s="171"/>
      <c r="AL188" s="172"/>
      <c r="AM188" s="195"/>
      <c r="AN188" s="174"/>
      <c r="AO188" s="169"/>
      <c r="AP188" s="195"/>
      <c r="AQ188" s="174"/>
      <c r="AR188" s="169"/>
      <c r="AS188" s="173"/>
      <c r="AT188" s="172"/>
      <c r="AU188" s="195"/>
      <c r="AV188" s="174"/>
      <c r="AW188" s="169"/>
      <c r="AX188" s="170"/>
      <c r="AY188" s="174"/>
      <c r="AZ188" s="273"/>
    </row>
    <row r="189" spans="1:52" ht="21.75" customHeight="1">
      <c r="A189" s="267"/>
      <c r="B189" s="270"/>
      <c r="C189" s="270"/>
      <c r="D189" s="206" t="s">
        <v>280</v>
      </c>
      <c r="E189" s="154">
        <f t="shared" si="674"/>
        <v>0</v>
      </c>
      <c r="F189" s="154">
        <f t="shared" si="675"/>
        <v>0</v>
      </c>
      <c r="G189" s="159"/>
      <c r="H189" s="169"/>
      <c r="I189" s="169"/>
      <c r="J189" s="168"/>
      <c r="K189" s="169"/>
      <c r="L189" s="169"/>
      <c r="M189" s="168"/>
      <c r="N189" s="169"/>
      <c r="O189" s="169"/>
      <c r="P189" s="174"/>
      <c r="Q189" s="169"/>
      <c r="R189" s="169"/>
      <c r="S189" s="168"/>
      <c r="T189" s="169"/>
      <c r="U189" s="169"/>
      <c r="V189" s="168"/>
      <c r="W189" s="169"/>
      <c r="X189" s="169"/>
      <c r="Y189" s="168"/>
      <c r="Z189" s="169"/>
      <c r="AA189" s="171"/>
      <c r="AB189" s="172"/>
      <c r="AC189" s="168"/>
      <c r="AD189" s="174"/>
      <c r="AE189" s="169"/>
      <c r="AF189" s="171"/>
      <c r="AG189" s="172"/>
      <c r="AH189" s="195"/>
      <c r="AI189" s="174"/>
      <c r="AJ189" s="169"/>
      <c r="AK189" s="171"/>
      <c r="AL189" s="172"/>
      <c r="AM189" s="195"/>
      <c r="AN189" s="174"/>
      <c r="AO189" s="169"/>
      <c r="AP189" s="195"/>
      <c r="AQ189" s="174"/>
      <c r="AR189" s="169"/>
      <c r="AS189" s="173"/>
      <c r="AT189" s="172"/>
      <c r="AU189" s="195"/>
      <c r="AV189" s="174"/>
      <c r="AW189" s="169"/>
      <c r="AX189" s="170"/>
      <c r="AY189" s="174"/>
      <c r="AZ189" s="273"/>
    </row>
    <row r="190" spans="1:52" ht="33.75" customHeight="1">
      <c r="A190" s="268"/>
      <c r="B190" s="271"/>
      <c r="C190" s="271"/>
      <c r="D190" s="177" t="s">
        <v>43</v>
      </c>
      <c r="E190" s="154">
        <f t="shared" si="674"/>
        <v>0</v>
      </c>
      <c r="F190" s="154">
        <f t="shared" si="675"/>
        <v>0</v>
      </c>
      <c r="G190" s="179"/>
      <c r="H190" s="155"/>
      <c r="I190" s="155"/>
      <c r="J190" s="180"/>
      <c r="K190" s="155"/>
      <c r="L190" s="155"/>
      <c r="M190" s="180"/>
      <c r="N190" s="155"/>
      <c r="O190" s="155"/>
      <c r="P190" s="182"/>
      <c r="Q190" s="155"/>
      <c r="R190" s="155"/>
      <c r="S190" s="180"/>
      <c r="T190" s="155"/>
      <c r="U190" s="155"/>
      <c r="V190" s="180"/>
      <c r="W190" s="155"/>
      <c r="X190" s="155"/>
      <c r="Y190" s="180"/>
      <c r="Z190" s="155"/>
      <c r="AA190" s="158"/>
      <c r="AB190" s="181"/>
      <c r="AC190" s="180"/>
      <c r="AD190" s="182"/>
      <c r="AE190" s="155"/>
      <c r="AF190" s="158"/>
      <c r="AG190" s="181"/>
      <c r="AH190" s="187"/>
      <c r="AI190" s="182"/>
      <c r="AJ190" s="155"/>
      <c r="AK190" s="158"/>
      <c r="AL190" s="181"/>
      <c r="AM190" s="187"/>
      <c r="AN190" s="182"/>
      <c r="AO190" s="155"/>
      <c r="AP190" s="187"/>
      <c r="AQ190" s="182"/>
      <c r="AR190" s="155"/>
      <c r="AS190" s="156"/>
      <c r="AT190" s="181"/>
      <c r="AU190" s="187"/>
      <c r="AV190" s="182"/>
      <c r="AW190" s="155"/>
      <c r="AX190" s="155"/>
      <c r="AY190" s="182"/>
      <c r="AZ190" s="274"/>
    </row>
    <row r="191" spans="1:52" ht="18.75" customHeight="1">
      <c r="A191" s="266" t="s">
        <v>327</v>
      </c>
      <c r="B191" s="269" t="s">
        <v>324</v>
      </c>
      <c r="C191" s="269" t="s">
        <v>323</v>
      </c>
      <c r="D191" s="184" t="s">
        <v>41</v>
      </c>
      <c r="E191" s="154">
        <f t="shared" ref="E191:E197" si="707">H191+K191+N191+Q191+T191+W191+Z191+AE191+AJ191+AO191+AR191+AW191</f>
        <v>31.3</v>
      </c>
      <c r="F191" s="154">
        <f t="shared" ref="F191:F197" si="708">I191+L191+O191+R191+U191+X191+AA191+AF191+AK191+AP191+AS191+AX191</f>
        <v>0</v>
      </c>
      <c r="G191" s="185">
        <f>F191/E191</f>
        <v>0</v>
      </c>
      <c r="H191" s="176">
        <f>H192+H193+H194+H196+H197</f>
        <v>0</v>
      </c>
      <c r="I191" s="176">
        <f t="shared" ref="I191" si="709">I192+I193+I194+I196+I197</f>
        <v>0</v>
      </c>
      <c r="J191" s="176" t="e">
        <f>I191/H191*100</f>
        <v>#DIV/0!</v>
      </c>
      <c r="K191" s="176">
        <f t="shared" ref="K191" si="710">K192+K193+K194+K196+K197</f>
        <v>0</v>
      </c>
      <c r="L191" s="176">
        <f t="shared" ref="L191" si="711">L192+L193+L194+L196+L197</f>
        <v>0</v>
      </c>
      <c r="M191" s="176" t="e">
        <f>L191/K191*100</f>
        <v>#DIV/0!</v>
      </c>
      <c r="N191" s="176">
        <f t="shared" ref="N191" si="712">N192+N193+N194+N196+N197</f>
        <v>0</v>
      </c>
      <c r="O191" s="176">
        <f t="shared" ref="O191" si="713">O192+O193+O194+O196+O197</f>
        <v>0</v>
      </c>
      <c r="P191" s="176" t="e">
        <f>O191/N191*100</f>
        <v>#DIV/0!</v>
      </c>
      <c r="Q191" s="176">
        <f t="shared" ref="Q191" si="714">Q192+Q193+Q194+Q196+Q197</f>
        <v>0</v>
      </c>
      <c r="R191" s="176">
        <f t="shared" ref="R191" si="715">R192+R193+R194+R196+R197</f>
        <v>0</v>
      </c>
      <c r="S191" s="176" t="e">
        <f>R191/Q191*100</f>
        <v>#DIV/0!</v>
      </c>
      <c r="T191" s="176">
        <f t="shared" ref="T191" si="716">T192+T193+T194+T196+T197</f>
        <v>0</v>
      </c>
      <c r="U191" s="176">
        <f t="shared" ref="U191" si="717">U192+U193+U194+U196+U197</f>
        <v>0</v>
      </c>
      <c r="V191" s="176" t="e">
        <f>U191/T191*100</f>
        <v>#DIV/0!</v>
      </c>
      <c r="W191" s="176">
        <f t="shared" ref="W191" si="718">W192+W193+W194+W196+W197</f>
        <v>0</v>
      </c>
      <c r="X191" s="176">
        <f t="shared" ref="X191" si="719">X192+X193+X194+X196+X197</f>
        <v>0</v>
      </c>
      <c r="Y191" s="176" t="e">
        <f>X191/W191*100</f>
        <v>#DIV/0!</v>
      </c>
      <c r="Z191" s="176">
        <f t="shared" ref="Z191" si="720">Z192+Z193+Z194+Z196+Z197</f>
        <v>0</v>
      </c>
      <c r="AA191" s="176">
        <f t="shared" ref="AA191" si="721">AA192+AA193+AA194+AA196+AA197</f>
        <v>0</v>
      </c>
      <c r="AB191" s="176">
        <f t="shared" ref="AB191" si="722">AB192+AB193+AB194+AB196+AB197</f>
        <v>0</v>
      </c>
      <c r="AC191" s="176">
        <f t="shared" ref="AC191" si="723">AC192+AC193+AC194+AC196+AC197</f>
        <v>0</v>
      </c>
      <c r="AD191" s="176" t="e">
        <f>AC191/Z191*100</f>
        <v>#DIV/0!</v>
      </c>
      <c r="AE191" s="176">
        <f t="shared" ref="AE191" si="724">AE192+AE193+AE194+AE196+AE197</f>
        <v>0</v>
      </c>
      <c r="AF191" s="176">
        <f t="shared" ref="AF191" si="725">AF192+AF193+AF194+AF196+AF197</f>
        <v>0</v>
      </c>
      <c r="AG191" s="176">
        <f t="shared" ref="AG191" si="726">AG192+AG193+AG194+AG196+AG197</f>
        <v>0</v>
      </c>
      <c r="AH191" s="176">
        <f t="shared" ref="AH191" si="727">AH192+AH193+AH194+AH196+AH197</f>
        <v>0</v>
      </c>
      <c r="AI191" s="176" t="e">
        <f>AH191/AE191*100</f>
        <v>#DIV/0!</v>
      </c>
      <c r="AJ191" s="176">
        <f t="shared" ref="AJ191" si="728">AJ192+AJ193+AJ194+AJ196+AJ197</f>
        <v>0</v>
      </c>
      <c r="AK191" s="176">
        <f t="shared" ref="AK191" si="729">AK192+AK193+AK194+AK196+AK197</f>
        <v>0</v>
      </c>
      <c r="AL191" s="176">
        <f t="shared" ref="AL191" si="730">AL192+AL193+AL194+AL196+AL197</f>
        <v>0</v>
      </c>
      <c r="AM191" s="176">
        <f t="shared" ref="AM191" si="731">AM192+AM193+AM194+AM196+AM197</f>
        <v>0</v>
      </c>
      <c r="AN191" s="176" t="e">
        <f>AM191/AJ191*100</f>
        <v>#DIV/0!</v>
      </c>
      <c r="AO191" s="176">
        <f t="shared" ref="AO191" si="732">AO192+AO193+AO194+AO196+AO197</f>
        <v>31.3</v>
      </c>
      <c r="AP191" s="176">
        <f t="shared" ref="AP191" si="733">AP192+AP193+AP194+AP196+AP197</f>
        <v>0</v>
      </c>
      <c r="AQ191" s="176">
        <f>AP191/AO191*100</f>
        <v>0</v>
      </c>
      <c r="AR191" s="176">
        <f t="shared" ref="AR191" si="734">AR192+AR193+AR194+AR196+AR197</f>
        <v>0</v>
      </c>
      <c r="AS191" s="176">
        <f t="shared" ref="AS191" si="735">AS192+AS193+AS194+AS196+AS197</f>
        <v>0</v>
      </c>
      <c r="AT191" s="176">
        <f t="shared" ref="AT191" si="736">AT192+AT193+AT194+AT196+AT197</f>
        <v>0</v>
      </c>
      <c r="AU191" s="176">
        <f t="shared" ref="AU191" si="737">AU192+AU193+AU194+AU196+AU197</f>
        <v>0</v>
      </c>
      <c r="AV191" s="176" t="e">
        <f>AU191/AR191*100</f>
        <v>#DIV/0!</v>
      </c>
      <c r="AW191" s="176">
        <f t="shared" ref="AW191" si="738">AW192+AW193+AW194+AW196+AW197</f>
        <v>0</v>
      </c>
      <c r="AX191" s="176">
        <f t="shared" ref="AX191" si="739">AX192+AX193+AX194+AX196+AX197</f>
        <v>0</v>
      </c>
      <c r="AY191" s="176" t="e">
        <f>AX191/AW191*100</f>
        <v>#DIV/0!</v>
      </c>
      <c r="AZ191" s="272"/>
    </row>
    <row r="192" spans="1:52" ht="31.5">
      <c r="A192" s="267"/>
      <c r="B192" s="270"/>
      <c r="C192" s="270"/>
      <c r="D192" s="186" t="s">
        <v>37</v>
      </c>
      <c r="E192" s="154">
        <f t="shared" si="707"/>
        <v>0</v>
      </c>
      <c r="F192" s="154">
        <f t="shared" si="708"/>
        <v>0</v>
      </c>
      <c r="G192" s="179"/>
      <c r="H192" s="155"/>
      <c r="I192" s="155"/>
      <c r="J192" s="180"/>
      <c r="K192" s="155"/>
      <c r="L192" s="155"/>
      <c r="M192" s="180"/>
      <c r="N192" s="155"/>
      <c r="O192" s="155"/>
      <c r="P192" s="182"/>
      <c r="Q192" s="155"/>
      <c r="R192" s="155"/>
      <c r="S192" s="180"/>
      <c r="T192" s="155"/>
      <c r="U192" s="155"/>
      <c r="V192" s="180"/>
      <c r="W192" s="155"/>
      <c r="X192" s="155"/>
      <c r="Y192" s="180"/>
      <c r="Z192" s="155"/>
      <c r="AA192" s="158"/>
      <c r="AB192" s="181"/>
      <c r="AC192" s="180"/>
      <c r="AD192" s="182"/>
      <c r="AE192" s="155"/>
      <c r="AF192" s="158"/>
      <c r="AG192" s="181"/>
      <c r="AH192" s="187"/>
      <c r="AI192" s="182"/>
      <c r="AJ192" s="155"/>
      <c r="AK192" s="158"/>
      <c r="AL192" s="181"/>
      <c r="AM192" s="187"/>
      <c r="AN192" s="182"/>
      <c r="AO192" s="188"/>
      <c r="AP192" s="155"/>
      <c r="AQ192" s="155"/>
      <c r="AR192" s="155"/>
      <c r="AS192" s="156"/>
      <c r="AT192" s="181"/>
      <c r="AU192" s="187"/>
      <c r="AV192" s="182"/>
      <c r="AW192" s="155"/>
      <c r="AX192" s="157"/>
      <c r="AY192" s="182"/>
      <c r="AZ192" s="273"/>
    </row>
    <row r="193" spans="1:52" ht="64.5" customHeight="1">
      <c r="A193" s="267"/>
      <c r="B193" s="270"/>
      <c r="C193" s="270"/>
      <c r="D193" s="189" t="s">
        <v>2</v>
      </c>
      <c r="E193" s="154">
        <f t="shared" si="707"/>
        <v>31.3</v>
      </c>
      <c r="F193" s="154">
        <f t="shared" si="708"/>
        <v>0</v>
      </c>
      <c r="G193" s="190"/>
      <c r="H193" s="208"/>
      <c r="I193" s="160"/>
      <c r="J193" s="161"/>
      <c r="K193" s="160"/>
      <c r="L193" s="160"/>
      <c r="M193" s="161"/>
      <c r="N193" s="160"/>
      <c r="O193" s="160"/>
      <c r="P193" s="191"/>
      <c r="Q193" s="160"/>
      <c r="R193" s="160"/>
      <c r="S193" s="161"/>
      <c r="T193" s="160"/>
      <c r="U193" s="160"/>
      <c r="V193" s="161"/>
      <c r="W193" s="160"/>
      <c r="X193" s="160"/>
      <c r="Y193" s="161"/>
      <c r="Z193" s="160"/>
      <c r="AA193" s="164"/>
      <c r="AB193" s="165"/>
      <c r="AC193" s="161"/>
      <c r="AD193" s="191"/>
      <c r="AE193" s="160"/>
      <c r="AF193" s="164"/>
      <c r="AG193" s="165"/>
      <c r="AH193" s="192"/>
      <c r="AI193" s="191"/>
      <c r="AJ193" s="160"/>
      <c r="AK193" s="164"/>
      <c r="AL193" s="165"/>
      <c r="AM193" s="192"/>
      <c r="AN193" s="191"/>
      <c r="AO193" s="208">
        <v>31.3</v>
      </c>
      <c r="AP193" s="161"/>
      <c r="AQ193" s="161"/>
      <c r="AR193" s="160"/>
      <c r="AS193" s="162"/>
      <c r="AT193" s="165"/>
      <c r="AU193" s="192"/>
      <c r="AV193" s="191"/>
      <c r="AW193" s="160"/>
      <c r="AX193" s="163"/>
      <c r="AY193" s="191"/>
      <c r="AZ193" s="273"/>
    </row>
    <row r="194" spans="1:52" ht="21.75" customHeight="1">
      <c r="A194" s="267"/>
      <c r="B194" s="270"/>
      <c r="C194" s="270"/>
      <c r="D194" s="206" t="s">
        <v>279</v>
      </c>
      <c r="E194" s="154">
        <f t="shared" si="707"/>
        <v>0</v>
      </c>
      <c r="F194" s="154">
        <f t="shared" si="708"/>
        <v>0</v>
      </c>
      <c r="G194" s="190"/>
      <c r="H194" s="160"/>
      <c r="I194" s="160"/>
      <c r="J194" s="161"/>
      <c r="K194" s="160"/>
      <c r="L194" s="160"/>
      <c r="M194" s="161"/>
      <c r="N194" s="160"/>
      <c r="O194" s="160"/>
      <c r="P194" s="191"/>
      <c r="Q194" s="160"/>
      <c r="R194" s="160"/>
      <c r="S194" s="161"/>
      <c r="T194" s="160"/>
      <c r="U194" s="160"/>
      <c r="V194" s="161"/>
      <c r="W194" s="160"/>
      <c r="X194" s="160"/>
      <c r="Y194" s="161"/>
      <c r="Z194" s="160"/>
      <c r="AA194" s="164"/>
      <c r="AB194" s="165"/>
      <c r="AC194" s="161"/>
      <c r="AD194" s="191"/>
      <c r="AE194" s="160"/>
      <c r="AF194" s="164"/>
      <c r="AG194" s="165"/>
      <c r="AH194" s="192"/>
      <c r="AI194" s="191"/>
      <c r="AJ194" s="160"/>
      <c r="AK194" s="164"/>
      <c r="AL194" s="165"/>
      <c r="AM194" s="192"/>
      <c r="AN194" s="191"/>
      <c r="AO194" s="160"/>
      <c r="AP194" s="192"/>
      <c r="AQ194" s="191"/>
      <c r="AR194" s="160"/>
      <c r="AS194" s="164"/>
      <c r="AT194" s="165"/>
      <c r="AU194" s="192"/>
      <c r="AV194" s="191"/>
      <c r="AW194" s="160"/>
      <c r="AX194" s="163"/>
      <c r="AY194" s="166"/>
      <c r="AZ194" s="273"/>
    </row>
    <row r="195" spans="1:52" ht="87.75" customHeight="1">
      <c r="A195" s="267"/>
      <c r="B195" s="270"/>
      <c r="C195" s="270"/>
      <c r="D195" s="206" t="s">
        <v>286</v>
      </c>
      <c r="E195" s="154">
        <f t="shared" si="707"/>
        <v>0</v>
      </c>
      <c r="F195" s="154">
        <f t="shared" si="708"/>
        <v>0</v>
      </c>
      <c r="G195" s="159"/>
      <c r="H195" s="169"/>
      <c r="I195" s="169"/>
      <c r="J195" s="168"/>
      <c r="K195" s="169"/>
      <c r="L195" s="169"/>
      <c r="M195" s="168"/>
      <c r="N195" s="169"/>
      <c r="O195" s="169"/>
      <c r="P195" s="174"/>
      <c r="Q195" s="169"/>
      <c r="R195" s="169"/>
      <c r="S195" s="168"/>
      <c r="T195" s="169"/>
      <c r="U195" s="169"/>
      <c r="V195" s="168"/>
      <c r="W195" s="169"/>
      <c r="X195" s="169"/>
      <c r="Y195" s="168"/>
      <c r="Z195" s="169"/>
      <c r="AA195" s="171"/>
      <c r="AB195" s="172"/>
      <c r="AC195" s="168"/>
      <c r="AD195" s="174"/>
      <c r="AE195" s="169"/>
      <c r="AF195" s="171"/>
      <c r="AG195" s="172"/>
      <c r="AH195" s="195"/>
      <c r="AI195" s="174"/>
      <c r="AJ195" s="169"/>
      <c r="AK195" s="171"/>
      <c r="AL195" s="172"/>
      <c r="AM195" s="195"/>
      <c r="AN195" s="174"/>
      <c r="AO195" s="169"/>
      <c r="AP195" s="195"/>
      <c r="AQ195" s="174"/>
      <c r="AR195" s="169"/>
      <c r="AS195" s="173"/>
      <c r="AT195" s="172"/>
      <c r="AU195" s="195"/>
      <c r="AV195" s="174"/>
      <c r="AW195" s="169"/>
      <c r="AX195" s="170"/>
      <c r="AY195" s="174"/>
      <c r="AZ195" s="273"/>
    </row>
    <row r="196" spans="1:52" ht="21.75" customHeight="1">
      <c r="A196" s="267"/>
      <c r="B196" s="270"/>
      <c r="C196" s="270"/>
      <c r="D196" s="206" t="s">
        <v>280</v>
      </c>
      <c r="E196" s="154">
        <f t="shared" si="707"/>
        <v>0</v>
      </c>
      <c r="F196" s="154">
        <f t="shared" si="708"/>
        <v>0</v>
      </c>
      <c r="G196" s="159"/>
      <c r="H196" s="169"/>
      <c r="I196" s="169"/>
      <c r="J196" s="168"/>
      <c r="K196" s="169"/>
      <c r="L196" s="169"/>
      <c r="M196" s="168"/>
      <c r="N196" s="169"/>
      <c r="O196" s="169"/>
      <c r="P196" s="174"/>
      <c r="Q196" s="169"/>
      <c r="R196" s="169"/>
      <c r="S196" s="168"/>
      <c r="T196" s="169"/>
      <c r="U196" s="169"/>
      <c r="V196" s="168"/>
      <c r="W196" s="169"/>
      <c r="X196" s="169"/>
      <c r="Y196" s="168"/>
      <c r="Z196" s="169"/>
      <c r="AA196" s="171"/>
      <c r="AB196" s="172"/>
      <c r="AC196" s="168"/>
      <c r="AD196" s="174"/>
      <c r="AE196" s="169"/>
      <c r="AF196" s="171"/>
      <c r="AG196" s="172"/>
      <c r="AH196" s="195"/>
      <c r="AI196" s="174"/>
      <c r="AJ196" s="169"/>
      <c r="AK196" s="171"/>
      <c r="AL196" s="172"/>
      <c r="AM196" s="195"/>
      <c r="AN196" s="174"/>
      <c r="AO196" s="169"/>
      <c r="AP196" s="195"/>
      <c r="AQ196" s="174"/>
      <c r="AR196" s="169"/>
      <c r="AS196" s="173"/>
      <c r="AT196" s="172"/>
      <c r="AU196" s="195"/>
      <c r="AV196" s="174"/>
      <c r="AW196" s="169"/>
      <c r="AX196" s="170"/>
      <c r="AY196" s="174"/>
      <c r="AZ196" s="273"/>
    </row>
    <row r="197" spans="1:52" ht="33.75" customHeight="1">
      <c r="A197" s="268"/>
      <c r="B197" s="271"/>
      <c r="C197" s="271"/>
      <c r="D197" s="177" t="s">
        <v>43</v>
      </c>
      <c r="E197" s="154">
        <f t="shared" si="707"/>
        <v>0</v>
      </c>
      <c r="F197" s="154">
        <f t="shared" si="708"/>
        <v>0</v>
      </c>
      <c r="G197" s="179"/>
      <c r="H197" s="155"/>
      <c r="I197" s="155"/>
      <c r="J197" s="180"/>
      <c r="K197" s="155"/>
      <c r="L197" s="155"/>
      <c r="M197" s="180"/>
      <c r="N197" s="155"/>
      <c r="O197" s="155"/>
      <c r="P197" s="182"/>
      <c r="Q197" s="155"/>
      <c r="R197" s="155"/>
      <c r="S197" s="180"/>
      <c r="T197" s="155"/>
      <c r="U197" s="155"/>
      <c r="V197" s="180"/>
      <c r="W197" s="155"/>
      <c r="X197" s="155"/>
      <c r="Y197" s="180"/>
      <c r="Z197" s="155"/>
      <c r="AA197" s="158"/>
      <c r="AB197" s="181"/>
      <c r="AC197" s="180"/>
      <c r="AD197" s="182"/>
      <c r="AE197" s="155"/>
      <c r="AF197" s="158"/>
      <c r="AG197" s="181"/>
      <c r="AH197" s="187"/>
      <c r="AI197" s="182"/>
      <c r="AJ197" s="155"/>
      <c r="AK197" s="158"/>
      <c r="AL197" s="181"/>
      <c r="AM197" s="187"/>
      <c r="AN197" s="182"/>
      <c r="AO197" s="155"/>
      <c r="AP197" s="187"/>
      <c r="AQ197" s="182"/>
      <c r="AR197" s="155"/>
      <c r="AS197" s="156"/>
      <c r="AT197" s="181"/>
      <c r="AU197" s="187"/>
      <c r="AV197" s="182"/>
      <c r="AW197" s="155"/>
      <c r="AX197" s="155"/>
      <c r="AY197" s="182"/>
      <c r="AZ197" s="274"/>
    </row>
    <row r="198" spans="1:52" ht="18.75" customHeight="1">
      <c r="A198" s="266" t="s">
        <v>328</v>
      </c>
      <c r="B198" s="269" t="s">
        <v>325</v>
      </c>
      <c r="C198" s="269" t="s">
        <v>323</v>
      </c>
      <c r="D198" s="184" t="s">
        <v>41</v>
      </c>
      <c r="E198" s="154">
        <f t="shared" ref="E198:E204" si="740">H198+K198+N198+Q198+T198+W198+Z198+AE198+AJ198+AO198+AR198+AW198</f>
        <v>847.06</v>
      </c>
      <c r="F198" s="154">
        <f t="shared" ref="F198:F204" si="741">I198+L198+O198+R198+U198+X198+AA198+AF198+AK198+AP198+AS198+AX198</f>
        <v>0</v>
      </c>
      <c r="G198" s="185">
        <f>F198/E198</f>
        <v>0</v>
      </c>
      <c r="H198" s="176">
        <f>H199+H200+H201+H203+H204</f>
        <v>0</v>
      </c>
      <c r="I198" s="176">
        <f t="shared" ref="I198" si="742">I199+I200+I201+I203+I204</f>
        <v>0</v>
      </c>
      <c r="J198" s="176" t="e">
        <f>I198/H198*100</f>
        <v>#DIV/0!</v>
      </c>
      <c r="K198" s="176">
        <f t="shared" ref="K198" si="743">K199+K200+K201+K203+K204</f>
        <v>0</v>
      </c>
      <c r="L198" s="176">
        <f t="shared" ref="L198" si="744">L199+L200+L201+L203+L204</f>
        <v>0</v>
      </c>
      <c r="M198" s="176" t="e">
        <f>L198/K198*100</f>
        <v>#DIV/0!</v>
      </c>
      <c r="N198" s="176">
        <f t="shared" ref="N198" si="745">N199+N200+N201+N203+N204</f>
        <v>0</v>
      </c>
      <c r="O198" s="176">
        <f t="shared" ref="O198" si="746">O199+O200+O201+O203+O204</f>
        <v>0</v>
      </c>
      <c r="P198" s="176" t="e">
        <f>O198/N198*100</f>
        <v>#DIV/0!</v>
      </c>
      <c r="Q198" s="176">
        <f t="shared" ref="Q198" si="747">Q199+Q200+Q201+Q203+Q204</f>
        <v>0</v>
      </c>
      <c r="R198" s="176">
        <f t="shared" ref="R198" si="748">R199+R200+R201+R203+R204</f>
        <v>0</v>
      </c>
      <c r="S198" s="176" t="e">
        <f>R198/Q198*100</f>
        <v>#DIV/0!</v>
      </c>
      <c r="T198" s="176">
        <f t="shared" ref="T198" si="749">T199+T200+T201+T203+T204</f>
        <v>0</v>
      </c>
      <c r="U198" s="176">
        <f t="shared" ref="U198" si="750">U199+U200+U201+U203+U204</f>
        <v>0</v>
      </c>
      <c r="V198" s="176" t="e">
        <f>U198/T198*100</f>
        <v>#DIV/0!</v>
      </c>
      <c r="W198" s="176">
        <f t="shared" ref="W198" si="751">W199+W200+W201+W203+W204</f>
        <v>0</v>
      </c>
      <c r="X198" s="176">
        <f t="shared" ref="X198" si="752">X199+X200+X201+X203+X204</f>
        <v>0</v>
      </c>
      <c r="Y198" s="176" t="e">
        <f>X198/W198*100</f>
        <v>#DIV/0!</v>
      </c>
      <c r="Z198" s="176">
        <f t="shared" ref="Z198" si="753">Z199+Z200+Z201+Z203+Z204</f>
        <v>0</v>
      </c>
      <c r="AA198" s="176">
        <f t="shared" ref="AA198" si="754">AA199+AA200+AA201+AA203+AA204</f>
        <v>0</v>
      </c>
      <c r="AB198" s="176">
        <f t="shared" ref="AB198" si="755">AB199+AB200+AB201+AB203+AB204</f>
        <v>0</v>
      </c>
      <c r="AC198" s="176">
        <f t="shared" ref="AC198" si="756">AC199+AC200+AC201+AC203+AC204</f>
        <v>0</v>
      </c>
      <c r="AD198" s="176" t="e">
        <f>AC198/Z198*100</f>
        <v>#DIV/0!</v>
      </c>
      <c r="AE198" s="176">
        <f t="shared" ref="AE198" si="757">AE199+AE200+AE201+AE203+AE204</f>
        <v>0</v>
      </c>
      <c r="AF198" s="176">
        <f t="shared" ref="AF198" si="758">AF199+AF200+AF201+AF203+AF204</f>
        <v>0</v>
      </c>
      <c r="AG198" s="176">
        <f t="shared" ref="AG198" si="759">AG199+AG200+AG201+AG203+AG204</f>
        <v>0</v>
      </c>
      <c r="AH198" s="176">
        <f t="shared" ref="AH198" si="760">AH199+AH200+AH201+AH203+AH204</f>
        <v>0</v>
      </c>
      <c r="AI198" s="176" t="e">
        <f>AH198/AE198*100</f>
        <v>#DIV/0!</v>
      </c>
      <c r="AJ198" s="176">
        <f t="shared" ref="AJ198" si="761">AJ199+AJ200+AJ201+AJ203+AJ204</f>
        <v>0</v>
      </c>
      <c r="AK198" s="176">
        <f t="shared" ref="AK198" si="762">AK199+AK200+AK201+AK203+AK204</f>
        <v>0</v>
      </c>
      <c r="AL198" s="176">
        <f t="shared" ref="AL198" si="763">AL199+AL200+AL201+AL203+AL204</f>
        <v>0</v>
      </c>
      <c r="AM198" s="176">
        <f t="shared" ref="AM198" si="764">AM199+AM200+AM201+AM203+AM204</f>
        <v>0</v>
      </c>
      <c r="AN198" s="176" t="e">
        <f>AM198/AJ198*100</f>
        <v>#DIV/0!</v>
      </c>
      <c r="AO198" s="176">
        <f t="shared" ref="AO198" si="765">AO199+AO200+AO201+AO203+AO204</f>
        <v>0</v>
      </c>
      <c r="AP198" s="176">
        <f t="shared" ref="AP198" si="766">AP199+AP200+AP201+AP203+AP204</f>
        <v>0</v>
      </c>
      <c r="AQ198" s="176" t="e">
        <f>AP198/AO198*100</f>
        <v>#DIV/0!</v>
      </c>
      <c r="AR198" s="176">
        <f t="shared" ref="AR198" si="767">AR199+AR200+AR201+AR203+AR204</f>
        <v>847.06</v>
      </c>
      <c r="AS198" s="176">
        <f t="shared" ref="AS198" si="768">AS199+AS200+AS201+AS203+AS204</f>
        <v>0</v>
      </c>
      <c r="AT198" s="176">
        <f t="shared" ref="AT198" si="769">AT199+AT200+AT201+AT203+AT204</f>
        <v>0</v>
      </c>
      <c r="AU198" s="176">
        <f t="shared" ref="AU198" si="770">AU199+AU200+AU201+AU203+AU204</f>
        <v>0</v>
      </c>
      <c r="AV198" s="176">
        <f>AU198/AR198*100</f>
        <v>0</v>
      </c>
      <c r="AW198" s="176">
        <f t="shared" ref="AW198" si="771">AW199+AW200+AW201+AW203+AW204</f>
        <v>0</v>
      </c>
      <c r="AX198" s="176">
        <f t="shared" ref="AX198" si="772">AX199+AX200+AX201+AX203+AX204</f>
        <v>0</v>
      </c>
      <c r="AY198" s="176" t="e">
        <f>AX198/AW198*100</f>
        <v>#DIV/0!</v>
      </c>
      <c r="AZ198" s="272"/>
    </row>
    <row r="199" spans="1:52" ht="31.5">
      <c r="A199" s="267"/>
      <c r="B199" s="270"/>
      <c r="C199" s="270"/>
      <c r="D199" s="186" t="s">
        <v>37</v>
      </c>
      <c r="E199" s="154">
        <f t="shared" si="740"/>
        <v>0</v>
      </c>
      <c r="F199" s="154">
        <f t="shared" si="741"/>
        <v>0</v>
      </c>
      <c r="G199" s="179"/>
      <c r="H199" s="155"/>
      <c r="I199" s="155"/>
      <c r="J199" s="180"/>
      <c r="K199" s="155"/>
      <c r="L199" s="155"/>
      <c r="M199" s="180"/>
      <c r="N199" s="155"/>
      <c r="O199" s="155"/>
      <c r="P199" s="182"/>
      <c r="Q199" s="155"/>
      <c r="R199" s="155"/>
      <c r="S199" s="180"/>
      <c r="T199" s="155"/>
      <c r="U199" s="155"/>
      <c r="V199" s="180"/>
      <c r="W199" s="155"/>
      <c r="X199" s="155"/>
      <c r="Y199" s="180"/>
      <c r="Z199" s="155"/>
      <c r="AA199" s="158"/>
      <c r="AB199" s="181"/>
      <c r="AC199" s="180"/>
      <c r="AD199" s="182"/>
      <c r="AE199" s="155"/>
      <c r="AF199" s="158"/>
      <c r="AG199" s="181"/>
      <c r="AH199" s="187"/>
      <c r="AI199" s="182"/>
      <c r="AJ199" s="155"/>
      <c r="AK199" s="158"/>
      <c r="AL199" s="181"/>
      <c r="AM199" s="187"/>
      <c r="AN199" s="182"/>
      <c r="AO199" s="188"/>
      <c r="AP199" s="155"/>
      <c r="AQ199" s="155"/>
      <c r="AR199" s="155"/>
      <c r="AS199" s="156"/>
      <c r="AT199" s="181"/>
      <c r="AU199" s="187"/>
      <c r="AV199" s="182"/>
      <c r="AW199" s="155"/>
      <c r="AX199" s="157"/>
      <c r="AY199" s="182"/>
      <c r="AZ199" s="273"/>
    </row>
    <row r="200" spans="1:52" ht="64.5" customHeight="1">
      <c r="A200" s="267"/>
      <c r="B200" s="270"/>
      <c r="C200" s="270"/>
      <c r="D200" s="189" t="s">
        <v>2</v>
      </c>
      <c r="E200" s="154">
        <f t="shared" si="740"/>
        <v>800</v>
      </c>
      <c r="F200" s="154">
        <f t="shared" si="741"/>
        <v>0</v>
      </c>
      <c r="G200" s="190"/>
      <c r="H200" s="208"/>
      <c r="I200" s="160"/>
      <c r="J200" s="161"/>
      <c r="K200" s="160"/>
      <c r="L200" s="160"/>
      <c r="M200" s="161"/>
      <c r="N200" s="160"/>
      <c r="O200" s="160"/>
      <c r="P200" s="191"/>
      <c r="Q200" s="160"/>
      <c r="R200" s="160"/>
      <c r="S200" s="161"/>
      <c r="T200" s="160"/>
      <c r="U200" s="160"/>
      <c r="V200" s="161"/>
      <c r="W200" s="160"/>
      <c r="X200" s="160"/>
      <c r="Y200" s="161"/>
      <c r="Z200" s="160"/>
      <c r="AA200" s="164"/>
      <c r="AB200" s="165"/>
      <c r="AC200" s="161"/>
      <c r="AD200" s="191"/>
      <c r="AE200" s="160"/>
      <c r="AF200" s="164"/>
      <c r="AG200" s="165"/>
      <c r="AH200" s="192"/>
      <c r="AI200" s="191"/>
      <c r="AJ200" s="160"/>
      <c r="AK200" s="164"/>
      <c r="AL200" s="165"/>
      <c r="AM200" s="192"/>
      <c r="AN200" s="191"/>
      <c r="AO200" s="167"/>
      <c r="AP200" s="161"/>
      <c r="AQ200" s="161"/>
      <c r="AR200" s="208">
        <v>800</v>
      </c>
      <c r="AS200" s="162"/>
      <c r="AT200" s="165"/>
      <c r="AU200" s="192"/>
      <c r="AV200" s="191"/>
      <c r="AW200" s="160"/>
      <c r="AX200" s="163"/>
      <c r="AY200" s="191"/>
      <c r="AZ200" s="273"/>
    </row>
    <row r="201" spans="1:52" ht="21.75" customHeight="1">
      <c r="A201" s="267"/>
      <c r="B201" s="270"/>
      <c r="C201" s="270"/>
      <c r="D201" s="206" t="s">
        <v>279</v>
      </c>
      <c r="E201" s="154">
        <f t="shared" si="740"/>
        <v>47.06</v>
      </c>
      <c r="F201" s="154">
        <f t="shared" si="741"/>
        <v>0</v>
      </c>
      <c r="G201" s="190"/>
      <c r="H201" s="208"/>
      <c r="I201" s="160"/>
      <c r="J201" s="161"/>
      <c r="K201" s="160"/>
      <c r="L201" s="160"/>
      <c r="M201" s="161"/>
      <c r="N201" s="160"/>
      <c r="O201" s="160"/>
      <c r="P201" s="191"/>
      <c r="Q201" s="160"/>
      <c r="R201" s="160"/>
      <c r="S201" s="161"/>
      <c r="T201" s="160"/>
      <c r="U201" s="160"/>
      <c r="V201" s="161"/>
      <c r="W201" s="160"/>
      <c r="X201" s="160"/>
      <c r="Y201" s="161"/>
      <c r="Z201" s="160"/>
      <c r="AA201" s="164"/>
      <c r="AB201" s="165"/>
      <c r="AC201" s="161"/>
      <c r="AD201" s="191"/>
      <c r="AE201" s="160"/>
      <c r="AF201" s="164"/>
      <c r="AG201" s="165"/>
      <c r="AH201" s="192"/>
      <c r="AI201" s="191"/>
      <c r="AJ201" s="160"/>
      <c r="AK201" s="164"/>
      <c r="AL201" s="165"/>
      <c r="AM201" s="192"/>
      <c r="AN201" s="191"/>
      <c r="AO201" s="160"/>
      <c r="AP201" s="192"/>
      <c r="AQ201" s="191"/>
      <c r="AR201" s="208">
        <f>40+7.06</f>
        <v>47.06</v>
      </c>
      <c r="AS201" s="164"/>
      <c r="AT201" s="165"/>
      <c r="AU201" s="192"/>
      <c r="AV201" s="191"/>
      <c r="AW201" s="160"/>
      <c r="AX201" s="163"/>
      <c r="AY201" s="166"/>
      <c r="AZ201" s="273"/>
    </row>
    <row r="202" spans="1:52" ht="87.75" customHeight="1">
      <c r="A202" s="267"/>
      <c r="B202" s="270"/>
      <c r="C202" s="270"/>
      <c r="D202" s="206" t="s">
        <v>286</v>
      </c>
      <c r="E202" s="154">
        <f t="shared" si="740"/>
        <v>0</v>
      </c>
      <c r="F202" s="154">
        <f t="shared" si="741"/>
        <v>0</v>
      </c>
      <c r="G202" s="159"/>
      <c r="H202" s="169"/>
      <c r="I202" s="169"/>
      <c r="J202" s="168"/>
      <c r="K202" s="169"/>
      <c r="L202" s="169"/>
      <c r="M202" s="168"/>
      <c r="N202" s="169"/>
      <c r="O202" s="169"/>
      <c r="P202" s="174"/>
      <c r="Q202" s="169"/>
      <c r="R202" s="169"/>
      <c r="S202" s="168"/>
      <c r="T202" s="169"/>
      <c r="U202" s="169"/>
      <c r="V202" s="168"/>
      <c r="W202" s="169"/>
      <c r="X202" s="169"/>
      <c r="Y202" s="168"/>
      <c r="Z202" s="169"/>
      <c r="AA202" s="171"/>
      <c r="AB202" s="172"/>
      <c r="AC202" s="168"/>
      <c r="AD202" s="174"/>
      <c r="AE202" s="169"/>
      <c r="AF202" s="171"/>
      <c r="AG202" s="172"/>
      <c r="AH202" s="195"/>
      <c r="AI202" s="174"/>
      <c r="AJ202" s="169"/>
      <c r="AK202" s="171"/>
      <c r="AL202" s="172"/>
      <c r="AM202" s="195"/>
      <c r="AN202" s="174"/>
      <c r="AO202" s="169"/>
      <c r="AP202" s="195"/>
      <c r="AQ202" s="174"/>
      <c r="AR202" s="169"/>
      <c r="AS202" s="173"/>
      <c r="AT202" s="172"/>
      <c r="AU202" s="195"/>
      <c r="AV202" s="174"/>
      <c r="AW202" s="169"/>
      <c r="AX202" s="170"/>
      <c r="AY202" s="174"/>
      <c r="AZ202" s="273"/>
    </row>
    <row r="203" spans="1:52" ht="21.75" customHeight="1">
      <c r="A203" s="267"/>
      <c r="B203" s="270"/>
      <c r="C203" s="270"/>
      <c r="D203" s="206" t="s">
        <v>280</v>
      </c>
      <c r="E203" s="154">
        <f t="shared" si="740"/>
        <v>0</v>
      </c>
      <c r="F203" s="154">
        <f t="shared" si="741"/>
        <v>0</v>
      </c>
      <c r="G203" s="159"/>
      <c r="H203" s="169"/>
      <c r="I203" s="169"/>
      <c r="J203" s="168"/>
      <c r="K203" s="169"/>
      <c r="L203" s="169"/>
      <c r="M203" s="168"/>
      <c r="N203" s="169"/>
      <c r="O203" s="169"/>
      <c r="P203" s="174"/>
      <c r="Q203" s="169"/>
      <c r="R203" s="169"/>
      <c r="S203" s="168"/>
      <c r="T203" s="169"/>
      <c r="U203" s="169"/>
      <c r="V203" s="168"/>
      <c r="W203" s="169"/>
      <c r="X203" s="169"/>
      <c r="Y203" s="168"/>
      <c r="Z203" s="169"/>
      <c r="AA203" s="171"/>
      <c r="AB203" s="172"/>
      <c r="AC203" s="168"/>
      <c r="AD203" s="174"/>
      <c r="AE203" s="169"/>
      <c r="AF203" s="171"/>
      <c r="AG203" s="172"/>
      <c r="AH203" s="195"/>
      <c r="AI203" s="174"/>
      <c r="AJ203" s="169"/>
      <c r="AK203" s="171"/>
      <c r="AL203" s="172"/>
      <c r="AM203" s="195"/>
      <c r="AN203" s="174"/>
      <c r="AO203" s="169"/>
      <c r="AP203" s="195"/>
      <c r="AQ203" s="174"/>
      <c r="AR203" s="169"/>
      <c r="AS203" s="173"/>
      <c r="AT203" s="172"/>
      <c r="AU203" s="195"/>
      <c r="AV203" s="174"/>
      <c r="AW203" s="169"/>
      <c r="AX203" s="170"/>
      <c r="AY203" s="174"/>
      <c r="AZ203" s="273"/>
    </row>
    <row r="204" spans="1:52" ht="33.75" customHeight="1">
      <c r="A204" s="268"/>
      <c r="B204" s="271"/>
      <c r="C204" s="271"/>
      <c r="D204" s="177" t="s">
        <v>43</v>
      </c>
      <c r="E204" s="154">
        <f t="shared" si="740"/>
        <v>0</v>
      </c>
      <c r="F204" s="154">
        <f t="shared" si="741"/>
        <v>0</v>
      </c>
      <c r="G204" s="179"/>
      <c r="H204" s="155"/>
      <c r="I204" s="155"/>
      <c r="J204" s="180"/>
      <c r="K204" s="155"/>
      <c r="L204" s="155"/>
      <c r="M204" s="180"/>
      <c r="N204" s="155"/>
      <c r="O204" s="155"/>
      <c r="P204" s="182"/>
      <c r="Q204" s="155"/>
      <c r="R204" s="155"/>
      <c r="S204" s="180"/>
      <c r="T204" s="155"/>
      <c r="U204" s="155"/>
      <c r="V204" s="180"/>
      <c r="W204" s="155"/>
      <c r="X204" s="155"/>
      <c r="Y204" s="180"/>
      <c r="Z204" s="155"/>
      <c r="AA204" s="158"/>
      <c r="AB204" s="181"/>
      <c r="AC204" s="180"/>
      <c r="AD204" s="182"/>
      <c r="AE204" s="155"/>
      <c r="AF204" s="158"/>
      <c r="AG204" s="181"/>
      <c r="AH204" s="187"/>
      <c r="AI204" s="182"/>
      <c r="AJ204" s="155"/>
      <c r="AK204" s="158"/>
      <c r="AL204" s="181"/>
      <c r="AM204" s="187"/>
      <c r="AN204" s="182"/>
      <c r="AO204" s="155"/>
      <c r="AP204" s="187"/>
      <c r="AQ204" s="182"/>
      <c r="AR204" s="155"/>
      <c r="AS204" s="156"/>
      <c r="AT204" s="181"/>
      <c r="AU204" s="187"/>
      <c r="AV204" s="182"/>
      <c r="AW204" s="155"/>
      <c r="AX204" s="155"/>
      <c r="AY204" s="182"/>
      <c r="AZ204" s="274"/>
    </row>
    <row r="205" spans="1:52" ht="18.75" customHeight="1">
      <c r="A205" s="266"/>
      <c r="B205" s="269" t="s">
        <v>329</v>
      </c>
      <c r="C205" s="269" t="s">
        <v>323</v>
      </c>
      <c r="D205" s="184" t="s">
        <v>41</v>
      </c>
      <c r="E205" s="154">
        <f t="shared" ref="E205:E211" si="773">H205+K205+N205+Q205+T205+W205+Z205+AE205+AJ205+AO205+AR205+AW205</f>
        <v>1088.26</v>
      </c>
      <c r="F205" s="154">
        <f t="shared" ref="F205:F211" si="774">I205+L205+O205+R205+U205+X205+AA205+AF205+AK205+AP205+AS205+AX205</f>
        <v>0</v>
      </c>
      <c r="G205" s="185">
        <f>F205/E205</f>
        <v>0</v>
      </c>
      <c r="H205" s="176">
        <f>H206+H207+H208+H210+H211</f>
        <v>0</v>
      </c>
      <c r="I205" s="176">
        <f t="shared" ref="I205" si="775">I206+I207+I208+I210+I211</f>
        <v>0</v>
      </c>
      <c r="J205" s="176" t="e">
        <f>I205/H205*100</f>
        <v>#DIV/0!</v>
      </c>
      <c r="K205" s="176">
        <f t="shared" ref="K205" si="776">K206+K207+K208+K210+K211</f>
        <v>0</v>
      </c>
      <c r="L205" s="176">
        <f t="shared" ref="L205" si="777">L206+L207+L208+L210+L211</f>
        <v>0</v>
      </c>
      <c r="M205" s="176" t="e">
        <f>L205/K205*100</f>
        <v>#DIV/0!</v>
      </c>
      <c r="N205" s="176">
        <f t="shared" ref="N205" si="778">N206+N207+N208+N210+N211</f>
        <v>0</v>
      </c>
      <c r="O205" s="176">
        <f t="shared" ref="O205" si="779">O206+O207+O208+O210+O211</f>
        <v>0</v>
      </c>
      <c r="P205" s="176" t="e">
        <f>O205/N205*100</f>
        <v>#DIV/0!</v>
      </c>
      <c r="Q205" s="176">
        <f t="shared" ref="Q205" si="780">Q206+Q207+Q208+Q210+Q211</f>
        <v>0</v>
      </c>
      <c r="R205" s="176">
        <f t="shared" ref="R205" si="781">R206+R207+R208+R210+R211</f>
        <v>0</v>
      </c>
      <c r="S205" s="176" t="e">
        <f>R205/Q205*100</f>
        <v>#DIV/0!</v>
      </c>
      <c r="T205" s="176">
        <f t="shared" ref="T205" si="782">T206+T207+T208+T210+T211</f>
        <v>0</v>
      </c>
      <c r="U205" s="176">
        <f t="shared" ref="U205" si="783">U206+U207+U208+U210+U211</f>
        <v>0</v>
      </c>
      <c r="V205" s="176" t="e">
        <f>U205/T205*100</f>
        <v>#DIV/0!</v>
      </c>
      <c r="W205" s="176">
        <f t="shared" ref="W205" si="784">W206+W207+W208+W210+W211</f>
        <v>0</v>
      </c>
      <c r="X205" s="176">
        <f t="shared" ref="X205" si="785">X206+X207+X208+X210+X211</f>
        <v>0</v>
      </c>
      <c r="Y205" s="176" t="e">
        <f>X205/W205*100</f>
        <v>#DIV/0!</v>
      </c>
      <c r="Z205" s="176">
        <f t="shared" ref="Z205" si="786">Z206+Z207+Z208+Z210+Z211</f>
        <v>0</v>
      </c>
      <c r="AA205" s="176">
        <f t="shared" ref="AA205" si="787">AA206+AA207+AA208+AA210+AA211</f>
        <v>0</v>
      </c>
      <c r="AB205" s="176">
        <f t="shared" ref="AB205" si="788">AB206+AB207+AB208+AB210+AB211</f>
        <v>0</v>
      </c>
      <c r="AC205" s="176">
        <f t="shared" ref="AC205" si="789">AC206+AC207+AC208+AC210+AC211</f>
        <v>0</v>
      </c>
      <c r="AD205" s="176" t="e">
        <f>AC205/Z205*100</f>
        <v>#DIV/0!</v>
      </c>
      <c r="AE205" s="176">
        <f t="shared" ref="AE205" si="790">AE206+AE207+AE208+AE210+AE211</f>
        <v>0</v>
      </c>
      <c r="AF205" s="176">
        <f t="shared" ref="AF205" si="791">AF206+AF207+AF208+AF210+AF211</f>
        <v>0</v>
      </c>
      <c r="AG205" s="176">
        <f t="shared" ref="AG205" si="792">AG206+AG207+AG208+AG210+AG211</f>
        <v>0</v>
      </c>
      <c r="AH205" s="176">
        <f t="shared" ref="AH205" si="793">AH206+AH207+AH208+AH210+AH211</f>
        <v>0</v>
      </c>
      <c r="AI205" s="176" t="e">
        <f>AH205/AE205*100</f>
        <v>#DIV/0!</v>
      </c>
      <c r="AJ205" s="176">
        <f t="shared" ref="AJ205" si="794">AJ206+AJ207+AJ208+AJ210+AJ211</f>
        <v>0</v>
      </c>
      <c r="AK205" s="176">
        <f t="shared" ref="AK205" si="795">AK206+AK207+AK208+AK210+AK211</f>
        <v>0</v>
      </c>
      <c r="AL205" s="176">
        <f t="shared" ref="AL205" si="796">AL206+AL207+AL208+AL210+AL211</f>
        <v>0</v>
      </c>
      <c r="AM205" s="176">
        <f t="shared" ref="AM205" si="797">AM206+AM207+AM208+AM210+AM211</f>
        <v>0</v>
      </c>
      <c r="AN205" s="176" t="e">
        <f>AM205/AJ205*100</f>
        <v>#DIV/0!</v>
      </c>
      <c r="AO205" s="176">
        <f t="shared" ref="AO205" si="798">AO206+AO207+AO208+AO210+AO211</f>
        <v>0</v>
      </c>
      <c r="AP205" s="176">
        <f t="shared" ref="AP205" si="799">AP206+AP207+AP208+AP210+AP211</f>
        <v>0</v>
      </c>
      <c r="AQ205" s="176" t="e">
        <f>AP205/AO205*100</f>
        <v>#DIV/0!</v>
      </c>
      <c r="AR205" s="176">
        <f t="shared" ref="AR205" si="800">AR206+AR207+AR208+AR210+AR211</f>
        <v>1088.26</v>
      </c>
      <c r="AS205" s="176">
        <f t="shared" ref="AS205" si="801">AS206+AS207+AS208+AS210+AS211</f>
        <v>0</v>
      </c>
      <c r="AT205" s="176">
        <f t="shared" ref="AT205" si="802">AT206+AT207+AT208+AT210+AT211</f>
        <v>0</v>
      </c>
      <c r="AU205" s="176">
        <f t="shared" ref="AU205" si="803">AU206+AU207+AU208+AU210+AU211</f>
        <v>0</v>
      </c>
      <c r="AV205" s="176">
        <f>AU205/AR205*100</f>
        <v>0</v>
      </c>
      <c r="AW205" s="176">
        <f t="shared" ref="AW205" si="804">AW206+AW207+AW208+AW210+AW211</f>
        <v>0</v>
      </c>
      <c r="AX205" s="176">
        <f t="shared" ref="AX205" si="805">AX206+AX207+AX208+AX210+AX211</f>
        <v>0</v>
      </c>
      <c r="AY205" s="176" t="e">
        <f>AX205/AW205*100</f>
        <v>#DIV/0!</v>
      </c>
      <c r="AZ205" s="272"/>
    </row>
    <row r="206" spans="1:52" ht="31.5">
      <c r="A206" s="267"/>
      <c r="B206" s="270"/>
      <c r="C206" s="270"/>
      <c r="D206" s="186" t="s">
        <v>37</v>
      </c>
      <c r="E206" s="154">
        <f t="shared" si="773"/>
        <v>0</v>
      </c>
      <c r="F206" s="154">
        <f t="shared" si="774"/>
        <v>0</v>
      </c>
      <c r="G206" s="179"/>
      <c r="H206" s="155"/>
      <c r="I206" s="155"/>
      <c r="J206" s="180"/>
      <c r="K206" s="155"/>
      <c r="L206" s="155"/>
      <c r="M206" s="180"/>
      <c r="N206" s="155"/>
      <c r="O206" s="155"/>
      <c r="P206" s="182"/>
      <c r="Q206" s="155"/>
      <c r="R206" s="155"/>
      <c r="S206" s="180"/>
      <c r="T206" s="155"/>
      <c r="U206" s="155"/>
      <c r="V206" s="180"/>
      <c r="W206" s="155"/>
      <c r="X206" s="155"/>
      <c r="Y206" s="180"/>
      <c r="Z206" s="155"/>
      <c r="AA206" s="158"/>
      <c r="AB206" s="181"/>
      <c r="AC206" s="180"/>
      <c r="AD206" s="182"/>
      <c r="AE206" s="155"/>
      <c r="AF206" s="158"/>
      <c r="AG206" s="181"/>
      <c r="AH206" s="187"/>
      <c r="AI206" s="182"/>
      <c r="AJ206" s="155"/>
      <c r="AK206" s="158"/>
      <c r="AL206" s="181"/>
      <c r="AM206" s="187"/>
      <c r="AN206" s="182"/>
      <c r="AO206" s="188"/>
      <c r="AP206" s="155"/>
      <c r="AQ206" s="155"/>
      <c r="AR206" s="155"/>
      <c r="AS206" s="156"/>
      <c r="AT206" s="181"/>
      <c r="AU206" s="187"/>
      <c r="AV206" s="182"/>
      <c r="AW206" s="155"/>
      <c r="AX206" s="157"/>
      <c r="AY206" s="182"/>
      <c r="AZ206" s="273"/>
    </row>
    <row r="207" spans="1:52" ht="64.5" customHeight="1">
      <c r="A207" s="267"/>
      <c r="B207" s="270"/>
      <c r="C207" s="270"/>
      <c r="D207" s="189" t="s">
        <v>2</v>
      </c>
      <c r="E207" s="154">
        <f t="shared" si="773"/>
        <v>1027.8</v>
      </c>
      <c r="F207" s="154">
        <f t="shared" si="774"/>
        <v>0</v>
      </c>
      <c r="G207" s="190"/>
      <c r="H207" s="208"/>
      <c r="I207" s="160"/>
      <c r="J207" s="161"/>
      <c r="K207" s="160"/>
      <c r="L207" s="160"/>
      <c r="M207" s="161"/>
      <c r="N207" s="160"/>
      <c r="O207" s="160"/>
      <c r="P207" s="191"/>
      <c r="Q207" s="160"/>
      <c r="R207" s="160"/>
      <c r="S207" s="161"/>
      <c r="T207" s="160"/>
      <c r="U207" s="160"/>
      <c r="V207" s="161"/>
      <c r="W207" s="160"/>
      <c r="X207" s="160"/>
      <c r="Y207" s="161"/>
      <c r="Z207" s="160"/>
      <c r="AA207" s="164"/>
      <c r="AB207" s="165"/>
      <c r="AC207" s="161"/>
      <c r="AD207" s="191"/>
      <c r="AE207" s="160"/>
      <c r="AF207" s="164"/>
      <c r="AG207" s="165"/>
      <c r="AH207" s="192"/>
      <c r="AI207" s="191"/>
      <c r="AJ207" s="160"/>
      <c r="AK207" s="164"/>
      <c r="AL207" s="165"/>
      <c r="AM207" s="192"/>
      <c r="AN207" s="191"/>
      <c r="AO207" s="167"/>
      <c r="AP207" s="161"/>
      <c r="AQ207" s="161"/>
      <c r="AR207" s="208">
        <v>1027.8</v>
      </c>
      <c r="AS207" s="162"/>
      <c r="AT207" s="165"/>
      <c r="AU207" s="192"/>
      <c r="AV207" s="191"/>
      <c r="AW207" s="160"/>
      <c r="AX207" s="163"/>
      <c r="AY207" s="191"/>
      <c r="AZ207" s="273"/>
    </row>
    <row r="208" spans="1:52" ht="21.75" customHeight="1">
      <c r="A208" s="267"/>
      <c r="B208" s="270"/>
      <c r="C208" s="270"/>
      <c r="D208" s="206" t="s">
        <v>279</v>
      </c>
      <c r="E208" s="154">
        <f t="shared" si="773"/>
        <v>60.460000000000008</v>
      </c>
      <c r="F208" s="154">
        <f t="shared" si="774"/>
        <v>0</v>
      </c>
      <c r="G208" s="190"/>
      <c r="H208" s="208"/>
      <c r="I208" s="160"/>
      <c r="J208" s="161"/>
      <c r="K208" s="160"/>
      <c r="L208" s="160"/>
      <c r="M208" s="161"/>
      <c r="N208" s="160"/>
      <c r="O208" s="160"/>
      <c r="P208" s="191"/>
      <c r="Q208" s="160"/>
      <c r="R208" s="160"/>
      <c r="S208" s="161"/>
      <c r="T208" s="160"/>
      <c r="U208" s="160"/>
      <c r="V208" s="161"/>
      <c r="W208" s="160"/>
      <c r="X208" s="160"/>
      <c r="Y208" s="161"/>
      <c r="Z208" s="160"/>
      <c r="AA208" s="164"/>
      <c r="AB208" s="165"/>
      <c r="AC208" s="161"/>
      <c r="AD208" s="191"/>
      <c r="AE208" s="160"/>
      <c r="AF208" s="164"/>
      <c r="AG208" s="165"/>
      <c r="AH208" s="192"/>
      <c r="AI208" s="191"/>
      <c r="AJ208" s="160"/>
      <c r="AK208" s="164"/>
      <c r="AL208" s="165"/>
      <c r="AM208" s="192"/>
      <c r="AN208" s="191"/>
      <c r="AO208" s="160"/>
      <c r="AP208" s="192"/>
      <c r="AQ208" s="191"/>
      <c r="AR208" s="208">
        <f>127.03-66.57</f>
        <v>60.460000000000008</v>
      </c>
      <c r="AS208" s="164"/>
      <c r="AT208" s="165"/>
      <c r="AU208" s="192"/>
      <c r="AV208" s="191"/>
      <c r="AW208" s="160"/>
      <c r="AX208" s="163"/>
      <c r="AY208" s="166"/>
      <c r="AZ208" s="273"/>
    </row>
    <row r="209" spans="1:52" ht="87.75" customHeight="1">
      <c r="A209" s="267"/>
      <c r="B209" s="270"/>
      <c r="C209" s="270"/>
      <c r="D209" s="206" t="s">
        <v>286</v>
      </c>
      <c r="E209" s="154">
        <f t="shared" si="773"/>
        <v>0</v>
      </c>
      <c r="F209" s="154">
        <f t="shared" si="774"/>
        <v>0</v>
      </c>
      <c r="G209" s="159"/>
      <c r="H209" s="169"/>
      <c r="I209" s="169"/>
      <c r="J209" s="168"/>
      <c r="K209" s="169"/>
      <c r="L209" s="169"/>
      <c r="M209" s="168"/>
      <c r="N209" s="169"/>
      <c r="O209" s="169"/>
      <c r="P209" s="174"/>
      <c r="Q209" s="169"/>
      <c r="R209" s="169"/>
      <c r="S209" s="168"/>
      <c r="T209" s="169"/>
      <c r="U209" s="169"/>
      <c r="V209" s="168"/>
      <c r="W209" s="169"/>
      <c r="X209" s="169"/>
      <c r="Y209" s="168"/>
      <c r="Z209" s="169"/>
      <c r="AA209" s="171"/>
      <c r="AB209" s="172"/>
      <c r="AC209" s="168"/>
      <c r="AD209" s="174"/>
      <c r="AE209" s="169"/>
      <c r="AF209" s="171"/>
      <c r="AG209" s="172"/>
      <c r="AH209" s="195"/>
      <c r="AI209" s="174"/>
      <c r="AJ209" s="169"/>
      <c r="AK209" s="171"/>
      <c r="AL209" s="172"/>
      <c r="AM209" s="195"/>
      <c r="AN209" s="174"/>
      <c r="AO209" s="169"/>
      <c r="AP209" s="195"/>
      <c r="AQ209" s="174"/>
      <c r="AR209" s="169"/>
      <c r="AS209" s="173"/>
      <c r="AT209" s="172"/>
      <c r="AU209" s="195"/>
      <c r="AV209" s="174"/>
      <c r="AW209" s="169"/>
      <c r="AX209" s="170"/>
      <c r="AY209" s="174"/>
      <c r="AZ209" s="273"/>
    </row>
    <row r="210" spans="1:52" ht="21.75" customHeight="1">
      <c r="A210" s="267"/>
      <c r="B210" s="270"/>
      <c r="C210" s="270"/>
      <c r="D210" s="206" t="s">
        <v>280</v>
      </c>
      <c r="E210" s="154">
        <f t="shared" si="773"/>
        <v>0</v>
      </c>
      <c r="F210" s="154">
        <f t="shared" si="774"/>
        <v>0</v>
      </c>
      <c r="G210" s="159"/>
      <c r="H210" s="169"/>
      <c r="I210" s="169"/>
      <c r="J210" s="168"/>
      <c r="K210" s="169"/>
      <c r="L210" s="169"/>
      <c r="M210" s="168"/>
      <c r="N210" s="169"/>
      <c r="O210" s="169"/>
      <c r="P210" s="174"/>
      <c r="Q210" s="169"/>
      <c r="R210" s="169"/>
      <c r="S210" s="168"/>
      <c r="T210" s="169"/>
      <c r="U210" s="169"/>
      <c r="V210" s="168"/>
      <c r="W210" s="169"/>
      <c r="X210" s="169"/>
      <c r="Y210" s="168"/>
      <c r="Z210" s="169"/>
      <c r="AA210" s="171"/>
      <c r="AB210" s="172"/>
      <c r="AC210" s="168"/>
      <c r="AD210" s="174"/>
      <c r="AE210" s="169"/>
      <c r="AF210" s="171"/>
      <c r="AG210" s="172"/>
      <c r="AH210" s="195"/>
      <c r="AI210" s="174"/>
      <c r="AJ210" s="169"/>
      <c r="AK210" s="171"/>
      <c r="AL210" s="172"/>
      <c r="AM210" s="195"/>
      <c r="AN210" s="174"/>
      <c r="AO210" s="169"/>
      <c r="AP210" s="195"/>
      <c r="AQ210" s="174"/>
      <c r="AR210" s="169"/>
      <c r="AS210" s="173"/>
      <c r="AT210" s="172"/>
      <c r="AU210" s="195"/>
      <c r="AV210" s="174"/>
      <c r="AW210" s="169"/>
      <c r="AX210" s="170"/>
      <c r="AY210" s="174"/>
      <c r="AZ210" s="273"/>
    </row>
    <row r="211" spans="1:52" ht="33.75" customHeight="1">
      <c r="A211" s="268"/>
      <c r="B211" s="271"/>
      <c r="C211" s="271"/>
      <c r="D211" s="177" t="s">
        <v>43</v>
      </c>
      <c r="E211" s="154">
        <f t="shared" si="773"/>
        <v>0</v>
      </c>
      <c r="F211" s="154">
        <f t="shared" si="774"/>
        <v>0</v>
      </c>
      <c r="G211" s="179"/>
      <c r="H211" s="155"/>
      <c r="I211" s="155"/>
      <c r="J211" s="180"/>
      <c r="K211" s="155"/>
      <c r="L211" s="155"/>
      <c r="M211" s="180"/>
      <c r="N211" s="155"/>
      <c r="O211" s="155"/>
      <c r="P211" s="182"/>
      <c r="Q211" s="155"/>
      <c r="R211" s="155"/>
      <c r="S211" s="180"/>
      <c r="T211" s="155"/>
      <c r="U211" s="155"/>
      <c r="V211" s="180"/>
      <c r="W211" s="155"/>
      <c r="X211" s="155"/>
      <c r="Y211" s="180"/>
      <c r="Z211" s="155"/>
      <c r="AA211" s="158"/>
      <c r="AB211" s="181"/>
      <c r="AC211" s="180"/>
      <c r="AD211" s="182"/>
      <c r="AE211" s="155"/>
      <c r="AF211" s="158"/>
      <c r="AG211" s="181"/>
      <c r="AH211" s="187"/>
      <c r="AI211" s="182"/>
      <c r="AJ211" s="155"/>
      <c r="AK211" s="158"/>
      <c r="AL211" s="181"/>
      <c r="AM211" s="187"/>
      <c r="AN211" s="182"/>
      <c r="AO211" s="155"/>
      <c r="AP211" s="187"/>
      <c r="AQ211" s="182"/>
      <c r="AR211" s="155"/>
      <c r="AS211" s="156"/>
      <c r="AT211" s="181"/>
      <c r="AU211" s="187"/>
      <c r="AV211" s="182"/>
      <c r="AW211" s="155"/>
      <c r="AX211" s="155"/>
      <c r="AY211" s="182"/>
      <c r="AZ211" s="274"/>
    </row>
    <row r="212" spans="1:52" ht="18.75" customHeight="1">
      <c r="A212" s="279" t="s">
        <v>294</v>
      </c>
      <c r="B212" s="296"/>
      <c r="C212" s="297"/>
      <c r="D212" s="184" t="s">
        <v>41</v>
      </c>
      <c r="E212" s="209">
        <f t="shared" ref="E212:E218" si="806">H212+K212+N212+Q212+T212+W212+Z212+AE212+AJ212+AO212+AR212+AW212</f>
        <v>4904.22</v>
      </c>
      <c r="F212" s="154">
        <f t="shared" ref="F212:F218" si="807">I212+L212+O212+R212+U212+X212+AA212+AF212+AK212+AP212+AS212+AX212</f>
        <v>0</v>
      </c>
      <c r="G212" s="185">
        <f>F212/E212</f>
        <v>0</v>
      </c>
      <c r="H212" s="176">
        <f>H213+H214+H215+H217+H218</f>
        <v>0</v>
      </c>
      <c r="I212" s="176">
        <f t="shared" ref="I212" si="808">I213+I214+I215+I217+I218</f>
        <v>0</v>
      </c>
      <c r="J212" s="176" t="e">
        <f>I212/H212*100</f>
        <v>#DIV/0!</v>
      </c>
      <c r="K212" s="176">
        <f t="shared" ref="K212" si="809">K213+K214+K215+K217+K218</f>
        <v>0</v>
      </c>
      <c r="L212" s="176">
        <f t="shared" ref="L212" si="810">L213+L214+L215+L217+L218</f>
        <v>0</v>
      </c>
      <c r="M212" s="176" t="e">
        <f>L212/K212*100</f>
        <v>#DIV/0!</v>
      </c>
      <c r="N212" s="176">
        <f t="shared" ref="N212" si="811">N213+N214+N215+N217+N218</f>
        <v>0</v>
      </c>
      <c r="O212" s="176">
        <f t="shared" ref="O212" si="812">O213+O214+O215+O217+O218</f>
        <v>0</v>
      </c>
      <c r="P212" s="176" t="e">
        <f>O212/N212*100</f>
        <v>#DIV/0!</v>
      </c>
      <c r="Q212" s="176">
        <f t="shared" ref="Q212" si="813">Q213+Q214+Q215+Q217+Q218</f>
        <v>0</v>
      </c>
      <c r="R212" s="176">
        <f t="shared" ref="R212" si="814">R213+R214+R215+R217+R218</f>
        <v>0</v>
      </c>
      <c r="S212" s="176" t="e">
        <f>R212/Q212*100</f>
        <v>#DIV/0!</v>
      </c>
      <c r="T212" s="176">
        <f t="shared" ref="T212" si="815">T213+T214+T215+T217+T218</f>
        <v>0</v>
      </c>
      <c r="U212" s="176">
        <f t="shared" ref="U212" si="816">U213+U214+U215+U217+U218</f>
        <v>0</v>
      </c>
      <c r="V212" s="176" t="e">
        <f>U212/T212*100</f>
        <v>#DIV/0!</v>
      </c>
      <c r="W212" s="176">
        <f t="shared" ref="W212" si="817">W213+W214+W215+W217+W218</f>
        <v>0</v>
      </c>
      <c r="X212" s="176">
        <f t="shared" ref="X212" si="818">X213+X214+X215+X217+X218</f>
        <v>0</v>
      </c>
      <c r="Y212" s="176" t="e">
        <f>X212/W212*100</f>
        <v>#DIV/0!</v>
      </c>
      <c r="Z212" s="176">
        <f t="shared" ref="Z212" si="819">Z213+Z214+Z215+Z217+Z218</f>
        <v>0</v>
      </c>
      <c r="AA212" s="176">
        <f t="shared" ref="AA212" si="820">AA213+AA214+AA215+AA217+AA218</f>
        <v>0</v>
      </c>
      <c r="AB212" s="176">
        <f t="shared" ref="AB212" si="821">AB213+AB214+AB215+AB217+AB218</f>
        <v>0</v>
      </c>
      <c r="AC212" s="176">
        <f t="shared" ref="AC212" si="822">AC213+AC214+AC215+AC217+AC218</f>
        <v>0</v>
      </c>
      <c r="AD212" s="176" t="e">
        <f>AC212/Z212*100</f>
        <v>#DIV/0!</v>
      </c>
      <c r="AE212" s="176">
        <f t="shared" ref="AE212" si="823">AE213+AE214+AE215+AE217+AE218</f>
        <v>0</v>
      </c>
      <c r="AF212" s="176">
        <f t="shared" ref="AF212" si="824">AF213+AF214+AF215+AF217+AF218</f>
        <v>0</v>
      </c>
      <c r="AG212" s="176">
        <f t="shared" ref="AG212" si="825">AG213+AG214+AG215+AG217+AG218</f>
        <v>0</v>
      </c>
      <c r="AH212" s="176">
        <f t="shared" ref="AH212" si="826">AH213+AH214+AH215+AH217+AH218</f>
        <v>0</v>
      </c>
      <c r="AI212" s="176" t="e">
        <f>AH212/AE212*100</f>
        <v>#DIV/0!</v>
      </c>
      <c r="AJ212" s="176">
        <f t="shared" ref="AJ212" si="827">AJ213+AJ214+AJ215+AJ217+AJ218</f>
        <v>0</v>
      </c>
      <c r="AK212" s="176">
        <f t="shared" ref="AK212" si="828">AK213+AK214+AK215+AK217+AK218</f>
        <v>0</v>
      </c>
      <c r="AL212" s="176">
        <f t="shared" ref="AL212" si="829">AL213+AL214+AL215+AL217+AL218</f>
        <v>0</v>
      </c>
      <c r="AM212" s="176">
        <f t="shared" ref="AM212" si="830">AM213+AM214+AM215+AM217+AM218</f>
        <v>0</v>
      </c>
      <c r="AN212" s="176" t="e">
        <f>AM212/AJ212*100</f>
        <v>#DIV/0!</v>
      </c>
      <c r="AO212" s="176">
        <f t="shared" ref="AO212" si="831">AO213+AO214+AO215+AO217+AO218</f>
        <v>31.3</v>
      </c>
      <c r="AP212" s="176">
        <f t="shared" ref="AP212" si="832">AP213+AP214+AP215+AP217+AP218</f>
        <v>0</v>
      </c>
      <c r="AQ212" s="176">
        <f>AP212/AO212*100</f>
        <v>0</v>
      </c>
      <c r="AR212" s="176">
        <f t="shared" ref="AR212" si="833">AR213+AR214+AR215+AR217+AR218</f>
        <v>4872.92</v>
      </c>
      <c r="AS212" s="176">
        <f t="shared" ref="AS212" si="834">AS213+AS214+AS215+AS217+AS218</f>
        <v>0</v>
      </c>
      <c r="AT212" s="176">
        <f t="shared" ref="AT212" si="835">AT213+AT214+AT215+AT217+AT218</f>
        <v>0</v>
      </c>
      <c r="AU212" s="176">
        <f t="shared" ref="AU212" si="836">AU213+AU214+AU215+AU217+AU218</f>
        <v>0</v>
      </c>
      <c r="AV212" s="176">
        <f>AU212/AR212*100</f>
        <v>0</v>
      </c>
      <c r="AW212" s="176">
        <f t="shared" ref="AW212" si="837">AW213+AW214+AW215+AW217+AW218</f>
        <v>0</v>
      </c>
      <c r="AX212" s="176">
        <f t="shared" ref="AX212" si="838">AX213+AX214+AX215+AX217+AX218</f>
        <v>0</v>
      </c>
      <c r="AY212" s="176" t="e">
        <f>AX212/AW212*100</f>
        <v>#DIV/0!</v>
      </c>
      <c r="AZ212" s="272"/>
    </row>
    <row r="213" spans="1:52" ht="31.5">
      <c r="A213" s="298"/>
      <c r="B213" s="299"/>
      <c r="C213" s="300"/>
      <c r="D213" s="186" t="s">
        <v>37</v>
      </c>
      <c r="E213" s="209">
        <f t="shared" si="806"/>
        <v>2937.6</v>
      </c>
      <c r="F213" s="154">
        <f t="shared" si="807"/>
        <v>0</v>
      </c>
      <c r="G213" s="179"/>
      <c r="H213" s="155">
        <f>H185+H192+H199+H206</f>
        <v>0</v>
      </c>
      <c r="I213" s="155">
        <f t="shared" ref="I213:AY213" si="839">I185+I192+I199+I206</f>
        <v>0</v>
      </c>
      <c r="J213" s="155">
        <f t="shared" si="839"/>
        <v>0</v>
      </c>
      <c r="K213" s="155">
        <f t="shared" si="839"/>
        <v>0</v>
      </c>
      <c r="L213" s="155">
        <f t="shared" si="839"/>
        <v>0</v>
      </c>
      <c r="M213" s="155">
        <f t="shared" si="839"/>
        <v>0</v>
      </c>
      <c r="N213" s="155">
        <f t="shared" si="839"/>
        <v>0</v>
      </c>
      <c r="O213" s="155">
        <f t="shared" si="839"/>
        <v>0</v>
      </c>
      <c r="P213" s="155">
        <f t="shared" si="839"/>
        <v>0</v>
      </c>
      <c r="Q213" s="155">
        <f t="shared" si="839"/>
        <v>0</v>
      </c>
      <c r="R213" s="155">
        <f t="shared" si="839"/>
        <v>0</v>
      </c>
      <c r="S213" s="155">
        <f t="shared" si="839"/>
        <v>0</v>
      </c>
      <c r="T213" s="155">
        <f t="shared" si="839"/>
        <v>0</v>
      </c>
      <c r="U213" s="155">
        <f t="shared" si="839"/>
        <v>0</v>
      </c>
      <c r="V213" s="155">
        <f t="shared" si="839"/>
        <v>0</v>
      </c>
      <c r="W213" s="155">
        <f t="shared" si="839"/>
        <v>0</v>
      </c>
      <c r="X213" s="155">
        <f t="shared" si="839"/>
        <v>0</v>
      </c>
      <c r="Y213" s="155">
        <f t="shared" si="839"/>
        <v>0</v>
      </c>
      <c r="Z213" s="155">
        <f t="shared" si="839"/>
        <v>0</v>
      </c>
      <c r="AA213" s="155">
        <f t="shared" si="839"/>
        <v>0</v>
      </c>
      <c r="AB213" s="155">
        <f t="shared" si="839"/>
        <v>0</v>
      </c>
      <c r="AC213" s="155">
        <f t="shared" si="839"/>
        <v>0</v>
      </c>
      <c r="AD213" s="155">
        <f t="shared" si="839"/>
        <v>0</v>
      </c>
      <c r="AE213" s="155">
        <f t="shared" si="839"/>
        <v>0</v>
      </c>
      <c r="AF213" s="155">
        <f t="shared" si="839"/>
        <v>0</v>
      </c>
      <c r="AG213" s="155">
        <f t="shared" si="839"/>
        <v>0</v>
      </c>
      <c r="AH213" s="155">
        <f t="shared" si="839"/>
        <v>0</v>
      </c>
      <c r="AI213" s="155">
        <f t="shared" si="839"/>
        <v>0</v>
      </c>
      <c r="AJ213" s="155">
        <f t="shared" si="839"/>
        <v>0</v>
      </c>
      <c r="AK213" s="155">
        <f t="shared" si="839"/>
        <v>0</v>
      </c>
      <c r="AL213" s="155">
        <f t="shared" si="839"/>
        <v>0</v>
      </c>
      <c r="AM213" s="155">
        <f t="shared" si="839"/>
        <v>0</v>
      </c>
      <c r="AN213" s="155">
        <f t="shared" si="839"/>
        <v>0</v>
      </c>
      <c r="AO213" s="155">
        <f t="shared" si="839"/>
        <v>0</v>
      </c>
      <c r="AP213" s="155">
        <f t="shared" si="839"/>
        <v>0</v>
      </c>
      <c r="AQ213" s="155">
        <f t="shared" si="839"/>
        <v>0</v>
      </c>
      <c r="AR213" s="155">
        <f t="shared" si="839"/>
        <v>2937.6</v>
      </c>
      <c r="AS213" s="155">
        <f t="shared" si="839"/>
        <v>0</v>
      </c>
      <c r="AT213" s="155">
        <f t="shared" si="839"/>
        <v>0</v>
      </c>
      <c r="AU213" s="155">
        <f t="shared" si="839"/>
        <v>0</v>
      </c>
      <c r="AV213" s="155">
        <f t="shared" si="839"/>
        <v>0</v>
      </c>
      <c r="AW213" s="155">
        <f t="shared" si="839"/>
        <v>0</v>
      </c>
      <c r="AX213" s="155">
        <f t="shared" si="839"/>
        <v>0</v>
      </c>
      <c r="AY213" s="155">
        <f t="shared" si="839"/>
        <v>0</v>
      </c>
      <c r="AZ213" s="273"/>
    </row>
    <row r="214" spans="1:52" ht="64.5" customHeight="1">
      <c r="A214" s="298"/>
      <c r="B214" s="299"/>
      <c r="C214" s="300"/>
      <c r="D214" s="189" t="s">
        <v>2</v>
      </c>
      <c r="E214" s="209">
        <f t="shared" si="806"/>
        <v>1859.1</v>
      </c>
      <c r="F214" s="154">
        <f t="shared" si="807"/>
        <v>0</v>
      </c>
      <c r="G214" s="190"/>
      <c r="H214" s="155">
        <f t="shared" ref="H214:AY214" si="840">H186+H193+H200+H207</f>
        <v>0</v>
      </c>
      <c r="I214" s="155">
        <f t="shared" si="840"/>
        <v>0</v>
      </c>
      <c r="J214" s="155">
        <f t="shared" si="840"/>
        <v>0</v>
      </c>
      <c r="K214" s="155">
        <f t="shared" si="840"/>
        <v>0</v>
      </c>
      <c r="L214" s="155">
        <f t="shared" si="840"/>
        <v>0</v>
      </c>
      <c r="M214" s="155">
        <f t="shared" si="840"/>
        <v>0</v>
      </c>
      <c r="N214" s="155">
        <f t="shared" si="840"/>
        <v>0</v>
      </c>
      <c r="O214" s="155">
        <f t="shared" si="840"/>
        <v>0</v>
      </c>
      <c r="P214" s="155">
        <f t="shared" si="840"/>
        <v>0</v>
      </c>
      <c r="Q214" s="155">
        <f t="shared" si="840"/>
        <v>0</v>
      </c>
      <c r="R214" s="155">
        <f t="shared" si="840"/>
        <v>0</v>
      </c>
      <c r="S214" s="155">
        <f t="shared" si="840"/>
        <v>0</v>
      </c>
      <c r="T214" s="155">
        <f t="shared" si="840"/>
        <v>0</v>
      </c>
      <c r="U214" s="155">
        <f t="shared" si="840"/>
        <v>0</v>
      </c>
      <c r="V214" s="155">
        <f t="shared" si="840"/>
        <v>0</v>
      </c>
      <c r="W214" s="155">
        <f t="shared" si="840"/>
        <v>0</v>
      </c>
      <c r="X214" s="155">
        <f t="shared" si="840"/>
        <v>0</v>
      </c>
      <c r="Y214" s="155">
        <f t="shared" si="840"/>
        <v>0</v>
      </c>
      <c r="Z214" s="155">
        <f t="shared" si="840"/>
        <v>0</v>
      </c>
      <c r="AA214" s="155">
        <f t="shared" si="840"/>
        <v>0</v>
      </c>
      <c r="AB214" s="155">
        <f t="shared" si="840"/>
        <v>0</v>
      </c>
      <c r="AC214" s="155">
        <f t="shared" si="840"/>
        <v>0</v>
      </c>
      <c r="AD214" s="155">
        <f t="shared" si="840"/>
        <v>0</v>
      </c>
      <c r="AE214" s="155">
        <f t="shared" si="840"/>
        <v>0</v>
      </c>
      <c r="AF214" s="155">
        <f t="shared" si="840"/>
        <v>0</v>
      </c>
      <c r="AG214" s="155">
        <f t="shared" si="840"/>
        <v>0</v>
      </c>
      <c r="AH214" s="155">
        <f t="shared" si="840"/>
        <v>0</v>
      </c>
      <c r="AI214" s="155">
        <f t="shared" si="840"/>
        <v>0</v>
      </c>
      <c r="AJ214" s="155">
        <f t="shared" si="840"/>
        <v>0</v>
      </c>
      <c r="AK214" s="155">
        <f t="shared" si="840"/>
        <v>0</v>
      </c>
      <c r="AL214" s="155">
        <f t="shared" si="840"/>
        <v>0</v>
      </c>
      <c r="AM214" s="155">
        <f t="shared" si="840"/>
        <v>0</v>
      </c>
      <c r="AN214" s="155">
        <f t="shared" si="840"/>
        <v>0</v>
      </c>
      <c r="AO214" s="155">
        <f t="shared" si="840"/>
        <v>31.3</v>
      </c>
      <c r="AP214" s="155">
        <f t="shared" si="840"/>
        <v>0</v>
      </c>
      <c r="AQ214" s="155">
        <f t="shared" si="840"/>
        <v>0</v>
      </c>
      <c r="AR214" s="155">
        <f t="shared" si="840"/>
        <v>1827.8</v>
      </c>
      <c r="AS214" s="155">
        <f t="shared" si="840"/>
        <v>0</v>
      </c>
      <c r="AT214" s="155">
        <f t="shared" si="840"/>
        <v>0</v>
      </c>
      <c r="AU214" s="155">
        <f t="shared" si="840"/>
        <v>0</v>
      </c>
      <c r="AV214" s="155">
        <f t="shared" si="840"/>
        <v>0</v>
      </c>
      <c r="AW214" s="155">
        <f t="shared" si="840"/>
        <v>0</v>
      </c>
      <c r="AX214" s="155">
        <f t="shared" si="840"/>
        <v>0</v>
      </c>
      <c r="AY214" s="155">
        <f t="shared" si="840"/>
        <v>0</v>
      </c>
      <c r="AZ214" s="273"/>
    </row>
    <row r="215" spans="1:52" ht="21.75" customHeight="1">
      <c r="A215" s="298"/>
      <c r="B215" s="299"/>
      <c r="C215" s="300"/>
      <c r="D215" s="206" t="s">
        <v>279</v>
      </c>
      <c r="E215" s="209">
        <f t="shared" si="806"/>
        <v>107.52000000000001</v>
      </c>
      <c r="F215" s="154">
        <f t="shared" si="807"/>
        <v>0</v>
      </c>
      <c r="G215" s="190"/>
      <c r="H215" s="155">
        <f t="shared" ref="H215:AY215" si="841">H187+H194+H201+H208</f>
        <v>0</v>
      </c>
      <c r="I215" s="155">
        <f t="shared" si="841"/>
        <v>0</v>
      </c>
      <c r="J215" s="155">
        <f t="shared" si="841"/>
        <v>0</v>
      </c>
      <c r="K215" s="155">
        <f t="shared" si="841"/>
        <v>0</v>
      </c>
      <c r="L215" s="155">
        <f t="shared" si="841"/>
        <v>0</v>
      </c>
      <c r="M215" s="155">
        <f t="shared" si="841"/>
        <v>0</v>
      </c>
      <c r="N215" s="155">
        <f t="shared" si="841"/>
        <v>0</v>
      </c>
      <c r="O215" s="155">
        <f t="shared" si="841"/>
        <v>0</v>
      </c>
      <c r="P215" s="155">
        <f t="shared" si="841"/>
        <v>0</v>
      </c>
      <c r="Q215" s="155">
        <f t="shared" si="841"/>
        <v>0</v>
      </c>
      <c r="R215" s="155">
        <f t="shared" si="841"/>
        <v>0</v>
      </c>
      <c r="S215" s="155">
        <f t="shared" si="841"/>
        <v>0</v>
      </c>
      <c r="T215" s="155">
        <f t="shared" si="841"/>
        <v>0</v>
      </c>
      <c r="U215" s="155">
        <f t="shared" si="841"/>
        <v>0</v>
      </c>
      <c r="V215" s="155">
        <f t="shared" si="841"/>
        <v>0</v>
      </c>
      <c r="W215" s="155">
        <f t="shared" si="841"/>
        <v>0</v>
      </c>
      <c r="X215" s="155">
        <f t="shared" si="841"/>
        <v>0</v>
      </c>
      <c r="Y215" s="155">
        <f t="shared" si="841"/>
        <v>0</v>
      </c>
      <c r="Z215" s="155">
        <f t="shared" si="841"/>
        <v>0</v>
      </c>
      <c r="AA215" s="155">
        <f t="shared" si="841"/>
        <v>0</v>
      </c>
      <c r="AB215" s="155">
        <f t="shared" si="841"/>
        <v>0</v>
      </c>
      <c r="AC215" s="155">
        <f t="shared" si="841"/>
        <v>0</v>
      </c>
      <c r="AD215" s="155">
        <f t="shared" si="841"/>
        <v>0</v>
      </c>
      <c r="AE215" s="155">
        <f t="shared" si="841"/>
        <v>0</v>
      </c>
      <c r="AF215" s="155">
        <f t="shared" si="841"/>
        <v>0</v>
      </c>
      <c r="AG215" s="155">
        <f t="shared" si="841"/>
        <v>0</v>
      </c>
      <c r="AH215" s="155">
        <f t="shared" si="841"/>
        <v>0</v>
      </c>
      <c r="AI215" s="155">
        <f t="shared" si="841"/>
        <v>0</v>
      </c>
      <c r="AJ215" s="155">
        <f t="shared" si="841"/>
        <v>0</v>
      </c>
      <c r="AK215" s="155">
        <f t="shared" si="841"/>
        <v>0</v>
      </c>
      <c r="AL215" s="155">
        <f t="shared" si="841"/>
        <v>0</v>
      </c>
      <c r="AM215" s="155">
        <f t="shared" si="841"/>
        <v>0</v>
      </c>
      <c r="AN215" s="155">
        <f t="shared" si="841"/>
        <v>0</v>
      </c>
      <c r="AO215" s="155">
        <f t="shared" si="841"/>
        <v>0</v>
      </c>
      <c r="AP215" s="155">
        <f t="shared" si="841"/>
        <v>0</v>
      </c>
      <c r="AQ215" s="155">
        <f t="shared" si="841"/>
        <v>0</v>
      </c>
      <c r="AR215" s="155">
        <f t="shared" si="841"/>
        <v>107.52000000000001</v>
      </c>
      <c r="AS215" s="155">
        <f t="shared" si="841"/>
        <v>0</v>
      </c>
      <c r="AT215" s="155">
        <f t="shared" si="841"/>
        <v>0</v>
      </c>
      <c r="AU215" s="155">
        <f t="shared" si="841"/>
        <v>0</v>
      </c>
      <c r="AV215" s="155">
        <f t="shared" si="841"/>
        <v>0</v>
      </c>
      <c r="AW215" s="155">
        <f t="shared" si="841"/>
        <v>0</v>
      </c>
      <c r="AX215" s="155">
        <f t="shared" si="841"/>
        <v>0</v>
      </c>
      <c r="AY215" s="155">
        <f t="shared" si="841"/>
        <v>0</v>
      </c>
      <c r="AZ215" s="273"/>
    </row>
    <row r="216" spans="1:52" ht="87.75" customHeight="1">
      <c r="A216" s="298"/>
      <c r="B216" s="299"/>
      <c r="C216" s="300"/>
      <c r="D216" s="206" t="s">
        <v>286</v>
      </c>
      <c r="E216" s="154">
        <f t="shared" si="806"/>
        <v>0</v>
      </c>
      <c r="F216" s="154">
        <f t="shared" si="807"/>
        <v>0</v>
      </c>
      <c r="G216" s="159"/>
      <c r="H216" s="155">
        <f t="shared" ref="H216:AY216" si="842">H188+H195+H202+H209</f>
        <v>0</v>
      </c>
      <c r="I216" s="155">
        <f t="shared" si="842"/>
        <v>0</v>
      </c>
      <c r="J216" s="155">
        <f t="shared" si="842"/>
        <v>0</v>
      </c>
      <c r="K216" s="155">
        <f t="shared" si="842"/>
        <v>0</v>
      </c>
      <c r="L216" s="155">
        <f t="shared" si="842"/>
        <v>0</v>
      </c>
      <c r="M216" s="155">
        <f t="shared" si="842"/>
        <v>0</v>
      </c>
      <c r="N216" s="155">
        <f t="shared" si="842"/>
        <v>0</v>
      </c>
      <c r="O216" s="155">
        <f t="shared" si="842"/>
        <v>0</v>
      </c>
      <c r="P216" s="155">
        <f t="shared" si="842"/>
        <v>0</v>
      </c>
      <c r="Q216" s="155">
        <f t="shared" si="842"/>
        <v>0</v>
      </c>
      <c r="R216" s="155">
        <f t="shared" si="842"/>
        <v>0</v>
      </c>
      <c r="S216" s="155">
        <f t="shared" si="842"/>
        <v>0</v>
      </c>
      <c r="T216" s="155">
        <f t="shared" si="842"/>
        <v>0</v>
      </c>
      <c r="U216" s="155">
        <f t="shared" si="842"/>
        <v>0</v>
      </c>
      <c r="V216" s="155">
        <f t="shared" si="842"/>
        <v>0</v>
      </c>
      <c r="W216" s="155">
        <f t="shared" si="842"/>
        <v>0</v>
      </c>
      <c r="X216" s="155">
        <f t="shared" si="842"/>
        <v>0</v>
      </c>
      <c r="Y216" s="155">
        <f t="shared" si="842"/>
        <v>0</v>
      </c>
      <c r="Z216" s="155">
        <f t="shared" si="842"/>
        <v>0</v>
      </c>
      <c r="AA216" s="155">
        <f t="shared" si="842"/>
        <v>0</v>
      </c>
      <c r="AB216" s="155">
        <f t="shared" si="842"/>
        <v>0</v>
      </c>
      <c r="AC216" s="155">
        <f t="shared" si="842"/>
        <v>0</v>
      </c>
      <c r="AD216" s="155">
        <f t="shared" si="842"/>
        <v>0</v>
      </c>
      <c r="AE216" s="155">
        <f t="shared" si="842"/>
        <v>0</v>
      </c>
      <c r="AF216" s="155">
        <f t="shared" si="842"/>
        <v>0</v>
      </c>
      <c r="AG216" s="155">
        <f t="shared" si="842"/>
        <v>0</v>
      </c>
      <c r="AH216" s="155">
        <f t="shared" si="842"/>
        <v>0</v>
      </c>
      <c r="AI216" s="155">
        <f t="shared" si="842"/>
        <v>0</v>
      </c>
      <c r="AJ216" s="155">
        <f t="shared" si="842"/>
        <v>0</v>
      </c>
      <c r="AK216" s="155">
        <f t="shared" si="842"/>
        <v>0</v>
      </c>
      <c r="AL216" s="155">
        <f t="shared" si="842"/>
        <v>0</v>
      </c>
      <c r="AM216" s="155">
        <f t="shared" si="842"/>
        <v>0</v>
      </c>
      <c r="AN216" s="155">
        <f t="shared" si="842"/>
        <v>0</v>
      </c>
      <c r="AO216" s="155">
        <f t="shared" si="842"/>
        <v>0</v>
      </c>
      <c r="AP216" s="155">
        <f t="shared" si="842"/>
        <v>0</v>
      </c>
      <c r="AQ216" s="155">
        <f t="shared" si="842"/>
        <v>0</v>
      </c>
      <c r="AR216" s="155">
        <f t="shared" si="842"/>
        <v>0</v>
      </c>
      <c r="AS216" s="155">
        <f t="shared" si="842"/>
        <v>0</v>
      </c>
      <c r="AT216" s="155">
        <f t="shared" si="842"/>
        <v>0</v>
      </c>
      <c r="AU216" s="155">
        <f t="shared" si="842"/>
        <v>0</v>
      </c>
      <c r="AV216" s="155">
        <f t="shared" si="842"/>
        <v>0</v>
      </c>
      <c r="AW216" s="155">
        <f t="shared" si="842"/>
        <v>0</v>
      </c>
      <c r="AX216" s="155">
        <f t="shared" si="842"/>
        <v>0</v>
      </c>
      <c r="AY216" s="155">
        <f t="shared" si="842"/>
        <v>0</v>
      </c>
      <c r="AZ216" s="273"/>
    </row>
    <row r="217" spans="1:52" ht="21.75" customHeight="1">
      <c r="A217" s="298"/>
      <c r="B217" s="299"/>
      <c r="C217" s="300"/>
      <c r="D217" s="206" t="s">
        <v>280</v>
      </c>
      <c r="E217" s="154">
        <f t="shared" si="806"/>
        <v>0</v>
      </c>
      <c r="F217" s="154">
        <f t="shared" si="807"/>
        <v>0</v>
      </c>
      <c r="G217" s="159"/>
      <c r="H217" s="155">
        <f t="shared" ref="H217:AY217" si="843">H189+H196+H203+H210</f>
        <v>0</v>
      </c>
      <c r="I217" s="155">
        <f t="shared" si="843"/>
        <v>0</v>
      </c>
      <c r="J217" s="155">
        <f t="shared" si="843"/>
        <v>0</v>
      </c>
      <c r="K217" s="155">
        <f t="shared" si="843"/>
        <v>0</v>
      </c>
      <c r="L217" s="155">
        <f t="shared" si="843"/>
        <v>0</v>
      </c>
      <c r="M217" s="155">
        <f t="shared" si="843"/>
        <v>0</v>
      </c>
      <c r="N217" s="155">
        <f t="shared" si="843"/>
        <v>0</v>
      </c>
      <c r="O217" s="155">
        <f t="shared" si="843"/>
        <v>0</v>
      </c>
      <c r="P217" s="155">
        <f t="shared" si="843"/>
        <v>0</v>
      </c>
      <c r="Q217" s="155">
        <f t="shared" si="843"/>
        <v>0</v>
      </c>
      <c r="R217" s="155">
        <f t="shared" si="843"/>
        <v>0</v>
      </c>
      <c r="S217" s="155">
        <f t="shared" si="843"/>
        <v>0</v>
      </c>
      <c r="T217" s="155">
        <f t="shared" si="843"/>
        <v>0</v>
      </c>
      <c r="U217" s="155">
        <f t="shared" si="843"/>
        <v>0</v>
      </c>
      <c r="V217" s="155">
        <f t="shared" si="843"/>
        <v>0</v>
      </c>
      <c r="W217" s="155">
        <f t="shared" si="843"/>
        <v>0</v>
      </c>
      <c r="X217" s="155">
        <f t="shared" si="843"/>
        <v>0</v>
      </c>
      <c r="Y217" s="155">
        <f t="shared" si="843"/>
        <v>0</v>
      </c>
      <c r="Z217" s="155">
        <f t="shared" si="843"/>
        <v>0</v>
      </c>
      <c r="AA217" s="155">
        <f t="shared" si="843"/>
        <v>0</v>
      </c>
      <c r="AB217" s="155">
        <f t="shared" si="843"/>
        <v>0</v>
      </c>
      <c r="AC217" s="155">
        <f t="shared" si="843"/>
        <v>0</v>
      </c>
      <c r="AD217" s="155">
        <f t="shared" si="843"/>
        <v>0</v>
      </c>
      <c r="AE217" s="155">
        <f t="shared" si="843"/>
        <v>0</v>
      </c>
      <c r="AF217" s="155">
        <f t="shared" si="843"/>
        <v>0</v>
      </c>
      <c r="AG217" s="155">
        <f t="shared" si="843"/>
        <v>0</v>
      </c>
      <c r="AH217" s="155">
        <f t="shared" si="843"/>
        <v>0</v>
      </c>
      <c r="AI217" s="155">
        <f t="shared" si="843"/>
        <v>0</v>
      </c>
      <c r="AJ217" s="155">
        <f t="shared" si="843"/>
        <v>0</v>
      </c>
      <c r="AK217" s="155">
        <f t="shared" si="843"/>
        <v>0</v>
      </c>
      <c r="AL217" s="155">
        <f t="shared" si="843"/>
        <v>0</v>
      </c>
      <c r="AM217" s="155">
        <f t="shared" si="843"/>
        <v>0</v>
      </c>
      <c r="AN217" s="155">
        <f t="shared" si="843"/>
        <v>0</v>
      </c>
      <c r="AO217" s="155">
        <f t="shared" si="843"/>
        <v>0</v>
      </c>
      <c r="AP217" s="155">
        <f t="shared" si="843"/>
        <v>0</v>
      </c>
      <c r="AQ217" s="155">
        <f t="shared" si="843"/>
        <v>0</v>
      </c>
      <c r="AR217" s="155">
        <f t="shared" si="843"/>
        <v>0</v>
      </c>
      <c r="AS217" s="155">
        <f t="shared" si="843"/>
        <v>0</v>
      </c>
      <c r="AT217" s="155">
        <f t="shared" si="843"/>
        <v>0</v>
      </c>
      <c r="AU217" s="155">
        <f t="shared" si="843"/>
        <v>0</v>
      </c>
      <c r="AV217" s="155">
        <f t="shared" si="843"/>
        <v>0</v>
      </c>
      <c r="AW217" s="155">
        <f t="shared" si="843"/>
        <v>0</v>
      </c>
      <c r="AX217" s="155">
        <f t="shared" si="843"/>
        <v>0</v>
      </c>
      <c r="AY217" s="155">
        <f t="shared" si="843"/>
        <v>0</v>
      </c>
      <c r="AZ217" s="273"/>
    </row>
    <row r="218" spans="1:52" ht="33.75" customHeight="1">
      <c r="A218" s="301"/>
      <c r="B218" s="302"/>
      <c r="C218" s="303"/>
      <c r="D218" s="177" t="s">
        <v>43</v>
      </c>
      <c r="E218" s="154">
        <f t="shared" si="806"/>
        <v>0</v>
      </c>
      <c r="F218" s="154">
        <f t="shared" si="807"/>
        <v>0</v>
      </c>
      <c r="G218" s="179"/>
      <c r="H218" s="155">
        <f t="shared" ref="H218:AY218" si="844">H190+H197+H204+H211</f>
        <v>0</v>
      </c>
      <c r="I218" s="155">
        <f t="shared" si="844"/>
        <v>0</v>
      </c>
      <c r="J218" s="155">
        <f t="shared" si="844"/>
        <v>0</v>
      </c>
      <c r="K218" s="155">
        <f t="shared" si="844"/>
        <v>0</v>
      </c>
      <c r="L218" s="155">
        <f t="shared" si="844"/>
        <v>0</v>
      </c>
      <c r="M218" s="155">
        <f t="shared" si="844"/>
        <v>0</v>
      </c>
      <c r="N218" s="155">
        <f t="shared" si="844"/>
        <v>0</v>
      </c>
      <c r="O218" s="155">
        <f t="shared" si="844"/>
        <v>0</v>
      </c>
      <c r="P218" s="155">
        <f t="shared" si="844"/>
        <v>0</v>
      </c>
      <c r="Q218" s="155">
        <f t="shared" si="844"/>
        <v>0</v>
      </c>
      <c r="R218" s="155">
        <f t="shared" si="844"/>
        <v>0</v>
      </c>
      <c r="S218" s="155">
        <f t="shared" si="844"/>
        <v>0</v>
      </c>
      <c r="T218" s="155">
        <f t="shared" si="844"/>
        <v>0</v>
      </c>
      <c r="U218" s="155">
        <f t="shared" si="844"/>
        <v>0</v>
      </c>
      <c r="V218" s="155">
        <f t="shared" si="844"/>
        <v>0</v>
      </c>
      <c r="W218" s="155">
        <f t="shared" si="844"/>
        <v>0</v>
      </c>
      <c r="X218" s="155">
        <f t="shared" si="844"/>
        <v>0</v>
      </c>
      <c r="Y218" s="155">
        <f t="shared" si="844"/>
        <v>0</v>
      </c>
      <c r="Z218" s="155">
        <f t="shared" si="844"/>
        <v>0</v>
      </c>
      <c r="AA218" s="155">
        <f t="shared" si="844"/>
        <v>0</v>
      </c>
      <c r="AB218" s="155">
        <f t="shared" si="844"/>
        <v>0</v>
      </c>
      <c r="AC218" s="155">
        <f t="shared" si="844"/>
        <v>0</v>
      </c>
      <c r="AD218" s="155">
        <f t="shared" si="844"/>
        <v>0</v>
      </c>
      <c r="AE218" s="155">
        <f t="shared" si="844"/>
        <v>0</v>
      </c>
      <c r="AF218" s="155">
        <f t="shared" si="844"/>
        <v>0</v>
      </c>
      <c r="AG218" s="155">
        <f t="shared" si="844"/>
        <v>0</v>
      </c>
      <c r="AH218" s="155">
        <f t="shared" si="844"/>
        <v>0</v>
      </c>
      <c r="AI218" s="155">
        <f t="shared" si="844"/>
        <v>0</v>
      </c>
      <c r="AJ218" s="155">
        <f t="shared" si="844"/>
        <v>0</v>
      </c>
      <c r="AK218" s="155">
        <f t="shared" si="844"/>
        <v>0</v>
      </c>
      <c r="AL218" s="155">
        <f t="shared" si="844"/>
        <v>0</v>
      </c>
      <c r="AM218" s="155">
        <f t="shared" si="844"/>
        <v>0</v>
      </c>
      <c r="AN218" s="155">
        <f t="shared" si="844"/>
        <v>0</v>
      </c>
      <c r="AO218" s="155">
        <f t="shared" si="844"/>
        <v>0</v>
      </c>
      <c r="AP218" s="155">
        <f t="shared" si="844"/>
        <v>0</v>
      </c>
      <c r="AQ218" s="155">
        <f t="shared" si="844"/>
        <v>0</v>
      </c>
      <c r="AR218" s="155">
        <f t="shared" si="844"/>
        <v>0</v>
      </c>
      <c r="AS218" s="155">
        <f t="shared" si="844"/>
        <v>0</v>
      </c>
      <c r="AT218" s="155">
        <f t="shared" si="844"/>
        <v>0</v>
      </c>
      <c r="AU218" s="155">
        <f t="shared" si="844"/>
        <v>0</v>
      </c>
      <c r="AV218" s="155">
        <f t="shared" si="844"/>
        <v>0</v>
      </c>
      <c r="AW218" s="155">
        <f t="shared" si="844"/>
        <v>0</v>
      </c>
      <c r="AX218" s="155">
        <f t="shared" si="844"/>
        <v>0</v>
      </c>
      <c r="AY218" s="155">
        <f t="shared" si="844"/>
        <v>0</v>
      </c>
      <c r="AZ218" s="274"/>
    </row>
    <row r="219" spans="1:52" ht="18.75" customHeight="1">
      <c r="A219" s="304" t="s">
        <v>330</v>
      </c>
      <c r="B219" s="296"/>
      <c r="C219" s="297"/>
      <c r="D219" s="184" t="s">
        <v>41</v>
      </c>
      <c r="E219" s="154">
        <f t="shared" ref="E219:E225" si="845">H219+K219+N219+Q219+T219+W219+Z219+AE219+AJ219+AO219+AR219+AW219</f>
        <v>4904.22</v>
      </c>
      <c r="F219" s="154">
        <f t="shared" ref="F219:F225" si="846">I219+L219+O219+R219+U219+X219+AA219+AF219+AK219+AP219+AS219+AX219</f>
        <v>0</v>
      </c>
      <c r="G219" s="185">
        <f>F219/E219</f>
        <v>0</v>
      </c>
      <c r="H219" s="176">
        <f>H220+H221+H222+H224+H225</f>
        <v>0</v>
      </c>
      <c r="I219" s="176">
        <f t="shared" ref="I219" si="847">I220+I221+I222+I224+I225</f>
        <v>0</v>
      </c>
      <c r="J219" s="176" t="e">
        <f>I219/H219*100</f>
        <v>#DIV/0!</v>
      </c>
      <c r="K219" s="176">
        <f t="shared" ref="K219" si="848">K220+K221+K222+K224+K225</f>
        <v>0</v>
      </c>
      <c r="L219" s="176">
        <f t="shared" ref="L219" si="849">L220+L221+L222+L224+L225</f>
        <v>0</v>
      </c>
      <c r="M219" s="176" t="e">
        <f>L219/K219*100</f>
        <v>#DIV/0!</v>
      </c>
      <c r="N219" s="176">
        <f t="shared" ref="N219" si="850">N220+N221+N222+N224+N225</f>
        <v>0</v>
      </c>
      <c r="O219" s="176">
        <f t="shared" ref="O219" si="851">O220+O221+O222+O224+O225</f>
        <v>0</v>
      </c>
      <c r="P219" s="176" t="e">
        <f>O219/N219*100</f>
        <v>#DIV/0!</v>
      </c>
      <c r="Q219" s="176">
        <f t="shared" ref="Q219" si="852">Q220+Q221+Q222+Q224+Q225</f>
        <v>0</v>
      </c>
      <c r="R219" s="176">
        <f t="shared" ref="R219" si="853">R220+R221+R222+R224+R225</f>
        <v>0</v>
      </c>
      <c r="S219" s="176" t="e">
        <f>R219/Q219*100</f>
        <v>#DIV/0!</v>
      </c>
      <c r="T219" s="176">
        <f t="shared" ref="T219" si="854">T220+T221+T222+T224+T225</f>
        <v>0</v>
      </c>
      <c r="U219" s="176">
        <f t="shared" ref="U219" si="855">U220+U221+U222+U224+U225</f>
        <v>0</v>
      </c>
      <c r="V219" s="176" t="e">
        <f>U219/T219*100</f>
        <v>#DIV/0!</v>
      </c>
      <c r="W219" s="176">
        <f t="shared" ref="W219" si="856">W220+W221+W222+W224+W225</f>
        <v>0</v>
      </c>
      <c r="X219" s="176">
        <f t="shared" ref="X219" si="857">X220+X221+X222+X224+X225</f>
        <v>0</v>
      </c>
      <c r="Y219" s="176" t="e">
        <f>X219/W219*100</f>
        <v>#DIV/0!</v>
      </c>
      <c r="Z219" s="176">
        <f t="shared" ref="Z219" si="858">Z220+Z221+Z222+Z224+Z225</f>
        <v>0</v>
      </c>
      <c r="AA219" s="176">
        <f t="shared" ref="AA219" si="859">AA220+AA221+AA222+AA224+AA225</f>
        <v>0</v>
      </c>
      <c r="AB219" s="176">
        <f t="shared" ref="AB219" si="860">AB220+AB221+AB222+AB224+AB225</f>
        <v>0</v>
      </c>
      <c r="AC219" s="176">
        <f t="shared" ref="AC219" si="861">AC220+AC221+AC222+AC224+AC225</f>
        <v>0</v>
      </c>
      <c r="AD219" s="176" t="e">
        <f>AC219/Z219*100</f>
        <v>#DIV/0!</v>
      </c>
      <c r="AE219" s="176">
        <f t="shared" ref="AE219" si="862">AE220+AE221+AE222+AE224+AE225</f>
        <v>0</v>
      </c>
      <c r="AF219" s="176">
        <f t="shared" ref="AF219" si="863">AF220+AF221+AF222+AF224+AF225</f>
        <v>0</v>
      </c>
      <c r="AG219" s="176">
        <f t="shared" ref="AG219" si="864">AG220+AG221+AG222+AG224+AG225</f>
        <v>0</v>
      </c>
      <c r="AH219" s="176">
        <f t="shared" ref="AH219" si="865">AH220+AH221+AH222+AH224+AH225</f>
        <v>0</v>
      </c>
      <c r="AI219" s="176" t="e">
        <f>AH219/AE219*100</f>
        <v>#DIV/0!</v>
      </c>
      <c r="AJ219" s="176">
        <f t="shared" ref="AJ219" si="866">AJ220+AJ221+AJ222+AJ224+AJ225</f>
        <v>0</v>
      </c>
      <c r="AK219" s="176">
        <f t="shared" ref="AK219" si="867">AK220+AK221+AK222+AK224+AK225</f>
        <v>0</v>
      </c>
      <c r="AL219" s="176">
        <f t="shared" ref="AL219" si="868">AL220+AL221+AL222+AL224+AL225</f>
        <v>0</v>
      </c>
      <c r="AM219" s="176">
        <f t="shared" ref="AM219" si="869">AM220+AM221+AM222+AM224+AM225</f>
        <v>0</v>
      </c>
      <c r="AN219" s="176" t="e">
        <f>AM219/AJ219*100</f>
        <v>#DIV/0!</v>
      </c>
      <c r="AO219" s="176">
        <f t="shared" ref="AO219" si="870">AO220+AO221+AO222+AO224+AO225</f>
        <v>31.3</v>
      </c>
      <c r="AP219" s="176">
        <f t="shared" ref="AP219" si="871">AP220+AP221+AP222+AP224+AP225</f>
        <v>0</v>
      </c>
      <c r="AQ219" s="176">
        <f>AP219/AO219*100</f>
        <v>0</v>
      </c>
      <c r="AR219" s="176">
        <f t="shared" ref="AR219" si="872">AR220+AR221+AR222+AR224+AR225</f>
        <v>4872.92</v>
      </c>
      <c r="AS219" s="176">
        <f t="shared" ref="AS219" si="873">AS220+AS221+AS222+AS224+AS225</f>
        <v>0</v>
      </c>
      <c r="AT219" s="176">
        <f t="shared" ref="AT219" si="874">AT220+AT221+AT222+AT224+AT225</f>
        <v>0</v>
      </c>
      <c r="AU219" s="176">
        <f t="shared" ref="AU219" si="875">AU220+AU221+AU222+AU224+AU225</f>
        <v>0</v>
      </c>
      <c r="AV219" s="176">
        <f>AU219/AR219*100</f>
        <v>0</v>
      </c>
      <c r="AW219" s="176">
        <f t="shared" ref="AW219" si="876">AW220+AW221+AW222+AW224+AW225</f>
        <v>0</v>
      </c>
      <c r="AX219" s="176">
        <f t="shared" ref="AX219" si="877">AX220+AX221+AX222+AX224+AX225</f>
        <v>0</v>
      </c>
      <c r="AY219" s="176" t="e">
        <f>AX219/AW219*100</f>
        <v>#DIV/0!</v>
      </c>
      <c r="AZ219" s="272"/>
    </row>
    <row r="220" spans="1:52" ht="31.5">
      <c r="A220" s="305"/>
      <c r="B220" s="299"/>
      <c r="C220" s="300"/>
      <c r="D220" s="186" t="s">
        <v>37</v>
      </c>
      <c r="E220" s="154">
        <f t="shared" si="845"/>
        <v>2937.6</v>
      </c>
      <c r="F220" s="154">
        <f t="shared" si="846"/>
        <v>0</v>
      </c>
      <c r="G220" s="179"/>
      <c r="H220" s="155">
        <f>H213</f>
        <v>0</v>
      </c>
      <c r="I220" s="155">
        <f t="shared" ref="I220:AY220" si="878">I213</f>
        <v>0</v>
      </c>
      <c r="J220" s="155">
        <f t="shared" si="878"/>
        <v>0</v>
      </c>
      <c r="K220" s="155">
        <f t="shared" si="878"/>
        <v>0</v>
      </c>
      <c r="L220" s="155">
        <f t="shared" si="878"/>
        <v>0</v>
      </c>
      <c r="M220" s="155">
        <f t="shared" si="878"/>
        <v>0</v>
      </c>
      <c r="N220" s="155">
        <f t="shared" si="878"/>
        <v>0</v>
      </c>
      <c r="O220" s="155">
        <f t="shared" si="878"/>
        <v>0</v>
      </c>
      <c r="P220" s="155">
        <f t="shared" si="878"/>
        <v>0</v>
      </c>
      <c r="Q220" s="155">
        <f t="shared" si="878"/>
        <v>0</v>
      </c>
      <c r="R220" s="155">
        <f t="shared" si="878"/>
        <v>0</v>
      </c>
      <c r="S220" s="155">
        <f t="shared" si="878"/>
        <v>0</v>
      </c>
      <c r="T220" s="155">
        <f t="shared" si="878"/>
        <v>0</v>
      </c>
      <c r="U220" s="155">
        <f t="shared" si="878"/>
        <v>0</v>
      </c>
      <c r="V220" s="155">
        <f t="shared" si="878"/>
        <v>0</v>
      </c>
      <c r="W220" s="155">
        <f t="shared" si="878"/>
        <v>0</v>
      </c>
      <c r="X220" s="155">
        <f t="shared" si="878"/>
        <v>0</v>
      </c>
      <c r="Y220" s="155">
        <f t="shared" si="878"/>
        <v>0</v>
      </c>
      <c r="Z220" s="155">
        <f t="shared" si="878"/>
        <v>0</v>
      </c>
      <c r="AA220" s="155">
        <f t="shared" si="878"/>
        <v>0</v>
      </c>
      <c r="AB220" s="155">
        <f t="shared" si="878"/>
        <v>0</v>
      </c>
      <c r="AC220" s="155">
        <f t="shared" si="878"/>
        <v>0</v>
      </c>
      <c r="AD220" s="155">
        <f t="shared" si="878"/>
        <v>0</v>
      </c>
      <c r="AE220" s="155">
        <f t="shared" si="878"/>
        <v>0</v>
      </c>
      <c r="AF220" s="155">
        <f t="shared" si="878"/>
        <v>0</v>
      </c>
      <c r="AG220" s="155">
        <f t="shared" si="878"/>
        <v>0</v>
      </c>
      <c r="AH220" s="155">
        <f t="shared" si="878"/>
        <v>0</v>
      </c>
      <c r="AI220" s="155">
        <f t="shared" si="878"/>
        <v>0</v>
      </c>
      <c r="AJ220" s="155">
        <f t="shared" si="878"/>
        <v>0</v>
      </c>
      <c r="AK220" s="155">
        <f t="shared" si="878"/>
        <v>0</v>
      </c>
      <c r="AL220" s="155">
        <f t="shared" si="878"/>
        <v>0</v>
      </c>
      <c r="AM220" s="155">
        <f t="shared" si="878"/>
        <v>0</v>
      </c>
      <c r="AN220" s="155">
        <f t="shared" si="878"/>
        <v>0</v>
      </c>
      <c r="AO220" s="155">
        <f t="shared" si="878"/>
        <v>0</v>
      </c>
      <c r="AP220" s="155">
        <f t="shared" si="878"/>
        <v>0</v>
      </c>
      <c r="AQ220" s="155">
        <f t="shared" si="878"/>
        <v>0</v>
      </c>
      <c r="AR220" s="155">
        <f t="shared" si="878"/>
        <v>2937.6</v>
      </c>
      <c r="AS220" s="155">
        <f t="shared" si="878"/>
        <v>0</v>
      </c>
      <c r="AT220" s="155">
        <f t="shared" si="878"/>
        <v>0</v>
      </c>
      <c r="AU220" s="155">
        <f t="shared" si="878"/>
        <v>0</v>
      </c>
      <c r="AV220" s="155">
        <f t="shared" si="878"/>
        <v>0</v>
      </c>
      <c r="AW220" s="155">
        <f t="shared" si="878"/>
        <v>0</v>
      </c>
      <c r="AX220" s="155">
        <f t="shared" si="878"/>
        <v>0</v>
      </c>
      <c r="AY220" s="155">
        <f t="shared" si="878"/>
        <v>0</v>
      </c>
      <c r="AZ220" s="273"/>
    </row>
    <row r="221" spans="1:52" ht="64.5" customHeight="1">
      <c r="A221" s="305"/>
      <c r="B221" s="299"/>
      <c r="C221" s="300"/>
      <c r="D221" s="189" t="s">
        <v>2</v>
      </c>
      <c r="E221" s="154">
        <f t="shared" si="845"/>
        <v>1859.1</v>
      </c>
      <c r="F221" s="154">
        <f t="shared" si="846"/>
        <v>0</v>
      </c>
      <c r="G221" s="190"/>
      <c r="H221" s="155">
        <f t="shared" ref="H221:AY221" si="879">H214</f>
        <v>0</v>
      </c>
      <c r="I221" s="155">
        <f t="shared" si="879"/>
        <v>0</v>
      </c>
      <c r="J221" s="155">
        <f t="shared" si="879"/>
        <v>0</v>
      </c>
      <c r="K221" s="155">
        <f t="shared" si="879"/>
        <v>0</v>
      </c>
      <c r="L221" s="155">
        <f t="shared" si="879"/>
        <v>0</v>
      </c>
      <c r="M221" s="155">
        <f t="shared" si="879"/>
        <v>0</v>
      </c>
      <c r="N221" s="155">
        <f t="shared" si="879"/>
        <v>0</v>
      </c>
      <c r="O221" s="155">
        <f t="shared" si="879"/>
        <v>0</v>
      </c>
      <c r="P221" s="155">
        <f t="shared" si="879"/>
        <v>0</v>
      </c>
      <c r="Q221" s="155">
        <f t="shared" si="879"/>
        <v>0</v>
      </c>
      <c r="R221" s="155">
        <f t="shared" si="879"/>
        <v>0</v>
      </c>
      <c r="S221" s="155">
        <f t="shared" si="879"/>
        <v>0</v>
      </c>
      <c r="T221" s="155">
        <f t="shared" si="879"/>
        <v>0</v>
      </c>
      <c r="U221" s="155">
        <f t="shared" si="879"/>
        <v>0</v>
      </c>
      <c r="V221" s="155">
        <f t="shared" si="879"/>
        <v>0</v>
      </c>
      <c r="W221" s="155">
        <f t="shared" si="879"/>
        <v>0</v>
      </c>
      <c r="X221" s="155">
        <f t="shared" si="879"/>
        <v>0</v>
      </c>
      <c r="Y221" s="155">
        <f t="shared" si="879"/>
        <v>0</v>
      </c>
      <c r="Z221" s="155">
        <f t="shared" si="879"/>
        <v>0</v>
      </c>
      <c r="AA221" s="155">
        <f t="shared" si="879"/>
        <v>0</v>
      </c>
      <c r="AB221" s="155">
        <f t="shared" si="879"/>
        <v>0</v>
      </c>
      <c r="AC221" s="155">
        <f t="shared" si="879"/>
        <v>0</v>
      </c>
      <c r="AD221" s="155">
        <f t="shared" si="879"/>
        <v>0</v>
      </c>
      <c r="AE221" s="155">
        <f t="shared" si="879"/>
        <v>0</v>
      </c>
      <c r="AF221" s="155">
        <f t="shared" si="879"/>
        <v>0</v>
      </c>
      <c r="AG221" s="155">
        <f t="shared" si="879"/>
        <v>0</v>
      </c>
      <c r="AH221" s="155">
        <f t="shared" si="879"/>
        <v>0</v>
      </c>
      <c r="AI221" s="155">
        <f t="shared" si="879"/>
        <v>0</v>
      </c>
      <c r="AJ221" s="155">
        <f t="shared" si="879"/>
        <v>0</v>
      </c>
      <c r="AK221" s="155">
        <f t="shared" si="879"/>
        <v>0</v>
      </c>
      <c r="AL221" s="155">
        <f t="shared" si="879"/>
        <v>0</v>
      </c>
      <c r="AM221" s="155">
        <f t="shared" si="879"/>
        <v>0</v>
      </c>
      <c r="AN221" s="155">
        <f t="shared" si="879"/>
        <v>0</v>
      </c>
      <c r="AO221" s="155">
        <f t="shared" si="879"/>
        <v>31.3</v>
      </c>
      <c r="AP221" s="155">
        <f t="shared" si="879"/>
        <v>0</v>
      </c>
      <c r="AQ221" s="155">
        <f t="shared" si="879"/>
        <v>0</v>
      </c>
      <c r="AR221" s="155">
        <f t="shared" si="879"/>
        <v>1827.8</v>
      </c>
      <c r="AS221" s="155">
        <f t="shared" si="879"/>
        <v>0</v>
      </c>
      <c r="AT221" s="155">
        <f t="shared" si="879"/>
        <v>0</v>
      </c>
      <c r="AU221" s="155">
        <f t="shared" si="879"/>
        <v>0</v>
      </c>
      <c r="AV221" s="155">
        <f t="shared" si="879"/>
        <v>0</v>
      </c>
      <c r="AW221" s="155">
        <f t="shared" si="879"/>
        <v>0</v>
      </c>
      <c r="AX221" s="155">
        <f t="shared" si="879"/>
        <v>0</v>
      </c>
      <c r="AY221" s="155">
        <f t="shared" si="879"/>
        <v>0</v>
      </c>
      <c r="AZ221" s="273"/>
    </row>
    <row r="222" spans="1:52" ht="21.75" customHeight="1">
      <c r="A222" s="305"/>
      <c r="B222" s="299"/>
      <c r="C222" s="300"/>
      <c r="D222" s="206" t="s">
        <v>279</v>
      </c>
      <c r="E222" s="154">
        <f t="shared" si="845"/>
        <v>107.52000000000001</v>
      </c>
      <c r="F222" s="154">
        <f t="shared" si="846"/>
        <v>0</v>
      </c>
      <c r="G222" s="190"/>
      <c r="H222" s="155">
        <f t="shared" ref="H222:AY222" si="880">H215</f>
        <v>0</v>
      </c>
      <c r="I222" s="155">
        <f t="shared" si="880"/>
        <v>0</v>
      </c>
      <c r="J222" s="155">
        <f t="shared" si="880"/>
        <v>0</v>
      </c>
      <c r="K222" s="155">
        <f t="shared" si="880"/>
        <v>0</v>
      </c>
      <c r="L222" s="155">
        <f t="shared" si="880"/>
        <v>0</v>
      </c>
      <c r="M222" s="155">
        <f t="shared" si="880"/>
        <v>0</v>
      </c>
      <c r="N222" s="155">
        <f t="shared" si="880"/>
        <v>0</v>
      </c>
      <c r="O222" s="155">
        <f t="shared" si="880"/>
        <v>0</v>
      </c>
      <c r="P222" s="155">
        <f t="shared" si="880"/>
        <v>0</v>
      </c>
      <c r="Q222" s="155">
        <f t="shared" si="880"/>
        <v>0</v>
      </c>
      <c r="R222" s="155">
        <f t="shared" si="880"/>
        <v>0</v>
      </c>
      <c r="S222" s="155">
        <f t="shared" si="880"/>
        <v>0</v>
      </c>
      <c r="T222" s="155">
        <f t="shared" si="880"/>
        <v>0</v>
      </c>
      <c r="U222" s="155">
        <f t="shared" si="880"/>
        <v>0</v>
      </c>
      <c r="V222" s="155">
        <f t="shared" si="880"/>
        <v>0</v>
      </c>
      <c r="W222" s="155">
        <f t="shared" si="880"/>
        <v>0</v>
      </c>
      <c r="X222" s="155">
        <f t="shared" si="880"/>
        <v>0</v>
      </c>
      <c r="Y222" s="155">
        <f t="shared" si="880"/>
        <v>0</v>
      </c>
      <c r="Z222" s="155">
        <f t="shared" si="880"/>
        <v>0</v>
      </c>
      <c r="AA222" s="155">
        <f t="shared" si="880"/>
        <v>0</v>
      </c>
      <c r="AB222" s="155">
        <f t="shared" si="880"/>
        <v>0</v>
      </c>
      <c r="AC222" s="155">
        <f t="shared" si="880"/>
        <v>0</v>
      </c>
      <c r="AD222" s="155">
        <f t="shared" si="880"/>
        <v>0</v>
      </c>
      <c r="AE222" s="155">
        <f t="shared" si="880"/>
        <v>0</v>
      </c>
      <c r="AF222" s="155">
        <f t="shared" si="880"/>
        <v>0</v>
      </c>
      <c r="AG222" s="155">
        <f t="shared" si="880"/>
        <v>0</v>
      </c>
      <c r="AH222" s="155">
        <f t="shared" si="880"/>
        <v>0</v>
      </c>
      <c r="AI222" s="155">
        <f t="shared" si="880"/>
        <v>0</v>
      </c>
      <c r="AJ222" s="155">
        <f t="shared" si="880"/>
        <v>0</v>
      </c>
      <c r="AK222" s="155">
        <f t="shared" si="880"/>
        <v>0</v>
      </c>
      <c r="AL222" s="155">
        <f t="shared" si="880"/>
        <v>0</v>
      </c>
      <c r="AM222" s="155">
        <f t="shared" si="880"/>
        <v>0</v>
      </c>
      <c r="AN222" s="155">
        <f t="shared" si="880"/>
        <v>0</v>
      </c>
      <c r="AO222" s="155">
        <f t="shared" si="880"/>
        <v>0</v>
      </c>
      <c r="AP222" s="155">
        <f t="shared" si="880"/>
        <v>0</v>
      </c>
      <c r="AQ222" s="155">
        <f t="shared" si="880"/>
        <v>0</v>
      </c>
      <c r="AR222" s="155">
        <f t="shared" si="880"/>
        <v>107.52000000000001</v>
      </c>
      <c r="AS222" s="155">
        <f t="shared" si="880"/>
        <v>0</v>
      </c>
      <c r="AT222" s="155">
        <f t="shared" si="880"/>
        <v>0</v>
      </c>
      <c r="AU222" s="155">
        <f t="shared" si="880"/>
        <v>0</v>
      </c>
      <c r="AV222" s="155">
        <f t="shared" si="880"/>
        <v>0</v>
      </c>
      <c r="AW222" s="155">
        <f t="shared" si="880"/>
        <v>0</v>
      </c>
      <c r="AX222" s="155">
        <f t="shared" si="880"/>
        <v>0</v>
      </c>
      <c r="AY222" s="155">
        <f t="shared" si="880"/>
        <v>0</v>
      </c>
      <c r="AZ222" s="273"/>
    </row>
    <row r="223" spans="1:52" ht="87.75" customHeight="1">
      <c r="A223" s="305"/>
      <c r="B223" s="299"/>
      <c r="C223" s="300"/>
      <c r="D223" s="206" t="s">
        <v>286</v>
      </c>
      <c r="E223" s="154">
        <f t="shared" si="845"/>
        <v>0</v>
      </c>
      <c r="F223" s="154">
        <f t="shared" si="846"/>
        <v>0</v>
      </c>
      <c r="G223" s="159"/>
      <c r="H223" s="155">
        <f t="shared" ref="H223:AY223" si="881">H216</f>
        <v>0</v>
      </c>
      <c r="I223" s="155">
        <f t="shared" si="881"/>
        <v>0</v>
      </c>
      <c r="J223" s="155">
        <f t="shared" si="881"/>
        <v>0</v>
      </c>
      <c r="K223" s="155">
        <f t="shared" si="881"/>
        <v>0</v>
      </c>
      <c r="L223" s="155">
        <f t="shared" si="881"/>
        <v>0</v>
      </c>
      <c r="M223" s="155">
        <f t="shared" si="881"/>
        <v>0</v>
      </c>
      <c r="N223" s="155">
        <f t="shared" si="881"/>
        <v>0</v>
      </c>
      <c r="O223" s="155">
        <f t="shared" si="881"/>
        <v>0</v>
      </c>
      <c r="P223" s="155">
        <f t="shared" si="881"/>
        <v>0</v>
      </c>
      <c r="Q223" s="155">
        <f t="shared" si="881"/>
        <v>0</v>
      </c>
      <c r="R223" s="155">
        <f t="shared" si="881"/>
        <v>0</v>
      </c>
      <c r="S223" s="155">
        <f t="shared" si="881"/>
        <v>0</v>
      </c>
      <c r="T223" s="155">
        <f t="shared" si="881"/>
        <v>0</v>
      </c>
      <c r="U223" s="155">
        <f t="shared" si="881"/>
        <v>0</v>
      </c>
      <c r="V223" s="155">
        <f t="shared" si="881"/>
        <v>0</v>
      </c>
      <c r="W223" s="155">
        <f t="shared" si="881"/>
        <v>0</v>
      </c>
      <c r="X223" s="155">
        <f t="shared" si="881"/>
        <v>0</v>
      </c>
      <c r="Y223" s="155">
        <f t="shared" si="881"/>
        <v>0</v>
      </c>
      <c r="Z223" s="155">
        <f t="shared" si="881"/>
        <v>0</v>
      </c>
      <c r="AA223" s="155">
        <f t="shared" si="881"/>
        <v>0</v>
      </c>
      <c r="AB223" s="155">
        <f t="shared" si="881"/>
        <v>0</v>
      </c>
      <c r="AC223" s="155">
        <f t="shared" si="881"/>
        <v>0</v>
      </c>
      <c r="AD223" s="155">
        <f t="shared" si="881"/>
        <v>0</v>
      </c>
      <c r="AE223" s="155">
        <f t="shared" si="881"/>
        <v>0</v>
      </c>
      <c r="AF223" s="155">
        <f t="shared" si="881"/>
        <v>0</v>
      </c>
      <c r="AG223" s="155">
        <f t="shared" si="881"/>
        <v>0</v>
      </c>
      <c r="AH223" s="155">
        <f t="shared" si="881"/>
        <v>0</v>
      </c>
      <c r="AI223" s="155">
        <f t="shared" si="881"/>
        <v>0</v>
      </c>
      <c r="AJ223" s="155">
        <f t="shared" si="881"/>
        <v>0</v>
      </c>
      <c r="AK223" s="155">
        <f t="shared" si="881"/>
        <v>0</v>
      </c>
      <c r="AL223" s="155">
        <f t="shared" si="881"/>
        <v>0</v>
      </c>
      <c r="AM223" s="155">
        <f t="shared" si="881"/>
        <v>0</v>
      </c>
      <c r="AN223" s="155">
        <f t="shared" si="881"/>
        <v>0</v>
      </c>
      <c r="AO223" s="155">
        <f t="shared" si="881"/>
        <v>0</v>
      </c>
      <c r="AP223" s="155">
        <f t="shared" si="881"/>
        <v>0</v>
      </c>
      <c r="AQ223" s="155">
        <f t="shared" si="881"/>
        <v>0</v>
      </c>
      <c r="AR223" s="155">
        <f t="shared" si="881"/>
        <v>0</v>
      </c>
      <c r="AS223" s="155">
        <f t="shared" si="881"/>
        <v>0</v>
      </c>
      <c r="AT223" s="155">
        <f t="shared" si="881"/>
        <v>0</v>
      </c>
      <c r="AU223" s="155">
        <f t="shared" si="881"/>
        <v>0</v>
      </c>
      <c r="AV223" s="155">
        <f t="shared" si="881"/>
        <v>0</v>
      </c>
      <c r="AW223" s="155">
        <f t="shared" si="881"/>
        <v>0</v>
      </c>
      <c r="AX223" s="155">
        <f t="shared" si="881"/>
        <v>0</v>
      </c>
      <c r="AY223" s="155">
        <f t="shared" si="881"/>
        <v>0</v>
      </c>
      <c r="AZ223" s="273"/>
    </row>
    <row r="224" spans="1:52" ht="21.75" customHeight="1">
      <c r="A224" s="305"/>
      <c r="B224" s="299"/>
      <c r="C224" s="300"/>
      <c r="D224" s="206" t="s">
        <v>280</v>
      </c>
      <c r="E224" s="154">
        <f t="shared" si="845"/>
        <v>0</v>
      </c>
      <c r="F224" s="154">
        <f t="shared" si="846"/>
        <v>0</v>
      </c>
      <c r="G224" s="159"/>
      <c r="H224" s="155">
        <f t="shared" ref="H224:AY224" si="882">H217</f>
        <v>0</v>
      </c>
      <c r="I224" s="155">
        <f t="shared" si="882"/>
        <v>0</v>
      </c>
      <c r="J224" s="155">
        <f t="shared" si="882"/>
        <v>0</v>
      </c>
      <c r="K224" s="155">
        <f t="shared" si="882"/>
        <v>0</v>
      </c>
      <c r="L224" s="155">
        <f t="shared" si="882"/>
        <v>0</v>
      </c>
      <c r="M224" s="155">
        <f t="shared" si="882"/>
        <v>0</v>
      </c>
      <c r="N224" s="155">
        <f t="shared" si="882"/>
        <v>0</v>
      </c>
      <c r="O224" s="155">
        <f t="shared" si="882"/>
        <v>0</v>
      </c>
      <c r="P224" s="155">
        <f t="shared" si="882"/>
        <v>0</v>
      </c>
      <c r="Q224" s="155">
        <f t="shared" si="882"/>
        <v>0</v>
      </c>
      <c r="R224" s="155">
        <f t="shared" si="882"/>
        <v>0</v>
      </c>
      <c r="S224" s="155">
        <f t="shared" si="882"/>
        <v>0</v>
      </c>
      <c r="T224" s="155">
        <f t="shared" si="882"/>
        <v>0</v>
      </c>
      <c r="U224" s="155">
        <f t="shared" si="882"/>
        <v>0</v>
      </c>
      <c r="V224" s="155">
        <f t="shared" si="882"/>
        <v>0</v>
      </c>
      <c r="W224" s="155">
        <f t="shared" si="882"/>
        <v>0</v>
      </c>
      <c r="X224" s="155">
        <f t="shared" si="882"/>
        <v>0</v>
      </c>
      <c r="Y224" s="155">
        <f t="shared" si="882"/>
        <v>0</v>
      </c>
      <c r="Z224" s="155">
        <f t="shared" si="882"/>
        <v>0</v>
      </c>
      <c r="AA224" s="155">
        <f t="shared" si="882"/>
        <v>0</v>
      </c>
      <c r="AB224" s="155">
        <f t="shared" si="882"/>
        <v>0</v>
      </c>
      <c r="AC224" s="155">
        <f t="shared" si="882"/>
        <v>0</v>
      </c>
      <c r="AD224" s="155">
        <f t="shared" si="882"/>
        <v>0</v>
      </c>
      <c r="AE224" s="155">
        <f t="shared" si="882"/>
        <v>0</v>
      </c>
      <c r="AF224" s="155">
        <f t="shared" si="882"/>
        <v>0</v>
      </c>
      <c r="AG224" s="155">
        <f t="shared" si="882"/>
        <v>0</v>
      </c>
      <c r="AH224" s="155">
        <f t="shared" si="882"/>
        <v>0</v>
      </c>
      <c r="AI224" s="155">
        <f t="shared" si="882"/>
        <v>0</v>
      </c>
      <c r="AJ224" s="155">
        <f t="shared" si="882"/>
        <v>0</v>
      </c>
      <c r="AK224" s="155">
        <f t="shared" si="882"/>
        <v>0</v>
      </c>
      <c r="AL224" s="155">
        <f t="shared" si="882"/>
        <v>0</v>
      </c>
      <c r="AM224" s="155">
        <f t="shared" si="882"/>
        <v>0</v>
      </c>
      <c r="AN224" s="155">
        <f t="shared" si="882"/>
        <v>0</v>
      </c>
      <c r="AO224" s="155">
        <f t="shared" si="882"/>
        <v>0</v>
      </c>
      <c r="AP224" s="155">
        <f t="shared" si="882"/>
        <v>0</v>
      </c>
      <c r="AQ224" s="155">
        <f t="shared" si="882"/>
        <v>0</v>
      </c>
      <c r="AR224" s="155">
        <f t="shared" si="882"/>
        <v>0</v>
      </c>
      <c r="AS224" s="155">
        <f t="shared" si="882"/>
        <v>0</v>
      </c>
      <c r="AT224" s="155">
        <f t="shared" si="882"/>
        <v>0</v>
      </c>
      <c r="AU224" s="155">
        <f t="shared" si="882"/>
        <v>0</v>
      </c>
      <c r="AV224" s="155">
        <f t="shared" si="882"/>
        <v>0</v>
      </c>
      <c r="AW224" s="155">
        <f t="shared" si="882"/>
        <v>0</v>
      </c>
      <c r="AX224" s="155">
        <f t="shared" si="882"/>
        <v>0</v>
      </c>
      <c r="AY224" s="155">
        <f t="shared" si="882"/>
        <v>0</v>
      </c>
      <c r="AZ224" s="273"/>
    </row>
    <row r="225" spans="1:52" ht="33.75" customHeight="1">
      <c r="A225" s="306"/>
      <c r="B225" s="302"/>
      <c r="C225" s="303"/>
      <c r="D225" s="177" t="s">
        <v>43</v>
      </c>
      <c r="E225" s="154">
        <f t="shared" si="845"/>
        <v>0</v>
      </c>
      <c r="F225" s="154">
        <f t="shared" si="846"/>
        <v>0</v>
      </c>
      <c r="G225" s="179"/>
      <c r="H225" s="155">
        <f t="shared" ref="H225:AY225" si="883">H218</f>
        <v>0</v>
      </c>
      <c r="I225" s="155">
        <f t="shared" si="883"/>
        <v>0</v>
      </c>
      <c r="J225" s="155">
        <f t="shared" si="883"/>
        <v>0</v>
      </c>
      <c r="K225" s="155">
        <f t="shared" si="883"/>
        <v>0</v>
      </c>
      <c r="L225" s="155">
        <f t="shared" si="883"/>
        <v>0</v>
      </c>
      <c r="M225" s="155">
        <f t="shared" si="883"/>
        <v>0</v>
      </c>
      <c r="N225" s="155">
        <f t="shared" si="883"/>
        <v>0</v>
      </c>
      <c r="O225" s="155">
        <f t="shared" si="883"/>
        <v>0</v>
      </c>
      <c r="P225" s="155">
        <f t="shared" si="883"/>
        <v>0</v>
      </c>
      <c r="Q225" s="155">
        <f t="shared" si="883"/>
        <v>0</v>
      </c>
      <c r="R225" s="155">
        <f t="shared" si="883"/>
        <v>0</v>
      </c>
      <c r="S225" s="155">
        <f t="shared" si="883"/>
        <v>0</v>
      </c>
      <c r="T225" s="155">
        <f t="shared" si="883"/>
        <v>0</v>
      </c>
      <c r="U225" s="155">
        <f t="shared" si="883"/>
        <v>0</v>
      </c>
      <c r="V225" s="155">
        <f t="shared" si="883"/>
        <v>0</v>
      </c>
      <c r="W225" s="155">
        <f t="shared" si="883"/>
        <v>0</v>
      </c>
      <c r="X225" s="155">
        <f t="shared" si="883"/>
        <v>0</v>
      </c>
      <c r="Y225" s="155">
        <f t="shared" si="883"/>
        <v>0</v>
      </c>
      <c r="Z225" s="155">
        <f t="shared" si="883"/>
        <v>0</v>
      </c>
      <c r="AA225" s="155">
        <f t="shared" si="883"/>
        <v>0</v>
      </c>
      <c r="AB225" s="155">
        <f t="shared" si="883"/>
        <v>0</v>
      </c>
      <c r="AC225" s="155">
        <f t="shared" si="883"/>
        <v>0</v>
      </c>
      <c r="AD225" s="155">
        <f t="shared" si="883"/>
        <v>0</v>
      </c>
      <c r="AE225" s="155">
        <f t="shared" si="883"/>
        <v>0</v>
      </c>
      <c r="AF225" s="155">
        <f t="shared" si="883"/>
        <v>0</v>
      </c>
      <c r="AG225" s="155">
        <f t="shared" si="883"/>
        <v>0</v>
      </c>
      <c r="AH225" s="155">
        <f t="shared" si="883"/>
        <v>0</v>
      </c>
      <c r="AI225" s="155">
        <f t="shared" si="883"/>
        <v>0</v>
      </c>
      <c r="AJ225" s="155">
        <f t="shared" si="883"/>
        <v>0</v>
      </c>
      <c r="AK225" s="155">
        <f t="shared" si="883"/>
        <v>0</v>
      </c>
      <c r="AL225" s="155">
        <f t="shared" si="883"/>
        <v>0</v>
      </c>
      <c r="AM225" s="155">
        <f t="shared" si="883"/>
        <v>0</v>
      </c>
      <c r="AN225" s="155">
        <f t="shared" si="883"/>
        <v>0</v>
      </c>
      <c r="AO225" s="155">
        <f t="shared" si="883"/>
        <v>0</v>
      </c>
      <c r="AP225" s="155">
        <f t="shared" si="883"/>
        <v>0</v>
      </c>
      <c r="AQ225" s="155">
        <f t="shared" si="883"/>
        <v>0</v>
      </c>
      <c r="AR225" s="155">
        <f t="shared" si="883"/>
        <v>0</v>
      </c>
      <c r="AS225" s="155">
        <f t="shared" si="883"/>
        <v>0</v>
      </c>
      <c r="AT225" s="155">
        <f t="shared" si="883"/>
        <v>0</v>
      </c>
      <c r="AU225" s="155">
        <f t="shared" si="883"/>
        <v>0</v>
      </c>
      <c r="AV225" s="155">
        <f t="shared" si="883"/>
        <v>0</v>
      </c>
      <c r="AW225" s="155">
        <f t="shared" si="883"/>
        <v>0</v>
      </c>
      <c r="AX225" s="155">
        <f t="shared" si="883"/>
        <v>0</v>
      </c>
      <c r="AY225" s="155">
        <f t="shared" si="883"/>
        <v>0</v>
      </c>
      <c r="AZ225" s="274"/>
    </row>
    <row r="226" spans="1:52" ht="33.75" customHeight="1">
      <c r="A226" s="307" t="s">
        <v>320</v>
      </c>
      <c r="B226" s="308"/>
      <c r="C226" s="308"/>
      <c r="D226" s="308"/>
      <c r="E226" s="308"/>
      <c r="F226" s="308"/>
      <c r="G226" s="308"/>
      <c r="H226" s="308"/>
      <c r="I226" s="308"/>
      <c r="J226" s="308"/>
      <c r="K226" s="308"/>
      <c r="L226" s="308"/>
      <c r="M226" s="308"/>
      <c r="N226" s="308"/>
      <c r="O226" s="308"/>
      <c r="P226" s="308"/>
      <c r="Q226" s="308"/>
      <c r="R226" s="308"/>
      <c r="S226" s="308"/>
      <c r="T226" s="308"/>
      <c r="U226" s="308"/>
      <c r="V226" s="308"/>
      <c r="W226" s="308"/>
      <c r="X226" s="308"/>
      <c r="Y226" s="308"/>
      <c r="Z226" s="308"/>
      <c r="AA226" s="308"/>
      <c r="AB226" s="308"/>
      <c r="AC226" s="308"/>
      <c r="AD226" s="308"/>
      <c r="AE226" s="308"/>
      <c r="AF226" s="308"/>
      <c r="AG226" s="308"/>
      <c r="AH226" s="308"/>
      <c r="AI226" s="308"/>
      <c r="AJ226" s="308"/>
      <c r="AK226" s="308"/>
      <c r="AL226" s="308"/>
      <c r="AM226" s="308"/>
      <c r="AN226" s="308"/>
      <c r="AO226" s="308"/>
      <c r="AP226" s="308"/>
      <c r="AQ226" s="308"/>
      <c r="AR226" s="308"/>
      <c r="AS226" s="308"/>
      <c r="AT226" s="308"/>
      <c r="AU226" s="308"/>
      <c r="AV226" s="308"/>
      <c r="AW226" s="308"/>
      <c r="AX226" s="308"/>
      <c r="AY226" s="308"/>
      <c r="AZ226" s="309"/>
    </row>
    <row r="227" spans="1:52" ht="33.75" customHeight="1">
      <c r="A227" s="307" t="s">
        <v>331</v>
      </c>
      <c r="B227" s="308"/>
      <c r="C227" s="308"/>
      <c r="D227" s="308"/>
      <c r="E227" s="308"/>
      <c r="F227" s="308"/>
      <c r="G227" s="308"/>
      <c r="H227" s="308"/>
      <c r="I227" s="308"/>
      <c r="J227" s="308"/>
      <c r="K227" s="308"/>
      <c r="L227" s="308"/>
      <c r="M227" s="308"/>
      <c r="N227" s="308"/>
      <c r="O227" s="308"/>
      <c r="P227" s="308"/>
      <c r="Q227" s="308"/>
      <c r="R227" s="308"/>
      <c r="S227" s="308"/>
      <c r="T227" s="308"/>
      <c r="U227" s="308"/>
      <c r="V227" s="308"/>
      <c r="W227" s="308"/>
      <c r="X227" s="308"/>
      <c r="Y227" s="308"/>
      <c r="Z227" s="308"/>
      <c r="AA227" s="308"/>
      <c r="AB227" s="308"/>
      <c r="AC227" s="308"/>
      <c r="AD227" s="308"/>
      <c r="AE227" s="308"/>
      <c r="AF227" s="308"/>
      <c r="AG227" s="308"/>
      <c r="AH227" s="308"/>
      <c r="AI227" s="308"/>
      <c r="AJ227" s="308"/>
      <c r="AK227" s="308"/>
      <c r="AL227" s="308"/>
      <c r="AM227" s="308"/>
      <c r="AN227" s="308"/>
      <c r="AO227" s="308"/>
      <c r="AP227" s="308"/>
      <c r="AQ227" s="308"/>
      <c r="AR227" s="308"/>
      <c r="AS227" s="308"/>
      <c r="AT227" s="308"/>
      <c r="AU227" s="308"/>
      <c r="AV227" s="308"/>
      <c r="AW227" s="308"/>
      <c r="AX227" s="308"/>
      <c r="AY227" s="308"/>
      <c r="AZ227" s="309"/>
    </row>
    <row r="228" spans="1:52" ht="33.75" customHeight="1">
      <c r="A228" s="310" t="s">
        <v>332</v>
      </c>
      <c r="B228" s="311"/>
      <c r="C228" s="311"/>
      <c r="D228" s="311"/>
      <c r="E228" s="311"/>
      <c r="F228" s="311"/>
      <c r="G228" s="311"/>
      <c r="H228" s="311"/>
      <c r="I228" s="311"/>
      <c r="J228" s="311"/>
      <c r="K228" s="311"/>
      <c r="L228" s="311"/>
      <c r="M228" s="311"/>
      <c r="N228" s="311"/>
      <c r="O228" s="311"/>
      <c r="P228" s="311"/>
      <c r="Q228" s="311"/>
      <c r="R228" s="311"/>
      <c r="S228" s="311"/>
      <c r="T228" s="311"/>
      <c r="U228" s="311"/>
      <c r="V228" s="311"/>
      <c r="W228" s="311"/>
      <c r="X228" s="311"/>
      <c r="Y228" s="311"/>
      <c r="Z228" s="311"/>
      <c r="AA228" s="311"/>
      <c r="AB228" s="311"/>
      <c r="AC228" s="311"/>
      <c r="AD228" s="311"/>
      <c r="AE228" s="311"/>
      <c r="AF228" s="311"/>
      <c r="AG228" s="311"/>
      <c r="AH228" s="311"/>
      <c r="AI228" s="311"/>
      <c r="AJ228" s="311"/>
      <c r="AK228" s="311"/>
      <c r="AL228" s="311"/>
      <c r="AM228" s="311"/>
      <c r="AN228" s="311"/>
      <c r="AO228" s="311"/>
      <c r="AP228" s="311"/>
      <c r="AQ228" s="311"/>
      <c r="AR228" s="311"/>
      <c r="AS228" s="311"/>
      <c r="AT228" s="311"/>
      <c r="AU228" s="311"/>
      <c r="AV228" s="311"/>
      <c r="AW228" s="311"/>
      <c r="AX228" s="311"/>
      <c r="AY228" s="311"/>
      <c r="AZ228" s="312"/>
    </row>
    <row r="229" spans="1:52" ht="18.75" customHeight="1">
      <c r="A229" s="266" t="s">
        <v>356</v>
      </c>
      <c r="B229" s="269" t="s">
        <v>333</v>
      </c>
      <c r="C229" s="269" t="s">
        <v>315</v>
      </c>
      <c r="D229" s="184" t="s">
        <v>41</v>
      </c>
      <c r="E229" s="154">
        <f t="shared" ref="E229:E235" si="884">H229+K229+N229+Q229+T229+W229+Z229+AE229+AJ229+AO229+AR229+AW229</f>
        <v>25000</v>
      </c>
      <c r="F229" s="154">
        <f t="shared" ref="F229:F235" si="885">I229+L229+O229+R229+U229+X229+AA229+AF229+AK229+AP229+AS229+AX229</f>
        <v>0</v>
      </c>
      <c r="G229" s="185">
        <f>F229/E229</f>
        <v>0</v>
      </c>
      <c r="H229" s="176">
        <f>H230+H231+H232+H234+H235</f>
        <v>0</v>
      </c>
      <c r="I229" s="176">
        <f t="shared" ref="I229" si="886">I230+I231+I232+I234+I235</f>
        <v>0</v>
      </c>
      <c r="J229" s="176" t="e">
        <f>I229/H229*100</f>
        <v>#DIV/0!</v>
      </c>
      <c r="K229" s="176">
        <f t="shared" ref="K229" si="887">K230+K231+K232+K234+K235</f>
        <v>0</v>
      </c>
      <c r="L229" s="176">
        <f t="shared" ref="L229" si="888">L230+L231+L232+L234+L235</f>
        <v>0</v>
      </c>
      <c r="M229" s="176" t="e">
        <f>L229/K229*100</f>
        <v>#DIV/0!</v>
      </c>
      <c r="N229" s="176">
        <f t="shared" ref="N229" si="889">N230+N231+N232+N234+N235</f>
        <v>0</v>
      </c>
      <c r="O229" s="176">
        <f t="shared" ref="O229" si="890">O230+O231+O232+O234+O235</f>
        <v>0</v>
      </c>
      <c r="P229" s="176" t="e">
        <f>O229/N229*100</f>
        <v>#DIV/0!</v>
      </c>
      <c r="Q229" s="176">
        <f t="shared" ref="Q229" si="891">Q230+Q231+Q232+Q234+Q235</f>
        <v>0</v>
      </c>
      <c r="R229" s="176">
        <f t="shared" ref="R229" si="892">R230+R231+R232+R234+R235</f>
        <v>0</v>
      </c>
      <c r="S229" s="176" t="e">
        <f>R229/Q229*100</f>
        <v>#DIV/0!</v>
      </c>
      <c r="T229" s="176">
        <f t="shared" ref="T229" si="893">T230+T231+T232+T234+T235</f>
        <v>0</v>
      </c>
      <c r="U229" s="176">
        <f t="shared" ref="U229" si="894">U230+U231+U232+U234+U235</f>
        <v>0</v>
      </c>
      <c r="V229" s="176" t="e">
        <f>U229/T229*100</f>
        <v>#DIV/0!</v>
      </c>
      <c r="W229" s="176">
        <f t="shared" ref="W229" si="895">W230+W231+W232+W234+W235</f>
        <v>1000</v>
      </c>
      <c r="X229" s="176">
        <f t="shared" ref="X229" si="896">X230+X231+X232+X234+X235</f>
        <v>0</v>
      </c>
      <c r="Y229" s="176">
        <f>X229/W229*100</f>
        <v>0</v>
      </c>
      <c r="Z229" s="176">
        <f t="shared" ref="Z229" si="897">Z230+Z231+Z232+Z234+Z235</f>
        <v>1000</v>
      </c>
      <c r="AA229" s="176">
        <f t="shared" ref="AA229" si="898">AA230+AA231+AA232+AA234+AA235</f>
        <v>0</v>
      </c>
      <c r="AB229" s="176">
        <f t="shared" ref="AB229" si="899">AB230+AB231+AB232+AB234+AB235</f>
        <v>0</v>
      </c>
      <c r="AC229" s="176">
        <f t="shared" ref="AC229" si="900">AC230+AC231+AC232+AC234+AC235</f>
        <v>0</v>
      </c>
      <c r="AD229" s="176">
        <f>AC229/Z229*100</f>
        <v>0</v>
      </c>
      <c r="AE229" s="176">
        <f t="shared" ref="AE229" si="901">AE230+AE231+AE232+AE234+AE235</f>
        <v>3000</v>
      </c>
      <c r="AF229" s="176">
        <f t="shared" ref="AF229" si="902">AF230+AF231+AF232+AF234+AF235</f>
        <v>0</v>
      </c>
      <c r="AG229" s="176">
        <f t="shared" ref="AG229" si="903">AG230+AG231+AG232+AG234+AG235</f>
        <v>0</v>
      </c>
      <c r="AH229" s="176">
        <f t="shared" ref="AH229" si="904">AH230+AH231+AH232+AH234+AH235</f>
        <v>0</v>
      </c>
      <c r="AI229" s="176">
        <f>AH229/AE229*100</f>
        <v>0</v>
      </c>
      <c r="AJ229" s="176">
        <f t="shared" ref="AJ229" si="905">AJ230+AJ231+AJ232+AJ234+AJ235</f>
        <v>0</v>
      </c>
      <c r="AK229" s="176">
        <f t="shared" ref="AK229" si="906">AK230+AK231+AK232+AK234+AK235</f>
        <v>0</v>
      </c>
      <c r="AL229" s="176">
        <f t="shared" ref="AL229" si="907">AL230+AL231+AL232+AL234+AL235</f>
        <v>0</v>
      </c>
      <c r="AM229" s="176">
        <f t="shared" ref="AM229" si="908">AM230+AM231+AM232+AM234+AM235</f>
        <v>0</v>
      </c>
      <c r="AN229" s="176" t="e">
        <f>AM229/AJ229*100</f>
        <v>#DIV/0!</v>
      </c>
      <c r="AO229" s="176">
        <f t="shared" ref="AO229" si="909">AO230+AO231+AO232+AO234+AO235</f>
        <v>0</v>
      </c>
      <c r="AP229" s="176">
        <f t="shared" ref="AP229" si="910">AP230+AP231+AP232+AP234+AP235</f>
        <v>0</v>
      </c>
      <c r="AQ229" s="176" t="e">
        <f>AP229/AO229*100</f>
        <v>#DIV/0!</v>
      </c>
      <c r="AR229" s="176">
        <f t="shared" ref="AR229" si="911">AR230+AR231+AR232+AR234+AR235</f>
        <v>20000</v>
      </c>
      <c r="AS229" s="176">
        <f t="shared" ref="AS229" si="912">AS230+AS231+AS232+AS234+AS235</f>
        <v>0</v>
      </c>
      <c r="AT229" s="176">
        <f t="shared" ref="AT229" si="913">AT230+AT231+AT232+AT234+AT235</f>
        <v>0</v>
      </c>
      <c r="AU229" s="176">
        <f t="shared" ref="AU229" si="914">AU230+AU231+AU232+AU234+AU235</f>
        <v>0</v>
      </c>
      <c r="AV229" s="176">
        <f>AU229/AR229*100</f>
        <v>0</v>
      </c>
      <c r="AW229" s="176">
        <f t="shared" ref="AW229" si="915">AW230+AW231+AW232+AW234+AW235</f>
        <v>0</v>
      </c>
      <c r="AX229" s="176">
        <f t="shared" ref="AX229" si="916">AX230+AX231+AX232+AX234+AX235</f>
        <v>0</v>
      </c>
      <c r="AY229" s="176" t="e">
        <f>AX229/AW229*100</f>
        <v>#DIV/0!</v>
      </c>
      <c r="AZ229" s="272"/>
    </row>
    <row r="230" spans="1:52" ht="31.5">
      <c r="A230" s="267"/>
      <c r="B230" s="270"/>
      <c r="C230" s="270"/>
      <c r="D230" s="186" t="s">
        <v>37</v>
      </c>
      <c r="E230" s="154">
        <f t="shared" si="884"/>
        <v>0</v>
      </c>
      <c r="F230" s="154">
        <f t="shared" si="885"/>
        <v>0</v>
      </c>
      <c r="G230" s="179"/>
      <c r="H230" s="155"/>
      <c r="I230" s="155"/>
      <c r="J230" s="180"/>
      <c r="K230" s="155"/>
      <c r="L230" s="155"/>
      <c r="M230" s="180"/>
      <c r="N230" s="155"/>
      <c r="O230" s="155"/>
      <c r="P230" s="182"/>
      <c r="Q230" s="155"/>
      <c r="R230" s="155"/>
      <c r="S230" s="180"/>
      <c r="T230" s="155"/>
      <c r="U230" s="155"/>
      <c r="V230" s="180"/>
      <c r="W230" s="155"/>
      <c r="X230" s="155"/>
      <c r="Y230" s="180"/>
      <c r="Z230" s="155"/>
      <c r="AA230" s="158"/>
      <c r="AB230" s="181"/>
      <c r="AC230" s="180"/>
      <c r="AD230" s="182"/>
      <c r="AE230" s="155"/>
      <c r="AF230" s="158"/>
      <c r="AG230" s="181"/>
      <c r="AH230" s="187"/>
      <c r="AI230" s="182"/>
      <c r="AJ230" s="155"/>
      <c r="AK230" s="158"/>
      <c r="AL230" s="181"/>
      <c r="AM230" s="187"/>
      <c r="AN230" s="182"/>
      <c r="AO230" s="188"/>
      <c r="AP230" s="155"/>
      <c r="AQ230" s="155"/>
      <c r="AR230" s="155"/>
      <c r="AS230" s="156"/>
      <c r="AT230" s="181"/>
      <c r="AU230" s="187"/>
      <c r="AV230" s="182"/>
      <c r="AW230" s="155"/>
      <c r="AX230" s="157"/>
      <c r="AY230" s="182"/>
      <c r="AZ230" s="273"/>
    </row>
    <row r="231" spans="1:52" ht="64.5" customHeight="1">
      <c r="A231" s="267"/>
      <c r="B231" s="270"/>
      <c r="C231" s="270"/>
      <c r="D231" s="189" t="s">
        <v>2</v>
      </c>
      <c r="E231" s="154">
        <f t="shared" si="884"/>
        <v>0</v>
      </c>
      <c r="F231" s="154">
        <f t="shared" si="885"/>
        <v>0</v>
      </c>
      <c r="G231" s="190"/>
      <c r="H231" s="160"/>
      <c r="I231" s="160"/>
      <c r="J231" s="161"/>
      <c r="K231" s="160"/>
      <c r="L231" s="160"/>
      <c r="M231" s="161"/>
      <c r="N231" s="160"/>
      <c r="O231" s="160"/>
      <c r="P231" s="191"/>
      <c r="Q231" s="160"/>
      <c r="R231" s="160"/>
      <c r="S231" s="161"/>
      <c r="T231" s="160"/>
      <c r="U231" s="160"/>
      <c r="V231" s="161"/>
      <c r="W231" s="160"/>
      <c r="X231" s="160"/>
      <c r="Y231" s="161"/>
      <c r="Z231" s="160"/>
      <c r="AA231" s="164"/>
      <c r="AB231" s="165"/>
      <c r="AC231" s="161"/>
      <c r="AD231" s="191"/>
      <c r="AE231" s="160"/>
      <c r="AF231" s="164"/>
      <c r="AG231" s="165"/>
      <c r="AH231" s="192"/>
      <c r="AI231" s="191"/>
      <c r="AJ231" s="160"/>
      <c r="AK231" s="164"/>
      <c r="AL231" s="165"/>
      <c r="AM231" s="192"/>
      <c r="AN231" s="191"/>
      <c r="AO231" s="167"/>
      <c r="AP231" s="161"/>
      <c r="AQ231" s="161"/>
      <c r="AR231" s="160"/>
      <c r="AS231" s="162"/>
      <c r="AT231" s="165"/>
      <c r="AU231" s="192"/>
      <c r="AV231" s="191"/>
      <c r="AW231" s="160"/>
      <c r="AX231" s="163"/>
      <c r="AY231" s="191"/>
      <c r="AZ231" s="273"/>
    </row>
    <row r="232" spans="1:52" ht="21.75" customHeight="1">
      <c r="A232" s="267"/>
      <c r="B232" s="270"/>
      <c r="C232" s="270"/>
      <c r="D232" s="206" t="s">
        <v>279</v>
      </c>
      <c r="E232" s="154">
        <f t="shared" si="884"/>
        <v>25000</v>
      </c>
      <c r="F232" s="154">
        <f t="shared" si="885"/>
        <v>0</v>
      </c>
      <c r="G232" s="190"/>
      <c r="H232" s="160"/>
      <c r="I232" s="160"/>
      <c r="J232" s="161"/>
      <c r="K232" s="160"/>
      <c r="L232" s="160"/>
      <c r="M232" s="161"/>
      <c r="N232" s="160"/>
      <c r="O232" s="160"/>
      <c r="P232" s="191"/>
      <c r="Q232" s="160"/>
      <c r="R232" s="160"/>
      <c r="S232" s="161"/>
      <c r="T232" s="160"/>
      <c r="U232" s="160"/>
      <c r="V232" s="161"/>
      <c r="W232" s="160">
        <v>1000</v>
      </c>
      <c r="X232" s="160"/>
      <c r="Y232" s="161"/>
      <c r="Z232" s="160">
        <v>1000</v>
      </c>
      <c r="AA232" s="164"/>
      <c r="AB232" s="165"/>
      <c r="AC232" s="161"/>
      <c r="AD232" s="191"/>
      <c r="AE232" s="160">
        <v>3000</v>
      </c>
      <c r="AF232" s="164"/>
      <c r="AG232" s="165"/>
      <c r="AH232" s="192"/>
      <c r="AI232" s="191"/>
      <c r="AJ232" s="160"/>
      <c r="AK232" s="164"/>
      <c r="AL232" s="165"/>
      <c r="AM232" s="192"/>
      <c r="AN232" s="191"/>
      <c r="AO232" s="160"/>
      <c r="AP232" s="192"/>
      <c r="AQ232" s="191"/>
      <c r="AR232" s="160">
        <v>20000</v>
      </c>
      <c r="AS232" s="164"/>
      <c r="AT232" s="165"/>
      <c r="AU232" s="192"/>
      <c r="AV232" s="191"/>
      <c r="AW232" s="160"/>
      <c r="AX232" s="163"/>
      <c r="AY232" s="166"/>
      <c r="AZ232" s="273"/>
    </row>
    <row r="233" spans="1:52" ht="87.75" customHeight="1">
      <c r="A233" s="267"/>
      <c r="B233" s="270"/>
      <c r="C233" s="270"/>
      <c r="D233" s="206" t="s">
        <v>286</v>
      </c>
      <c r="E233" s="154">
        <f t="shared" si="884"/>
        <v>0</v>
      </c>
      <c r="F233" s="154">
        <f t="shared" si="885"/>
        <v>0</v>
      </c>
      <c r="G233" s="159"/>
      <c r="H233" s="169"/>
      <c r="I233" s="169"/>
      <c r="J233" s="168"/>
      <c r="K233" s="169"/>
      <c r="L233" s="169"/>
      <c r="M233" s="168"/>
      <c r="N233" s="169"/>
      <c r="O233" s="169"/>
      <c r="P233" s="174"/>
      <c r="Q233" s="169"/>
      <c r="R233" s="169"/>
      <c r="S233" s="168"/>
      <c r="T233" s="169"/>
      <c r="U233" s="169"/>
      <c r="V233" s="168"/>
      <c r="W233" s="169"/>
      <c r="X233" s="169"/>
      <c r="Y233" s="168"/>
      <c r="Z233" s="169"/>
      <c r="AA233" s="171"/>
      <c r="AB233" s="172"/>
      <c r="AC233" s="168"/>
      <c r="AD233" s="174"/>
      <c r="AE233" s="169"/>
      <c r="AF233" s="171"/>
      <c r="AG233" s="172"/>
      <c r="AH233" s="195"/>
      <c r="AI233" s="174"/>
      <c r="AJ233" s="169"/>
      <c r="AK233" s="171"/>
      <c r="AL233" s="172"/>
      <c r="AM233" s="195"/>
      <c r="AN233" s="174"/>
      <c r="AO233" s="169"/>
      <c r="AP233" s="195"/>
      <c r="AQ233" s="174"/>
      <c r="AR233" s="169"/>
      <c r="AS233" s="173"/>
      <c r="AT233" s="172"/>
      <c r="AU233" s="195"/>
      <c r="AV233" s="174"/>
      <c r="AW233" s="169"/>
      <c r="AX233" s="170"/>
      <c r="AY233" s="174"/>
      <c r="AZ233" s="273"/>
    </row>
    <row r="234" spans="1:52" ht="21.75" customHeight="1">
      <c r="A234" s="267"/>
      <c r="B234" s="270"/>
      <c r="C234" s="270"/>
      <c r="D234" s="206" t="s">
        <v>280</v>
      </c>
      <c r="E234" s="154">
        <f t="shared" si="884"/>
        <v>0</v>
      </c>
      <c r="F234" s="154">
        <f t="shared" si="885"/>
        <v>0</v>
      </c>
      <c r="G234" s="159"/>
      <c r="H234" s="169"/>
      <c r="I234" s="169"/>
      <c r="J234" s="168"/>
      <c r="K234" s="169"/>
      <c r="L234" s="169"/>
      <c r="M234" s="168"/>
      <c r="N234" s="169"/>
      <c r="O234" s="169"/>
      <c r="P234" s="174"/>
      <c r="Q234" s="169"/>
      <c r="R234" s="169"/>
      <c r="S234" s="168"/>
      <c r="T234" s="169"/>
      <c r="U234" s="169"/>
      <c r="V234" s="168"/>
      <c r="W234" s="169"/>
      <c r="X234" s="169"/>
      <c r="Y234" s="168"/>
      <c r="Z234" s="169"/>
      <c r="AA234" s="171"/>
      <c r="AB234" s="172"/>
      <c r="AC234" s="168"/>
      <c r="AD234" s="174"/>
      <c r="AE234" s="169"/>
      <c r="AF234" s="171"/>
      <c r="AG234" s="172"/>
      <c r="AH234" s="195"/>
      <c r="AI234" s="174"/>
      <c r="AJ234" s="169"/>
      <c r="AK234" s="171"/>
      <c r="AL234" s="172"/>
      <c r="AM234" s="195"/>
      <c r="AN234" s="174"/>
      <c r="AO234" s="169"/>
      <c r="AP234" s="195"/>
      <c r="AQ234" s="174"/>
      <c r="AR234" s="169"/>
      <c r="AS234" s="173"/>
      <c r="AT234" s="172"/>
      <c r="AU234" s="195"/>
      <c r="AV234" s="174"/>
      <c r="AW234" s="169"/>
      <c r="AX234" s="170"/>
      <c r="AY234" s="174"/>
      <c r="AZ234" s="273"/>
    </row>
    <row r="235" spans="1:52" ht="33.75" customHeight="1">
      <c r="A235" s="268"/>
      <c r="B235" s="271"/>
      <c r="C235" s="271"/>
      <c r="D235" s="177" t="s">
        <v>43</v>
      </c>
      <c r="E235" s="154">
        <f t="shared" si="884"/>
        <v>0</v>
      </c>
      <c r="F235" s="154">
        <f t="shared" si="885"/>
        <v>0</v>
      </c>
      <c r="G235" s="179"/>
      <c r="H235" s="155"/>
      <c r="I235" s="155"/>
      <c r="J235" s="180"/>
      <c r="K235" s="155"/>
      <c r="L235" s="155"/>
      <c r="M235" s="180"/>
      <c r="N235" s="155"/>
      <c r="O235" s="155"/>
      <c r="P235" s="182"/>
      <c r="Q235" s="155"/>
      <c r="R235" s="155"/>
      <c r="S235" s="180"/>
      <c r="T235" s="155"/>
      <c r="U235" s="155"/>
      <c r="V235" s="180"/>
      <c r="W235" s="155"/>
      <c r="X235" s="155"/>
      <c r="Y235" s="180"/>
      <c r="Z235" s="155"/>
      <c r="AA235" s="158"/>
      <c r="AB235" s="181"/>
      <c r="AC235" s="180"/>
      <c r="AD235" s="182"/>
      <c r="AE235" s="155"/>
      <c r="AF235" s="158"/>
      <c r="AG235" s="181"/>
      <c r="AH235" s="187"/>
      <c r="AI235" s="182"/>
      <c r="AJ235" s="155"/>
      <c r="AK235" s="158"/>
      <c r="AL235" s="181"/>
      <c r="AM235" s="187"/>
      <c r="AN235" s="182"/>
      <c r="AO235" s="155"/>
      <c r="AP235" s="187"/>
      <c r="AQ235" s="182"/>
      <c r="AR235" s="155"/>
      <c r="AS235" s="156"/>
      <c r="AT235" s="181"/>
      <c r="AU235" s="187"/>
      <c r="AV235" s="182"/>
      <c r="AW235" s="155"/>
      <c r="AX235" s="155"/>
      <c r="AY235" s="182"/>
      <c r="AZ235" s="274"/>
    </row>
    <row r="236" spans="1:52" ht="18.75" customHeight="1">
      <c r="A236" s="266" t="s">
        <v>358</v>
      </c>
      <c r="B236" s="269" t="s">
        <v>359</v>
      </c>
      <c r="C236" s="269" t="s">
        <v>315</v>
      </c>
      <c r="D236" s="184" t="s">
        <v>41</v>
      </c>
      <c r="E236" s="154">
        <f t="shared" ref="E236:E242" si="917">H236+K236+N236+Q236+T236+W236+Z236+AE236+AJ236+AO236+AR236+AW236</f>
        <v>46.56317</v>
      </c>
      <c r="F236" s="154">
        <f t="shared" ref="F236:F242" si="918">I236+L236+O236+R236+U236+X236+AA236+AF236+AK236+AP236+AS236+AX236</f>
        <v>0</v>
      </c>
      <c r="G236" s="185">
        <f>F236/E236</f>
        <v>0</v>
      </c>
      <c r="H236" s="176">
        <f>H237+H238+H239+H241+H242</f>
        <v>0</v>
      </c>
      <c r="I236" s="176">
        <f t="shared" ref="I236" si="919">I237+I238+I239+I241+I242</f>
        <v>0</v>
      </c>
      <c r="J236" s="176" t="e">
        <f>I236/H236*100</f>
        <v>#DIV/0!</v>
      </c>
      <c r="K236" s="176">
        <f t="shared" ref="K236:L236" si="920">K237+K238+K239+K241+K242</f>
        <v>0</v>
      </c>
      <c r="L236" s="176">
        <f t="shared" si="920"/>
        <v>0</v>
      </c>
      <c r="M236" s="176" t="e">
        <f>L236/K236*100</f>
        <v>#DIV/0!</v>
      </c>
      <c r="N236" s="176">
        <f t="shared" ref="N236:O236" si="921">N237+N238+N239+N241+N242</f>
        <v>0</v>
      </c>
      <c r="O236" s="176">
        <f t="shared" si="921"/>
        <v>0</v>
      </c>
      <c r="P236" s="176" t="e">
        <f>O236/N236*100</f>
        <v>#DIV/0!</v>
      </c>
      <c r="Q236" s="176">
        <f t="shared" ref="Q236:R236" si="922">Q237+Q238+Q239+Q241+Q242</f>
        <v>0</v>
      </c>
      <c r="R236" s="176">
        <f t="shared" si="922"/>
        <v>0</v>
      </c>
      <c r="S236" s="176" t="e">
        <f>R236/Q236*100</f>
        <v>#DIV/0!</v>
      </c>
      <c r="T236" s="176">
        <f t="shared" ref="T236:U236" si="923">T237+T238+T239+T241+T242</f>
        <v>0</v>
      </c>
      <c r="U236" s="176">
        <f t="shared" si="923"/>
        <v>0</v>
      </c>
      <c r="V236" s="176" t="e">
        <f>U236/T236*100</f>
        <v>#DIV/0!</v>
      </c>
      <c r="W236" s="176">
        <f t="shared" ref="W236:X236" si="924">W237+W238+W239+W241+W242</f>
        <v>0</v>
      </c>
      <c r="X236" s="176">
        <f t="shared" si="924"/>
        <v>0</v>
      </c>
      <c r="Y236" s="176" t="e">
        <f>X236/W236*100</f>
        <v>#DIV/0!</v>
      </c>
      <c r="Z236" s="176">
        <f t="shared" ref="Z236:AC236" si="925">Z237+Z238+Z239+Z241+Z242</f>
        <v>0</v>
      </c>
      <c r="AA236" s="176">
        <f t="shared" si="925"/>
        <v>0</v>
      </c>
      <c r="AB236" s="176">
        <f t="shared" si="925"/>
        <v>0</v>
      </c>
      <c r="AC236" s="176">
        <f t="shared" si="925"/>
        <v>0</v>
      </c>
      <c r="AD236" s="176" t="e">
        <f>AC236/Z236*100</f>
        <v>#DIV/0!</v>
      </c>
      <c r="AE236" s="176">
        <f t="shared" ref="AE236:AH236" si="926">AE237+AE238+AE239+AE241+AE242</f>
        <v>0</v>
      </c>
      <c r="AF236" s="176">
        <f t="shared" si="926"/>
        <v>0</v>
      </c>
      <c r="AG236" s="176">
        <f t="shared" si="926"/>
        <v>0</v>
      </c>
      <c r="AH236" s="176">
        <f t="shared" si="926"/>
        <v>0</v>
      </c>
      <c r="AI236" s="176" t="e">
        <f>AH236/AE236*100</f>
        <v>#DIV/0!</v>
      </c>
      <c r="AJ236" s="176">
        <f t="shared" ref="AJ236:AM236" si="927">AJ237+AJ238+AJ239+AJ241+AJ242</f>
        <v>0</v>
      </c>
      <c r="AK236" s="176">
        <f t="shared" si="927"/>
        <v>0</v>
      </c>
      <c r="AL236" s="176">
        <f t="shared" si="927"/>
        <v>0</v>
      </c>
      <c r="AM236" s="176">
        <f t="shared" si="927"/>
        <v>0</v>
      </c>
      <c r="AN236" s="176" t="e">
        <f>AM236/AJ236*100</f>
        <v>#DIV/0!</v>
      </c>
      <c r="AO236" s="176">
        <f t="shared" ref="AO236:AP236" si="928">AO237+AO238+AO239+AO241+AO242</f>
        <v>0</v>
      </c>
      <c r="AP236" s="176">
        <f t="shared" si="928"/>
        <v>0</v>
      </c>
      <c r="AQ236" s="176" t="e">
        <f>AP236/AO236*100</f>
        <v>#DIV/0!</v>
      </c>
      <c r="AR236" s="176">
        <f t="shared" ref="AR236:AU236" si="929">AR237+AR238+AR239+AR241+AR242</f>
        <v>0</v>
      </c>
      <c r="AS236" s="176">
        <f t="shared" si="929"/>
        <v>0</v>
      </c>
      <c r="AT236" s="176">
        <f t="shared" si="929"/>
        <v>0</v>
      </c>
      <c r="AU236" s="176">
        <f t="shared" si="929"/>
        <v>0</v>
      </c>
      <c r="AV236" s="176" t="e">
        <f>AU236/AR236*100</f>
        <v>#DIV/0!</v>
      </c>
      <c r="AW236" s="176">
        <f t="shared" ref="AW236:AX236" si="930">AW237+AW238+AW239+AW241+AW242</f>
        <v>46.56317</v>
      </c>
      <c r="AX236" s="176">
        <f t="shared" si="930"/>
        <v>0</v>
      </c>
      <c r="AY236" s="176">
        <f>AX236/AW236*100</f>
        <v>0</v>
      </c>
      <c r="AZ236" s="272"/>
    </row>
    <row r="237" spans="1:52" ht="31.5">
      <c r="A237" s="267"/>
      <c r="B237" s="270"/>
      <c r="C237" s="270"/>
      <c r="D237" s="186" t="s">
        <v>37</v>
      </c>
      <c r="E237" s="154">
        <f t="shared" si="917"/>
        <v>0</v>
      </c>
      <c r="F237" s="154">
        <f t="shared" si="918"/>
        <v>0</v>
      </c>
      <c r="G237" s="179"/>
      <c r="H237" s="155"/>
      <c r="I237" s="155"/>
      <c r="J237" s="180"/>
      <c r="K237" s="155"/>
      <c r="L237" s="155"/>
      <c r="M237" s="180"/>
      <c r="N237" s="155"/>
      <c r="O237" s="155"/>
      <c r="P237" s="182"/>
      <c r="Q237" s="155"/>
      <c r="R237" s="155"/>
      <c r="S237" s="180"/>
      <c r="T237" s="155"/>
      <c r="U237" s="155"/>
      <c r="V237" s="180"/>
      <c r="W237" s="155"/>
      <c r="X237" s="155"/>
      <c r="Y237" s="180"/>
      <c r="Z237" s="155"/>
      <c r="AA237" s="158"/>
      <c r="AB237" s="181"/>
      <c r="AC237" s="180"/>
      <c r="AD237" s="182"/>
      <c r="AE237" s="155"/>
      <c r="AF237" s="158"/>
      <c r="AG237" s="181"/>
      <c r="AH237" s="187"/>
      <c r="AI237" s="182"/>
      <c r="AJ237" s="155"/>
      <c r="AK237" s="158"/>
      <c r="AL237" s="181"/>
      <c r="AM237" s="187"/>
      <c r="AN237" s="182"/>
      <c r="AO237" s="188"/>
      <c r="AP237" s="155"/>
      <c r="AQ237" s="155"/>
      <c r="AR237" s="155"/>
      <c r="AS237" s="156"/>
      <c r="AT237" s="181"/>
      <c r="AU237" s="187"/>
      <c r="AV237" s="182"/>
      <c r="AW237" s="155"/>
      <c r="AX237" s="157"/>
      <c r="AY237" s="182"/>
      <c r="AZ237" s="273"/>
    </row>
    <row r="238" spans="1:52" ht="64.5" customHeight="1">
      <c r="A238" s="267"/>
      <c r="B238" s="270"/>
      <c r="C238" s="270"/>
      <c r="D238" s="189" t="s">
        <v>2</v>
      </c>
      <c r="E238" s="154">
        <f t="shared" si="917"/>
        <v>0</v>
      </c>
      <c r="F238" s="154">
        <f t="shared" si="918"/>
        <v>0</v>
      </c>
      <c r="G238" s="190"/>
      <c r="H238" s="160"/>
      <c r="I238" s="160"/>
      <c r="J238" s="161"/>
      <c r="K238" s="160"/>
      <c r="L238" s="160"/>
      <c r="M238" s="161"/>
      <c r="N238" s="160"/>
      <c r="O238" s="160"/>
      <c r="P238" s="191"/>
      <c r="Q238" s="160"/>
      <c r="R238" s="160"/>
      <c r="S238" s="161"/>
      <c r="T238" s="160"/>
      <c r="U238" s="160"/>
      <c r="V238" s="161"/>
      <c r="W238" s="160"/>
      <c r="X238" s="160"/>
      <c r="Y238" s="161"/>
      <c r="Z238" s="160"/>
      <c r="AA238" s="164"/>
      <c r="AB238" s="165"/>
      <c r="AC238" s="161"/>
      <c r="AD238" s="191"/>
      <c r="AE238" s="160"/>
      <c r="AF238" s="164"/>
      <c r="AG238" s="165"/>
      <c r="AH238" s="192"/>
      <c r="AI238" s="191"/>
      <c r="AJ238" s="160"/>
      <c r="AK238" s="164"/>
      <c r="AL238" s="165"/>
      <c r="AM238" s="192"/>
      <c r="AN238" s="191"/>
      <c r="AO238" s="167"/>
      <c r="AP238" s="161"/>
      <c r="AQ238" s="161"/>
      <c r="AR238" s="160"/>
      <c r="AS238" s="162"/>
      <c r="AT238" s="165"/>
      <c r="AU238" s="192"/>
      <c r="AV238" s="191"/>
      <c r="AW238" s="160"/>
      <c r="AX238" s="163"/>
      <c r="AY238" s="191"/>
      <c r="AZ238" s="273"/>
    </row>
    <row r="239" spans="1:52" ht="21.75" customHeight="1">
      <c r="A239" s="267"/>
      <c r="B239" s="270"/>
      <c r="C239" s="270"/>
      <c r="D239" s="218" t="s">
        <v>279</v>
      </c>
      <c r="E239" s="154">
        <f t="shared" si="917"/>
        <v>46.56317</v>
      </c>
      <c r="F239" s="154">
        <f t="shared" si="918"/>
        <v>0</v>
      </c>
      <c r="G239" s="190"/>
      <c r="H239" s="160"/>
      <c r="I239" s="160"/>
      <c r="J239" s="161"/>
      <c r="K239" s="160"/>
      <c r="L239" s="160"/>
      <c r="M239" s="161"/>
      <c r="N239" s="160"/>
      <c r="O239" s="160"/>
      <c r="P239" s="191"/>
      <c r="Q239" s="160"/>
      <c r="R239" s="160"/>
      <c r="S239" s="161"/>
      <c r="T239" s="160"/>
      <c r="U239" s="160"/>
      <c r="V239" s="161"/>
      <c r="W239" s="160"/>
      <c r="X239" s="160"/>
      <c r="Y239" s="161"/>
      <c r="Z239" s="160"/>
      <c r="AA239" s="164"/>
      <c r="AB239" s="165"/>
      <c r="AC239" s="161"/>
      <c r="AD239" s="191"/>
      <c r="AE239" s="160"/>
      <c r="AF239" s="164"/>
      <c r="AG239" s="165"/>
      <c r="AH239" s="192"/>
      <c r="AI239" s="191"/>
      <c r="AJ239" s="160"/>
      <c r="AK239" s="164"/>
      <c r="AL239" s="165"/>
      <c r="AM239" s="192"/>
      <c r="AN239" s="191"/>
      <c r="AO239" s="160"/>
      <c r="AP239" s="192"/>
      <c r="AQ239" s="191"/>
      <c r="AR239" s="160"/>
      <c r="AS239" s="164"/>
      <c r="AT239" s="165"/>
      <c r="AU239" s="192"/>
      <c r="AV239" s="191"/>
      <c r="AW239" s="160">
        <v>46.56317</v>
      </c>
      <c r="AX239" s="163"/>
      <c r="AY239" s="166"/>
      <c r="AZ239" s="273"/>
    </row>
    <row r="240" spans="1:52" ht="87.75" customHeight="1">
      <c r="A240" s="267"/>
      <c r="B240" s="270"/>
      <c r="C240" s="270"/>
      <c r="D240" s="218" t="s">
        <v>286</v>
      </c>
      <c r="E240" s="154">
        <f t="shared" si="917"/>
        <v>46.56317</v>
      </c>
      <c r="F240" s="154">
        <f t="shared" si="918"/>
        <v>0</v>
      </c>
      <c r="G240" s="159"/>
      <c r="H240" s="169"/>
      <c r="I240" s="169"/>
      <c r="J240" s="168"/>
      <c r="K240" s="169"/>
      <c r="L240" s="169"/>
      <c r="M240" s="168"/>
      <c r="N240" s="169"/>
      <c r="O240" s="169"/>
      <c r="P240" s="174"/>
      <c r="Q240" s="169"/>
      <c r="R240" s="169"/>
      <c r="S240" s="168"/>
      <c r="T240" s="169"/>
      <c r="U240" s="169"/>
      <c r="V240" s="168"/>
      <c r="W240" s="169"/>
      <c r="X240" s="169"/>
      <c r="Y240" s="168"/>
      <c r="Z240" s="169"/>
      <c r="AA240" s="171"/>
      <c r="AB240" s="172"/>
      <c r="AC240" s="168"/>
      <c r="AD240" s="174"/>
      <c r="AE240" s="169"/>
      <c r="AF240" s="171"/>
      <c r="AG240" s="172"/>
      <c r="AH240" s="195"/>
      <c r="AI240" s="174"/>
      <c r="AJ240" s="169"/>
      <c r="AK240" s="171"/>
      <c r="AL240" s="172"/>
      <c r="AM240" s="195"/>
      <c r="AN240" s="174"/>
      <c r="AO240" s="169"/>
      <c r="AP240" s="195"/>
      <c r="AQ240" s="174"/>
      <c r="AR240" s="169"/>
      <c r="AS240" s="173"/>
      <c r="AT240" s="172"/>
      <c r="AU240" s="195"/>
      <c r="AV240" s="174"/>
      <c r="AW240" s="160">
        <v>46.56317</v>
      </c>
      <c r="AX240" s="170"/>
      <c r="AY240" s="174"/>
      <c r="AZ240" s="273"/>
    </row>
    <row r="241" spans="1:52" ht="21.75" customHeight="1">
      <c r="A241" s="267"/>
      <c r="B241" s="270"/>
      <c r="C241" s="270"/>
      <c r="D241" s="218" t="s">
        <v>280</v>
      </c>
      <c r="E241" s="154">
        <f t="shared" si="917"/>
        <v>0</v>
      </c>
      <c r="F241" s="154">
        <f t="shared" si="918"/>
        <v>0</v>
      </c>
      <c r="G241" s="159"/>
      <c r="H241" s="169"/>
      <c r="I241" s="169"/>
      <c r="J241" s="168"/>
      <c r="K241" s="169"/>
      <c r="L241" s="169"/>
      <c r="M241" s="168"/>
      <c r="N241" s="169"/>
      <c r="O241" s="169"/>
      <c r="P241" s="174"/>
      <c r="Q241" s="169"/>
      <c r="R241" s="169"/>
      <c r="S241" s="168"/>
      <c r="T241" s="169"/>
      <c r="U241" s="169"/>
      <c r="V241" s="168"/>
      <c r="W241" s="169"/>
      <c r="X241" s="169"/>
      <c r="Y241" s="168"/>
      <c r="Z241" s="169"/>
      <c r="AA241" s="171"/>
      <c r="AB241" s="172"/>
      <c r="AC241" s="168"/>
      <c r="AD241" s="174"/>
      <c r="AE241" s="169"/>
      <c r="AF241" s="171"/>
      <c r="AG241" s="172"/>
      <c r="AH241" s="195"/>
      <c r="AI241" s="174"/>
      <c r="AJ241" s="169"/>
      <c r="AK241" s="171"/>
      <c r="AL241" s="172"/>
      <c r="AM241" s="195"/>
      <c r="AN241" s="174"/>
      <c r="AO241" s="169"/>
      <c r="AP241" s="195"/>
      <c r="AQ241" s="174"/>
      <c r="AR241" s="169"/>
      <c r="AS241" s="173"/>
      <c r="AT241" s="172"/>
      <c r="AU241" s="195"/>
      <c r="AV241" s="174"/>
      <c r="AW241" s="169"/>
      <c r="AX241" s="170"/>
      <c r="AY241" s="174"/>
      <c r="AZ241" s="273"/>
    </row>
    <row r="242" spans="1:52" ht="33.75" customHeight="1">
      <c r="A242" s="268"/>
      <c r="B242" s="271"/>
      <c r="C242" s="271"/>
      <c r="D242" s="177" t="s">
        <v>43</v>
      </c>
      <c r="E242" s="154">
        <f t="shared" si="917"/>
        <v>0</v>
      </c>
      <c r="F242" s="154">
        <f t="shared" si="918"/>
        <v>0</v>
      </c>
      <c r="G242" s="179"/>
      <c r="H242" s="155"/>
      <c r="I242" s="155"/>
      <c r="J242" s="180"/>
      <c r="K242" s="155"/>
      <c r="L242" s="155"/>
      <c r="M242" s="180"/>
      <c r="N242" s="155"/>
      <c r="O242" s="155"/>
      <c r="P242" s="182"/>
      <c r="Q242" s="155"/>
      <c r="R242" s="155"/>
      <c r="S242" s="180"/>
      <c r="T242" s="155"/>
      <c r="U242" s="155"/>
      <c r="V242" s="180"/>
      <c r="W242" s="155"/>
      <c r="X242" s="155"/>
      <c r="Y242" s="180"/>
      <c r="Z242" s="155"/>
      <c r="AA242" s="158"/>
      <c r="AB242" s="181"/>
      <c r="AC242" s="180"/>
      <c r="AD242" s="182"/>
      <c r="AE242" s="155"/>
      <c r="AF242" s="158"/>
      <c r="AG242" s="181"/>
      <c r="AH242" s="187"/>
      <c r="AI242" s="182"/>
      <c r="AJ242" s="155"/>
      <c r="AK242" s="158"/>
      <c r="AL242" s="181"/>
      <c r="AM242" s="187"/>
      <c r="AN242" s="182"/>
      <c r="AO242" s="155"/>
      <c r="AP242" s="187"/>
      <c r="AQ242" s="182"/>
      <c r="AR242" s="155"/>
      <c r="AS242" s="156"/>
      <c r="AT242" s="181"/>
      <c r="AU242" s="187"/>
      <c r="AV242" s="182"/>
      <c r="AW242" s="155"/>
      <c r="AX242" s="155"/>
      <c r="AY242" s="182"/>
      <c r="AZ242" s="274"/>
    </row>
    <row r="243" spans="1:52" ht="18.75" customHeight="1">
      <c r="A243" s="266" t="s">
        <v>360</v>
      </c>
      <c r="B243" s="269" t="s">
        <v>363</v>
      </c>
      <c r="C243" s="269" t="s">
        <v>315</v>
      </c>
      <c r="D243" s="184" t="s">
        <v>41</v>
      </c>
      <c r="E243" s="154">
        <f t="shared" ref="E243:E249" si="931">H243+K243+N243+Q243+T243+W243+Z243+AE243+AJ243+AO243+AR243+AW243</f>
        <v>119.99787000000001</v>
      </c>
      <c r="F243" s="154">
        <f t="shared" ref="F243:F249" si="932">I243+L243+O243+R243+U243+X243+AA243+AF243+AK243+AP243+AS243+AX243</f>
        <v>0</v>
      </c>
      <c r="G243" s="185">
        <f>F243/E243</f>
        <v>0</v>
      </c>
      <c r="H243" s="176">
        <f>H244+H245+H246+H248+H249</f>
        <v>0</v>
      </c>
      <c r="I243" s="176">
        <f t="shared" ref="I243" si="933">I244+I245+I246+I248+I249</f>
        <v>0</v>
      </c>
      <c r="J243" s="176" t="e">
        <f>I243/H243*100</f>
        <v>#DIV/0!</v>
      </c>
      <c r="K243" s="176">
        <f t="shared" ref="K243:L243" si="934">K244+K245+K246+K248+K249</f>
        <v>0</v>
      </c>
      <c r="L243" s="176">
        <f t="shared" si="934"/>
        <v>0</v>
      </c>
      <c r="M243" s="176" t="e">
        <f>L243/K243*100</f>
        <v>#DIV/0!</v>
      </c>
      <c r="N243" s="176">
        <f t="shared" ref="N243:O243" si="935">N244+N245+N246+N248+N249</f>
        <v>0</v>
      </c>
      <c r="O243" s="176">
        <f t="shared" si="935"/>
        <v>0</v>
      </c>
      <c r="P243" s="176" t="e">
        <f>O243/N243*100</f>
        <v>#DIV/0!</v>
      </c>
      <c r="Q243" s="176">
        <f t="shared" ref="Q243:R243" si="936">Q244+Q245+Q246+Q248+Q249</f>
        <v>0</v>
      </c>
      <c r="R243" s="176">
        <f t="shared" si="936"/>
        <v>0</v>
      </c>
      <c r="S243" s="176" t="e">
        <f>R243/Q243*100</f>
        <v>#DIV/0!</v>
      </c>
      <c r="T243" s="176">
        <f t="shared" ref="T243:U243" si="937">T244+T245+T246+T248+T249</f>
        <v>0</v>
      </c>
      <c r="U243" s="176">
        <f t="shared" si="937"/>
        <v>0</v>
      </c>
      <c r="V243" s="176" t="e">
        <f>U243/T243*100</f>
        <v>#DIV/0!</v>
      </c>
      <c r="W243" s="176">
        <f t="shared" ref="W243:X243" si="938">W244+W245+W246+W248+W249</f>
        <v>0</v>
      </c>
      <c r="X243" s="176">
        <f t="shared" si="938"/>
        <v>0</v>
      </c>
      <c r="Y243" s="176" t="e">
        <f>X243/W243*100</f>
        <v>#DIV/0!</v>
      </c>
      <c r="Z243" s="176">
        <f t="shared" ref="Z243:AC243" si="939">Z244+Z245+Z246+Z248+Z249</f>
        <v>0</v>
      </c>
      <c r="AA243" s="176">
        <f t="shared" si="939"/>
        <v>0</v>
      </c>
      <c r="AB243" s="176">
        <f t="shared" si="939"/>
        <v>0</v>
      </c>
      <c r="AC243" s="176">
        <f t="shared" si="939"/>
        <v>0</v>
      </c>
      <c r="AD243" s="176" t="e">
        <f>AC243/Z243*100</f>
        <v>#DIV/0!</v>
      </c>
      <c r="AE243" s="176">
        <f t="shared" ref="AE243:AH243" si="940">AE244+AE245+AE246+AE248+AE249</f>
        <v>0</v>
      </c>
      <c r="AF243" s="176">
        <f t="shared" si="940"/>
        <v>0</v>
      </c>
      <c r="AG243" s="176">
        <f t="shared" si="940"/>
        <v>0</v>
      </c>
      <c r="AH243" s="176">
        <f t="shared" si="940"/>
        <v>0</v>
      </c>
      <c r="AI243" s="176" t="e">
        <f>AH243/AE243*100</f>
        <v>#DIV/0!</v>
      </c>
      <c r="AJ243" s="176">
        <f t="shared" ref="AJ243:AM243" si="941">AJ244+AJ245+AJ246+AJ248+AJ249</f>
        <v>0</v>
      </c>
      <c r="AK243" s="176">
        <f t="shared" si="941"/>
        <v>0</v>
      </c>
      <c r="AL243" s="176">
        <f t="shared" si="941"/>
        <v>0</v>
      </c>
      <c r="AM243" s="176">
        <f t="shared" si="941"/>
        <v>0</v>
      </c>
      <c r="AN243" s="176" t="e">
        <f>AM243/AJ243*100</f>
        <v>#DIV/0!</v>
      </c>
      <c r="AO243" s="176">
        <f t="shared" ref="AO243:AP243" si="942">AO244+AO245+AO246+AO248+AO249</f>
        <v>0</v>
      </c>
      <c r="AP243" s="176">
        <f t="shared" si="942"/>
        <v>0</v>
      </c>
      <c r="AQ243" s="176" t="e">
        <f>AP243/AO243*100</f>
        <v>#DIV/0!</v>
      </c>
      <c r="AR243" s="176">
        <f t="shared" ref="AR243:AU243" si="943">AR244+AR245+AR246+AR248+AR249</f>
        <v>0</v>
      </c>
      <c r="AS243" s="176">
        <f t="shared" si="943"/>
        <v>0</v>
      </c>
      <c r="AT243" s="176">
        <f t="shared" si="943"/>
        <v>0</v>
      </c>
      <c r="AU243" s="176">
        <f t="shared" si="943"/>
        <v>0</v>
      </c>
      <c r="AV243" s="176" t="e">
        <f>AU243/AR243*100</f>
        <v>#DIV/0!</v>
      </c>
      <c r="AW243" s="176">
        <f t="shared" ref="AW243:AX243" si="944">AW244+AW245+AW246+AW248+AW249</f>
        <v>119.99787000000001</v>
      </c>
      <c r="AX243" s="176">
        <f t="shared" si="944"/>
        <v>0</v>
      </c>
      <c r="AY243" s="176">
        <f>AX243/AW243*100</f>
        <v>0</v>
      </c>
      <c r="AZ243" s="272"/>
    </row>
    <row r="244" spans="1:52" ht="31.5">
      <c r="A244" s="267"/>
      <c r="B244" s="270"/>
      <c r="C244" s="270"/>
      <c r="D244" s="186" t="s">
        <v>37</v>
      </c>
      <c r="E244" s="154">
        <f t="shared" si="931"/>
        <v>0</v>
      </c>
      <c r="F244" s="154">
        <f t="shared" si="932"/>
        <v>0</v>
      </c>
      <c r="G244" s="179"/>
      <c r="H244" s="155"/>
      <c r="I244" s="155"/>
      <c r="J244" s="180"/>
      <c r="K244" s="155"/>
      <c r="L244" s="155"/>
      <c r="M244" s="180"/>
      <c r="N244" s="155"/>
      <c r="O244" s="155"/>
      <c r="P244" s="182"/>
      <c r="Q244" s="155"/>
      <c r="R244" s="155"/>
      <c r="S244" s="180"/>
      <c r="T244" s="155"/>
      <c r="U244" s="155"/>
      <c r="V244" s="180"/>
      <c r="W244" s="155"/>
      <c r="X244" s="155"/>
      <c r="Y244" s="180"/>
      <c r="Z244" s="155"/>
      <c r="AA244" s="158"/>
      <c r="AB244" s="181"/>
      <c r="AC244" s="180"/>
      <c r="AD244" s="182"/>
      <c r="AE244" s="155"/>
      <c r="AF244" s="158"/>
      <c r="AG244" s="181"/>
      <c r="AH244" s="187"/>
      <c r="AI244" s="182"/>
      <c r="AJ244" s="155"/>
      <c r="AK244" s="158"/>
      <c r="AL244" s="181"/>
      <c r="AM244" s="187"/>
      <c r="AN244" s="182"/>
      <c r="AO244" s="188"/>
      <c r="AP244" s="155"/>
      <c r="AQ244" s="155"/>
      <c r="AR244" s="155"/>
      <c r="AS244" s="156"/>
      <c r="AT244" s="181"/>
      <c r="AU244" s="187"/>
      <c r="AV244" s="182"/>
      <c r="AW244" s="155"/>
      <c r="AX244" s="157"/>
      <c r="AY244" s="182"/>
      <c r="AZ244" s="273"/>
    </row>
    <row r="245" spans="1:52" ht="64.5" customHeight="1">
      <c r="A245" s="267"/>
      <c r="B245" s="270"/>
      <c r="C245" s="270"/>
      <c r="D245" s="189" t="s">
        <v>2</v>
      </c>
      <c r="E245" s="154">
        <f t="shared" si="931"/>
        <v>0</v>
      </c>
      <c r="F245" s="154">
        <f t="shared" si="932"/>
        <v>0</v>
      </c>
      <c r="G245" s="190"/>
      <c r="H245" s="160"/>
      <c r="I245" s="160"/>
      <c r="J245" s="161"/>
      <c r="K245" s="160"/>
      <c r="L245" s="160"/>
      <c r="M245" s="161"/>
      <c r="N245" s="160"/>
      <c r="O245" s="160"/>
      <c r="P245" s="191"/>
      <c r="Q245" s="160"/>
      <c r="R245" s="160"/>
      <c r="S245" s="161"/>
      <c r="T245" s="160"/>
      <c r="U245" s="160"/>
      <c r="V245" s="161"/>
      <c r="W245" s="160"/>
      <c r="X245" s="160"/>
      <c r="Y245" s="161"/>
      <c r="Z245" s="160"/>
      <c r="AA245" s="164"/>
      <c r="AB245" s="165"/>
      <c r="AC245" s="161"/>
      <c r="AD245" s="191"/>
      <c r="AE245" s="160"/>
      <c r="AF245" s="164"/>
      <c r="AG245" s="165"/>
      <c r="AH245" s="192"/>
      <c r="AI245" s="191"/>
      <c r="AJ245" s="160"/>
      <c r="AK245" s="164"/>
      <c r="AL245" s="165"/>
      <c r="AM245" s="192"/>
      <c r="AN245" s="191"/>
      <c r="AO245" s="167"/>
      <c r="AP245" s="161"/>
      <c r="AQ245" s="161"/>
      <c r="AR245" s="160"/>
      <c r="AS245" s="162"/>
      <c r="AT245" s="165"/>
      <c r="AU245" s="192"/>
      <c r="AV245" s="191"/>
      <c r="AW245" s="160"/>
      <c r="AX245" s="163"/>
      <c r="AY245" s="191"/>
      <c r="AZ245" s="273"/>
    </row>
    <row r="246" spans="1:52" ht="21.75" customHeight="1">
      <c r="A246" s="267"/>
      <c r="B246" s="270"/>
      <c r="C246" s="270"/>
      <c r="D246" s="218" t="s">
        <v>279</v>
      </c>
      <c r="E246" s="154">
        <f t="shared" si="931"/>
        <v>119.99787000000001</v>
      </c>
      <c r="F246" s="154">
        <f t="shared" si="932"/>
        <v>0</v>
      </c>
      <c r="G246" s="190"/>
      <c r="H246" s="160"/>
      <c r="I246" s="160"/>
      <c r="J246" s="161"/>
      <c r="K246" s="160"/>
      <c r="L246" s="160"/>
      <c r="M246" s="161"/>
      <c r="N246" s="160"/>
      <c r="O246" s="160"/>
      <c r="P246" s="191"/>
      <c r="Q246" s="160"/>
      <c r="R246" s="160"/>
      <c r="S246" s="161"/>
      <c r="T246" s="160"/>
      <c r="U246" s="160"/>
      <c r="V246" s="161"/>
      <c r="W246" s="160"/>
      <c r="X246" s="160"/>
      <c r="Y246" s="161"/>
      <c r="Z246" s="160"/>
      <c r="AA246" s="164"/>
      <c r="AB246" s="165"/>
      <c r="AC246" s="161"/>
      <c r="AD246" s="191"/>
      <c r="AE246" s="160"/>
      <c r="AF246" s="164"/>
      <c r="AG246" s="165"/>
      <c r="AH246" s="192"/>
      <c r="AI246" s="191"/>
      <c r="AJ246" s="160"/>
      <c r="AK246" s="164"/>
      <c r="AL246" s="165"/>
      <c r="AM246" s="192"/>
      <c r="AN246" s="191"/>
      <c r="AO246" s="160"/>
      <c r="AP246" s="192"/>
      <c r="AQ246" s="191"/>
      <c r="AR246" s="160"/>
      <c r="AS246" s="164"/>
      <c r="AT246" s="165"/>
      <c r="AU246" s="192"/>
      <c r="AV246" s="191"/>
      <c r="AW246" s="160">
        <v>119.99787000000001</v>
      </c>
      <c r="AX246" s="163"/>
      <c r="AY246" s="166"/>
      <c r="AZ246" s="273"/>
    </row>
    <row r="247" spans="1:52" ht="87.75" customHeight="1">
      <c r="A247" s="267"/>
      <c r="B247" s="270"/>
      <c r="C247" s="270"/>
      <c r="D247" s="218" t="s">
        <v>286</v>
      </c>
      <c r="E247" s="154">
        <f t="shared" si="931"/>
        <v>119.99787000000001</v>
      </c>
      <c r="F247" s="154">
        <f t="shared" si="932"/>
        <v>0</v>
      </c>
      <c r="G247" s="159"/>
      <c r="H247" s="169"/>
      <c r="I247" s="169"/>
      <c r="J247" s="168"/>
      <c r="K247" s="169"/>
      <c r="L247" s="169"/>
      <c r="M247" s="168"/>
      <c r="N247" s="169"/>
      <c r="O247" s="169"/>
      <c r="P247" s="174"/>
      <c r="Q247" s="169"/>
      <c r="R247" s="169"/>
      <c r="S247" s="168"/>
      <c r="T247" s="169"/>
      <c r="U247" s="169"/>
      <c r="V247" s="168"/>
      <c r="W247" s="169"/>
      <c r="X247" s="169"/>
      <c r="Y247" s="168"/>
      <c r="Z247" s="169"/>
      <c r="AA247" s="171"/>
      <c r="AB247" s="172"/>
      <c r="AC247" s="168"/>
      <c r="AD247" s="174"/>
      <c r="AE247" s="169"/>
      <c r="AF247" s="171"/>
      <c r="AG247" s="172"/>
      <c r="AH247" s="195"/>
      <c r="AI247" s="174"/>
      <c r="AJ247" s="169"/>
      <c r="AK247" s="171"/>
      <c r="AL247" s="172"/>
      <c r="AM247" s="195"/>
      <c r="AN247" s="174"/>
      <c r="AO247" s="169"/>
      <c r="AP247" s="195"/>
      <c r="AQ247" s="174"/>
      <c r="AR247" s="169"/>
      <c r="AS247" s="173"/>
      <c r="AT247" s="172"/>
      <c r="AU247" s="195"/>
      <c r="AV247" s="174"/>
      <c r="AW247" s="160">
        <v>119.99787000000001</v>
      </c>
      <c r="AX247" s="170"/>
      <c r="AY247" s="174"/>
      <c r="AZ247" s="273"/>
    </row>
    <row r="248" spans="1:52" ht="21.75" customHeight="1">
      <c r="A248" s="267"/>
      <c r="B248" s="270"/>
      <c r="C248" s="270"/>
      <c r="D248" s="218" t="s">
        <v>280</v>
      </c>
      <c r="E248" s="154">
        <f t="shared" si="931"/>
        <v>0</v>
      </c>
      <c r="F248" s="154">
        <f t="shared" si="932"/>
        <v>0</v>
      </c>
      <c r="G248" s="159"/>
      <c r="H248" s="169"/>
      <c r="I248" s="169"/>
      <c r="J248" s="168"/>
      <c r="K248" s="169"/>
      <c r="L248" s="169"/>
      <c r="M248" s="168"/>
      <c r="N248" s="169"/>
      <c r="O248" s="169"/>
      <c r="P248" s="174"/>
      <c r="Q248" s="169"/>
      <c r="R248" s="169"/>
      <c r="S248" s="168"/>
      <c r="T248" s="169"/>
      <c r="U248" s="169"/>
      <c r="V248" s="168"/>
      <c r="W248" s="169"/>
      <c r="X248" s="169"/>
      <c r="Y248" s="168"/>
      <c r="Z248" s="169"/>
      <c r="AA248" s="171"/>
      <c r="AB248" s="172"/>
      <c r="AC248" s="168"/>
      <c r="AD248" s="174"/>
      <c r="AE248" s="169"/>
      <c r="AF248" s="171"/>
      <c r="AG248" s="172"/>
      <c r="AH248" s="195"/>
      <c r="AI248" s="174"/>
      <c r="AJ248" s="169"/>
      <c r="AK248" s="171"/>
      <c r="AL248" s="172"/>
      <c r="AM248" s="195"/>
      <c r="AN248" s="174"/>
      <c r="AO248" s="169"/>
      <c r="AP248" s="195"/>
      <c r="AQ248" s="174"/>
      <c r="AR248" s="169"/>
      <c r="AS248" s="173"/>
      <c r="AT248" s="172"/>
      <c r="AU248" s="195"/>
      <c r="AV248" s="174"/>
      <c r="AW248" s="169"/>
      <c r="AX248" s="170"/>
      <c r="AY248" s="174"/>
      <c r="AZ248" s="273"/>
    </row>
    <row r="249" spans="1:52" ht="33.75" customHeight="1">
      <c r="A249" s="268"/>
      <c r="B249" s="271"/>
      <c r="C249" s="271"/>
      <c r="D249" s="177" t="s">
        <v>43</v>
      </c>
      <c r="E249" s="154">
        <f t="shared" si="931"/>
        <v>0</v>
      </c>
      <c r="F249" s="154">
        <f t="shared" si="932"/>
        <v>0</v>
      </c>
      <c r="G249" s="179"/>
      <c r="H249" s="155"/>
      <c r="I249" s="155"/>
      <c r="J249" s="180"/>
      <c r="K249" s="155"/>
      <c r="L249" s="155"/>
      <c r="M249" s="180"/>
      <c r="N249" s="155"/>
      <c r="O249" s="155"/>
      <c r="P249" s="182"/>
      <c r="Q249" s="155"/>
      <c r="R249" s="155"/>
      <c r="S249" s="180"/>
      <c r="T249" s="155"/>
      <c r="U249" s="155"/>
      <c r="V249" s="180"/>
      <c r="W249" s="155"/>
      <c r="X249" s="155"/>
      <c r="Y249" s="180"/>
      <c r="Z249" s="155"/>
      <c r="AA249" s="158"/>
      <c r="AB249" s="181"/>
      <c r="AC249" s="180"/>
      <c r="AD249" s="182"/>
      <c r="AE249" s="155"/>
      <c r="AF249" s="158"/>
      <c r="AG249" s="181"/>
      <c r="AH249" s="187"/>
      <c r="AI249" s="182"/>
      <c r="AJ249" s="155"/>
      <c r="AK249" s="158"/>
      <c r="AL249" s="181"/>
      <c r="AM249" s="187"/>
      <c r="AN249" s="182"/>
      <c r="AO249" s="155"/>
      <c r="AP249" s="187"/>
      <c r="AQ249" s="182"/>
      <c r="AR249" s="155"/>
      <c r="AS249" s="156"/>
      <c r="AT249" s="181"/>
      <c r="AU249" s="187"/>
      <c r="AV249" s="182"/>
      <c r="AW249" s="155"/>
      <c r="AX249" s="155"/>
      <c r="AY249" s="182"/>
      <c r="AZ249" s="274"/>
    </row>
    <row r="250" spans="1:52" ht="18.75" customHeight="1">
      <c r="A250" s="266" t="s">
        <v>361</v>
      </c>
      <c r="B250" s="269" t="s">
        <v>364</v>
      </c>
      <c r="C250" s="269" t="s">
        <v>315</v>
      </c>
      <c r="D250" s="184" t="s">
        <v>41</v>
      </c>
      <c r="E250" s="154">
        <f t="shared" ref="E250:E256" si="945">H250+K250+N250+Q250+T250+W250+Z250+AE250+AJ250+AO250+AR250+AW250</f>
        <v>1923.80177</v>
      </c>
      <c r="F250" s="154">
        <f t="shared" ref="F250:F256" si="946">I250+L250+O250+R250+U250+X250+AA250+AF250+AK250+AP250+AS250+AX250</f>
        <v>0</v>
      </c>
      <c r="G250" s="185">
        <f>F250/E250</f>
        <v>0</v>
      </c>
      <c r="H250" s="176">
        <f>H251+H252+H253+H255+H256</f>
        <v>0</v>
      </c>
      <c r="I250" s="176">
        <f t="shared" ref="I250" si="947">I251+I252+I253+I255+I256</f>
        <v>0</v>
      </c>
      <c r="J250" s="176" t="e">
        <f>I250/H250*100</f>
        <v>#DIV/0!</v>
      </c>
      <c r="K250" s="176">
        <f t="shared" ref="K250:L250" si="948">K251+K252+K253+K255+K256</f>
        <v>0</v>
      </c>
      <c r="L250" s="176">
        <f t="shared" si="948"/>
        <v>0</v>
      </c>
      <c r="M250" s="176" t="e">
        <f>L250/K250*100</f>
        <v>#DIV/0!</v>
      </c>
      <c r="N250" s="176">
        <f t="shared" ref="N250:O250" si="949">N251+N252+N253+N255+N256</f>
        <v>196.40831</v>
      </c>
      <c r="O250" s="176">
        <f t="shared" si="949"/>
        <v>0</v>
      </c>
      <c r="P250" s="176">
        <f>O250/N250*100</f>
        <v>0</v>
      </c>
      <c r="Q250" s="176">
        <f t="shared" ref="Q250:R250" si="950">Q251+Q252+Q253+Q255+Q256</f>
        <v>0</v>
      </c>
      <c r="R250" s="176">
        <f t="shared" si="950"/>
        <v>0</v>
      </c>
      <c r="S250" s="176" t="e">
        <f>R250/Q250*100</f>
        <v>#DIV/0!</v>
      </c>
      <c r="T250" s="176">
        <f t="shared" ref="T250:U250" si="951">T251+T252+T253+T255+T256</f>
        <v>0</v>
      </c>
      <c r="U250" s="176">
        <f t="shared" si="951"/>
        <v>0</v>
      </c>
      <c r="V250" s="176" t="e">
        <f>U250/T250*100</f>
        <v>#DIV/0!</v>
      </c>
      <c r="W250" s="176">
        <f t="shared" ref="W250:X250" si="952">W251+W252+W253+W255+W256</f>
        <v>1727.39346</v>
      </c>
      <c r="X250" s="176">
        <f t="shared" si="952"/>
        <v>0</v>
      </c>
      <c r="Y250" s="176">
        <f>X250/W250*100</f>
        <v>0</v>
      </c>
      <c r="Z250" s="176">
        <f t="shared" ref="Z250:AC250" si="953">Z251+Z252+Z253+Z255+Z256</f>
        <v>0</v>
      </c>
      <c r="AA250" s="176">
        <f t="shared" si="953"/>
        <v>0</v>
      </c>
      <c r="AB250" s="176">
        <f t="shared" si="953"/>
        <v>0</v>
      </c>
      <c r="AC250" s="176">
        <f t="shared" si="953"/>
        <v>0</v>
      </c>
      <c r="AD250" s="176" t="e">
        <f>AC250/Z250*100</f>
        <v>#DIV/0!</v>
      </c>
      <c r="AE250" s="176">
        <f t="shared" ref="AE250:AH250" si="954">AE251+AE252+AE253+AE255+AE256</f>
        <v>0</v>
      </c>
      <c r="AF250" s="176">
        <f t="shared" si="954"/>
        <v>0</v>
      </c>
      <c r="AG250" s="176">
        <f t="shared" si="954"/>
        <v>0</v>
      </c>
      <c r="AH250" s="176">
        <f t="shared" si="954"/>
        <v>0</v>
      </c>
      <c r="AI250" s="176" t="e">
        <f>AH250/AE250*100</f>
        <v>#DIV/0!</v>
      </c>
      <c r="AJ250" s="176">
        <f t="shared" ref="AJ250:AM250" si="955">AJ251+AJ252+AJ253+AJ255+AJ256</f>
        <v>0</v>
      </c>
      <c r="AK250" s="176">
        <f t="shared" si="955"/>
        <v>0</v>
      </c>
      <c r="AL250" s="176">
        <f t="shared" si="955"/>
        <v>0</v>
      </c>
      <c r="AM250" s="176">
        <f t="shared" si="955"/>
        <v>0</v>
      </c>
      <c r="AN250" s="176" t="e">
        <f>AM250/AJ250*100</f>
        <v>#DIV/0!</v>
      </c>
      <c r="AO250" s="176">
        <f t="shared" ref="AO250:AP250" si="956">AO251+AO252+AO253+AO255+AO256</f>
        <v>0</v>
      </c>
      <c r="AP250" s="176">
        <f t="shared" si="956"/>
        <v>0</v>
      </c>
      <c r="AQ250" s="176" t="e">
        <f>AP250/AO250*100</f>
        <v>#DIV/0!</v>
      </c>
      <c r="AR250" s="176">
        <f t="shared" ref="AR250:AU250" si="957">AR251+AR252+AR253+AR255+AR256</f>
        <v>0</v>
      </c>
      <c r="AS250" s="176">
        <f t="shared" si="957"/>
        <v>0</v>
      </c>
      <c r="AT250" s="176">
        <f t="shared" si="957"/>
        <v>0</v>
      </c>
      <c r="AU250" s="176">
        <f t="shared" si="957"/>
        <v>0</v>
      </c>
      <c r="AV250" s="176" t="e">
        <f>AU250/AR250*100</f>
        <v>#DIV/0!</v>
      </c>
      <c r="AW250" s="176">
        <f t="shared" ref="AW250:AX250" si="958">AW251+AW252+AW253+AW255+AW256</f>
        <v>0</v>
      </c>
      <c r="AX250" s="176">
        <f t="shared" si="958"/>
        <v>0</v>
      </c>
      <c r="AY250" s="176" t="e">
        <f>AX250/AW250*100</f>
        <v>#DIV/0!</v>
      </c>
      <c r="AZ250" s="272"/>
    </row>
    <row r="251" spans="1:52" ht="31.5">
      <c r="A251" s="267"/>
      <c r="B251" s="270"/>
      <c r="C251" s="270"/>
      <c r="D251" s="186" t="s">
        <v>37</v>
      </c>
      <c r="E251" s="154">
        <f t="shared" si="945"/>
        <v>0</v>
      </c>
      <c r="F251" s="154">
        <f t="shared" si="946"/>
        <v>0</v>
      </c>
      <c r="G251" s="179"/>
      <c r="H251" s="155"/>
      <c r="I251" s="155"/>
      <c r="J251" s="180"/>
      <c r="K251" s="155"/>
      <c r="L251" s="155"/>
      <c r="M251" s="180"/>
      <c r="N251" s="155"/>
      <c r="O251" s="155"/>
      <c r="P251" s="182"/>
      <c r="Q251" s="155"/>
      <c r="R251" s="155"/>
      <c r="S251" s="180"/>
      <c r="T251" s="155"/>
      <c r="U251" s="155"/>
      <c r="V251" s="180"/>
      <c r="W251" s="155"/>
      <c r="X251" s="155"/>
      <c r="Y251" s="180"/>
      <c r="Z251" s="155"/>
      <c r="AA251" s="158"/>
      <c r="AB251" s="181"/>
      <c r="AC251" s="180"/>
      <c r="AD251" s="182"/>
      <c r="AE251" s="155"/>
      <c r="AF251" s="158"/>
      <c r="AG251" s="181"/>
      <c r="AH251" s="187"/>
      <c r="AI251" s="182"/>
      <c r="AJ251" s="155"/>
      <c r="AK251" s="158"/>
      <c r="AL251" s="181"/>
      <c r="AM251" s="187"/>
      <c r="AN251" s="182"/>
      <c r="AO251" s="188"/>
      <c r="AP251" s="155"/>
      <c r="AQ251" s="155"/>
      <c r="AR251" s="155"/>
      <c r="AS251" s="156"/>
      <c r="AT251" s="181"/>
      <c r="AU251" s="187"/>
      <c r="AV251" s="182"/>
      <c r="AW251" s="155"/>
      <c r="AX251" s="157"/>
      <c r="AY251" s="182"/>
      <c r="AZ251" s="273"/>
    </row>
    <row r="252" spans="1:52" ht="64.5" customHeight="1">
      <c r="A252" s="267"/>
      <c r="B252" s="270"/>
      <c r="C252" s="270"/>
      <c r="D252" s="189" t="s">
        <v>2</v>
      </c>
      <c r="E252" s="154">
        <f t="shared" si="945"/>
        <v>0</v>
      </c>
      <c r="F252" s="154">
        <f t="shared" si="946"/>
        <v>0</v>
      </c>
      <c r="G252" s="190"/>
      <c r="H252" s="160"/>
      <c r="I252" s="160"/>
      <c r="J252" s="161"/>
      <c r="K252" s="160"/>
      <c r="L252" s="160"/>
      <c r="M252" s="161"/>
      <c r="N252" s="160"/>
      <c r="O252" s="160"/>
      <c r="P252" s="191"/>
      <c r="Q252" s="160"/>
      <c r="R252" s="160"/>
      <c r="S252" s="161"/>
      <c r="T252" s="160"/>
      <c r="U252" s="160"/>
      <c r="V252" s="161"/>
      <c r="W252" s="160"/>
      <c r="X252" s="160"/>
      <c r="Y252" s="161"/>
      <c r="Z252" s="160"/>
      <c r="AA252" s="164"/>
      <c r="AB252" s="165"/>
      <c r="AC252" s="161"/>
      <c r="AD252" s="191"/>
      <c r="AE252" s="160"/>
      <c r="AF252" s="164"/>
      <c r="AG252" s="165"/>
      <c r="AH252" s="192"/>
      <c r="AI252" s="191"/>
      <c r="AJ252" s="160"/>
      <c r="AK252" s="164"/>
      <c r="AL252" s="165"/>
      <c r="AM252" s="192"/>
      <c r="AN252" s="191"/>
      <c r="AO252" s="167"/>
      <c r="AP252" s="161"/>
      <c r="AQ252" s="161"/>
      <c r="AR252" s="160"/>
      <c r="AS252" s="162"/>
      <c r="AT252" s="165"/>
      <c r="AU252" s="192"/>
      <c r="AV252" s="191"/>
      <c r="AW252" s="160"/>
      <c r="AX252" s="163"/>
      <c r="AY252" s="191"/>
      <c r="AZ252" s="273"/>
    </row>
    <row r="253" spans="1:52" ht="21.75" customHeight="1">
      <c r="A253" s="267"/>
      <c r="B253" s="270"/>
      <c r="C253" s="270"/>
      <c r="D253" s="218" t="s">
        <v>279</v>
      </c>
      <c r="E253" s="154">
        <f t="shared" si="945"/>
        <v>1923.80177</v>
      </c>
      <c r="F253" s="154">
        <f t="shared" si="946"/>
        <v>0</v>
      </c>
      <c r="G253" s="190"/>
      <c r="H253" s="160"/>
      <c r="I253" s="160"/>
      <c r="J253" s="161"/>
      <c r="K253" s="160"/>
      <c r="L253" s="160"/>
      <c r="M253" s="161"/>
      <c r="N253" s="160">
        <v>196.40831</v>
      </c>
      <c r="O253" s="160"/>
      <c r="P253" s="191"/>
      <c r="Q253" s="160"/>
      <c r="R253" s="160"/>
      <c r="S253" s="161"/>
      <c r="T253" s="160"/>
      <c r="U253" s="160"/>
      <c r="V253" s="161"/>
      <c r="W253" s="160">
        <f>1923.80177-196.40831</f>
        <v>1727.39346</v>
      </c>
      <c r="X253" s="160"/>
      <c r="Y253" s="161"/>
      <c r="Z253" s="160"/>
      <c r="AA253" s="164"/>
      <c r="AB253" s="165"/>
      <c r="AC253" s="161"/>
      <c r="AD253" s="191"/>
      <c r="AE253" s="160"/>
      <c r="AF253" s="164"/>
      <c r="AG253" s="165"/>
      <c r="AH253" s="192"/>
      <c r="AI253" s="191"/>
      <c r="AJ253" s="160"/>
      <c r="AK253" s="164"/>
      <c r="AL253" s="165"/>
      <c r="AM253" s="192"/>
      <c r="AN253" s="191"/>
      <c r="AO253" s="160"/>
      <c r="AP253" s="192"/>
      <c r="AQ253" s="191"/>
      <c r="AR253" s="160"/>
      <c r="AS253" s="164"/>
      <c r="AT253" s="165"/>
      <c r="AU253" s="192"/>
      <c r="AV253" s="191"/>
      <c r="AW253" s="160"/>
      <c r="AX253" s="163"/>
      <c r="AY253" s="166"/>
      <c r="AZ253" s="273"/>
    </row>
    <row r="254" spans="1:52" ht="87.75" customHeight="1">
      <c r="A254" s="267"/>
      <c r="B254" s="270"/>
      <c r="C254" s="270"/>
      <c r="D254" s="218" t="s">
        <v>286</v>
      </c>
      <c r="E254" s="154">
        <f t="shared" si="945"/>
        <v>0</v>
      </c>
      <c r="F254" s="154">
        <f t="shared" si="946"/>
        <v>0</v>
      </c>
      <c r="G254" s="159"/>
      <c r="H254" s="169"/>
      <c r="I254" s="169"/>
      <c r="J254" s="168"/>
      <c r="K254" s="169"/>
      <c r="L254" s="169"/>
      <c r="M254" s="168"/>
      <c r="N254" s="169"/>
      <c r="O254" s="169"/>
      <c r="P254" s="174"/>
      <c r="Q254" s="169"/>
      <c r="R254" s="169"/>
      <c r="S254" s="168"/>
      <c r="T254" s="169"/>
      <c r="U254" s="169"/>
      <c r="V254" s="168"/>
      <c r="W254" s="169"/>
      <c r="X254" s="169"/>
      <c r="Y254" s="168"/>
      <c r="Z254" s="169"/>
      <c r="AA254" s="171"/>
      <c r="AB254" s="172"/>
      <c r="AC254" s="168"/>
      <c r="AD254" s="174"/>
      <c r="AE254" s="169"/>
      <c r="AF254" s="171"/>
      <c r="AG254" s="172"/>
      <c r="AH254" s="195"/>
      <c r="AI254" s="174"/>
      <c r="AJ254" s="169"/>
      <c r="AK254" s="171"/>
      <c r="AL254" s="172"/>
      <c r="AM254" s="195"/>
      <c r="AN254" s="174"/>
      <c r="AO254" s="169"/>
      <c r="AP254" s="195"/>
      <c r="AQ254" s="174"/>
      <c r="AR254" s="169"/>
      <c r="AS254" s="173"/>
      <c r="AT254" s="172"/>
      <c r="AU254" s="195"/>
      <c r="AV254" s="174"/>
      <c r="AW254" s="160"/>
      <c r="AX254" s="170"/>
      <c r="AY254" s="174"/>
      <c r="AZ254" s="273"/>
    </row>
    <row r="255" spans="1:52" ht="21.75" customHeight="1">
      <c r="A255" s="267"/>
      <c r="B255" s="270"/>
      <c r="C255" s="270"/>
      <c r="D255" s="218" t="s">
        <v>280</v>
      </c>
      <c r="E255" s="154">
        <f t="shared" si="945"/>
        <v>0</v>
      </c>
      <c r="F255" s="154">
        <f t="shared" si="946"/>
        <v>0</v>
      </c>
      <c r="G255" s="159"/>
      <c r="H255" s="169"/>
      <c r="I255" s="169"/>
      <c r="J255" s="168"/>
      <c r="K255" s="169"/>
      <c r="L255" s="169"/>
      <c r="M255" s="168"/>
      <c r="N255" s="169"/>
      <c r="O255" s="169"/>
      <c r="P255" s="174"/>
      <c r="Q255" s="169"/>
      <c r="R255" s="169"/>
      <c r="S255" s="168"/>
      <c r="T255" s="169"/>
      <c r="U255" s="169"/>
      <c r="V255" s="168"/>
      <c r="W255" s="169"/>
      <c r="X255" s="169"/>
      <c r="Y255" s="168"/>
      <c r="Z255" s="169"/>
      <c r="AA255" s="171"/>
      <c r="AB255" s="172"/>
      <c r="AC255" s="168"/>
      <c r="AD255" s="174"/>
      <c r="AE255" s="169"/>
      <c r="AF255" s="171"/>
      <c r="AG255" s="172"/>
      <c r="AH255" s="195"/>
      <c r="AI255" s="174"/>
      <c r="AJ255" s="169"/>
      <c r="AK255" s="171"/>
      <c r="AL255" s="172"/>
      <c r="AM255" s="195"/>
      <c r="AN255" s="174"/>
      <c r="AO255" s="169"/>
      <c r="AP255" s="195"/>
      <c r="AQ255" s="174"/>
      <c r="AR255" s="169"/>
      <c r="AS255" s="173"/>
      <c r="AT255" s="172"/>
      <c r="AU255" s="195"/>
      <c r="AV255" s="174"/>
      <c r="AW255" s="169"/>
      <c r="AX255" s="170"/>
      <c r="AY255" s="174"/>
      <c r="AZ255" s="273"/>
    </row>
    <row r="256" spans="1:52" ht="33.75" customHeight="1">
      <c r="A256" s="268"/>
      <c r="B256" s="271"/>
      <c r="C256" s="271"/>
      <c r="D256" s="177" t="s">
        <v>43</v>
      </c>
      <c r="E256" s="154">
        <f t="shared" si="945"/>
        <v>0</v>
      </c>
      <c r="F256" s="154">
        <f t="shared" si="946"/>
        <v>0</v>
      </c>
      <c r="G256" s="179"/>
      <c r="H256" s="155"/>
      <c r="I256" s="155"/>
      <c r="J256" s="180"/>
      <c r="K256" s="155"/>
      <c r="L256" s="155"/>
      <c r="M256" s="180"/>
      <c r="N256" s="155"/>
      <c r="O256" s="155"/>
      <c r="P256" s="182"/>
      <c r="Q256" s="155"/>
      <c r="R256" s="155"/>
      <c r="S256" s="180"/>
      <c r="T256" s="155"/>
      <c r="U256" s="155"/>
      <c r="V256" s="180"/>
      <c r="W256" s="155"/>
      <c r="X256" s="155"/>
      <c r="Y256" s="180"/>
      <c r="Z256" s="155"/>
      <c r="AA256" s="158"/>
      <c r="AB256" s="181"/>
      <c r="AC256" s="180"/>
      <c r="AD256" s="182"/>
      <c r="AE256" s="155"/>
      <c r="AF256" s="158"/>
      <c r="AG256" s="181"/>
      <c r="AH256" s="187"/>
      <c r="AI256" s="182"/>
      <c r="AJ256" s="155"/>
      <c r="AK256" s="158"/>
      <c r="AL256" s="181"/>
      <c r="AM256" s="187"/>
      <c r="AN256" s="182"/>
      <c r="AO256" s="155"/>
      <c r="AP256" s="187"/>
      <c r="AQ256" s="182"/>
      <c r="AR256" s="155"/>
      <c r="AS256" s="156"/>
      <c r="AT256" s="181"/>
      <c r="AU256" s="187"/>
      <c r="AV256" s="182"/>
      <c r="AW256" s="155"/>
      <c r="AX256" s="155"/>
      <c r="AY256" s="182"/>
      <c r="AZ256" s="274"/>
    </row>
    <row r="257" spans="1:52" ht="18.75" customHeight="1">
      <c r="A257" s="266" t="s">
        <v>362</v>
      </c>
      <c r="B257" s="269" t="s">
        <v>366</v>
      </c>
      <c r="C257" s="269" t="s">
        <v>315</v>
      </c>
      <c r="D257" s="184" t="s">
        <v>41</v>
      </c>
      <c r="E257" s="154">
        <f t="shared" ref="E257:E263" si="959">H257+K257+N257+Q257+T257+W257+Z257+AE257+AJ257+AO257+AR257+AW257</f>
        <v>65.626410000000007</v>
      </c>
      <c r="F257" s="154">
        <f t="shared" ref="F257:F263" si="960">I257+L257+O257+R257+U257+X257+AA257+AF257+AK257+AP257+AS257+AX257</f>
        <v>0</v>
      </c>
      <c r="G257" s="185">
        <f>F257/E257</f>
        <v>0</v>
      </c>
      <c r="H257" s="176">
        <f>H258+H259+H260+H262+H263</f>
        <v>0</v>
      </c>
      <c r="I257" s="176">
        <f t="shared" ref="I257" si="961">I258+I259+I260+I262+I263</f>
        <v>0</v>
      </c>
      <c r="J257" s="176" t="e">
        <f>I257/H257*100</f>
        <v>#DIV/0!</v>
      </c>
      <c r="K257" s="176">
        <f t="shared" ref="K257:L257" si="962">K258+K259+K260+K262+K263</f>
        <v>0</v>
      </c>
      <c r="L257" s="176">
        <f t="shared" si="962"/>
        <v>0</v>
      </c>
      <c r="M257" s="176" t="e">
        <f>L257/K257*100</f>
        <v>#DIV/0!</v>
      </c>
      <c r="N257" s="176">
        <f t="shared" ref="N257:O257" si="963">N258+N259+N260+N262+N263</f>
        <v>0</v>
      </c>
      <c r="O257" s="176">
        <f t="shared" si="963"/>
        <v>0</v>
      </c>
      <c r="P257" s="176" t="e">
        <f>O257/N257*100</f>
        <v>#DIV/0!</v>
      </c>
      <c r="Q257" s="176">
        <f t="shared" ref="Q257:R257" si="964">Q258+Q259+Q260+Q262+Q263</f>
        <v>0</v>
      </c>
      <c r="R257" s="176">
        <f t="shared" si="964"/>
        <v>0</v>
      </c>
      <c r="S257" s="176" t="e">
        <f>R257/Q257*100</f>
        <v>#DIV/0!</v>
      </c>
      <c r="T257" s="176">
        <f t="shared" ref="T257:U257" si="965">T258+T259+T260+T262+T263</f>
        <v>0</v>
      </c>
      <c r="U257" s="176">
        <f t="shared" si="965"/>
        <v>0</v>
      </c>
      <c r="V257" s="176" t="e">
        <f>U257/T257*100</f>
        <v>#DIV/0!</v>
      </c>
      <c r="W257" s="176">
        <f t="shared" ref="W257:X257" si="966">W258+W259+W260+W262+W263</f>
        <v>0</v>
      </c>
      <c r="X257" s="176">
        <f t="shared" si="966"/>
        <v>0</v>
      </c>
      <c r="Y257" s="176" t="e">
        <f>X257/W257*100</f>
        <v>#DIV/0!</v>
      </c>
      <c r="Z257" s="176">
        <f t="shared" ref="Z257:AC257" si="967">Z258+Z259+Z260+Z262+Z263</f>
        <v>0</v>
      </c>
      <c r="AA257" s="176">
        <f t="shared" si="967"/>
        <v>0</v>
      </c>
      <c r="AB257" s="176">
        <f t="shared" si="967"/>
        <v>0</v>
      </c>
      <c r="AC257" s="176">
        <f t="shared" si="967"/>
        <v>0</v>
      </c>
      <c r="AD257" s="176" t="e">
        <f>AC257/Z257*100</f>
        <v>#DIV/0!</v>
      </c>
      <c r="AE257" s="176">
        <f t="shared" ref="AE257:AH257" si="968">AE258+AE259+AE260+AE262+AE263</f>
        <v>0</v>
      </c>
      <c r="AF257" s="176">
        <f t="shared" si="968"/>
        <v>0</v>
      </c>
      <c r="AG257" s="176">
        <f t="shared" si="968"/>
        <v>0</v>
      </c>
      <c r="AH257" s="176">
        <f t="shared" si="968"/>
        <v>0</v>
      </c>
      <c r="AI257" s="176" t="e">
        <f>AH257/AE257*100</f>
        <v>#DIV/0!</v>
      </c>
      <c r="AJ257" s="176">
        <f t="shared" ref="AJ257:AM257" si="969">AJ258+AJ259+AJ260+AJ262+AJ263</f>
        <v>0</v>
      </c>
      <c r="AK257" s="176">
        <f t="shared" si="969"/>
        <v>0</v>
      </c>
      <c r="AL257" s="176">
        <f t="shared" si="969"/>
        <v>0</v>
      </c>
      <c r="AM257" s="176">
        <f t="shared" si="969"/>
        <v>0</v>
      </c>
      <c r="AN257" s="176" t="e">
        <f>AM257/AJ257*100</f>
        <v>#DIV/0!</v>
      </c>
      <c r="AO257" s="176">
        <f t="shared" ref="AO257:AP257" si="970">AO258+AO259+AO260+AO262+AO263</f>
        <v>0</v>
      </c>
      <c r="AP257" s="176">
        <f t="shared" si="970"/>
        <v>0</v>
      </c>
      <c r="AQ257" s="176" t="e">
        <f>AP257/AO257*100</f>
        <v>#DIV/0!</v>
      </c>
      <c r="AR257" s="176">
        <f t="shared" ref="AR257:AU257" si="971">AR258+AR259+AR260+AR262+AR263</f>
        <v>0</v>
      </c>
      <c r="AS257" s="176">
        <f t="shared" si="971"/>
        <v>0</v>
      </c>
      <c r="AT257" s="176">
        <f t="shared" si="971"/>
        <v>0</v>
      </c>
      <c r="AU257" s="176">
        <f t="shared" si="971"/>
        <v>0</v>
      </c>
      <c r="AV257" s="176" t="e">
        <f>AU257/AR257*100</f>
        <v>#DIV/0!</v>
      </c>
      <c r="AW257" s="176">
        <f t="shared" ref="AW257:AX257" si="972">AW258+AW259+AW260+AW262+AW263</f>
        <v>65.626410000000007</v>
      </c>
      <c r="AX257" s="176">
        <f t="shared" si="972"/>
        <v>0</v>
      </c>
      <c r="AY257" s="176">
        <f>AX257/AW257*100</f>
        <v>0</v>
      </c>
      <c r="AZ257" s="272"/>
    </row>
    <row r="258" spans="1:52" ht="31.5">
      <c r="A258" s="267"/>
      <c r="B258" s="270"/>
      <c r="C258" s="270"/>
      <c r="D258" s="186" t="s">
        <v>37</v>
      </c>
      <c r="E258" s="154">
        <f t="shared" si="959"/>
        <v>0</v>
      </c>
      <c r="F258" s="154">
        <f t="shared" si="960"/>
        <v>0</v>
      </c>
      <c r="G258" s="179"/>
      <c r="H258" s="155"/>
      <c r="I258" s="155"/>
      <c r="J258" s="180"/>
      <c r="K258" s="155"/>
      <c r="L258" s="155"/>
      <c r="M258" s="180"/>
      <c r="N258" s="155"/>
      <c r="O258" s="155"/>
      <c r="P258" s="182"/>
      <c r="Q258" s="155"/>
      <c r="R258" s="155"/>
      <c r="S258" s="180"/>
      <c r="T258" s="155"/>
      <c r="U258" s="155"/>
      <c r="V258" s="180"/>
      <c r="W258" s="155"/>
      <c r="X258" s="155"/>
      <c r="Y258" s="180"/>
      <c r="Z258" s="155"/>
      <c r="AA258" s="158"/>
      <c r="AB258" s="181"/>
      <c r="AC258" s="180"/>
      <c r="AD258" s="182"/>
      <c r="AE258" s="155"/>
      <c r="AF258" s="158"/>
      <c r="AG258" s="181"/>
      <c r="AH258" s="187"/>
      <c r="AI258" s="182"/>
      <c r="AJ258" s="155"/>
      <c r="AK258" s="158"/>
      <c r="AL258" s="181"/>
      <c r="AM258" s="187"/>
      <c r="AN258" s="182"/>
      <c r="AO258" s="188"/>
      <c r="AP258" s="155"/>
      <c r="AQ258" s="155"/>
      <c r="AR258" s="155"/>
      <c r="AS258" s="156"/>
      <c r="AT258" s="181"/>
      <c r="AU258" s="187"/>
      <c r="AV258" s="182"/>
      <c r="AW258" s="155"/>
      <c r="AX258" s="157"/>
      <c r="AY258" s="182"/>
      <c r="AZ258" s="273"/>
    </row>
    <row r="259" spans="1:52" ht="64.5" customHeight="1">
      <c r="A259" s="267"/>
      <c r="B259" s="270"/>
      <c r="C259" s="270"/>
      <c r="D259" s="189" t="s">
        <v>2</v>
      </c>
      <c r="E259" s="154">
        <f t="shared" si="959"/>
        <v>0</v>
      </c>
      <c r="F259" s="154">
        <f t="shared" si="960"/>
        <v>0</v>
      </c>
      <c r="G259" s="190"/>
      <c r="H259" s="160"/>
      <c r="I259" s="160"/>
      <c r="J259" s="161"/>
      <c r="K259" s="160"/>
      <c r="L259" s="160"/>
      <c r="M259" s="161"/>
      <c r="N259" s="160"/>
      <c r="O259" s="160"/>
      <c r="P259" s="191"/>
      <c r="Q259" s="160"/>
      <c r="R259" s="160"/>
      <c r="S259" s="161"/>
      <c r="T259" s="160"/>
      <c r="U259" s="160"/>
      <c r="V259" s="161"/>
      <c r="W259" s="160"/>
      <c r="X259" s="160"/>
      <c r="Y259" s="161"/>
      <c r="Z259" s="160"/>
      <c r="AA259" s="164"/>
      <c r="AB259" s="165"/>
      <c r="AC259" s="161"/>
      <c r="AD259" s="191"/>
      <c r="AE259" s="160"/>
      <c r="AF259" s="164"/>
      <c r="AG259" s="165"/>
      <c r="AH259" s="192"/>
      <c r="AI259" s="191"/>
      <c r="AJ259" s="160"/>
      <c r="AK259" s="164"/>
      <c r="AL259" s="165"/>
      <c r="AM259" s="192"/>
      <c r="AN259" s="191"/>
      <c r="AO259" s="167"/>
      <c r="AP259" s="161"/>
      <c r="AQ259" s="161"/>
      <c r="AR259" s="160"/>
      <c r="AS259" s="162"/>
      <c r="AT259" s="165"/>
      <c r="AU259" s="192"/>
      <c r="AV259" s="191"/>
      <c r="AW259" s="160"/>
      <c r="AX259" s="163"/>
      <c r="AY259" s="191"/>
      <c r="AZ259" s="273"/>
    </row>
    <row r="260" spans="1:52" ht="21.75" customHeight="1">
      <c r="A260" s="267"/>
      <c r="B260" s="270"/>
      <c r="C260" s="270"/>
      <c r="D260" s="218" t="s">
        <v>279</v>
      </c>
      <c r="E260" s="154">
        <f t="shared" si="959"/>
        <v>65.626410000000007</v>
      </c>
      <c r="F260" s="154">
        <f t="shared" si="960"/>
        <v>0</v>
      </c>
      <c r="G260" s="190"/>
      <c r="H260" s="160"/>
      <c r="I260" s="160"/>
      <c r="J260" s="161"/>
      <c r="K260" s="160"/>
      <c r="L260" s="160"/>
      <c r="M260" s="161"/>
      <c r="N260" s="160"/>
      <c r="O260" s="160"/>
      <c r="P260" s="191"/>
      <c r="Q260" s="160"/>
      <c r="R260" s="160"/>
      <c r="S260" s="161"/>
      <c r="T260" s="160"/>
      <c r="U260" s="160"/>
      <c r="V260" s="161"/>
      <c r="W260" s="160"/>
      <c r="X260" s="160"/>
      <c r="Y260" s="161"/>
      <c r="Z260" s="160"/>
      <c r="AA260" s="164"/>
      <c r="AB260" s="165"/>
      <c r="AC260" s="161"/>
      <c r="AD260" s="191"/>
      <c r="AE260" s="160"/>
      <c r="AF260" s="164"/>
      <c r="AG260" s="165"/>
      <c r="AH260" s="192"/>
      <c r="AI260" s="191"/>
      <c r="AJ260" s="160"/>
      <c r="AK260" s="164"/>
      <c r="AL260" s="165"/>
      <c r="AM260" s="192"/>
      <c r="AN260" s="191"/>
      <c r="AO260" s="160"/>
      <c r="AP260" s="192"/>
      <c r="AQ260" s="191"/>
      <c r="AR260" s="160"/>
      <c r="AS260" s="164"/>
      <c r="AT260" s="165"/>
      <c r="AU260" s="192"/>
      <c r="AV260" s="191"/>
      <c r="AW260" s="160">
        <v>65.626410000000007</v>
      </c>
      <c r="AX260" s="163"/>
      <c r="AY260" s="166"/>
      <c r="AZ260" s="273"/>
    </row>
    <row r="261" spans="1:52" ht="87.75" customHeight="1">
      <c r="A261" s="267"/>
      <c r="B261" s="270"/>
      <c r="C261" s="270"/>
      <c r="D261" s="218" t="s">
        <v>286</v>
      </c>
      <c r="E261" s="154">
        <f t="shared" si="959"/>
        <v>65.626410000000007</v>
      </c>
      <c r="F261" s="154">
        <f t="shared" si="960"/>
        <v>0</v>
      </c>
      <c r="G261" s="159"/>
      <c r="H261" s="169"/>
      <c r="I261" s="169"/>
      <c r="J261" s="168"/>
      <c r="K261" s="169"/>
      <c r="L261" s="169"/>
      <c r="M261" s="168"/>
      <c r="N261" s="169"/>
      <c r="O261" s="169"/>
      <c r="P261" s="174"/>
      <c r="Q261" s="169"/>
      <c r="R261" s="169"/>
      <c r="S261" s="168"/>
      <c r="T261" s="169"/>
      <c r="U261" s="169"/>
      <c r="V261" s="168"/>
      <c r="W261" s="169"/>
      <c r="X261" s="169"/>
      <c r="Y261" s="168"/>
      <c r="Z261" s="169"/>
      <c r="AA261" s="171"/>
      <c r="AB261" s="172"/>
      <c r="AC261" s="168"/>
      <c r="AD261" s="174"/>
      <c r="AE261" s="169"/>
      <c r="AF261" s="171"/>
      <c r="AG261" s="172"/>
      <c r="AH261" s="195"/>
      <c r="AI261" s="174"/>
      <c r="AJ261" s="169"/>
      <c r="AK261" s="171"/>
      <c r="AL261" s="172"/>
      <c r="AM261" s="195"/>
      <c r="AN261" s="174"/>
      <c r="AO261" s="169"/>
      <c r="AP261" s="195"/>
      <c r="AQ261" s="174"/>
      <c r="AR261" s="169"/>
      <c r="AS261" s="173"/>
      <c r="AT261" s="172"/>
      <c r="AU261" s="195"/>
      <c r="AV261" s="174"/>
      <c r="AW261" s="160">
        <v>65.626410000000007</v>
      </c>
      <c r="AX261" s="170"/>
      <c r="AY261" s="174"/>
      <c r="AZ261" s="273"/>
    </row>
    <row r="262" spans="1:52" ht="21.75" customHeight="1">
      <c r="A262" s="267"/>
      <c r="B262" s="270"/>
      <c r="C262" s="270"/>
      <c r="D262" s="218" t="s">
        <v>280</v>
      </c>
      <c r="E262" s="154">
        <f t="shared" si="959"/>
        <v>0</v>
      </c>
      <c r="F262" s="154">
        <f t="shared" si="960"/>
        <v>0</v>
      </c>
      <c r="G262" s="159"/>
      <c r="H262" s="169"/>
      <c r="I262" s="169"/>
      <c r="J262" s="168"/>
      <c r="K262" s="169"/>
      <c r="L262" s="169"/>
      <c r="M262" s="168"/>
      <c r="N262" s="169"/>
      <c r="O262" s="169"/>
      <c r="P262" s="174"/>
      <c r="Q262" s="169"/>
      <c r="R262" s="169"/>
      <c r="S262" s="168"/>
      <c r="T262" s="169"/>
      <c r="U262" s="169"/>
      <c r="V262" s="168"/>
      <c r="W262" s="169"/>
      <c r="X262" s="169"/>
      <c r="Y262" s="168"/>
      <c r="Z262" s="169"/>
      <c r="AA262" s="171"/>
      <c r="AB262" s="172"/>
      <c r="AC262" s="168"/>
      <c r="AD262" s="174"/>
      <c r="AE262" s="169"/>
      <c r="AF262" s="171"/>
      <c r="AG262" s="172"/>
      <c r="AH262" s="195"/>
      <c r="AI262" s="174"/>
      <c r="AJ262" s="169"/>
      <c r="AK262" s="171"/>
      <c r="AL262" s="172"/>
      <c r="AM262" s="195"/>
      <c r="AN262" s="174"/>
      <c r="AO262" s="169"/>
      <c r="AP262" s="195"/>
      <c r="AQ262" s="174"/>
      <c r="AR262" s="169"/>
      <c r="AS262" s="173"/>
      <c r="AT262" s="172"/>
      <c r="AU262" s="195"/>
      <c r="AV262" s="174"/>
      <c r="AW262" s="169"/>
      <c r="AX262" s="170"/>
      <c r="AY262" s="174"/>
      <c r="AZ262" s="273"/>
    </row>
    <row r="263" spans="1:52" ht="33.75" customHeight="1">
      <c r="A263" s="268"/>
      <c r="B263" s="271"/>
      <c r="C263" s="271"/>
      <c r="D263" s="177" t="s">
        <v>43</v>
      </c>
      <c r="E263" s="154">
        <f t="shared" si="959"/>
        <v>0</v>
      </c>
      <c r="F263" s="154">
        <f t="shared" si="960"/>
        <v>0</v>
      </c>
      <c r="G263" s="179"/>
      <c r="H263" s="155"/>
      <c r="I263" s="155"/>
      <c r="J263" s="180"/>
      <c r="K263" s="155"/>
      <c r="L263" s="155"/>
      <c r="M263" s="180"/>
      <c r="N263" s="155"/>
      <c r="O263" s="155"/>
      <c r="P263" s="182"/>
      <c r="Q263" s="155"/>
      <c r="R263" s="155"/>
      <c r="S263" s="180"/>
      <c r="T263" s="155"/>
      <c r="U263" s="155"/>
      <c r="V263" s="180"/>
      <c r="W263" s="155"/>
      <c r="X263" s="155"/>
      <c r="Y263" s="180"/>
      <c r="Z263" s="155"/>
      <c r="AA263" s="158"/>
      <c r="AB263" s="181"/>
      <c r="AC263" s="180"/>
      <c r="AD263" s="182"/>
      <c r="AE263" s="155"/>
      <c r="AF263" s="158"/>
      <c r="AG263" s="181"/>
      <c r="AH263" s="187"/>
      <c r="AI263" s="182"/>
      <c r="AJ263" s="155"/>
      <c r="AK263" s="158"/>
      <c r="AL263" s="181"/>
      <c r="AM263" s="187"/>
      <c r="AN263" s="182"/>
      <c r="AO263" s="155"/>
      <c r="AP263" s="187"/>
      <c r="AQ263" s="182"/>
      <c r="AR263" s="155"/>
      <c r="AS263" s="156"/>
      <c r="AT263" s="181"/>
      <c r="AU263" s="187"/>
      <c r="AV263" s="182"/>
      <c r="AW263" s="155"/>
      <c r="AX263" s="155"/>
      <c r="AY263" s="182"/>
      <c r="AZ263" s="274"/>
    </row>
    <row r="264" spans="1:52" ht="18.75" customHeight="1">
      <c r="A264" s="266" t="s">
        <v>365</v>
      </c>
      <c r="B264" s="269" t="s">
        <v>367</v>
      </c>
      <c r="C264" s="269" t="s">
        <v>315</v>
      </c>
      <c r="D264" s="184" t="s">
        <v>41</v>
      </c>
      <c r="E264" s="154">
        <f t="shared" ref="E264:E270" si="973">H264+K264+N264+Q264+T264+W264+Z264+AE264+AJ264+AO264+AR264+AW264</f>
        <v>145.98068000000001</v>
      </c>
      <c r="F264" s="154">
        <f t="shared" ref="F264:F270" si="974">I264+L264+O264+R264+U264+X264+AA264+AF264+AK264+AP264+AS264+AX264</f>
        <v>0</v>
      </c>
      <c r="G264" s="185">
        <f>F264/E264</f>
        <v>0</v>
      </c>
      <c r="H264" s="176">
        <f>H265+H266+H267+H269+H270</f>
        <v>0</v>
      </c>
      <c r="I264" s="176">
        <f t="shared" ref="I264" si="975">I265+I266+I267+I269+I270</f>
        <v>0</v>
      </c>
      <c r="J264" s="176" t="e">
        <f>I264/H264*100</f>
        <v>#DIV/0!</v>
      </c>
      <c r="K264" s="176">
        <f t="shared" ref="K264:L264" si="976">K265+K266+K267+K269+K270</f>
        <v>0</v>
      </c>
      <c r="L264" s="176">
        <f t="shared" si="976"/>
        <v>0</v>
      </c>
      <c r="M264" s="176" t="e">
        <f>L264/K264*100</f>
        <v>#DIV/0!</v>
      </c>
      <c r="N264" s="176">
        <f t="shared" ref="N264:O264" si="977">N265+N266+N267+N269+N270</f>
        <v>0</v>
      </c>
      <c r="O264" s="176">
        <f t="shared" si="977"/>
        <v>0</v>
      </c>
      <c r="P264" s="176" t="e">
        <f>O264/N264*100</f>
        <v>#DIV/0!</v>
      </c>
      <c r="Q264" s="176">
        <f t="shared" ref="Q264:R264" si="978">Q265+Q266+Q267+Q269+Q270</f>
        <v>0</v>
      </c>
      <c r="R264" s="176">
        <f t="shared" si="978"/>
        <v>0</v>
      </c>
      <c r="S264" s="176" t="e">
        <f>R264/Q264*100</f>
        <v>#DIV/0!</v>
      </c>
      <c r="T264" s="176">
        <f t="shared" ref="T264:U264" si="979">T265+T266+T267+T269+T270</f>
        <v>0</v>
      </c>
      <c r="U264" s="176">
        <f t="shared" si="979"/>
        <v>0</v>
      </c>
      <c r="V264" s="176" t="e">
        <f>U264/T264*100</f>
        <v>#DIV/0!</v>
      </c>
      <c r="W264" s="176">
        <f t="shared" ref="W264:X264" si="980">W265+W266+W267+W269+W270</f>
        <v>0</v>
      </c>
      <c r="X264" s="176">
        <f t="shared" si="980"/>
        <v>0</v>
      </c>
      <c r="Y264" s="176" t="e">
        <f>X264/W264*100</f>
        <v>#DIV/0!</v>
      </c>
      <c r="Z264" s="176">
        <f t="shared" ref="Z264:AC264" si="981">Z265+Z266+Z267+Z269+Z270</f>
        <v>0</v>
      </c>
      <c r="AA264" s="176">
        <f t="shared" si="981"/>
        <v>0</v>
      </c>
      <c r="AB264" s="176">
        <f t="shared" si="981"/>
        <v>0</v>
      </c>
      <c r="AC264" s="176">
        <f t="shared" si="981"/>
        <v>0</v>
      </c>
      <c r="AD264" s="176" t="e">
        <f>AC264/Z264*100</f>
        <v>#DIV/0!</v>
      </c>
      <c r="AE264" s="176">
        <f t="shared" ref="AE264:AH264" si="982">AE265+AE266+AE267+AE269+AE270</f>
        <v>0</v>
      </c>
      <c r="AF264" s="176">
        <f t="shared" si="982"/>
        <v>0</v>
      </c>
      <c r="AG264" s="176">
        <f t="shared" si="982"/>
        <v>0</v>
      </c>
      <c r="AH264" s="176">
        <f t="shared" si="982"/>
        <v>0</v>
      </c>
      <c r="AI264" s="176" t="e">
        <f>AH264/AE264*100</f>
        <v>#DIV/0!</v>
      </c>
      <c r="AJ264" s="176">
        <f t="shared" ref="AJ264:AM264" si="983">AJ265+AJ266+AJ267+AJ269+AJ270</f>
        <v>0</v>
      </c>
      <c r="AK264" s="176">
        <f t="shared" si="983"/>
        <v>0</v>
      </c>
      <c r="AL264" s="176">
        <f t="shared" si="983"/>
        <v>0</v>
      </c>
      <c r="AM264" s="176">
        <f t="shared" si="983"/>
        <v>0</v>
      </c>
      <c r="AN264" s="176" t="e">
        <f>AM264/AJ264*100</f>
        <v>#DIV/0!</v>
      </c>
      <c r="AO264" s="176">
        <f t="shared" ref="AO264:AP264" si="984">AO265+AO266+AO267+AO269+AO270</f>
        <v>0</v>
      </c>
      <c r="AP264" s="176">
        <f t="shared" si="984"/>
        <v>0</v>
      </c>
      <c r="AQ264" s="176" t="e">
        <f>AP264/AO264*100</f>
        <v>#DIV/0!</v>
      </c>
      <c r="AR264" s="176">
        <f t="shared" ref="AR264:AU264" si="985">AR265+AR266+AR267+AR269+AR270</f>
        <v>0</v>
      </c>
      <c r="AS264" s="176">
        <f t="shared" si="985"/>
        <v>0</v>
      </c>
      <c r="AT264" s="176">
        <f t="shared" si="985"/>
        <v>0</v>
      </c>
      <c r="AU264" s="176">
        <f t="shared" si="985"/>
        <v>0</v>
      </c>
      <c r="AV264" s="176" t="e">
        <f>AU264/AR264*100</f>
        <v>#DIV/0!</v>
      </c>
      <c r="AW264" s="176">
        <f t="shared" ref="AW264:AX264" si="986">AW265+AW266+AW267+AW269+AW270</f>
        <v>145.98068000000001</v>
      </c>
      <c r="AX264" s="176">
        <f t="shared" si="986"/>
        <v>0</v>
      </c>
      <c r="AY264" s="176">
        <f>AX264/AW264*100</f>
        <v>0</v>
      </c>
      <c r="AZ264" s="272"/>
    </row>
    <row r="265" spans="1:52" ht="31.5">
      <c r="A265" s="267"/>
      <c r="B265" s="270"/>
      <c r="C265" s="270"/>
      <c r="D265" s="186" t="s">
        <v>37</v>
      </c>
      <c r="E265" s="154">
        <f t="shared" si="973"/>
        <v>0</v>
      </c>
      <c r="F265" s="154">
        <f t="shared" si="974"/>
        <v>0</v>
      </c>
      <c r="G265" s="179"/>
      <c r="H265" s="155"/>
      <c r="I265" s="155"/>
      <c r="J265" s="180"/>
      <c r="K265" s="155"/>
      <c r="L265" s="155"/>
      <c r="M265" s="180"/>
      <c r="N265" s="155"/>
      <c r="O265" s="155"/>
      <c r="P265" s="182"/>
      <c r="Q265" s="155"/>
      <c r="R265" s="155"/>
      <c r="S265" s="180"/>
      <c r="T265" s="155"/>
      <c r="U265" s="155"/>
      <c r="V265" s="180"/>
      <c r="W265" s="155"/>
      <c r="X265" s="155"/>
      <c r="Y265" s="180"/>
      <c r="Z265" s="155"/>
      <c r="AA265" s="158"/>
      <c r="AB265" s="181"/>
      <c r="AC265" s="180"/>
      <c r="AD265" s="182"/>
      <c r="AE265" s="155"/>
      <c r="AF265" s="158"/>
      <c r="AG265" s="181"/>
      <c r="AH265" s="187"/>
      <c r="AI265" s="182"/>
      <c r="AJ265" s="155"/>
      <c r="AK265" s="158"/>
      <c r="AL265" s="181"/>
      <c r="AM265" s="187"/>
      <c r="AN265" s="182"/>
      <c r="AO265" s="188"/>
      <c r="AP265" s="155"/>
      <c r="AQ265" s="155"/>
      <c r="AR265" s="155"/>
      <c r="AS265" s="156"/>
      <c r="AT265" s="181"/>
      <c r="AU265" s="187"/>
      <c r="AV265" s="182"/>
      <c r="AW265" s="155"/>
      <c r="AX265" s="157"/>
      <c r="AY265" s="182"/>
      <c r="AZ265" s="273"/>
    </row>
    <row r="266" spans="1:52" ht="64.5" customHeight="1">
      <c r="A266" s="267"/>
      <c r="B266" s="270"/>
      <c r="C266" s="270"/>
      <c r="D266" s="189" t="s">
        <v>2</v>
      </c>
      <c r="E266" s="154">
        <f t="shared" si="973"/>
        <v>0</v>
      </c>
      <c r="F266" s="154">
        <f t="shared" si="974"/>
        <v>0</v>
      </c>
      <c r="G266" s="190"/>
      <c r="H266" s="160"/>
      <c r="I266" s="160"/>
      <c r="J266" s="161"/>
      <c r="K266" s="160"/>
      <c r="L266" s="160"/>
      <c r="M266" s="161"/>
      <c r="N266" s="160"/>
      <c r="O266" s="160"/>
      <c r="P266" s="191"/>
      <c r="Q266" s="160"/>
      <c r="R266" s="160"/>
      <c r="S266" s="161"/>
      <c r="T266" s="160"/>
      <c r="U266" s="160"/>
      <c r="V266" s="161"/>
      <c r="W266" s="160"/>
      <c r="X266" s="160"/>
      <c r="Y266" s="161"/>
      <c r="Z266" s="160"/>
      <c r="AA266" s="164"/>
      <c r="AB266" s="165"/>
      <c r="AC266" s="161"/>
      <c r="AD266" s="191"/>
      <c r="AE266" s="160"/>
      <c r="AF266" s="164"/>
      <c r="AG266" s="165"/>
      <c r="AH266" s="192"/>
      <c r="AI266" s="191"/>
      <c r="AJ266" s="160"/>
      <c r="AK266" s="164"/>
      <c r="AL266" s="165"/>
      <c r="AM266" s="192"/>
      <c r="AN266" s="191"/>
      <c r="AO266" s="167"/>
      <c r="AP266" s="161"/>
      <c r="AQ266" s="161"/>
      <c r="AR266" s="160"/>
      <c r="AS266" s="162"/>
      <c r="AT266" s="165"/>
      <c r="AU266" s="192"/>
      <c r="AV266" s="191"/>
      <c r="AW266" s="160"/>
      <c r="AX266" s="163"/>
      <c r="AY266" s="191"/>
      <c r="AZ266" s="273"/>
    </row>
    <row r="267" spans="1:52" ht="21.75" customHeight="1">
      <c r="A267" s="267"/>
      <c r="B267" s="270"/>
      <c r="C267" s="270"/>
      <c r="D267" s="218" t="s">
        <v>279</v>
      </c>
      <c r="E267" s="154">
        <f t="shared" si="973"/>
        <v>145.98068000000001</v>
      </c>
      <c r="F267" s="154">
        <f t="shared" si="974"/>
        <v>0</v>
      </c>
      <c r="G267" s="190"/>
      <c r="H267" s="160"/>
      <c r="I267" s="160"/>
      <c r="J267" s="161"/>
      <c r="K267" s="160"/>
      <c r="L267" s="160"/>
      <c r="M267" s="161"/>
      <c r="N267" s="160"/>
      <c r="O267" s="160"/>
      <c r="P267" s="191"/>
      <c r="Q267" s="160"/>
      <c r="R267" s="160"/>
      <c r="S267" s="161"/>
      <c r="T267" s="160"/>
      <c r="U267" s="160"/>
      <c r="V267" s="161"/>
      <c r="W267" s="160"/>
      <c r="X267" s="160"/>
      <c r="Y267" s="161"/>
      <c r="Z267" s="160"/>
      <c r="AA267" s="164"/>
      <c r="AB267" s="165"/>
      <c r="AC267" s="161"/>
      <c r="AD267" s="191"/>
      <c r="AE267" s="160"/>
      <c r="AF267" s="164"/>
      <c r="AG267" s="165"/>
      <c r="AH267" s="192"/>
      <c r="AI267" s="191"/>
      <c r="AJ267" s="160"/>
      <c r="AK267" s="164"/>
      <c r="AL267" s="165"/>
      <c r="AM267" s="192"/>
      <c r="AN267" s="191"/>
      <c r="AO267" s="160"/>
      <c r="AP267" s="192"/>
      <c r="AQ267" s="191"/>
      <c r="AR267" s="160"/>
      <c r="AS267" s="164"/>
      <c r="AT267" s="165"/>
      <c r="AU267" s="192"/>
      <c r="AV267" s="191"/>
      <c r="AW267" s="160">
        <v>145.98068000000001</v>
      </c>
      <c r="AX267" s="163"/>
      <c r="AY267" s="166"/>
      <c r="AZ267" s="273"/>
    </row>
    <row r="268" spans="1:52" ht="87.75" customHeight="1">
      <c r="A268" s="267"/>
      <c r="B268" s="270"/>
      <c r="C268" s="270"/>
      <c r="D268" s="218" t="s">
        <v>286</v>
      </c>
      <c r="E268" s="154">
        <f t="shared" si="973"/>
        <v>145.98068000000001</v>
      </c>
      <c r="F268" s="154">
        <f t="shared" si="974"/>
        <v>0</v>
      </c>
      <c r="G268" s="159"/>
      <c r="H268" s="169"/>
      <c r="I268" s="169"/>
      <c r="J268" s="168"/>
      <c r="K268" s="169"/>
      <c r="L268" s="169"/>
      <c r="M268" s="168"/>
      <c r="N268" s="169"/>
      <c r="O268" s="169"/>
      <c r="P268" s="174"/>
      <c r="Q268" s="169"/>
      <c r="R268" s="169"/>
      <c r="S268" s="168"/>
      <c r="T268" s="169"/>
      <c r="U268" s="169"/>
      <c r="V268" s="168"/>
      <c r="W268" s="169"/>
      <c r="X268" s="169"/>
      <c r="Y268" s="168"/>
      <c r="Z268" s="169"/>
      <c r="AA268" s="171"/>
      <c r="AB268" s="172"/>
      <c r="AC268" s="168"/>
      <c r="AD268" s="174"/>
      <c r="AE268" s="169"/>
      <c r="AF268" s="171"/>
      <c r="AG268" s="172"/>
      <c r="AH268" s="195"/>
      <c r="AI268" s="174"/>
      <c r="AJ268" s="169"/>
      <c r="AK268" s="171"/>
      <c r="AL268" s="172"/>
      <c r="AM268" s="195"/>
      <c r="AN268" s="174"/>
      <c r="AO268" s="169"/>
      <c r="AP268" s="195"/>
      <c r="AQ268" s="174"/>
      <c r="AR268" s="169"/>
      <c r="AS268" s="173"/>
      <c r="AT268" s="172"/>
      <c r="AU268" s="195"/>
      <c r="AV268" s="174"/>
      <c r="AW268" s="160">
        <v>145.98068000000001</v>
      </c>
      <c r="AX268" s="170"/>
      <c r="AY268" s="174"/>
      <c r="AZ268" s="273"/>
    </row>
    <row r="269" spans="1:52" ht="21.75" customHeight="1">
      <c r="A269" s="267"/>
      <c r="B269" s="270"/>
      <c r="C269" s="270"/>
      <c r="D269" s="218" t="s">
        <v>280</v>
      </c>
      <c r="E269" s="154">
        <f t="shared" si="973"/>
        <v>0</v>
      </c>
      <c r="F269" s="154">
        <f t="shared" si="974"/>
        <v>0</v>
      </c>
      <c r="G269" s="159"/>
      <c r="H269" s="169"/>
      <c r="I269" s="169"/>
      <c r="J269" s="168"/>
      <c r="K269" s="169"/>
      <c r="L269" s="169"/>
      <c r="M269" s="168"/>
      <c r="N269" s="169"/>
      <c r="O269" s="169"/>
      <c r="P269" s="174"/>
      <c r="Q269" s="169"/>
      <c r="R269" s="169"/>
      <c r="S269" s="168"/>
      <c r="T269" s="169"/>
      <c r="U269" s="169"/>
      <c r="V269" s="168"/>
      <c r="W269" s="169"/>
      <c r="X269" s="169"/>
      <c r="Y269" s="168"/>
      <c r="Z269" s="169"/>
      <c r="AA269" s="171"/>
      <c r="AB269" s="172"/>
      <c r="AC269" s="168"/>
      <c r="AD269" s="174"/>
      <c r="AE269" s="169"/>
      <c r="AF269" s="171"/>
      <c r="AG269" s="172"/>
      <c r="AH269" s="195"/>
      <c r="AI269" s="174"/>
      <c r="AJ269" s="169"/>
      <c r="AK269" s="171"/>
      <c r="AL269" s="172"/>
      <c r="AM269" s="195"/>
      <c r="AN269" s="174"/>
      <c r="AO269" s="169"/>
      <c r="AP269" s="195"/>
      <c r="AQ269" s="174"/>
      <c r="AR269" s="169"/>
      <c r="AS269" s="173"/>
      <c r="AT269" s="172"/>
      <c r="AU269" s="195"/>
      <c r="AV269" s="174"/>
      <c r="AW269" s="169"/>
      <c r="AX269" s="170"/>
      <c r="AY269" s="174"/>
      <c r="AZ269" s="273"/>
    </row>
    <row r="270" spans="1:52" ht="33.75" customHeight="1">
      <c r="A270" s="268"/>
      <c r="B270" s="271"/>
      <c r="C270" s="271"/>
      <c r="D270" s="177" t="s">
        <v>43</v>
      </c>
      <c r="E270" s="154">
        <f t="shared" si="973"/>
        <v>0</v>
      </c>
      <c r="F270" s="154">
        <f t="shared" si="974"/>
        <v>0</v>
      </c>
      <c r="G270" s="179"/>
      <c r="H270" s="155"/>
      <c r="I270" s="155"/>
      <c r="J270" s="180"/>
      <c r="K270" s="155"/>
      <c r="L270" s="155"/>
      <c r="M270" s="180"/>
      <c r="N270" s="155"/>
      <c r="O270" s="155"/>
      <c r="P270" s="182"/>
      <c r="Q270" s="155"/>
      <c r="R270" s="155"/>
      <c r="S270" s="180"/>
      <c r="T270" s="155"/>
      <c r="U270" s="155"/>
      <c r="V270" s="180"/>
      <c r="W270" s="155"/>
      <c r="X270" s="155"/>
      <c r="Y270" s="180"/>
      <c r="Z270" s="155"/>
      <c r="AA270" s="158"/>
      <c r="AB270" s="181"/>
      <c r="AC270" s="180"/>
      <c r="AD270" s="182"/>
      <c r="AE270" s="155"/>
      <c r="AF270" s="158"/>
      <c r="AG270" s="181"/>
      <c r="AH270" s="187"/>
      <c r="AI270" s="182"/>
      <c r="AJ270" s="155"/>
      <c r="AK270" s="158"/>
      <c r="AL270" s="181"/>
      <c r="AM270" s="187"/>
      <c r="AN270" s="182"/>
      <c r="AO270" s="155"/>
      <c r="AP270" s="187"/>
      <c r="AQ270" s="182"/>
      <c r="AR270" s="155"/>
      <c r="AS270" s="156"/>
      <c r="AT270" s="181"/>
      <c r="AU270" s="187"/>
      <c r="AV270" s="182"/>
      <c r="AW270" s="155"/>
      <c r="AX270" s="155"/>
      <c r="AY270" s="182"/>
      <c r="AZ270" s="274"/>
    </row>
    <row r="271" spans="1:52" ht="18.75" customHeight="1">
      <c r="A271" s="266" t="s">
        <v>374</v>
      </c>
      <c r="B271" s="269" t="s">
        <v>375</v>
      </c>
      <c r="C271" s="269" t="s">
        <v>315</v>
      </c>
      <c r="D271" s="184" t="s">
        <v>41</v>
      </c>
      <c r="E271" s="154">
        <f t="shared" ref="E271:E277" si="987">H271+K271+N271+Q271+T271+W271+Z271+AE271+AJ271+AO271+AR271+AW271</f>
        <v>182.90192999999999</v>
      </c>
      <c r="F271" s="154">
        <f t="shared" ref="F271:F277" si="988">I271+L271+O271+R271+U271+X271+AA271+AF271+AK271+AP271+AS271+AX271</f>
        <v>0</v>
      </c>
      <c r="G271" s="185">
        <f>F271/E271</f>
        <v>0</v>
      </c>
      <c r="H271" s="176">
        <f>H272+H273+H274+H276+H277</f>
        <v>0</v>
      </c>
      <c r="I271" s="176">
        <f t="shared" ref="I271" si="989">I272+I273+I274+I276+I277</f>
        <v>0</v>
      </c>
      <c r="J271" s="176" t="e">
        <f>I271/H271*100</f>
        <v>#DIV/0!</v>
      </c>
      <c r="K271" s="176">
        <f t="shared" ref="K271:L271" si="990">K272+K273+K274+K276+K277</f>
        <v>0</v>
      </c>
      <c r="L271" s="176">
        <f t="shared" si="990"/>
        <v>0</v>
      </c>
      <c r="M271" s="176" t="e">
        <f>L271/K271*100</f>
        <v>#DIV/0!</v>
      </c>
      <c r="N271" s="176">
        <f t="shared" ref="N271:O271" si="991">N272+N273+N274+N276+N277</f>
        <v>0</v>
      </c>
      <c r="O271" s="176">
        <f t="shared" si="991"/>
        <v>0</v>
      </c>
      <c r="P271" s="176" t="e">
        <f>O271/N271*100</f>
        <v>#DIV/0!</v>
      </c>
      <c r="Q271" s="176">
        <f t="shared" ref="Q271:R271" si="992">Q272+Q273+Q274+Q276+Q277</f>
        <v>0</v>
      </c>
      <c r="R271" s="176">
        <f t="shared" si="992"/>
        <v>0</v>
      </c>
      <c r="S271" s="176" t="e">
        <f>R271/Q271*100</f>
        <v>#DIV/0!</v>
      </c>
      <c r="T271" s="176">
        <f t="shared" ref="T271:U271" si="993">T272+T273+T274+T276+T277</f>
        <v>0</v>
      </c>
      <c r="U271" s="176">
        <f t="shared" si="993"/>
        <v>0</v>
      </c>
      <c r="V271" s="176" t="e">
        <f>U271/T271*100</f>
        <v>#DIV/0!</v>
      </c>
      <c r="W271" s="176">
        <f t="shared" ref="W271:X271" si="994">W272+W273+W274+W276+W277</f>
        <v>0</v>
      </c>
      <c r="X271" s="176">
        <f t="shared" si="994"/>
        <v>0</v>
      </c>
      <c r="Y271" s="176" t="e">
        <f>X271/W271*100</f>
        <v>#DIV/0!</v>
      </c>
      <c r="Z271" s="176">
        <f t="shared" ref="Z271:AC271" si="995">Z272+Z273+Z274+Z276+Z277</f>
        <v>0</v>
      </c>
      <c r="AA271" s="176">
        <f t="shared" si="995"/>
        <v>0</v>
      </c>
      <c r="AB271" s="176">
        <f t="shared" si="995"/>
        <v>0</v>
      </c>
      <c r="AC271" s="176">
        <f t="shared" si="995"/>
        <v>0</v>
      </c>
      <c r="AD271" s="176" t="e">
        <f>AC271/Z271*100</f>
        <v>#DIV/0!</v>
      </c>
      <c r="AE271" s="176">
        <f t="shared" ref="AE271:AH271" si="996">AE272+AE273+AE274+AE276+AE277</f>
        <v>182.90192999999999</v>
      </c>
      <c r="AF271" s="176">
        <f t="shared" si="996"/>
        <v>0</v>
      </c>
      <c r="AG271" s="176">
        <f t="shared" si="996"/>
        <v>0</v>
      </c>
      <c r="AH271" s="176">
        <f t="shared" si="996"/>
        <v>0</v>
      </c>
      <c r="AI271" s="176">
        <f>AH271/AE271*100</f>
        <v>0</v>
      </c>
      <c r="AJ271" s="176">
        <f t="shared" ref="AJ271:AM271" si="997">AJ272+AJ273+AJ274+AJ276+AJ277</f>
        <v>0</v>
      </c>
      <c r="AK271" s="176">
        <f t="shared" si="997"/>
        <v>0</v>
      </c>
      <c r="AL271" s="176">
        <f t="shared" si="997"/>
        <v>0</v>
      </c>
      <c r="AM271" s="176">
        <f t="shared" si="997"/>
        <v>0</v>
      </c>
      <c r="AN271" s="176" t="e">
        <f>AM271/AJ271*100</f>
        <v>#DIV/0!</v>
      </c>
      <c r="AO271" s="176">
        <f t="shared" ref="AO271:AP271" si="998">AO272+AO273+AO274+AO276+AO277</f>
        <v>0</v>
      </c>
      <c r="AP271" s="176">
        <f t="shared" si="998"/>
        <v>0</v>
      </c>
      <c r="AQ271" s="176" t="e">
        <f>AP271/AO271*100</f>
        <v>#DIV/0!</v>
      </c>
      <c r="AR271" s="176">
        <f t="shared" ref="AR271:AU271" si="999">AR272+AR273+AR274+AR276+AR277</f>
        <v>0</v>
      </c>
      <c r="AS271" s="176">
        <f t="shared" si="999"/>
        <v>0</v>
      </c>
      <c r="AT271" s="176">
        <f t="shared" si="999"/>
        <v>0</v>
      </c>
      <c r="AU271" s="176">
        <f t="shared" si="999"/>
        <v>0</v>
      </c>
      <c r="AV271" s="176" t="e">
        <f>AU271/AR271*100</f>
        <v>#DIV/0!</v>
      </c>
      <c r="AW271" s="176">
        <f t="shared" ref="AW271:AX271" si="1000">AW272+AW273+AW274+AW276+AW277</f>
        <v>0</v>
      </c>
      <c r="AX271" s="176">
        <f t="shared" si="1000"/>
        <v>0</v>
      </c>
      <c r="AY271" s="176" t="e">
        <f>AX271/AW271*100</f>
        <v>#DIV/0!</v>
      </c>
      <c r="AZ271" s="272"/>
    </row>
    <row r="272" spans="1:52" ht="31.5">
      <c r="A272" s="267"/>
      <c r="B272" s="270"/>
      <c r="C272" s="270"/>
      <c r="D272" s="186" t="s">
        <v>37</v>
      </c>
      <c r="E272" s="154">
        <f t="shared" si="987"/>
        <v>0</v>
      </c>
      <c r="F272" s="154">
        <f t="shared" si="988"/>
        <v>0</v>
      </c>
      <c r="G272" s="179"/>
      <c r="H272" s="155"/>
      <c r="I272" s="155"/>
      <c r="J272" s="180"/>
      <c r="K272" s="155"/>
      <c r="L272" s="155"/>
      <c r="M272" s="180"/>
      <c r="N272" s="155"/>
      <c r="O272" s="155"/>
      <c r="P272" s="182"/>
      <c r="Q272" s="155"/>
      <c r="R272" s="155"/>
      <c r="S272" s="180"/>
      <c r="T272" s="155"/>
      <c r="U272" s="155"/>
      <c r="V272" s="180"/>
      <c r="W272" s="155"/>
      <c r="X272" s="155"/>
      <c r="Y272" s="180"/>
      <c r="Z272" s="155"/>
      <c r="AA272" s="158"/>
      <c r="AB272" s="181"/>
      <c r="AC272" s="180"/>
      <c r="AD272" s="182"/>
      <c r="AE272" s="155"/>
      <c r="AF272" s="158"/>
      <c r="AG272" s="181"/>
      <c r="AH272" s="187"/>
      <c r="AI272" s="182"/>
      <c r="AJ272" s="155"/>
      <c r="AK272" s="158"/>
      <c r="AL272" s="181"/>
      <c r="AM272" s="187"/>
      <c r="AN272" s="182"/>
      <c r="AO272" s="188"/>
      <c r="AP272" s="155"/>
      <c r="AQ272" s="155"/>
      <c r="AR272" s="155"/>
      <c r="AS272" s="156"/>
      <c r="AT272" s="181"/>
      <c r="AU272" s="187"/>
      <c r="AV272" s="182"/>
      <c r="AW272" s="155"/>
      <c r="AX272" s="157"/>
      <c r="AY272" s="182"/>
      <c r="AZ272" s="273"/>
    </row>
    <row r="273" spans="1:52" ht="64.5" customHeight="1">
      <c r="A273" s="267"/>
      <c r="B273" s="270"/>
      <c r="C273" s="270"/>
      <c r="D273" s="189" t="s">
        <v>2</v>
      </c>
      <c r="E273" s="154">
        <f t="shared" si="987"/>
        <v>0</v>
      </c>
      <c r="F273" s="154">
        <f t="shared" si="988"/>
        <v>0</v>
      </c>
      <c r="G273" s="190"/>
      <c r="H273" s="160"/>
      <c r="I273" s="160"/>
      <c r="J273" s="161"/>
      <c r="K273" s="160"/>
      <c r="L273" s="160"/>
      <c r="M273" s="161"/>
      <c r="N273" s="160"/>
      <c r="O273" s="160"/>
      <c r="P273" s="191"/>
      <c r="Q273" s="160"/>
      <c r="R273" s="160"/>
      <c r="S273" s="161"/>
      <c r="T273" s="160"/>
      <c r="U273" s="160"/>
      <c r="V273" s="161"/>
      <c r="W273" s="160"/>
      <c r="X273" s="160"/>
      <c r="Y273" s="161"/>
      <c r="Z273" s="160"/>
      <c r="AA273" s="164"/>
      <c r="AB273" s="165"/>
      <c r="AC273" s="161"/>
      <c r="AD273" s="191"/>
      <c r="AE273" s="160"/>
      <c r="AF273" s="164"/>
      <c r="AG273" s="165"/>
      <c r="AH273" s="192"/>
      <c r="AI273" s="191"/>
      <c r="AJ273" s="160"/>
      <c r="AK273" s="164"/>
      <c r="AL273" s="165"/>
      <c r="AM273" s="192"/>
      <c r="AN273" s="191"/>
      <c r="AO273" s="167"/>
      <c r="AP273" s="161"/>
      <c r="AQ273" s="161"/>
      <c r="AR273" s="160"/>
      <c r="AS273" s="162"/>
      <c r="AT273" s="165"/>
      <c r="AU273" s="192"/>
      <c r="AV273" s="191"/>
      <c r="AW273" s="160"/>
      <c r="AX273" s="163"/>
      <c r="AY273" s="191"/>
      <c r="AZ273" s="273"/>
    </row>
    <row r="274" spans="1:52" ht="21.75" customHeight="1">
      <c r="A274" s="267"/>
      <c r="B274" s="270"/>
      <c r="C274" s="270"/>
      <c r="D274" s="218" t="s">
        <v>279</v>
      </c>
      <c r="E274" s="154">
        <f t="shared" si="987"/>
        <v>182.90192999999999</v>
      </c>
      <c r="F274" s="154">
        <f t="shared" si="988"/>
        <v>0</v>
      </c>
      <c r="G274" s="190"/>
      <c r="H274" s="160"/>
      <c r="I274" s="160"/>
      <c r="J274" s="161"/>
      <c r="K274" s="160"/>
      <c r="L274" s="160"/>
      <c r="M274" s="161"/>
      <c r="N274" s="160"/>
      <c r="O274" s="160"/>
      <c r="P274" s="191"/>
      <c r="Q274" s="160"/>
      <c r="R274" s="160"/>
      <c r="S274" s="161"/>
      <c r="T274" s="160"/>
      <c r="U274" s="160"/>
      <c r="V274" s="161"/>
      <c r="W274" s="160"/>
      <c r="X274" s="160"/>
      <c r="Y274" s="161"/>
      <c r="Z274" s="160"/>
      <c r="AA274" s="164"/>
      <c r="AB274" s="165"/>
      <c r="AC274" s="161"/>
      <c r="AD274" s="191"/>
      <c r="AE274" s="160">
        <v>182.90192999999999</v>
      </c>
      <c r="AF274" s="164"/>
      <c r="AG274" s="165"/>
      <c r="AH274" s="192"/>
      <c r="AI274" s="191"/>
      <c r="AJ274" s="160"/>
      <c r="AK274" s="164"/>
      <c r="AL274" s="165"/>
      <c r="AM274" s="192"/>
      <c r="AN274" s="191"/>
      <c r="AO274" s="160"/>
      <c r="AP274" s="192"/>
      <c r="AQ274" s="191"/>
      <c r="AR274" s="160"/>
      <c r="AS274" s="164"/>
      <c r="AT274" s="165"/>
      <c r="AU274" s="192"/>
      <c r="AV274" s="191"/>
      <c r="AW274" s="160"/>
      <c r="AX274" s="163"/>
      <c r="AY274" s="166"/>
      <c r="AZ274" s="273"/>
    </row>
    <row r="275" spans="1:52" ht="87.75" customHeight="1">
      <c r="A275" s="267"/>
      <c r="B275" s="270"/>
      <c r="C275" s="270"/>
      <c r="D275" s="218" t="s">
        <v>286</v>
      </c>
      <c r="E275" s="154">
        <f t="shared" si="987"/>
        <v>0</v>
      </c>
      <c r="F275" s="154">
        <f t="shared" si="988"/>
        <v>0</v>
      </c>
      <c r="G275" s="159"/>
      <c r="H275" s="169"/>
      <c r="I275" s="169"/>
      <c r="J275" s="168"/>
      <c r="K275" s="169"/>
      <c r="L275" s="169"/>
      <c r="M275" s="168"/>
      <c r="N275" s="169"/>
      <c r="O275" s="169"/>
      <c r="P275" s="174"/>
      <c r="Q275" s="169"/>
      <c r="R275" s="169"/>
      <c r="S275" s="168"/>
      <c r="T275" s="169"/>
      <c r="U275" s="169"/>
      <c r="V275" s="168"/>
      <c r="W275" s="169"/>
      <c r="X275" s="169"/>
      <c r="Y275" s="168"/>
      <c r="Z275" s="169"/>
      <c r="AA275" s="171"/>
      <c r="AB275" s="172"/>
      <c r="AC275" s="168"/>
      <c r="AD275" s="174"/>
      <c r="AE275" s="169"/>
      <c r="AF275" s="171"/>
      <c r="AG275" s="172"/>
      <c r="AH275" s="195"/>
      <c r="AI275" s="174"/>
      <c r="AJ275" s="169"/>
      <c r="AK275" s="171"/>
      <c r="AL275" s="172"/>
      <c r="AM275" s="195"/>
      <c r="AN275" s="174"/>
      <c r="AO275" s="169"/>
      <c r="AP275" s="195"/>
      <c r="AQ275" s="174"/>
      <c r="AR275" s="169"/>
      <c r="AS275" s="173"/>
      <c r="AT275" s="172"/>
      <c r="AU275" s="195"/>
      <c r="AV275" s="174"/>
      <c r="AW275" s="160"/>
      <c r="AX275" s="170"/>
      <c r="AY275" s="174"/>
      <c r="AZ275" s="273"/>
    </row>
    <row r="276" spans="1:52" ht="21.75" customHeight="1">
      <c r="A276" s="267"/>
      <c r="B276" s="270"/>
      <c r="C276" s="270"/>
      <c r="D276" s="218" t="s">
        <v>280</v>
      </c>
      <c r="E276" s="154">
        <f t="shared" si="987"/>
        <v>0</v>
      </c>
      <c r="F276" s="154">
        <f t="shared" si="988"/>
        <v>0</v>
      </c>
      <c r="G276" s="159"/>
      <c r="H276" s="169"/>
      <c r="I276" s="169"/>
      <c r="J276" s="168"/>
      <c r="K276" s="169"/>
      <c r="L276" s="169"/>
      <c r="M276" s="168"/>
      <c r="N276" s="169"/>
      <c r="O276" s="169"/>
      <c r="P276" s="174"/>
      <c r="Q276" s="169"/>
      <c r="R276" s="169"/>
      <c r="S276" s="168"/>
      <c r="T276" s="169"/>
      <c r="U276" s="169"/>
      <c r="V276" s="168"/>
      <c r="W276" s="169"/>
      <c r="X276" s="169"/>
      <c r="Y276" s="168"/>
      <c r="Z276" s="169"/>
      <c r="AA276" s="171"/>
      <c r="AB276" s="172"/>
      <c r="AC276" s="168"/>
      <c r="AD276" s="174"/>
      <c r="AE276" s="169"/>
      <c r="AF276" s="171"/>
      <c r="AG276" s="172"/>
      <c r="AH276" s="195"/>
      <c r="AI276" s="174"/>
      <c r="AJ276" s="169"/>
      <c r="AK276" s="171"/>
      <c r="AL276" s="172"/>
      <c r="AM276" s="195"/>
      <c r="AN276" s="174"/>
      <c r="AO276" s="169"/>
      <c r="AP276" s="195"/>
      <c r="AQ276" s="174"/>
      <c r="AR276" s="169"/>
      <c r="AS276" s="173"/>
      <c r="AT276" s="172"/>
      <c r="AU276" s="195"/>
      <c r="AV276" s="174"/>
      <c r="AW276" s="169"/>
      <c r="AX276" s="170"/>
      <c r="AY276" s="174"/>
      <c r="AZ276" s="273"/>
    </row>
    <row r="277" spans="1:52" ht="33.75" customHeight="1">
      <c r="A277" s="268"/>
      <c r="B277" s="271"/>
      <c r="C277" s="271"/>
      <c r="D277" s="177" t="s">
        <v>43</v>
      </c>
      <c r="E277" s="154">
        <f t="shared" si="987"/>
        <v>0</v>
      </c>
      <c r="F277" s="154">
        <f t="shared" si="988"/>
        <v>0</v>
      </c>
      <c r="G277" s="179"/>
      <c r="H277" s="155"/>
      <c r="I277" s="155"/>
      <c r="J277" s="180"/>
      <c r="K277" s="155"/>
      <c r="L277" s="155"/>
      <c r="M277" s="180"/>
      <c r="N277" s="155"/>
      <c r="O277" s="155"/>
      <c r="P277" s="182"/>
      <c r="Q277" s="155"/>
      <c r="R277" s="155"/>
      <c r="S277" s="180"/>
      <c r="T277" s="155"/>
      <c r="U277" s="155"/>
      <c r="V277" s="180"/>
      <c r="W277" s="155"/>
      <c r="X277" s="155"/>
      <c r="Y277" s="180"/>
      <c r="Z277" s="155"/>
      <c r="AA277" s="158"/>
      <c r="AB277" s="181"/>
      <c r="AC277" s="180"/>
      <c r="AD277" s="182"/>
      <c r="AE277" s="155"/>
      <c r="AF277" s="158"/>
      <c r="AG277" s="181"/>
      <c r="AH277" s="187"/>
      <c r="AI277" s="182"/>
      <c r="AJ277" s="155"/>
      <c r="AK277" s="158"/>
      <c r="AL277" s="181"/>
      <c r="AM277" s="187"/>
      <c r="AN277" s="182"/>
      <c r="AO277" s="155"/>
      <c r="AP277" s="187"/>
      <c r="AQ277" s="182"/>
      <c r="AR277" s="155"/>
      <c r="AS277" s="156"/>
      <c r="AT277" s="181"/>
      <c r="AU277" s="187"/>
      <c r="AV277" s="182"/>
      <c r="AW277" s="155"/>
      <c r="AX277" s="155"/>
      <c r="AY277" s="182"/>
      <c r="AZ277" s="274"/>
    </row>
    <row r="278" spans="1:52" ht="18.75" customHeight="1">
      <c r="A278" s="266" t="s">
        <v>376</v>
      </c>
      <c r="B278" s="269" t="s">
        <v>377</v>
      </c>
      <c r="C278" s="269" t="s">
        <v>315</v>
      </c>
      <c r="D278" s="184" t="s">
        <v>41</v>
      </c>
      <c r="E278" s="154">
        <f t="shared" ref="E278:E284" si="1001">H278+K278+N278+Q278+T278+W278+Z278+AE278+AJ278+AO278+AR278+AW278</f>
        <v>429.87223</v>
      </c>
      <c r="F278" s="154">
        <f t="shared" ref="F278:F284" si="1002">I278+L278+O278+R278+U278+X278+AA278+AF278+AK278+AP278+AS278+AX278</f>
        <v>0</v>
      </c>
      <c r="G278" s="185">
        <f>F278/E278</f>
        <v>0</v>
      </c>
      <c r="H278" s="176">
        <f>H279+H280+H281+H283+H284</f>
        <v>0</v>
      </c>
      <c r="I278" s="176">
        <f t="shared" ref="I278" si="1003">I279+I280+I281+I283+I284</f>
        <v>0</v>
      </c>
      <c r="J278" s="176" t="e">
        <f>I278/H278*100</f>
        <v>#DIV/0!</v>
      </c>
      <c r="K278" s="176">
        <f t="shared" ref="K278:L278" si="1004">K279+K280+K281+K283+K284</f>
        <v>0</v>
      </c>
      <c r="L278" s="176">
        <f t="shared" si="1004"/>
        <v>0</v>
      </c>
      <c r="M278" s="176" t="e">
        <f>L278/K278*100</f>
        <v>#DIV/0!</v>
      </c>
      <c r="N278" s="176">
        <f t="shared" ref="N278:O278" si="1005">N279+N280+N281+N283+N284</f>
        <v>429.87223</v>
      </c>
      <c r="O278" s="176">
        <f t="shared" si="1005"/>
        <v>0</v>
      </c>
      <c r="P278" s="176">
        <f>O278/N278*100</f>
        <v>0</v>
      </c>
      <c r="Q278" s="176">
        <f t="shared" ref="Q278:R278" si="1006">Q279+Q280+Q281+Q283+Q284</f>
        <v>0</v>
      </c>
      <c r="R278" s="176">
        <f t="shared" si="1006"/>
        <v>0</v>
      </c>
      <c r="S278" s="176" t="e">
        <f>R278/Q278*100</f>
        <v>#DIV/0!</v>
      </c>
      <c r="T278" s="176">
        <f t="shared" ref="T278:U278" si="1007">T279+T280+T281+T283+T284</f>
        <v>0</v>
      </c>
      <c r="U278" s="176">
        <f t="shared" si="1007"/>
        <v>0</v>
      </c>
      <c r="V278" s="176" t="e">
        <f>U278/T278*100</f>
        <v>#DIV/0!</v>
      </c>
      <c r="W278" s="176">
        <f t="shared" ref="W278:X278" si="1008">W279+W280+W281+W283+W284</f>
        <v>0</v>
      </c>
      <c r="X278" s="176">
        <f t="shared" si="1008"/>
        <v>0</v>
      </c>
      <c r="Y278" s="176" t="e">
        <f>X278/W278*100</f>
        <v>#DIV/0!</v>
      </c>
      <c r="Z278" s="176">
        <f t="shared" ref="Z278:AC278" si="1009">Z279+Z280+Z281+Z283+Z284</f>
        <v>0</v>
      </c>
      <c r="AA278" s="176">
        <f t="shared" si="1009"/>
        <v>0</v>
      </c>
      <c r="AB278" s="176">
        <f t="shared" si="1009"/>
        <v>0</v>
      </c>
      <c r="AC278" s="176">
        <f t="shared" si="1009"/>
        <v>0</v>
      </c>
      <c r="AD278" s="176" t="e">
        <f>AC278/Z278*100</f>
        <v>#DIV/0!</v>
      </c>
      <c r="AE278" s="176">
        <f t="shared" ref="AE278:AH278" si="1010">AE279+AE280+AE281+AE283+AE284</f>
        <v>0</v>
      </c>
      <c r="AF278" s="176">
        <f t="shared" si="1010"/>
        <v>0</v>
      </c>
      <c r="AG278" s="176">
        <f t="shared" si="1010"/>
        <v>0</v>
      </c>
      <c r="AH278" s="176">
        <f t="shared" si="1010"/>
        <v>0</v>
      </c>
      <c r="AI278" s="176" t="e">
        <f>AH278/AE278*100</f>
        <v>#DIV/0!</v>
      </c>
      <c r="AJ278" s="176">
        <f t="shared" ref="AJ278:AM278" si="1011">AJ279+AJ280+AJ281+AJ283+AJ284</f>
        <v>0</v>
      </c>
      <c r="AK278" s="176">
        <f t="shared" si="1011"/>
        <v>0</v>
      </c>
      <c r="AL278" s="176">
        <f t="shared" si="1011"/>
        <v>0</v>
      </c>
      <c r="AM278" s="176">
        <f t="shared" si="1011"/>
        <v>0</v>
      </c>
      <c r="AN278" s="176" t="e">
        <f>AM278/AJ278*100</f>
        <v>#DIV/0!</v>
      </c>
      <c r="AO278" s="176">
        <f t="shared" ref="AO278:AP278" si="1012">AO279+AO280+AO281+AO283+AO284</f>
        <v>0</v>
      </c>
      <c r="AP278" s="176">
        <f t="shared" si="1012"/>
        <v>0</v>
      </c>
      <c r="AQ278" s="176" t="e">
        <f>AP278/AO278*100</f>
        <v>#DIV/0!</v>
      </c>
      <c r="AR278" s="176">
        <f t="shared" ref="AR278:AU278" si="1013">AR279+AR280+AR281+AR283+AR284</f>
        <v>0</v>
      </c>
      <c r="AS278" s="176">
        <f t="shared" si="1013"/>
        <v>0</v>
      </c>
      <c r="AT278" s="176">
        <f t="shared" si="1013"/>
        <v>0</v>
      </c>
      <c r="AU278" s="176">
        <f t="shared" si="1013"/>
        <v>0</v>
      </c>
      <c r="AV278" s="176" t="e">
        <f>AU278/AR278*100</f>
        <v>#DIV/0!</v>
      </c>
      <c r="AW278" s="176">
        <f t="shared" ref="AW278:AX278" si="1014">AW279+AW280+AW281+AW283+AW284</f>
        <v>0</v>
      </c>
      <c r="AX278" s="176">
        <f t="shared" si="1014"/>
        <v>0</v>
      </c>
      <c r="AY278" s="176" t="e">
        <f>AX278/AW278*100</f>
        <v>#DIV/0!</v>
      </c>
      <c r="AZ278" s="272"/>
    </row>
    <row r="279" spans="1:52" ht="31.5">
      <c r="A279" s="267"/>
      <c r="B279" s="270"/>
      <c r="C279" s="270"/>
      <c r="D279" s="186" t="s">
        <v>37</v>
      </c>
      <c r="E279" s="154">
        <f t="shared" si="1001"/>
        <v>0</v>
      </c>
      <c r="F279" s="154">
        <f t="shared" si="1002"/>
        <v>0</v>
      </c>
      <c r="G279" s="179"/>
      <c r="H279" s="155"/>
      <c r="I279" s="155"/>
      <c r="J279" s="180"/>
      <c r="K279" s="155"/>
      <c r="L279" s="155"/>
      <c r="M279" s="180"/>
      <c r="N279" s="155"/>
      <c r="O279" s="155"/>
      <c r="P279" s="182"/>
      <c r="Q279" s="155"/>
      <c r="R279" s="155"/>
      <c r="S279" s="180"/>
      <c r="T279" s="155"/>
      <c r="U279" s="155"/>
      <c r="V279" s="180"/>
      <c r="W279" s="155"/>
      <c r="X279" s="155"/>
      <c r="Y279" s="180"/>
      <c r="Z279" s="155"/>
      <c r="AA279" s="158"/>
      <c r="AB279" s="181"/>
      <c r="AC279" s="180"/>
      <c r="AD279" s="182"/>
      <c r="AE279" s="155"/>
      <c r="AF279" s="158"/>
      <c r="AG279" s="181"/>
      <c r="AH279" s="187"/>
      <c r="AI279" s="182"/>
      <c r="AJ279" s="155"/>
      <c r="AK279" s="158"/>
      <c r="AL279" s="181"/>
      <c r="AM279" s="187"/>
      <c r="AN279" s="182"/>
      <c r="AO279" s="188"/>
      <c r="AP279" s="155"/>
      <c r="AQ279" s="155"/>
      <c r="AR279" s="155"/>
      <c r="AS279" s="156"/>
      <c r="AT279" s="181"/>
      <c r="AU279" s="187"/>
      <c r="AV279" s="182"/>
      <c r="AW279" s="155"/>
      <c r="AX279" s="157"/>
      <c r="AY279" s="182"/>
      <c r="AZ279" s="273"/>
    </row>
    <row r="280" spans="1:52" ht="64.5" customHeight="1">
      <c r="A280" s="267"/>
      <c r="B280" s="270"/>
      <c r="C280" s="270"/>
      <c r="D280" s="189" t="s">
        <v>2</v>
      </c>
      <c r="E280" s="154">
        <f t="shared" si="1001"/>
        <v>0</v>
      </c>
      <c r="F280" s="154">
        <f t="shared" si="1002"/>
        <v>0</v>
      </c>
      <c r="G280" s="190"/>
      <c r="H280" s="160"/>
      <c r="I280" s="160"/>
      <c r="J280" s="161"/>
      <c r="K280" s="160"/>
      <c r="L280" s="160"/>
      <c r="M280" s="161"/>
      <c r="N280" s="160"/>
      <c r="O280" s="160"/>
      <c r="P280" s="191"/>
      <c r="Q280" s="160"/>
      <c r="R280" s="160"/>
      <c r="S280" s="161"/>
      <c r="T280" s="160"/>
      <c r="U280" s="160"/>
      <c r="V280" s="161"/>
      <c r="W280" s="160"/>
      <c r="X280" s="160"/>
      <c r="Y280" s="161"/>
      <c r="Z280" s="160"/>
      <c r="AA280" s="164"/>
      <c r="AB280" s="165"/>
      <c r="AC280" s="161"/>
      <c r="AD280" s="191"/>
      <c r="AE280" s="160"/>
      <c r="AF280" s="164"/>
      <c r="AG280" s="165"/>
      <c r="AH280" s="192"/>
      <c r="AI280" s="191"/>
      <c r="AJ280" s="160"/>
      <c r="AK280" s="164"/>
      <c r="AL280" s="165"/>
      <c r="AM280" s="192"/>
      <c r="AN280" s="191"/>
      <c r="AO280" s="167"/>
      <c r="AP280" s="161"/>
      <c r="AQ280" s="161"/>
      <c r="AR280" s="160"/>
      <c r="AS280" s="162"/>
      <c r="AT280" s="165"/>
      <c r="AU280" s="192"/>
      <c r="AV280" s="191"/>
      <c r="AW280" s="160"/>
      <c r="AX280" s="163"/>
      <c r="AY280" s="191"/>
      <c r="AZ280" s="273"/>
    </row>
    <row r="281" spans="1:52" ht="21.75" customHeight="1">
      <c r="A281" s="267"/>
      <c r="B281" s="270"/>
      <c r="C281" s="270"/>
      <c r="D281" s="218" t="s">
        <v>279</v>
      </c>
      <c r="E281" s="154">
        <f t="shared" si="1001"/>
        <v>429.87223</v>
      </c>
      <c r="F281" s="154">
        <f t="shared" si="1002"/>
        <v>0</v>
      </c>
      <c r="G281" s="190"/>
      <c r="H281" s="160"/>
      <c r="I281" s="160"/>
      <c r="J281" s="161"/>
      <c r="K281" s="160"/>
      <c r="L281" s="160"/>
      <c r="M281" s="161"/>
      <c r="N281" s="160">
        <v>429.87223</v>
      </c>
      <c r="O281" s="160"/>
      <c r="P281" s="191"/>
      <c r="Q281" s="160"/>
      <c r="R281" s="160"/>
      <c r="S281" s="161"/>
      <c r="T281" s="160"/>
      <c r="U281" s="160"/>
      <c r="V281" s="161"/>
      <c r="W281" s="160"/>
      <c r="X281" s="160"/>
      <c r="Y281" s="161"/>
      <c r="Z281" s="160"/>
      <c r="AA281" s="164"/>
      <c r="AB281" s="165"/>
      <c r="AC281" s="161"/>
      <c r="AD281" s="191"/>
      <c r="AE281" s="160"/>
      <c r="AF281" s="164"/>
      <c r="AG281" s="165"/>
      <c r="AH281" s="192"/>
      <c r="AI281" s="191"/>
      <c r="AJ281" s="160"/>
      <c r="AK281" s="164"/>
      <c r="AL281" s="165"/>
      <c r="AM281" s="192"/>
      <c r="AN281" s="191"/>
      <c r="AO281" s="160"/>
      <c r="AP281" s="192"/>
      <c r="AQ281" s="191"/>
      <c r="AR281" s="160"/>
      <c r="AS281" s="164"/>
      <c r="AT281" s="165"/>
      <c r="AU281" s="192"/>
      <c r="AV281" s="191"/>
      <c r="AW281" s="160"/>
      <c r="AX281" s="163"/>
      <c r="AY281" s="166"/>
      <c r="AZ281" s="273"/>
    </row>
    <row r="282" spans="1:52" ht="87.75" customHeight="1">
      <c r="A282" s="267"/>
      <c r="B282" s="270"/>
      <c r="C282" s="270"/>
      <c r="D282" s="218" t="s">
        <v>286</v>
      </c>
      <c r="E282" s="154">
        <f t="shared" si="1001"/>
        <v>0</v>
      </c>
      <c r="F282" s="154">
        <f t="shared" si="1002"/>
        <v>0</v>
      </c>
      <c r="G282" s="159"/>
      <c r="H282" s="169"/>
      <c r="I282" s="169"/>
      <c r="J282" s="168"/>
      <c r="K282" s="169"/>
      <c r="L282" s="169"/>
      <c r="M282" s="168"/>
      <c r="N282" s="169"/>
      <c r="O282" s="169"/>
      <c r="P282" s="174"/>
      <c r="Q282" s="169"/>
      <c r="R282" s="169"/>
      <c r="S282" s="168"/>
      <c r="T282" s="169"/>
      <c r="U282" s="169"/>
      <c r="V282" s="168"/>
      <c r="W282" s="169"/>
      <c r="X282" s="169"/>
      <c r="Y282" s="168"/>
      <c r="Z282" s="169"/>
      <c r="AA282" s="171"/>
      <c r="AB282" s="172"/>
      <c r="AC282" s="168"/>
      <c r="AD282" s="174"/>
      <c r="AE282" s="169"/>
      <c r="AF282" s="171"/>
      <c r="AG282" s="172"/>
      <c r="AH282" s="195"/>
      <c r="AI282" s="174"/>
      <c r="AJ282" s="169"/>
      <c r="AK282" s="171"/>
      <c r="AL282" s="172"/>
      <c r="AM282" s="195"/>
      <c r="AN282" s="174"/>
      <c r="AO282" s="169"/>
      <c r="AP282" s="195"/>
      <c r="AQ282" s="174"/>
      <c r="AR282" s="169"/>
      <c r="AS282" s="173"/>
      <c r="AT282" s="172"/>
      <c r="AU282" s="195"/>
      <c r="AV282" s="174"/>
      <c r="AW282" s="160"/>
      <c r="AX282" s="170"/>
      <c r="AY282" s="174"/>
      <c r="AZ282" s="273"/>
    </row>
    <row r="283" spans="1:52" ht="21.75" customHeight="1">
      <c r="A283" s="267"/>
      <c r="B283" s="270"/>
      <c r="C283" s="270"/>
      <c r="D283" s="218" t="s">
        <v>280</v>
      </c>
      <c r="E283" s="154">
        <f t="shared" si="1001"/>
        <v>0</v>
      </c>
      <c r="F283" s="154">
        <f t="shared" si="1002"/>
        <v>0</v>
      </c>
      <c r="G283" s="159"/>
      <c r="H283" s="169"/>
      <c r="I283" s="169"/>
      <c r="J283" s="168"/>
      <c r="K283" s="169"/>
      <c r="L283" s="169"/>
      <c r="M283" s="168"/>
      <c r="N283" s="169"/>
      <c r="O283" s="169"/>
      <c r="P283" s="174"/>
      <c r="Q283" s="169"/>
      <c r="R283" s="169"/>
      <c r="S283" s="168"/>
      <c r="T283" s="169"/>
      <c r="U283" s="169"/>
      <c r="V283" s="168"/>
      <c r="W283" s="169"/>
      <c r="X283" s="169"/>
      <c r="Y283" s="168"/>
      <c r="Z283" s="169"/>
      <c r="AA283" s="171"/>
      <c r="AB283" s="172"/>
      <c r="AC283" s="168"/>
      <c r="AD283" s="174"/>
      <c r="AE283" s="169"/>
      <c r="AF283" s="171"/>
      <c r="AG283" s="172"/>
      <c r="AH283" s="195"/>
      <c r="AI283" s="174"/>
      <c r="AJ283" s="169"/>
      <c r="AK283" s="171"/>
      <c r="AL283" s="172"/>
      <c r="AM283" s="195"/>
      <c r="AN283" s="174"/>
      <c r="AO283" s="169"/>
      <c r="AP283" s="195"/>
      <c r="AQ283" s="174"/>
      <c r="AR283" s="169"/>
      <c r="AS283" s="173"/>
      <c r="AT283" s="172"/>
      <c r="AU283" s="195"/>
      <c r="AV283" s="174"/>
      <c r="AW283" s="169"/>
      <c r="AX283" s="170"/>
      <c r="AY283" s="174"/>
      <c r="AZ283" s="273"/>
    </row>
    <row r="284" spans="1:52" ht="33.75" customHeight="1">
      <c r="A284" s="268"/>
      <c r="B284" s="271"/>
      <c r="C284" s="271"/>
      <c r="D284" s="177" t="s">
        <v>43</v>
      </c>
      <c r="E284" s="154">
        <f t="shared" si="1001"/>
        <v>0</v>
      </c>
      <c r="F284" s="154">
        <f t="shared" si="1002"/>
        <v>0</v>
      </c>
      <c r="G284" s="179"/>
      <c r="H284" s="155"/>
      <c r="I284" s="155"/>
      <c r="J284" s="180"/>
      <c r="K284" s="155"/>
      <c r="L284" s="155"/>
      <c r="M284" s="180"/>
      <c r="N284" s="155"/>
      <c r="O284" s="155"/>
      <c r="P284" s="182"/>
      <c r="Q284" s="155"/>
      <c r="R284" s="155"/>
      <c r="S284" s="180"/>
      <c r="T284" s="155"/>
      <c r="U284" s="155"/>
      <c r="V284" s="180"/>
      <c r="W284" s="155"/>
      <c r="X284" s="155"/>
      <c r="Y284" s="180"/>
      <c r="Z284" s="155"/>
      <c r="AA284" s="158"/>
      <c r="AB284" s="181"/>
      <c r="AC284" s="180"/>
      <c r="AD284" s="182"/>
      <c r="AE284" s="155"/>
      <c r="AF284" s="158"/>
      <c r="AG284" s="181"/>
      <c r="AH284" s="187"/>
      <c r="AI284" s="182"/>
      <c r="AJ284" s="155"/>
      <c r="AK284" s="158"/>
      <c r="AL284" s="181"/>
      <c r="AM284" s="187"/>
      <c r="AN284" s="182"/>
      <c r="AO284" s="155"/>
      <c r="AP284" s="187"/>
      <c r="AQ284" s="182"/>
      <c r="AR284" s="155"/>
      <c r="AS284" s="156"/>
      <c r="AT284" s="181"/>
      <c r="AU284" s="187"/>
      <c r="AV284" s="182"/>
      <c r="AW284" s="155"/>
      <c r="AX284" s="155"/>
      <c r="AY284" s="182"/>
      <c r="AZ284" s="274"/>
    </row>
    <row r="285" spans="1:52" ht="18.75" customHeight="1">
      <c r="A285" s="266" t="s">
        <v>378</v>
      </c>
      <c r="B285" s="269" t="s">
        <v>379</v>
      </c>
      <c r="C285" s="269" t="s">
        <v>315</v>
      </c>
      <c r="D285" s="184" t="s">
        <v>41</v>
      </c>
      <c r="E285" s="154">
        <f t="shared" ref="E285:E291" si="1015">H285+K285+N285+Q285+T285+W285+Z285+AE285+AJ285+AO285+AR285+AW285</f>
        <v>132.18100000000001</v>
      </c>
      <c r="F285" s="154">
        <f t="shared" ref="F285:F291" si="1016">I285+L285+O285+R285+U285+X285+AA285+AF285+AK285+AP285+AS285+AX285</f>
        <v>0</v>
      </c>
      <c r="G285" s="185">
        <f>F285/E285</f>
        <v>0</v>
      </c>
      <c r="H285" s="176">
        <f>H286+H287+H288+H290+H291</f>
        <v>0</v>
      </c>
      <c r="I285" s="176">
        <f t="shared" ref="I285" si="1017">I286+I287+I288+I290+I291</f>
        <v>0</v>
      </c>
      <c r="J285" s="176" t="e">
        <f>I285/H285*100</f>
        <v>#DIV/0!</v>
      </c>
      <c r="K285" s="176">
        <f t="shared" ref="K285:L285" si="1018">K286+K287+K288+K290+K291</f>
        <v>0</v>
      </c>
      <c r="L285" s="176">
        <f t="shared" si="1018"/>
        <v>0</v>
      </c>
      <c r="M285" s="176" t="e">
        <f>L285/K285*100</f>
        <v>#DIV/0!</v>
      </c>
      <c r="N285" s="176">
        <f t="shared" ref="N285:O285" si="1019">N286+N287+N288+N290+N291</f>
        <v>0</v>
      </c>
      <c r="O285" s="176">
        <f t="shared" si="1019"/>
        <v>0</v>
      </c>
      <c r="P285" s="176" t="e">
        <f>O285/N285*100</f>
        <v>#DIV/0!</v>
      </c>
      <c r="Q285" s="176">
        <f t="shared" ref="Q285:R285" si="1020">Q286+Q287+Q288+Q290+Q291</f>
        <v>0</v>
      </c>
      <c r="R285" s="176">
        <f t="shared" si="1020"/>
        <v>0</v>
      </c>
      <c r="S285" s="176" t="e">
        <f>R285/Q285*100</f>
        <v>#DIV/0!</v>
      </c>
      <c r="T285" s="176">
        <f t="shared" ref="T285:U285" si="1021">T286+T287+T288+T290+T291</f>
        <v>0</v>
      </c>
      <c r="U285" s="176">
        <f t="shared" si="1021"/>
        <v>0</v>
      </c>
      <c r="V285" s="176" t="e">
        <f>U285/T285*100</f>
        <v>#DIV/0!</v>
      </c>
      <c r="W285" s="176">
        <f t="shared" ref="W285:X285" si="1022">W286+W287+W288+W290+W291</f>
        <v>0</v>
      </c>
      <c r="X285" s="176">
        <f t="shared" si="1022"/>
        <v>0</v>
      </c>
      <c r="Y285" s="176" t="e">
        <f>X285/W285*100</f>
        <v>#DIV/0!</v>
      </c>
      <c r="Z285" s="176">
        <f t="shared" ref="Z285:AC285" si="1023">Z286+Z287+Z288+Z290+Z291</f>
        <v>0</v>
      </c>
      <c r="AA285" s="176">
        <f t="shared" si="1023"/>
        <v>0</v>
      </c>
      <c r="AB285" s="176">
        <f t="shared" si="1023"/>
        <v>0</v>
      </c>
      <c r="AC285" s="176">
        <f t="shared" si="1023"/>
        <v>0</v>
      </c>
      <c r="AD285" s="176" t="e">
        <f>AC285/Z285*100</f>
        <v>#DIV/0!</v>
      </c>
      <c r="AE285" s="176">
        <f t="shared" ref="AE285:AH285" si="1024">AE286+AE287+AE288+AE290+AE291</f>
        <v>0</v>
      </c>
      <c r="AF285" s="176">
        <f t="shared" si="1024"/>
        <v>0</v>
      </c>
      <c r="AG285" s="176">
        <f t="shared" si="1024"/>
        <v>0</v>
      </c>
      <c r="AH285" s="176">
        <f t="shared" si="1024"/>
        <v>0</v>
      </c>
      <c r="AI285" s="176" t="e">
        <f>AH285/AE285*100</f>
        <v>#DIV/0!</v>
      </c>
      <c r="AJ285" s="176">
        <f t="shared" ref="AJ285:AM285" si="1025">AJ286+AJ287+AJ288+AJ290+AJ291</f>
        <v>132.18100000000001</v>
      </c>
      <c r="AK285" s="176">
        <f t="shared" si="1025"/>
        <v>0</v>
      </c>
      <c r="AL285" s="176">
        <f t="shared" si="1025"/>
        <v>0</v>
      </c>
      <c r="AM285" s="176">
        <f t="shared" si="1025"/>
        <v>0</v>
      </c>
      <c r="AN285" s="176">
        <f>AM285/AJ285*100</f>
        <v>0</v>
      </c>
      <c r="AO285" s="176">
        <f t="shared" ref="AO285:AP285" si="1026">AO286+AO287+AO288+AO290+AO291</f>
        <v>0</v>
      </c>
      <c r="AP285" s="176">
        <f t="shared" si="1026"/>
        <v>0</v>
      </c>
      <c r="AQ285" s="176" t="e">
        <f>AP285/AO285*100</f>
        <v>#DIV/0!</v>
      </c>
      <c r="AR285" s="176">
        <f t="shared" ref="AR285:AU285" si="1027">AR286+AR287+AR288+AR290+AR291</f>
        <v>0</v>
      </c>
      <c r="AS285" s="176">
        <f t="shared" si="1027"/>
        <v>0</v>
      </c>
      <c r="AT285" s="176">
        <f t="shared" si="1027"/>
        <v>0</v>
      </c>
      <c r="AU285" s="176">
        <f t="shared" si="1027"/>
        <v>0</v>
      </c>
      <c r="AV285" s="176" t="e">
        <f>AU285/AR285*100</f>
        <v>#DIV/0!</v>
      </c>
      <c r="AW285" s="176">
        <f t="shared" ref="AW285:AX285" si="1028">AW286+AW287+AW288+AW290+AW291</f>
        <v>0</v>
      </c>
      <c r="AX285" s="176">
        <f t="shared" si="1028"/>
        <v>0</v>
      </c>
      <c r="AY285" s="176" t="e">
        <f>AX285/AW285*100</f>
        <v>#DIV/0!</v>
      </c>
      <c r="AZ285" s="272"/>
    </row>
    <row r="286" spans="1:52" ht="31.5">
      <c r="A286" s="267"/>
      <c r="B286" s="270"/>
      <c r="C286" s="270"/>
      <c r="D286" s="186" t="s">
        <v>37</v>
      </c>
      <c r="E286" s="154">
        <f t="shared" si="1015"/>
        <v>0</v>
      </c>
      <c r="F286" s="154">
        <f t="shared" si="1016"/>
        <v>0</v>
      </c>
      <c r="G286" s="179"/>
      <c r="H286" s="155"/>
      <c r="I286" s="155"/>
      <c r="J286" s="180"/>
      <c r="K286" s="155"/>
      <c r="L286" s="155"/>
      <c r="M286" s="180"/>
      <c r="N286" s="155"/>
      <c r="O286" s="155"/>
      <c r="P286" s="182"/>
      <c r="Q286" s="155"/>
      <c r="R286" s="155"/>
      <c r="S286" s="180"/>
      <c r="T286" s="155"/>
      <c r="U286" s="155"/>
      <c r="V286" s="180"/>
      <c r="W286" s="155"/>
      <c r="X286" s="155"/>
      <c r="Y286" s="180"/>
      <c r="Z286" s="155"/>
      <c r="AA286" s="158"/>
      <c r="AB286" s="181"/>
      <c r="AC286" s="180"/>
      <c r="AD286" s="182"/>
      <c r="AE286" s="155"/>
      <c r="AF286" s="158"/>
      <c r="AG286" s="181"/>
      <c r="AH286" s="187"/>
      <c r="AI286" s="182"/>
      <c r="AJ286" s="155"/>
      <c r="AK286" s="158"/>
      <c r="AL286" s="181"/>
      <c r="AM286" s="187"/>
      <c r="AN286" s="182"/>
      <c r="AO286" s="188"/>
      <c r="AP286" s="155"/>
      <c r="AQ286" s="155"/>
      <c r="AR286" s="155"/>
      <c r="AS286" s="156"/>
      <c r="AT286" s="181"/>
      <c r="AU286" s="187"/>
      <c r="AV286" s="182"/>
      <c r="AW286" s="155"/>
      <c r="AX286" s="157"/>
      <c r="AY286" s="182"/>
      <c r="AZ286" s="273"/>
    </row>
    <row r="287" spans="1:52" ht="64.5" customHeight="1">
      <c r="A287" s="267"/>
      <c r="B287" s="270"/>
      <c r="C287" s="270"/>
      <c r="D287" s="189" t="s">
        <v>2</v>
      </c>
      <c r="E287" s="154">
        <f t="shared" si="1015"/>
        <v>0</v>
      </c>
      <c r="F287" s="154">
        <f t="shared" si="1016"/>
        <v>0</v>
      </c>
      <c r="G287" s="190"/>
      <c r="H287" s="160"/>
      <c r="I287" s="160"/>
      <c r="J287" s="161"/>
      <c r="K287" s="160"/>
      <c r="L287" s="160"/>
      <c r="M287" s="161"/>
      <c r="N287" s="160"/>
      <c r="O287" s="160"/>
      <c r="P287" s="191"/>
      <c r="Q287" s="160"/>
      <c r="R287" s="160"/>
      <c r="S287" s="161"/>
      <c r="T287" s="160"/>
      <c r="U287" s="160"/>
      <c r="V287" s="161"/>
      <c r="W287" s="160"/>
      <c r="X287" s="160"/>
      <c r="Y287" s="161"/>
      <c r="Z287" s="160"/>
      <c r="AA287" s="164"/>
      <c r="AB287" s="165"/>
      <c r="AC287" s="161"/>
      <c r="AD287" s="191"/>
      <c r="AE287" s="160"/>
      <c r="AF287" s="164"/>
      <c r="AG287" s="165"/>
      <c r="AH287" s="192"/>
      <c r="AI287" s="191"/>
      <c r="AJ287" s="160"/>
      <c r="AK287" s="164"/>
      <c r="AL287" s="165"/>
      <c r="AM287" s="192"/>
      <c r="AN287" s="191"/>
      <c r="AO287" s="167"/>
      <c r="AP287" s="161"/>
      <c r="AQ287" s="161"/>
      <c r="AR287" s="160"/>
      <c r="AS287" s="162"/>
      <c r="AT287" s="165"/>
      <c r="AU287" s="192"/>
      <c r="AV287" s="191"/>
      <c r="AW287" s="160"/>
      <c r="AX287" s="163"/>
      <c r="AY287" s="191"/>
      <c r="AZ287" s="273"/>
    </row>
    <row r="288" spans="1:52" ht="21.75" customHeight="1">
      <c r="A288" s="267"/>
      <c r="B288" s="270"/>
      <c r="C288" s="270"/>
      <c r="D288" s="218" t="s">
        <v>279</v>
      </c>
      <c r="E288" s="154">
        <f t="shared" si="1015"/>
        <v>132.18100000000001</v>
      </c>
      <c r="F288" s="154">
        <f t="shared" si="1016"/>
        <v>0</v>
      </c>
      <c r="G288" s="190"/>
      <c r="H288" s="160"/>
      <c r="I288" s="160"/>
      <c r="J288" s="161"/>
      <c r="K288" s="160"/>
      <c r="L288" s="160"/>
      <c r="M288" s="161"/>
      <c r="N288" s="160"/>
      <c r="O288" s="160"/>
      <c r="P288" s="191"/>
      <c r="Q288" s="160"/>
      <c r="R288" s="160"/>
      <c r="S288" s="161"/>
      <c r="T288" s="160"/>
      <c r="U288" s="160"/>
      <c r="V288" s="161"/>
      <c r="W288" s="160"/>
      <c r="X288" s="160"/>
      <c r="Y288" s="161"/>
      <c r="Z288" s="160"/>
      <c r="AA288" s="164"/>
      <c r="AB288" s="165"/>
      <c r="AC288" s="161"/>
      <c r="AD288" s="191"/>
      <c r="AE288" s="160"/>
      <c r="AF288" s="164"/>
      <c r="AG288" s="165"/>
      <c r="AH288" s="192"/>
      <c r="AI288" s="191"/>
      <c r="AJ288" s="160">
        <v>132.18100000000001</v>
      </c>
      <c r="AK288" s="164"/>
      <c r="AL288" s="165"/>
      <c r="AM288" s="192"/>
      <c r="AN288" s="191"/>
      <c r="AO288" s="160"/>
      <c r="AP288" s="192"/>
      <c r="AQ288" s="191"/>
      <c r="AR288" s="160"/>
      <c r="AS288" s="164"/>
      <c r="AT288" s="165"/>
      <c r="AU288" s="192"/>
      <c r="AV288" s="191"/>
      <c r="AW288" s="160"/>
      <c r="AX288" s="163"/>
      <c r="AY288" s="166"/>
      <c r="AZ288" s="273"/>
    </row>
    <row r="289" spans="1:52" ht="87.75" customHeight="1">
      <c r="A289" s="267"/>
      <c r="B289" s="270"/>
      <c r="C289" s="270"/>
      <c r="D289" s="218" t="s">
        <v>286</v>
      </c>
      <c r="E289" s="154">
        <f t="shared" si="1015"/>
        <v>0</v>
      </c>
      <c r="F289" s="154">
        <f t="shared" si="1016"/>
        <v>0</v>
      </c>
      <c r="G289" s="159"/>
      <c r="H289" s="169"/>
      <c r="I289" s="169"/>
      <c r="J289" s="168"/>
      <c r="K289" s="169"/>
      <c r="L289" s="169"/>
      <c r="M289" s="168"/>
      <c r="N289" s="169"/>
      <c r="O289" s="169"/>
      <c r="P289" s="174"/>
      <c r="Q289" s="169"/>
      <c r="R289" s="169"/>
      <c r="S289" s="168"/>
      <c r="T289" s="169"/>
      <c r="U289" s="169"/>
      <c r="V289" s="168"/>
      <c r="W289" s="169"/>
      <c r="X289" s="169"/>
      <c r="Y289" s="168"/>
      <c r="Z289" s="169"/>
      <c r="AA289" s="171"/>
      <c r="AB289" s="172"/>
      <c r="AC289" s="168"/>
      <c r="AD289" s="174"/>
      <c r="AE289" s="169"/>
      <c r="AF289" s="171"/>
      <c r="AG289" s="172"/>
      <c r="AH289" s="195"/>
      <c r="AI289" s="174"/>
      <c r="AJ289" s="169"/>
      <c r="AK289" s="171"/>
      <c r="AL289" s="172"/>
      <c r="AM289" s="195"/>
      <c r="AN289" s="174"/>
      <c r="AO289" s="169"/>
      <c r="AP289" s="195"/>
      <c r="AQ289" s="174"/>
      <c r="AR289" s="169"/>
      <c r="AS289" s="173"/>
      <c r="AT289" s="172"/>
      <c r="AU289" s="195"/>
      <c r="AV289" s="174"/>
      <c r="AW289" s="160"/>
      <c r="AX289" s="170"/>
      <c r="AY289" s="174"/>
      <c r="AZ289" s="273"/>
    </row>
    <row r="290" spans="1:52" ht="21.75" customHeight="1">
      <c r="A290" s="267"/>
      <c r="B290" s="270"/>
      <c r="C290" s="270"/>
      <c r="D290" s="218" t="s">
        <v>280</v>
      </c>
      <c r="E290" s="154">
        <f t="shared" si="1015"/>
        <v>0</v>
      </c>
      <c r="F290" s="154">
        <f t="shared" si="1016"/>
        <v>0</v>
      </c>
      <c r="G290" s="159"/>
      <c r="H290" s="169"/>
      <c r="I290" s="169"/>
      <c r="J290" s="168"/>
      <c r="K290" s="169"/>
      <c r="L290" s="169"/>
      <c r="M290" s="168"/>
      <c r="N290" s="169"/>
      <c r="O290" s="169"/>
      <c r="P290" s="174"/>
      <c r="Q290" s="169"/>
      <c r="R290" s="169"/>
      <c r="S290" s="168"/>
      <c r="T290" s="169"/>
      <c r="U290" s="169"/>
      <c r="V290" s="168"/>
      <c r="W290" s="169"/>
      <c r="X290" s="169"/>
      <c r="Y290" s="168"/>
      <c r="Z290" s="169"/>
      <c r="AA290" s="171"/>
      <c r="AB290" s="172"/>
      <c r="AC290" s="168"/>
      <c r="AD290" s="174"/>
      <c r="AE290" s="169"/>
      <c r="AF290" s="171"/>
      <c r="AG290" s="172"/>
      <c r="AH290" s="195"/>
      <c r="AI290" s="174"/>
      <c r="AJ290" s="169"/>
      <c r="AK290" s="171"/>
      <c r="AL290" s="172"/>
      <c r="AM290" s="195"/>
      <c r="AN290" s="174"/>
      <c r="AO290" s="169"/>
      <c r="AP290" s="195"/>
      <c r="AQ290" s="174"/>
      <c r="AR290" s="169"/>
      <c r="AS290" s="173"/>
      <c r="AT290" s="172"/>
      <c r="AU290" s="195"/>
      <c r="AV290" s="174"/>
      <c r="AW290" s="169"/>
      <c r="AX290" s="170"/>
      <c r="AY290" s="174"/>
      <c r="AZ290" s="273"/>
    </row>
    <row r="291" spans="1:52" ht="33.75" customHeight="1">
      <c r="A291" s="268"/>
      <c r="B291" s="271"/>
      <c r="C291" s="271"/>
      <c r="D291" s="177" t="s">
        <v>43</v>
      </c>
      <c r="E291" s="154">
        <f t="shared" si="1015"/>
        <v>0</v>
      </c>
      <c r="F291" s="154">
        <f t="shared" si="1016"/>
        <v>0</v>
      </c>
      <c r="G291" s="179"/>
      <c r="H291" s="155"/>
      <c r="I291" s="155"/>
      <c r="J291" s="180"/>
      <c r="K291" s="155"/>
      <c r="L291" s="155"/>
      <c r="M291" s="180"/>
      <c r="N291" s="155"/>
      <c r="O291" s="155"/>
      <c r="P291" s="182"/>
      <c r="Q291" s="155"/>
      <c r="R291" s="155"/>
      <c r="S291" s="180"/>
      <c r="T291" s="155"/>
      <c r="U291" s="155"/>
      <c r="V291" s="180"/>
      <c r="W291" s="155"/>
      <c r="X291" s="155"/>
      <c r="Y291" s="180"/>
      <c r="Z291" s="155"/>
      <c r="AA291" s="158"/>
      <c r="AB291" s="181"/>
      <c r="AC291" s="180"/>
      <c r="AD291" s="182"/>
      <c r="AE291" s="155"/>
      <c r="AF291" s="158"/>
      <c r="AG291" s="181"/>
      <c r="AH291" s="187"/>
      <c r="AI291" s="182"/>
      <c r="AJ291" s="155"/>
      <c r="AK291" s="158"/>
      <c r="AL291" s="181"/>
      <c r="AM291" s="187"/>
      <c r="AN291" s="182"/>
      <c r="AO291" s="155"/>
      <c r="AP291" s="187"/>
      <c r="AQ291" s="182"/>
      <c r="AR291" s="155"/>
      <c r="AS291" s="156"/>
      <c r="AT291" s="181"/>
      <c r="AU291" s="187"/>
      <c r="AV291" s="182"/>
      <c r="AW291" s="155"/>
      <c r="AX291" s="155"/>
      <c r="AY291" s="182"/>
      <c r="AZ291" s="274"/>
    </row>
    <row r="292" spans="1:52" ht="18.75" customHeight="1">
      <c r="A292" s="266" t="s">
        <v>380</v>
      </c>
      <c r="B292" s="269" t="s">
        <v>381</v>
      </c>
      <c r="C292" s="269" t="s">
        <v>315</v>
      </c>
      <c r="D292" s="184" t="s">
        <v>41</v>
      </c>
      <c r="E292" s="154">
        <f t="shared" ref="E292:E298" si="1029">H292+K292+N292+Q292+T292+W292+Z292+AE292+AJ292+AO292+AR292+AW292</f>
        <v>193.8614</v>
      </c>
      <c r="F292" s="154">
        <f t="shared" ref="F292:F298" si="1030">I292+L292+O292+R292+U292+X292+AA292+AF292+AK292+AP292+AS292+AX292</f>
        <v>13.361789999999999</v>
      </c>
      <c r="G292" s="185">
        <f>F292/E292</f>
        <v>6.892444808507521E-2</v>
      </c>
      <c r="H292" s="176">
        <f>H293+H294+H295+H297+H298</f>
        <v>13.361789999999999</v>
      </c>
      <c r="I292" s="176">
        <f t="shared" ref="I292" si="1031">I293+I294+I295+I297+I298</f>
        <v>13.361789999999999</v>
      </c>
      <c r="J292" s="176">
        <f>I292/H292</f>
        <v>1</v>
      </c>
      <c r="K292" s="176">
        <f t="shared" ref="K292:L292" si="1032">K293+K294+K295+K297+K298</f>
        <v>0</v>
      </c>
      <c r="L292" s="176">
        <f t="shared" si="1032"/>
        <v>0</v>
      </c>
      <c r="M292" s="176" t="e">
        <f>L292/K292*100</f>
        <v>#DIV/0!</v>
      </c>
      <c r="N292" s="176">
        <f t="shared" ref="N292:O292" si="1033">N293+N294+N295+N297+N298</f>
        <v>0</v>
      </c>
      <c r="O292" s="176">
        <f t="shared" si="1033"/>
        <v>0</v>
      </c>
      <c r="P292" s="176" t="e">
        <f>O292/N292*100</f>
        <v>#DIV/0!</v>
      </c>
      <c r="Q292" s="176">
        <f t="shared" ref="Q292:R292" si="1034">Q293+Q294+Q295+Q297+Q298</f>
        <v>0</v>
      </c>
      <c r="R292" s="176">
        <f t="shared" si="1034"/>
        <v>0</v>
      </c>
      <c r="S292" s="176" t="e">
        <f>R292/Q292*100</f>
        <v>#DIV/0!</v>
      </c>
      <c r="T292" s="176">
        <f t="shared" ref="T292:U292" si="1035">T293+T294+T295+T297+T298</f>
        <v>0</v>
      </c>
      <c r="U292" s="176">
        <f t="shared" si="1035"/>
        <v>0</v>
      </c>
      <c r="V292" s="176" t="e">
        <f>U292/T292*100</f>
        <v>#DIV/0!</v>
      </c>
      <c r="W292" s="176">
        <f t="shared" ref="W292:X292" si="1036">W293+W294+W295+W297+W298</f>
        <v>0</v>
      </c>
      <c r="X292" s="176">
        <f t="shared" si="1036"/>
        <v>0</v>
      </c>
      <c r="Y292" s="176" t="e">
        <f>X292/W292*100</f>
        <v>#DIV/0!</v>
      </c>
      <c r="Z292" s="176">
        <f t="shared" ref="Z292:AC292" si="1037">Z293+Z294+Z295+Z297+Z298</f>
        <v>180.49961000000002</v>
      </c>
      <c r="AA292" s="176">
        <f t="shared" si="1037"/>
        <v>0</v>
      </c>
      <c r="AB292" s="176">
        <f t="shared" si="1037"/>
        <v>0</v>
      </c>
      <c r="AC292" s="176">
        <f t="shared" si="1037"/>
        <v>0</v>
      </c>
      <c r="AD292" s="176">
        <f>AC292/Z292*100</f>
        <v>0</v>
      </c>
      <c r="AE292" s="176">
        <f t="shared" ref="AE292:AH292" si="1038">AE293+AE294+AE295+AE297+AE298</f>
        <v>0</v>
      </c>
      <c r="AF292" s="176">
        <f t="shared" si="1038"/>
        <v>0</v>
      </c>
      <c r="AG292" s="176">
        <f t="shared" si="1038"/>
        <v>0</v>
      </c>
      <c r="AH292" s="176">
        <f t="shared" si="1038"/>
        <v>0</v>
      </c>
      <c r="AI292" s="176" t="e">
        <f>AH292/AE292*100</f>
        <v>#DIV/0!</v>
      </c>
      <c r="AJ292" s="176">
        <f t="shared" ref="AJ292:AM292" si="1039">AJ293+AJ294+AJ295+AJ297+AJ298</f>
        <v>0</v>
      </c>
      <c r="AK292" s="176">
        <f t="shared" si="1039"/>
        <v>0</v>
      </c>
      <c r="AL292" s="176">
        <f t="shared" si="1039"/>
        <v>0</v>
      </c>
      <c r="AM292" s="176">
        <f t="shared" si="1039"/>
        <v>0</v>
      </c>
      <c r="AN292" s="176" t="e">
        <f>AM292/AJ292*100</f>
        <v>#DIV/0!</v>
      </c>
      <c r="AO292" s="176">
        <f t="shared" ref="AO292:AP292" si="1040">AO293+AO294+AO295+AO297+AO298</f>
        <v>0</v>
      </c>
      <c r="AP292" s="176">
        <f t="shared" si="1040"/>
        <v>0</v>
      </c>
      <c r="AQ292" s="176" t="e">
        <f>AP292/AO292*100</f>
        <v>#DIV/0!</v>
      </c>
      <c r="AR292" s="176">
        <f t="shared" ref="AR292:AU292" si="1041">AR293+AR294+AR295+AR297+AR298</f>
        <v>0</v>
      </c>
      <c r="AS292" s="176">
        <f t="shared" si="1041"/>
        <v>0</v>
      </c>
      <c r="AT292" s="176">
        <f t="shared" si="1041"/>
        <v>0</v>
      </c>
      <c r="AU292" s="176">
        <f t="shared" si="1041"/>
        <v>0</v>
      </c>
      <c r="AV292" s="176" t="e">
        <f>AU292/AR292*100</f>
        <v>#DIV/0!</v>
      </c>
      <c r="AW292" s="176">
        <f t="shared" ref="AW292:AX292" si="1042">AW293+AW294+AW295+AW297+AW298</f>
        <v>0</v>
      </c>
      <c r="AX292" s="176">
        <f t="shared" si="1042"/>
        <v>0</v>
      </c>
      <c r="AY292" s="176" t="e">
        <f>AX292/AW292*100</f>
        <v>#DIV/0!</v>
      </c>
      <c r="AZ292" s="272"/>
    </row>
    <row r="293" spans="1:52" ht="31.5">
      <c r="A293" s="267"/>
      <c r="B293" s="270"/>
      <c r="C293" s="270"/>
      <c r="D293" s="186" t="s">
        <v>37</v>
      </c>
      <c r="E293" s="154">
        <f t="shared" si="1029"/>
        <v>0</v>
      </c>
      <c r="F293" s="154">
        <f t="shared" si="1030"/>
        <v>0</v>
      </c>
      <c r="G293" s="179"/>
      <c r="H293" s="155"/>
      <c r="I293" s="155"/>
      <c r="J293" s="180"/>
      <c r="K293" s="155"/>
      <c r="L293" s="155"/>
      <c r="M293" s="180"/>
      <c r="N293" s="155"/>
      <c r="O293" s="155"/>
      <c r="P293" s="182"/>
      <c r="Q293" s="155"/>
      <c r="R293" s="155"/>
      <c r="S293" s="180"/>
      <c r="T293" s="155"/>
      <c r="U293" s="155"/>
      <c r="V293" s="180"/>
      <c r="W293" s="155"/>
      <c r="X293" s="155"/>
      <c r="Y293" s="180"/>
      <c r="Z293" s="155"/>
      <c r="AA293" s="158"/>
      <c r="AB293" s="181"/>
      <c r="AC293" s="180"/>
      <c r="AD293" s="182"/>
      <c r="AE293" s="155"/>
      <c r="AF293" s="158"/>
      <c r="AG293" s="181"/>
      <c r="AH293" s="187"/>
      <c r="AI293" s="182"/>
      <c r="AJ293" s="155"/>
      <c r="AK293" s="158"/>
      <c r="AL293" s="181"/>
      <c r="AM293" s="187"/>
      <c r="AN293" s="182"/>
      <c r="AO293" s="188"/>
      <c r="AP293" s="155"/>
      <c r="AQ293" s="155"/>
      <c r="AR293" s="155"/>
      <c r="AS293" s="156"/>
      <c r="AT293" s="181"/>
      <c r="AU293" s="187"/>
      <c r="AV293" s="182"/>
      <c r="AW293" s="155"/>
      <c r="AX293" s="157"/>
      <c r="AY293" s="182"/>
      <c r="AZ293" s="273"/>
    </row>
    <row r="294" spans="1:52" ht="64.5" customHeight="1">
      <c r="A294" s="267"/>
      <c r="B294" s="270"/>
      <c r="C294" s="270"/>
      <c r="D294" s="189" t="s">
        <v>2</v>
      </c>
      <c r="E294" s="154">
        <f t="shared" si="1029"/>
        <v>0</v>
      </c>
      <c r="F294" s="154">
        <f t="shared" si="1030"/>
        <v>0</v>
      </c>
      <c r="G294" s="190"/>
      <c r="H294" s="160"/>
      <c r="I294" s="160"/>
      <c r="J294" s="161"/>
      <c r="K294" s="160"/>
      <c r="L294" s="160"/>
      <c r="M294" s="161"/>
      <c r="N294" s="160"/>
      <c r="O294" s="160"/>
      <c r="P294" s="191"/>
      <c r="Q294" s="160"/>
      <c r="R294" s="160"/>
      <c r="S294" s="161"/>
      <c r="T294" s="160"/>
      <c r="U294" s="160"/>
      <c r="V294" s="161"/>
      <c r="W294" s="160"/>
      <c r="X294" s="160"/>
      <c r="Y294" s="161"/>
      <c r="Z294" s="160"/>
      <c r="AA294" s="164"/>
      <c r="AB294" s="165"/>
      <c r="AC294" s="161"/>
      <c r="AD294" s="191"/>
      <c r="AE294" s="160"/>
      <c r="AF294" s="164"/>
      <c r="AG294" s="165"/>
      <c r="AH294" s="192"/>
      <c r="AI294" s="191"/>
      <c r="AJ294" s="160"/>
      <c r="AK294" s="164"/>
      <c r="AL294" s="165"/>
      <c r="AM294" s="192"/>
      <c r="AN294" s="191"/>
      <c r="AO294" s="167"/>
      <c r="AP294" s="161"/>
      <c r="AQ294" s="161"/>
      <c r="AR294" s="160"/>
      <c r="AS294" s="162"/>
      <c r="AT294" s="165"/>
      <c r="AU294" s="192"/>
      <c r="AV294" s="191"/>
      <c r="AW294" s="160"/>
      <c r="AX294" s="163"/>
      <c r="AY294" s="191"/>
      <c r="AZ294" s="273"/>
    </row>
    <row r="295" spans="1:52" ht="21.75" customHeight="1">
      <c r="A295" s="267"/>
      <c r="B295" s="270"/>
      <c r="C295" s="270"/>
      <c r="D295" s="218" t="s">
        <v>279</v>
      </c>
      <c r="E295" s="154">
        <f t="shared" si="1029"/>
        <v>193.8614</v>
      </c>
      <c r="F295" s="154">
        <f t="shared" si="1030"/>
        <v>13.361789999999999</v>
      </c>
      <c r="G295" s="190"/>
      <c r="H295" s="160">
        <v>13.361789999999999</v>
      </c>
      <c r="I295" s="160">
        <v>13.361789999999999</v>
      </c>
      <c r="J295" s="161"/>
      <c r="K295" s="160"/>
      <c r="L295" s="160"/>
      <c r="M295" s="161"/>
      <c r="N295" s="160"/>
      <c r="O295" s="160"/>
      <c r="P295" s="191"/>
      <c r="Q295" s="160"/>
      <c r="R295" s="160"/>
      <c r="S295" s="161"/>
      <c r="T295" s="160"/>
      <c r="U295" s="160"/>
      <c r="V295" s="161"/>
      <c r="W295" s="160"/>
      <c r="X295" s="160"/>
      <c r="Y295" s="161"/>
      <c r="Z295" s="160">
        <f>193.8614-13.36179</f>
        <v>180.49961000000002</v>
      </c>
      <c r="AA295" s="164"/>
      <c r="AB295" s="165"/>
      <c r="AC295" s="161"/>
      <c r="AD295" s="191"/>
      <c r="AE295" s="160"/>
      <c r="AF295" s="164"/>
      <c r="AG295" s="165"/>
      <c r="AH295" s="192"/>
      <c r="AI295" s="191"/>
      <c r="AJ295" s="160"/>
      <c r="AK295" s="164"/>
      <c r="AL295" s="165"/>
      <c r="AM295" s="192"/>
      <c r="AN295" s="191"/>
      <c r="AO295" s="160"/>
      <c r="AP295" s="192"/>
      <c r="AQ295" s="191"/>
      <c r="AR295" s="160"/>
      <c r="AS295" s="164"/>
      <c r="AT295" s="165"/>
      <c r="AU295" s="192"/>
      <c r="AV295" s="191"/>
      <c r="AW295" s="160"/>
      <c r="AX295" s="163"/>
      <c r="AY295" s="166"/>
      <c r="AZ295" s="273"/>
    </row>
    <row r="296" spans="1:52" ht="87.75" customHeight="1">
      <c r="A296" s="267"/>
      <c r="B296" s="270"/>
      <c r="C296" s="270"/>
      <c r="D296" s="218" t="s">
        <v>286</v>
      </c>
      <c r="E296" s="154">
        <f t="shared" si="1029"/>
        <v>0</v>
      </c>
      <c r="F296" s="154">
        <f t="shared" si="1030"/>
        <v>0</v>
      </c>
      <c r="G296" s="159"/>
      <c r="H296" s="169"/>
      <c r="I296" s="169"/>
      <c r="J296" s="168"/>
      <c r="K296" s="169"/>
      <c r="L296" s="169"/>
      <c r="M296" s="168"/>
      <c r="N296" s="169"/>
      <c r="O296" s="169"/>
      <c r="P296" s="174"/>
      <c r="Q296" s="169"/>
      <c r="R296" s="169"/>
      <c r="S296" s="168"/>
      <c r="T296" s="169"/>
      <c r="U296" s="169"/>
      <c r="V296" s="168"/>
      <c r="W296" s="169"/>
      <c r="X296" s="169"/>
      <c r="Y296" s="168"/>
      <c r="Z296" s="169"/>
      <c r="AA296" s="171"/>
      <c r="AB296" s="172"/>
      <c r="AC296" s="168"/>
      <c r="AD296" s="174"/>
      <c r="AE296" s="169"/>
      <c r="AF296" s="171"/>
      <c r="AG296" s="172"/>
      <c r="AH296" s="195"/>
      <c r="AI296" s="174"/>
      <c r="AJ296" s="169"/>
      <c r="AK296" s="171"/>
      <c r="AL296" s="172"/>
      <c r="AM296" s="195"/>
      <c r="AN296" s="174"/>
      <c r="AO296" s="169"/>
      <c r="AP296" s="195"/>
      <c r="AQ296" s="174"/>
      <c r="AR296" s="169"/>
      <c r="AS296" s="173"/>
      <c r="AT296" s="172"/>
      <c r="AU296" s="195"/>
      <c r="AV296" s="174"/>
      <c r="AW296" s="160"/>
      <c r="AX296" s="170"/>
      <c r="AY296" s="174"/>
      <c r="AZ296" s="273"/>
    </row>
    <row r="297" spans="1:52" ht="21.75" customHeight="1">
      <c r="A297" s="267"/>
      <c r="B297" s="270"/>
      <c r="C297" s="270"/>
      <c r="D297" s="218" t="s">
        <v>280</v>
      </c>
      <c r="E297" s="154">
        <f t="shared" si="1029"/>
        <v>0</v>
      </c>
      <c r="F297" s="154">
        <f t="shared" si="1030"/>
        <v>0</v>
      </c>
      <c r="G297" s="159"/>
      <c r="H297" s="169"/>
      <c r="I297" s="169"/>
      <c r="J297" s="168"/>
      <c r="K297" s="169"/>
      <c r="L297" s="169"/>
      <c r="M297" s="168"/>
      <c r="N297" s="169"/>
      <c r="O297" s="169"/>
      <c r="P297" s="174"/>
      <c r="Q297" s="169"/>
      <c r="R297" s="169"/>
      <c r="S297" s="168"/>
      <c r="T297" s="169"/>
      <c r="U297" s="169"/>
      <c r="V297" s="168"/>
      <c r="W297" s="169"/>
      <c r="X297" s="169"/>
      <c r="Y297" s="168"/>
      <c r="Z297" s="169"/>
      <c r="AA297" s="171"/>
      <c r="AB297" s="172"/>
      <c r="AC297" s="168"/>
      <c r="AD297" s="174"/>
      <c r="AE297" s="169"/>
      <c r="AF297" s="171"/>
      <c r="AG297" s="172"/>
      <c r="AH297" s="195"/>
      <c r="AI297" s="174"/>
      <c r="AJ297" s="169"/>
      <c r="AK297" s="171"/>
      <c r="AL297" s="172"/>
      <c r="AM297" s="195"/>
      <c r="AN297" s="174"/>
      <c r="AO297" s="169"/>
      <c r="AP297" s="195"/>
      <c r="AQ297" s="174"/>
      <c r="AR297" s="169"/>
      <c r="AS297" s="173"/>
      <c r="AT297" s="172"/>
      <c r="AU297" s="195"/>
      <c r="AV297" s="174"/>
      <c r="AW297" s="169"/>
      <c r="AX297" s="170"/>
      <c r="AY297" s="174"/>
      <c r="AZ297" s="273"/>
    </row>
    <row r="298" spans="1:52" ht="33.75" customHeight="1">
      <c r="A298" s="268"/>
      <c r="B298" s="271"/>
      <c r="C298" s="271"/>
      <c r="D298" s="177" t="s">
        <v>43</v>
      </c>
      <c r="E298" s="154">
        <f t="shared" si="1029"/>
        <v>0</v>
      </c>
      <c r="F298" s="154">
        <f t="shared" si="1030"/>
        <v>0</v>
      </c>
      <c r="G298" s="179"/>
      <c r="H298" s="155"/>
      <c r="I298" s="155"/>
      <c r="J298" s="180"/>
      <c r="K298" s="155"/>
      <c r="L298" s="155"/>
      <c r="M298" s="180"/>
      <c r="N298" s="155"/>
      <c r="O298" s="155"/>
      <c r="P298" s="182"/>
      <c r="Q298" s="155"/>
      <c r="R298" s="155"/>
      <c r="S298" s="180"/>
      <c r="T298" s="155"/>
      <c r="U298" s="155"/>
      <c r="V298" s="180"/>
      <c r="W298" s="155"/>
      <c r="X298" s="155"/>
      <c r="Y298" s="180"/>
      <c r="Z298" s="155"/>
      <c r="AA298" s="158"/>
      <c r="AB298" s="181"/>
      <c r="AC298" s="180"/>
      <c r="AD298" s="182"/>
      <c r="AE298" s="155"/>
      <c r="AF298" s="158"/>
      <c r="AG298" s="181"/>
      <c r="AH298" s="187"/>
      <c r="AI298" s="182"/>
      <c r="AJ298" s="155"/>
      <c r="AK298" s="158"/>
      <c r="AL298" s="181"/>
      <c r="AM298" s="187"/>
      <c r="AN298" s="182"/>
      <c r="AO298" s="155"/>
      <c r="AP298" s="187"/>
      <c r="AQ298" s="182"/>
      <c r="AR298" s="155"/>
      <c r="AS298" s="156"/>
      <c r="AT298" s="181"/>
      <c r="AU298" s="187"/>
      <c r="AV298" s="182"/>
      <c r="AW298" s="155"/>
      <c r="AX298" s="155"/>
      <c r="AY298" s="182"/>
      <c r="AZ298" s="274"/>
    </row>
    <row r="299" spans="1:52" ht="18.75" customHeight="1">
      <c r="A299" s="266" t="s">
        <v>382</v>
      </c>
      <c r="B299" s="269" t="s">
        <v>383</v>
      </c>
      <c r="C299" s="269" t="s">
        <v>315</v>
      </c>
      <c r="D299" s="184" t="s">
        <v>41</v>
      </c>
      <c r="E299" s="154">
        <f t="shared" ref="E299:E305" si="1043">H299+K299+N299+Q299+T299+W299+Z299+AE299+AJ299+AO299+AR299+AW299</f>
        <v>1146.83068</v>
      </c>
      <c r="F299" s="154">
        <f t="shared" ref="F299:F305" si="1044">I299+L299+O299+R299+U299+X299+AA299+AF299+AK299+AP299+AS299+AX299</f>
        <v>0</v>
      </c>
      <c r="G299" s="185">
        <f>F299/E299</f>
        <v>0</v>
      </c>
      <c r="H299" s="176">
        <f>H300+H301+H302+H304+H305</f>
        <v>0</v>
      </c>
      <c r="I299" s="176">
        <f t="shared" ref="I299" si="1045">I300+I301+I302+I304+I305</f>
        <v>0</v>
      </c>
      <c r="J299" s="176" t="e">
        <f>I299/H299*100</f>
        <v>#DIV/0!</v>
      </c>
      <c r="K299" s="176">
        <f t="shared" ref="K299:L299" si="1046">K300+K301+K302+K304+K305</f>
        <v>0</v>
      </c>
      <c r="L299" s="176">
        <f t="shared" si="1046"/>
        <v>0</v>
      </c>
      <c r="M299" s="176" t="e">
        <f>L299/K299*100</f>
        <v>#DIV/0!</v>
      </c>
      <c r="N299" s="176">
        <f t="shared" ref="N299:O299" si="1047">N300+N301+N302+N304+N305</f>
        <v>0</v>
      </c>
      <c r="O299" s="176">
        <f t="shared" si="1047"/>
        <v>0</v>
      </c>
      <c r="P299" s="176" t="e">
        <f>O299/N299*100</f>
        <v>#DIV/0!</v>
      </c>
      <c r="Q299" s="176">
        <f t="shared" ref="Q299:R299" si="1048">Q300+Q301+Q302+Q304+Q305</f>
        <v>0</v>
      </c>
      <c r="R299" s="176">
        <f t="shared" si="1048"/>
        <v>0</v>
      </c>
      <c r="S299" s="176" t="e">
        <f>R299/Q299*100</f>
        <v>#DIV/0!</v>
      </c>
      <c r="T299" s="176">
        <f t="shared" ref="T299:U299" si="1049">T300+T301+T302+T304+T305</f>
        <v>1146.83068</v>
      </c>
      <c r="U299" s="176">
        <f t="shared" si="1049"/>
        <v>0</v>
      </c>
      <c r="V299" s="176">
        <f>U299/T299*100</f>
        <v>0</v>
      </c>
      <c r="W299" s="176">
        <f t="shared" ref="W299:X299" si="1050">W300+W301+W302+W304+W305</f>
        <v>0</v>
      </c>
      <c r="X299" s="176">
        <f t="shared" si="1050"/>
        <v>0</v>
      </c>
      <c r="Y299" s="176" t="e">
        <f>X299/W299*100</f>
        <v>#DIV/0!</v>
      </c>
      <c r="Z299" s="176">
        <f t="shared" ref="Z299:AC299" si="1051">Z300+Z301+Z302+Z304+Z305</f>
        <v>0</v>
      </c>
      <c r="AA299" s="176">
        <f t="shared" si="1051"/>
        <v>0</v>
      </c>
      <c r="AB299" s="176">
        <f t="shared" si="1051"/>
        <v>0</v>
      </c>
      <c r="AC299" s="176">
        <f t="shared" si="1051"/>
        <v>0</v>
      </c>
      <c r="AD299" s="176" t="e">
        <f>AC299/Z299*100</f>
        <v>#DIV/0!</v>
      </c>
      <c r="AE299" s="176">
        <f t="shared" ref="AE299:AH299" si="1052">AE300+AE301+AE302+AE304+AE305</f>
        <v>0</v>
      </c>
      <c r="AF299" s="176">
        <f t="shared" si="1052"/>
        <v>0</v>
      </c>
      <c r="AG299" s="176">
        <f t="shared" si="1052"/>
        <v>0</v>
      </c>
      <c r="AH299" s="176">
        <f t="shared" si="1052"/>
        <v>0</v>
      </c>
      <c r="AI299" s="176" t="e">
        <f>AH299/AE299*100</f>
        <v>#DIV/0!</v>
      </c>
      <c r="AJ299" s="176">
        <f t="shared" ref="AJ299:AM299" si="1053">AJ300+AJ301+AJ302+AJ304+AJ305</f>
        <v>0</v>
      </c>
      <c r="AK299" s="176">
        <f t="shared" si="1053"/>
        <v>0</v>
      </c>
      <c r="AL299" s="176">
        <f t="shared" si="1053"/>
        <v>0</v>
      </c>
      <c r="AM299" s="176">
        <f t="shared" si="1053"/>
        <v>0</v>
      </c>
      <c r="AN299" s="176" t="e">
        <f>AM299/AJ299*100</f>
        <v>#DIV/0!</v>
      </c>
      <c r="AO299" s="176">
        <f t="shared" ref="AO299:AP299" si="1054">AO300+AO301+AO302+AO304+AO305</f>
        <v>0</v>
      </c>
      <c r="AP299" s="176">
        <f t="shared" si="1054"/>
        <v>0</v>
      </c>
      <c r="AQ299" s="176" t="e">
        <f>AP299/AO299*100</f>
        <v>#DIV/0!</v>
      </c>
      <c r="AR299" s="176">
        <f t="shared" ref="AR299:AU299" si="1055">AR300+AR301+AR302+AR304+AR305</f>
        <v>0</v>
      </c>
      <c r="AS299" s="176">
        <f t="shared" si="1055"/>
        <v>0</v>
      </c>
      <c r="AT299" s="176">
        <f t="shared" si="1055"/>
        <v>0</v>
      </c>
      <c r="AU299" s="176">
        <f t="shared" si="1055"/>
        <v>0</v>
      </c>
      <c r="AV299" s="176" t="e">
        <f>AU299/AR299*100</f>
        <v>#DIV/0!</v>
      </c>
      <c r="AW299" s="176">
        <f t="shared" ref="AW299:AX299" si="1056">AW300+AW301+AW302+AW304+AW305</f>
        <v>0</v>
      </c>
      <c r="AX299" s="176">
        <f t="shared" si="1056"/>
        <v>0</v>
      </c>
      <c r="AY299" s="176" t="e">
        <f>AX299/AW299*100</f>
        <v>#DIV/0!</v>
      </c>
      <c r="AZ299" s="272"/>
    </row>
    <row r="300" spans="1:52" ht="31.5">
      <c r="A300" s="267"/>
      <c r="B300" s="270"/>
      <c r="C300" s="270"/>
      <c r="D300" s="186" t="s">
        <v>37</v>
      </c>
      <c r="E300" s="154">
        <f t="shared" si="1043"/>
        <v>0</v>
      </c>
      <c r="F300" s="154">
        <f t="shared" si="1044"/>
        <v>0</v>
      </c>
      <c r="G300" s="179"/>
      <c r="H300" s="155"/>
      <c r="I300" s="155"/>
      <c r="J300" s="180"/>
      <c r="K300" s="155"/>
      <c r="L300" s="155"/>
      <c r="M300" s="180"/>
      <c r="N300" s="155"/>
      <c r="O300" s="155"/>
      <c r="P300" s="182"/>
      <c r="Q300" s="155"/>
      <c r="R300" s="155"/>
      <c r="S300" s="180"/>
      <c r="T300" s="155"/>
      <c r="U300" s="155"/>
      <c r="V300" s="180"/>
      <c r="W300" s="155"/>
      <c r="X300" s="155"/>
      <c r="Y300" s="180"/>
      <c r="Z300" s="155"/>
      <c r="AA300" s="158"/>
      <c r="AB300" s="181"/>
      <c r="AC300" s="180"/>
      <c r="AD300" s="182"/>
      <c r="AE300" s="155"/>
      <c r="AF300" s="158"/>
      <c r="AG300" s="181"/>
      <c r="AH300" s="187"/>
      <c r="AI300" s="182"/>
      <c r="AJ300" s="155"/>
      <c r="AK300" s="158"/>
      <c r="AL300" s="181"/>
      <c r="AM300" s="187"/>
      <c r="AN300" s="182"/>
      <c r="AO300" s="188"/>
      <c r="AP300" s="155"/>
      <c r="AQ300" s="155"/>
      <c r="AR300" s="155"/>
      <c r="AS300" s="156"/>
      <c r="AT300" s="181"/>
      <c r="AU300" s="187"/>
      <c r="AV300" s="182"/>
      <c r="AW300" s="155"/>
      <c r="AX300" s="157"/>
      <c r="AY300" s="182"/>
      <c r="AZ300" s="273"/>
    </row>
    <row r="301" spans="1:52" ht="64.5" customHeight="1">
      <c r="A301" s="267"/>
      <c r="B301" s="270"/>
      <c r="C301" s="270"/>
      <c r="D301" s="189" t="s">
        <v>2</v>
      </c>
      <c r="E301" s="154">
        <f t="shared" si="1043"/>
        <v>0</v>
      </c>
      <c r="F301" s="154">
        <f t="shared" si="1044"/>
        <v>0</v>
      </c>
      <c r="G301" s="190"/>
      <c r="H301" s="160"/>
      <c r="I301" s="160"/>
      <c r="J301" s="161"/>
      <c r="K301" s="160"/>
      <c r="L301" s="160"/>
      <c r="M301" s="161"/>
      <c r="N301" s="160"/>
      <c r="O301" s="160"/>
      <c r="P301" s="191"/>
      <c r="Q301" s="160"/>
      <c r="R301" s="160"/>
      <c r="S301" s="161"/>
      <c r="T301" s="160"/>
      <c r="U301" s="160"/>
      <c r="V301" s="161"/>
      <c r="W301" s="160"/>
      <c r="X301" s="160"/>
      <c r="Y301" s="161"/>
      <c r="Z301" s="160"/>
      <c r="AA301" s="164"/>
      <c r="AB301" s="165"/>
      <c r="AC301" s="161"/>
      <c r="AD301" s="191"/>
      <c r="AE301" s="160"/>
      <c r="AF301" s="164"/>
      <c r="AG301" s="165"/>
      <c r="AH301" s="192"/>
      <c r="AI301" s="191"/>
      <c r="AJ301" s="160"/>
      <c r="AK301" s="164"/>
      <c r="AL301" s="165"/>
      <c r="AM301" s="192"/>
      <c r="AN301" s="191"/>
      <c r="AO301" s="167"/>
      <c r="AP301" s="161"/>
      <c r="AQ301" s="161"/>
      <c r="AR301" s="160"/>
      <c r="AS301" s="162"/>
      <c r="AT301" s="165"/>
      <c r="AU301" s="192"/>
      <c r="AV301" s="191"/>
      <c r="AW301" s="160"/>
      <c r="AX301" s="163"/>
      <c r="AY301" s="191"/>
      <c r="AZ301" s="273"/>
    </row>
    <row r="302" spans="1:52" ht="21.75" customHeight="1">
      <c r="A302" s="267"/>
      <c r="B302" s="270"/>
      <c r="C302" s="270"/>
      <c r="D302" s="218" t="s">
        <v>279</v>
      </c>
      <c r="E302" s="154">
        <f t="shared" si="1043"/>
        <v>1146.83068</v>
      </c>
      <c r="F302" s="154">
        <f t="shared" si="1044"/>
        <v>0</v>
      </c>
      <c r="G302" s="190"/>
      <c r="H302" s="160"/>
      <c r="I302" s="160"/>
      <c r="J302" s="161"/>
      <c r="K302" s="160"/>
      <c r="L302" s="160"/>
      <c r="M302" s="161"/>
      <c r="N302" s="160"/>
      <c r="O302" s="160"/>
      <c r="P302" s="191"/>
      <c r="Q302" s="160"/>
      <c r="R302" s="160"/>
      <c r="S302" s="161"/>
      <c r="T302" s="160">
        <v>1146.83068</v>
      </c>
      <c r="U302" s="160"/>
      <c r="V302" s="161"/>
      <c r="W302" s="160"/>
      <c r="X302" s="160"/>
      <c r="Y302" s="161"/>
      <c r="Z302" s="160"/>
      <c r="AA302" s="164"/>
      <c r="AB302" s="165"/>
      <c r="AC302" s="161"/>
      <c r="AD302" s="191"/>
      <c r="AE302" s="160"/>
      <c r="AF302" s="164"/>
      <c r="AG302" s="165"/>
      <c r="AH302" s="192"/>
      <c r="AI302" s="191"/>
      <c r="AJ302" s="160"/>
      <c r="AK302" s="164"/>
      <c r="AL302" s="165"/>
      <c r="AM302" s="192"/>
      <c r="AN302" s="191"/>
      <c r="AO302" s="160"/>
      <c r="AP302" s="192"/>
      <c r="AQ302" s="191"/>
      <c r="AR302" s="160"/>
      <c r="AS302" s="164"/>
      <c r="AT302" s="165"/>
      <c r="AU302" s="192"/>
      <c r="AV302" s="191"/>
      <c r="AW302" s="160"/>
      <c r="AX302" s="163"/>
      <c r="AY302" s="166"/>
      <c r="AZ302" s="273"/>
    </row>
    <row r="303" spans="1:52" ht="87.75" customHeight="1">
      <c r="A303" s="267"/>
      <c r="B303" s="270"/>
      <c r="C303" s="270"/>
      <c r="D303" s="218" t="s">
        <v>286</v>
      </c>
      <c r="E303" s="154">
        <f t="shared" si="1043"/>
        <v>0</v>
      </c>
      <c r="F303" s="154">
        <f t="shared" si="1044"/>
        <v>0</v>
      </c>
      <c r="G303" s="159"/>
      <c r="H303" s="169"/>
      <c r="I303" s="169"/>
      <c r="J303" s="168"/>
      <c r="K303" s="169"/>
      <c r="L303" s="169"/>
      <c r="M303" s="168"/>
      <c r="N303" s="169"/>
      <c r="O303" s="169"/>
      <c r="P303" s="174"/>
      <c r="Q303" s="169"/>
      <c r="R303" s="169"/>
      <c r="S303" s="168"/>
      <c r="T303" s="169"/>
      <c r="U303" s="169"/>
      <c r="V303" s="168"/>
      <c r="W303" s="169"/>
      <c r="X303" s="169"/>
      <c r="Y303" s="168"/>
      <c r="Z303" s="169"/>
      <c r="AA303" s="171"/>
      <c r="AB303" s="172"/>
      <c r="AC303" s="168"/>
      <c r="AD303" s="174"/>
      <c r="AE303" s="169"/>
      <c r="AF303" s="171"/>
      <c r="AG303" s="172"/>
      <c r="AH303" s="195"/>
      <c r="AI303" s="174"/>
      <c r="AJ303" s="169"/>
      <c r="AK303" s="171"/>
      <c r="AL303" s="172"/>
      <c r="AM303" s="195"/>
      <c r="AN303" s="174"/>
      <c r="AO303" s="169"/>
      <c r="AP303" s="195"/>
      <c r="AQ303" s="174"/>
      <c r="AR303" s="169"/>
      <c r="AS303" s="173"/>
      <c r="AT303" s="172"/>
      <c r="AU303" s="195"/>
      <c r="AV303" s="174"/>
      <c r="AW303" s="160"/>
      <c r="AX303" s="170"/>
      <c r="AY303" s="174"/>
      <c r="AZ303" s="273"/>
    </row>
    <row r="304" spans="1:52" ht="21.75" customHeight="1">
      <c r="A304" s="267"/>
      <c r="B304" s="270"/>
      <c r="C304" s="270"/>
      <c r="D304" s="218" t="s">
        <v>280</v>
      </c>
      <c r="E304" s="154">
        <f t="shared" si="1043"/>
        <v>0</v>
      </c>
      <c r="F304" s="154">
        <f t="shared" si="1044"/>
        <v>0</v>
      </c>
      <c r="G304" s="159"/>
      <c r="H304" s="169"/>
      <c r="I304" s="169"/>
      <c r="J304" s="168"/>
      <c r="K304" s="169"/>
      <c r="L304" s="169"/>
      <c r="M304" s="168"/>
      <c r="N304" s="169"/>
      <c r="O304" s="169"/>
      <c r="P304" s="174"/>
      <c r="Q304" s="169"/>
      <c r="R304" s="169"/>
      <c r="S304" s="168"/>
      <c r="T304" s="169"/>
      <c r="U304" s="169"/>
      <c r="V304" s="168"/>
      <c r="W304" s="169"/>
      <c r="X304" s="169"/>
      <c r="Y304" s="168"/>
      <c r="Z304" s="169"/>
      <c r="AA304" s="171"/>
      <c r="AB304" s="172"/>
      <c r="AC304" s="168"/>
      <c r="AD304" s="174"/>
      <c r="AE304" s="169"/>
      <c r="AF304" s="171"/>
      <c r="AG304" s="172"/>
      <c r="AH304" s="195"/>
      <c r="AI304" s="174"/>
      <c r="AJ304" s="169"/>
      <c r="AK304" s="171"/>
      <c r="AL304" s="172"/>
      <c r="AM304" s="195"/>
      <c r="AN304" s="174"/>
      <c r="AO304" s="169"/>
      <c r="AP304" s="195"/>
      <c r="AQ304" s="174"/>
      <c r="AR304" s="169"/>
      <c r="AS304" s="173"/>
      <c r="AT304" s="172"/>
      <c r="AU304" s="195"/>
      <c r="AV304" s="174"/>
      <c r="AW304" s="169"/>
      <c r="AX304" s="170"/>
      <c r="AY304" s="174"/>
      <c r="AZ304" s="273"/>
    </row>
    <row r="305" spans="1:52" ht="33.75" customHeight="1">
      <c r="A305" s="268"/>
      <c r="B305" s="271"/>
      <c r="C305" s="271"/>
      <c r="D305" s="177" t="s">
        <v>43</v>
      </c>
      <c r="E305" s="154">
        <f t="shared" si="1043"/>
        <v>0</v>
      </c>
      <c r="F305" s="154">
        <f t="shared" si="1044"/>
        <v>0</v>
      </c>
      <c r="G305" s="179"/>
      <c r="H305" s="155"/>
      <c r="I305" s="155"/>
      <c r="J305" s="180"/>
      <c r="K305" s="155"/>
      <c r="L305" s="155"/>
      <c r="M305" s="180"/>
      <c r="N305" s="155"/>
      <c r="O305" s="155"/>
      <c r="P305" s="182"/>
      <c r="Q305" s="155"/>
      <c r="R305" s="155"/>
      <c r="S305" s="180"/>
      <c r="T305" s="155"/>
      <c r="U305" s="155"/>
      <c r="V305" s="180"/>
      <c r="W305" s="155"/>
      <c r="X305" s="155"/>
      <c r="Y305" s="180"/>
      <c r="Z305" s="155"/>
      <c r="AA305" s="158"/>
      <c r="AB305" s="181"/>
      <c r="AC305" s="180"/>
      <c r="AD305" s="182"/>
      <c r="AE305" s="155"/>
      <c r="AF305" s="158"/>
      <c r="AG305" s="181"/>
      <c r="AH305" s="187"/>
      <c r="AI305" s="182"/>
      <c r="AJ305" s="155"/>
      <c r="AK305" s="158"/>
      <c r="AL305" s="181"/>
      <c r="AM305" s="187"/>
      <c r="AN305" s="182"/>
      <c r="AO305" s="155"/>
      <c r="AP305" s="187"/>
      <c r="AQ305" s="182"/>
      <c r="AR305" s="155"/>
      <c r="AS305" s="156"/>
      <c r="AT305" s="181"/>
      <c r="AU305" s="187"/>
      <c r="AV305" s="182"/>
      <c r="AW305" s="155"/>
      <c r="AX305" s="155"/>
      <c r="AY305" s="182"/>
      <c r="AZ305" s="274"/>
    </row>
    <row r="306" spans="1:52" ht="18.75" customHeight="1">
      <c r="A306" s="266" t="s">
        <v>384</v>
      </c>
      <c r="B306" s="269" t="s">
        <v>385</v>
      </c>
      <c r="C306" s="269" t="s">
        <v>315</v>
      </c>
      <c r="D306" s="184" t="s">
        <v>41</v>
      </c>
      <c r="E306" s="154">
        <f t="shared" ref="E306:E312" si="1057">H306+K306+N306+Q306+T306+W306+Z306+AE306+AJ306+AO306+AR306+AW306</f>
        <v>9531.4946299999992</v>
      </c>
      <c r="F306" s="154">
        <f t="shared" ref="F306:F312" si="1058">I306+L306+O306+R306+U306+X306+AA306+AF306+AK306+AP306+AS306+AX306</f>
        <v>0</v>
      </c>
      <c r="G306" s="185">
        <f>F306/E306</f>
        <v>0</v>
      </c>
      <c r="H306" s="176">
        <f>H307+H308+H309+H311+H312</f>
        <v>0</v>
      </c>
      <c r="I306" s="176">
        <f t="shared" ref="I306" si="1059">I307+I308+I309+I311+I312</f>
        <v>0</v>
      </c>
      <c r="J306" s="176" t="e">
        <f>I306/H306*100</f>
        <v>#DIV/0!</v>
      </c>
      <c r="K306" s="176">
        <f t="shared" ref="K306:L306" si="1060">K307+K308+K309+K311+K312</f>
        <v>0</v>
      </c>
      <c r="L306" s="176">
        <f t="shared" si="1060"/>
        <v>0</v>
      </c>
      <c r="M306" s="176" t="e">
        <f>L306/K306*100</f>
        <v>#DIV/0!</v>
      </c>
      <c r="N306" s="176">
        <f t="shared" ref="N306:O306" si="1061">N307+N308+N309+N311+N312</f>
        <v>3669.9572400000002</v>
      </c>
      <c r="O306" s="176">
        <f t="shared" si="1061"/>
        <v>0</v>
      </c>
      <c r="P306" s="176">
        <f>O306/N306*100</f>
        <v>0</v>
      </c>
      <c r="Q306" s="176">
        <f t="shared" ref="Q306:R306" si="1062">Q307+Q308+Q309+Q311+Q312</f>
        <v>0</v>
      </c>
      <c r="R306" s="176">
        <f t="shared" si="1062"/>
        <v>0</v>
      </c>
      <c r="S306" s="176" t="e">
        <f>R306/Q306*100</f>
        <v>#DIV/0!</v>
      </c>
      <c r="T306" s="176">
        <f t="shared" ref="T306:U306" si="1063">T307+T308+T309+T311+T312</f>
        <v>0</v>
      </c>
      <c r="U306" s="176">
        <f t="shared" si="1063"/>
        <v>0</v>
      </c>
      <c r="V306" s="176" t="e">
        <f>U306/T306*100</f>
        <v>#DIV/0!</v>
      </c>
      <c r="W306" s="176">
        <f t="shared" ref="W306:X306" si="1064">W307+W308+W309+W311+W312</f>
        <v>0</v>
      </c>
      <c r="X306" s="176">
        <f t="shared" si="1064"/>
        <v>0</v>
      </c>
      <c r="Y306" s="176" t="e">
        <f>X306/W306*100</f>
        <v>#DIV/0!</v>
      </c>
      <c r="Z306" s="176">
        <f t="shared" ref="Z306:AC306" si="1065">Z307+Z308+Z309+Z311+Z312</f>
        <v>0</v>
      </c>
      <c r="AA306" s="176">
        <f t="shared" si="1065"/>
        <v>0</v>
      </c>
      <c r="AB306" s="176">
        <f t="shared" si="1065"/>
        <v>0</v>
      </c>
      <c r="AC306" s="176">
        <f t="shared" si="1065"/>
        <v>0</v>
      </c>
      <c r="AD306" s="176" t="e">
        <f>AC306/Z306*100</f>
        <v>#DIV/0!</v>
      </c>
      <c r="AE306" s="176">
        <f t="shared" ref="AE306:AH306" si="1066">AE307+AE308+AE309+AE311+AE312</f>
        <v>5861.5373899999995</v>
      </c>
      <c r="AF306" s="176">
        <f t="shared" si="1066"/>
        <v>0</v>
      </c>
      <c r="AG306" s="176">
        <f t="shared" si="1066"/>
        <v>0</v>
      </c>
      <c r="AH306" s="176">
        <f t="shared" si="1066"/>
        <v>0</v>
      </c>
      <c r="AI306" s="176">
        <f>AH306/AE306*100</f>
        <v>0</v>
      </c>
      <c r="AJ306" s="176">
        <f t="shared" ref="AJ306:AM306" si="1067">AJ307+AJ308+AJ309+AJ311+AJ312</f>
        <v>0</v>
      </c>
      <c r="AK306" s="176">
        <f t="shared" si="1067"/>
        <v>0</v>
      </c>
      <c r="AL306" s="176">
        <f t="shared" si="1067"/>
        <v>0</v>
      </c>
      <c r="AM306" s="176">
        <f t="shared" si="1067"/>
        <v>0</v>
      </c>
      <c r="AN306" s="176" t="e">
        <f>AM306/AJ306*100</f>
        <v>#DIV/0!</v>
      </c>
      <c r="AO306" s="176">
        <f t="shared" ref="AO306:AP306" si="1068">AO307+AO308+AO309+AO311+AO312</f>
        <v>0</v>
      </c>
      <c r="AP306" s="176">
        <f t="shared" si="1068"/>
        <v>0</v>
      </c>
      <c r="AQ306" s="176" t="e">
        <f>AP306/AO306*100</f>
        <v>#DIV/0!</v>
      </c>
      <c r="AR306" s="176">
        <f t="shared" ref="AR306:AU306" si="1069">AR307+AR308+AR309+AR311+AR312</f>
        <v>0</v>
      </c>
      <c r="AS306" s="176">
        <f t="shared" si="1069"/>
        <v>0</v>
      </c>
      <c r="AT306" s="176">
        <f t="shared" si="1069"/>
        <v>0</v>
      </c>
      <c r="AU306" s="176">
        <f t="shared" si="1069"/>
        <v>0</v>
      </c>
      <c r="AV306" s="176" t="e">
        <f>AU306/AR306*100</f>
        <v>#DIV/0!</v>
      </c>
      <c r="AW306" s="176">
        <f t="shared" ref="AW306:AX306" si="1070">AW307+AW308+AW309+AW311+AW312</f>
        <v>0</v>
      </c>
      <c r="AX306" s="176">
        <f t="shared" si="1070"/>
        <v>0</v>
      </c>
      <c r="AY306" s="176" t="e">
        <f>AX306/AW306*100</f>
        <v>#DIV/0!</v>
      </c>
      <c r="AZ306" s="272"/>
    </row>
    <row r="307" spans="1:52" ht="31.5">
      <c r="A307" s="267"/>
      <c r="B307" s="270"/>
      <c r="C307" s="270"/>
      <c r="D307" s="186" t="s">
        <v>37</v>
      </c>
      <c r="E307" s="154">
        <f t="shared" si="1057"/>
        <v>0</v>
      </c>
      <c r="F307" s="154">
        <f t="shared" si="1058"/>
        <v>0</v>
      </c>
      <c r="G307" s="179"/>
      <c r="H307" s="155"/>
      <c r="I307" s="155"/>
      <c r="J307" s="180"/>
      <c r="K307" s="155"/>
      <c r="L307" s="155"/>
      <c r="M307" s="180"/>
      <c r="N307" s="155"/>
      <c r="O307" s="155"/>
      <c r="P307" s="182"/>
      <c r="Q307" s="155"/>
      <c r="R307" s="155"/>
      <c r="S307" s="180"/>
      <c r="T307" s="155"/>
      <c r="U307" s="155"/>
      <c r="V307" s="180"/>
      <c r="W307" s="155"/>
      <c r="X307" s="155"/>
      <c r="Y307" s="180"/>
      <c r="Z307" s="155"/>
      <c r="AA307" s="158"/>
      <c r="AB307" s="181"/>
      <c r="AC307" s="180"/>
      <c r="AD307" s="182"/>
      <c r="AE307" s="155"/>
      <c r="AF307" s="158"/>
      <c r="AG307" s="181"/>
      <c r="AH307" s="187"/>
      <c r="AI307" s="182"/>
      <c r="AJ307" s="155"/>
      <c r="AK307" s="158"/>
      <c r="AL307" s="181"/>
      <c r="AM307" s="187"/>
      <c r="AN307" s="182"/>
      <c r="AO307" s="188"/>
      <c r="AP307" s="155"/>
      <c r="AQ307" s="155"/>
      <c r="AR307" s="155"/>
      <c r="AS307" s="156"/>
      <c r="AT307" s="181"/>
      <c r="AU307" s="187"/>
      <c r="AV307" s="182"/>
      <c r="AW307" s="155"/>
      <c r="AX307" s="157"/>
      <c r="AY307" s="182"/>
      <c r="AZ307" s="273"/>
    </row>
    <row r="308" spans="1:52" ht="64.5" customHeight="1">
      <c r="A308" s="267"/>
      <c r="B308" s="270"/>
      <c r="C308" s="270"/>
      <c r="D308" s="189" t="s">
        <v>2</v>
      </c>
      <c r="E308" s="154">
        <f t="shared" si="1057"/>
        <v>0</v>
      </c>
      <c r="F308" s="154">
        <f t="shared" si="1058"/>
        <v>0</v>
      </c>
      <c r="G308" s="190"/>
      <c r="H308" s="160"/>
      <c r="I308" s="160"/>
      <c r="J308" s="161"/>
      <c r="K308" s="160"/>
      <c r="L308" s="160"/>
      <c r="M308" s="161"/>
      <c r="N308" s="160"/>
      <c r="O308" s="160"/>
      <c r="P308" s="191"/>
      <c r="Q308" s="160"/>
      <c r="R308" s="160"/>
      <c r="S308" s="161"/>
      <c r="T308" s="160"/>
      <c r="U308" s="160"/>
      <c r="V308" s="161"/>
      <c r="W308" s="160"/>
      <c r="X308" s="160"/>
      <c r="Y308" s="161"/>
      <c r="Z308" s="160"/>
      <c r="AA308" s="164"/>
      <c r="AB308" s="165"/>
      <c r="AC308" s="161"/>
      <c r="AD308" s="191"/>
      <c r="AE308" s="160"/>
      <c r="AF308" s="164"/>
      <c r="AG308" s="165"/>
      <c r="AH308" s="192"/>
      <c r="AI308" s="191"/>
      <c r="AJ308" s="160"/>
      <c r="AK308" s="164"/>
      <c r="AL308" s="165"/>
      <c r="AM308" s="192"/>
      <c r="AN308" s="191"/>
      <c r="AO308" s="167"/>
      <c r="AP308" s="161"/>
      <c r="AQ308" s="161"/>
      <c r="AR308" s="160"/>
      <c r="AS308" s="162"/>
      <c r="AT308" s="165"/>
      <c r="AU308" s="192"/>
      <c r="AV308" s="191"/>
      <c r="AW308" s="160"/>
      <c r="AX308" s="163"/>
      <c r="AY308" s="191"/>
      <c r="AZ308" s="273"/>
    </row>
    <row r="309" spans="1:52" ht="21.75" customHeight="1">
      <c r="A309" s="267"/>
      <c r="B309" s="270"/>
      <c r="C309" s="270"/>
      <c r="D309" s="218" t="s">
        <v>279</v>
      </c>
      <c r="E309" s="154">
        <f t="shared" si="1057"/>
        <v>9531.4946299999992</v>
      </c>
      <c r="F309" s="154">
        <f t="shared" si="1058"/>
        <v>0</v>
      </c>
      <c r="G309" s="190"/>
      <c r="H309" s="160"/>
      <c r="I309" s="160"/>
      <c r="J309" s="161"/>
      <c r="K309" s="160"/>
      <c r="L309" s="160"/>
      <c r="M309" s="161"/>
      <c r="N309" s="160">
        <v>3669.9572400000002</v>
      </c>
      <c r="O309" s="160"/>
      <c r="P309" s="191"/>
      <c r="Q309" s="160"/>
      <c r="R309" s="160"/>
      <c r="S309" s="161"/>
      <c r="T309" s="160"/>
      <c r="U309" s="160"/>
      <c r="V309" s="161"/>
      <c r="W309" s="160"/>
      <c r="X309" s="160"/>
      <c r="Y309" s="161"/>
      <c r="Z309" s="160"/>
      <c r="AA309" s="164"/>
      <c r="AB309" s="165"/>
      <c r="AC309" s="161"/>
      <c r="AD309" s="191"/>
      <c r="AE309" s="160">
        <f>9531.49463-3669.95724</f>
        <v>5861.5373899999995</v>
      </c>
      <c r="AF309" s="164"/>
      <c r="AG309" s="165"/>
      <c r="AH309" s="192"/>
      <c r="AI309" s="191"/>
      <c r="AJ309" s="160"/>
      <c r="AK309" s="164"/>
      <c r="AL309" s="165"/>
      <c r="AM309" s="192"/>
      <c r="AN309" s="191"/>
      <c r="AO309" s="160"/>
      <c r="AP309" s="192"/>
      <c r="AQ309" s="191"/>
      <c r="AR309" s="160"/>
      <c r="AS309" s="164"/>
      <c r="AT309" s="165"/>
      <c r="AU309" s="192"/>
      <c r="AV309" s="191"/>
      <c r="AW309" s="160"/>
      <c r="AX309" s="163"/>
      <c r="AY309" s="166"/>
      <c r="AZ309" s="273"/>
    </row>
    <row r="310" spans="1:52" ht="87.75" customHeight="1">
      <c r="A310" s="267"/>
      <c r="B310" s="270"/>
      <c r="C310" s="270"/>
      <c r="D310" s="218" t="s">
        <v>286</v>
      </c>
      <c r="E310" s="154">
        <f t="shared" si="1057"/>
        <v>0</v>
      </c>
      <c r="F310" s="154">
        <f t="shared" si="1058"/>
        <v>0</v>
      </c>
      <c r="G310" s="159"/>
      <c r="H310" s="169"/>
      <c r="I310" s="169"/>
      <c r="J310" s="168"/>
      <c r="K310" s="169"/>
      <c r="L310" s="169"/>
      <c r="M310" s="168"/>
      <c r="N310" s="169"/>
      <c r="O310" s="169"/>
      <c r="P310" s="174"/>
      <c r="Q310" s="169"/>
      <c r="R310" s="169"/>
      <c r="S310" s="168"/>
      <c r="T310" s="169"/>
      <c r="U310" s="169"/>
      <c r="V310" s="168"/>
      <c r="W310" s="169"/>
      <c r="X310" s="169"/>
      <c r="Y310" s="168"/>
      <c r="Z310" s="169"/>
      <c r="AA310" s="171"/>
      <c r="AB310" s="172"/>
      <c r="AC310" s="168"/>
      <c r="AD310" s="174"/>
      <c r="AE310" s="169"/>
      <c r="AF310" s="171"/>
      <c r="AG310" s="172"/>
      <c r="AH310" s="195"/>
      <c r="AI310" s="174"/>
      <c r="AJ310" s="169"/>
      <c r="AK310" s="171"/>
      <c r="AL310" s="172"/>
      <c r="AM310" s="195"/>
      <c r="AN310" s="174"/>
      <c r="AO310" s="169"/>
      <c r="AP310" s="195"/>
      <c r="AQ310" s="174"/>
      <c r="AR310" s="169"/>
      <c r="AS310" s="173"/>
      <c r="AT310" s="172"/>
      <c r="AU310" s="195"/>
      <c r="AV310" s="174"/>
      <c r="AW310" s="160"/>
      <c r="AX310" s="170"/>
      <c r="AY310" s="174"/>
      <c r="AZ310" s="273"/>
    </row>
    <row r="311" spans="1:52" ht="21.75" customHeight="1">
      <c r="A311" s="267"/>
      <c r="B311" s="270"/>
      <c r="C311" s="270"/>
      <c r="D311" s="218" t="s">
        <v>280</v>
      </c>
      <c r="E311" s="154">
        <f t="shared" si="1057"/>
        <v>0</v>
      </c>
      <c r="F311" s="154">
        <f t="shared" si="1058"/>
        <v>0</v>
      </c>
      <c r="G311" s="159"/>
      <c r="H311" s="169"/>
      <c r="I311" s="169"/>
      <c r="J311" s="168"/>
      <c r="K311" s="169"/>
      <c r="L311" s="169"/>
      <c r="M311" s="168"/>
      <c r="N311" s="169"/>
      <c r="O311" s="169"/>
      <c r="P311" s="174"/>
      <c r="Q311" s="169"/>
      <c r="R311" s="169"/>
      <c r="S311" s="168"/>
      <c r="T311" s="169"/>
      <c r="U311" s="169"/>
      <c r="V311" s="168"/>
      <c r="W311" s="169"/>
      <c r="X311" s="169"/>
      <c r="Y311" s="168"/>
      <c r="Z311" s="169"/>
      <c r="AA311" s="171"/>
      <c r="AB311" s="172"/>
      <c r="AC311" s="168"/>
      <c r="AD311" s="174"/>
      <c r="AE311" s="169"/>
      <c r="AF311" s="171"/>
      <c r="AG311" s="172"/>
      <c r="AH311" s="195"/>
      <c r="AI311" s="174"/>
      <c r="AJ311" s="169"/>
      <c r="AK311" s="171"/>
      <c r="AL311" s="172"/>
      <c r="AM311" s="195"/>
      <c r="AN311" s="174"/>
      <c r="AO311" s="169"/>
      <c r="AP311" s="195"/>
      <c r="AQ311" s="174"/>
      <c r="AR311" s="169"/>
      <c r="AS311" s="173"/>
      <c r="AT311" s="172"/>
      <c r="AU311" s="195"/>
      <c r="AV311" s="174"/>
      <c r="AW311" s="169"/>
      <c r="AX311" s="170"/>
      <c r="AY311" s="174"/>
      <c r="AZ311" s="273"/>
    </row>
    <row r="312" spans="1:52" ht="33.75" customHeight="1">
      <c r="A312" s="268"/>
      <c r="B312" s="271"/>
      <c r="C312" s="271"/>
      <c r="D312" s="177" t="s">
        <v>43</v>
      </c>
      <c r="E312" s="154">
        <f t="shared" si="1057"/>
        <v>0</v>
      </c>
      <c r="F312" s="154">
        <f t="shared" si="1058"/>
        <v>0</v>
      </c>
      <c r="G312" s="179"/>
      <c r="H312" s="155"/>
      <c r="I312" s="155"/>
      <c r="J312" s="180"/>
      <c r="K312" s="155"/>
      <c r="L312" s="155"/>
      <c r="M312" s="180"/>
      <c r="N312" s="155"/>
      <c r="O312" s="155"/>
      <c r="P312" s="182"/>
      <c r="Q312" s="155"/>
      <c r="R312" s="155"/>
      <c r="S312" s="180"/>
      <c r="T312" s="155"/>
      <c r="U312" s="155"/>
      <c r="V312" s="180"/>
      <c r="W312" s="155"/>
      <c r="X312" s="155"/>
      <c r="Y312" s="180"/>
      <c r="Z312" s="155"/>
      <c r="AA312" s="158"/>
      <c r="AB312" s="181"/>
      <c r="AC312" s="180"/>
      <c r="AD312" s="182"/>
      <c r="AE312" s="155"/>
      <c r="AF312" s="158"/>
      <c r="AG312" s="181"/>
      <c r="AH312" s="187"/>
      <c r="AI312" s="182"/>
      <c r="AJ312" s="155"/>
      <c r="AK312" s="158"/>
      <c r="AL312" s="181"/>
      <c r="AM312" s="187"/>
      <c r="AN312" s="182"/>
      <c r="AO312" s="155"/>
      <c r="AP312" s="187"/>
      <c r="AQ312" s="182"/>
      <c r="AR312" s="155"/>
      <c r="AS312" s="156"/>
      <c r="AT312" s="181"/>
      <c r="AU312" s="187"/>
      <c r="AV312" s="182"/>
      <c r="AW312" s="155"/>
      <c r="AX312" s="155"/>
      <c r="AY312" s="182"/>
      <c r="AZ312" s="274"/>
    </row>
    <row r="313" spans="1:52" ht="18.75" customHeight="1">
      <c r="A313" s="266" t="s">
        <v>387</v>
      </c>
      <c r="B313" s="269" t="s">
        <v>388</v>
      </c>
      <c r="C313" s="269" t="s">
        <v>315</v>
      </c>
      <c r="D313" s="184" t="s">
        <v>41</v>
      </c>
      <c r="E313" s="154">
        <f t="shared" ref="E313:E326" si="1071">H313+K313+N313+Q313+T313+W313+Z313+AE313+AJ313+AO313+AR313+AW313</f>
        <v>3104.67787</v>
      </c>
      <c r="F313" s="154">
        <f t="shared" ref="F313:F326" si="1072">I313+L313+O313+R313+U313+X313+AA313+AF313+AK313+AP313+AS313+AX313</f>
        <v>0</v>
      </c>
      <c r="G313" s="185">
        <f>F313/E313</f>
        <v>0</v>
      </c>
      <c r="H313" s="176">
        <f>H314+H315+H316+H318+H319</f>
        <v>0</v>
      </c>
      <c r="I313" s="176">
        <f t="shared" ref="I313" si="1073">I314+I315+I316+I318+I319</f>
        <v>0</v>
      </c>
      <c r="J313" s="176" t="e">
        <f>I313/H313*100</f>
        <v>#DIV/0!</v>
      </c>
      <c r="K313" s="176">
        <f t="shared" ref="K313:L313" si="1074">K314+K315+K316+K318+K319</f>
        <v>0</v>
      </c>
      <c r="L313" s="176">
        <f t="shared" si="1074"/>
        <v>0</v>
      </c>
      <c r="M313" s="176" t="e">
        <f>L313/K313*100</f>
        <v>#DIV/0!</v>
      </c>
      <c r="N313" s="176">
        <f t="shared" ref="N313:O313" si="1075">N314+N315+N316+N318+N319</f>
        <v>2757.7465999999999</v>
      </c>
      <c r="O313" s="176">
        <f t="shared" si="1075"/>
        <v>0</v>
      </c>
      <c r="P313" s="176">
        <f>O313/N313*100</f>
        <v>0</v>
      </c>
      <c r="Q313" s="176">
        <f t="shared" ref="Q313:R313" si="1076">Q314+Q315+Q316+Q318+Q319</f>
        <v>0</v>
      </c>
      <c r="R313" s="176">
        <f t="shared" si="1076"/>
        <v>0</v>
      </c>
      <c r="S313" s="176" t="e">
        <f>R313/Q313*100</f>
        <v>#DIV/0!</v>
      </c>
      <c r="T313" s="176">
        <f t="shared" ref="T313:U313" si="1077">T314+T315+T316+T318+T319</f>
        <v>346.93127000000004</v>
      </c>
      <c r="U313" s="176">
        <f t="shared" si="1077"/>
        <v>0</v>
      </c>
      <c r="V313" s="176">
        <f>U313/T313*100</f>
        <v>0</v>
      </c>
      <c r="W313" s="176">
        <f t="shared" ref="W313:X313" si="1078">W314+W315+W316+W318+W319</f>
        <v>0</v>
      </c>
      <c r="X313" s="176">
        <f t="shared" si="1078"/>
        <v>0</v>
      </c>
      <c r="Y313" s="176" t="e">
        <f>X313/W313*100</f>
        <v>#DIV/0!</v>
      </c>
      <c r="Z313" s="176">
        <f t="shared" ref="Z313:AC313" si="1079">Z314+Z315+Z316+Z318+Z319</f>
        <v>0</v>
      </c>
      <c r="AA313" s="176">
        <f t="shared" si="1079"/>
        <v>0</v>
      </c>
      <c r="AB313" s="176">
        <f t="shared" si="1079"/>
        <v>0</v>
      </c>
      <c r="AC313" s="176">
        <f t="shared" si="1079"/>
        <v>0</v>
      </c>
      <c r="AD313" s="176" t="e">
        <f>AC313/Z313*100</f>
        <v>#DIV/0!</v>
      </c>
      <c r="AE313" s="176">
        <f t="shared" ref="AE313:AH313" si="1080">AE314+AE315+AE316+AE318+AE319</f>
        <v>0</v>
      </c>
      <c r="AF313" s="176">
        <f t="shared" si="1080"/>
        <v>0</v>
      </c>
      <c r="AG313" s="176">
        <f t="shared" si="1080"/>
        <v>0</v>
      </c>
      <c r="AH313" s="176">
        <f t="shared" si="1080"/>
        <v>0</v>
      </c>
      <c r="AI313" s="176" t="e">
        <f>AH313/AE313*100</f>
        <v>#DIV/0!</v>
      </c>
      <c r="AJ313" s="176">
        <f t="shared" ref="AJ313:AM313" si="1081">AJ314+AJ315+AJ316+AJ318+AJ319</f>
        <v>0</v>
      </c>
      <c r="AK313" s="176">
        <f t="shared" si="1081"/>
        <v>0</v>
      </c>
      <c r="AL313" s="176">
        <f t="shared" si="1081"/>
        <v>0</v>
      </c>
      <c r="AM313" s="176">
        <f t="shared" si="1081"/>
        <v>0</v>
      </c>
      <c r="AN313" s="176" t="e">
        <f>AM313/AJ313*100</f>
        <v>#DIV/0!</v>
      </c>
      <c r="AO313" s="176">
        <f t="shared" ref="AO313:AP313" si="1082">AO314+AO315+AO316+AO318+AO319</f>
        <v>0</v>
      </c>
      <c r="AP313" s="176">
        <f t="shared" si="1082"/>
        <v>0</v>
      </c>
      <c r="AQ313" s="176" t="e">
        <f>AP313/AO313*100</f>
        <v>#DIV/0!</v>
      </c>
      <c r="AR313" s="176">
        <f t="shared" ref="AR313:AU313" si="1083">AR314+AR315+AR316+AR318+AR319</f>
        <v>0</v>
      </c>
      <c r="AS313" s="176">
        <f t="shared" si="1083"/>
        <v>0</v>
      </c>
      <c r="AT313" s="176">
        <f t="shared" si="1083"/>
        <v>0</v>
      </c>
      <c r="AU313" s="176">
        <f t="shared" si="1083"/>
        <v>0</v>
      </c>
      <c r="AV313" s="176" t="e">
        <f>AU313/AR313*100</f>
        <v>#DIV/0!</v>
      </c>
      <c r="AW313" s="176">
        <f t="shared" ref="AW313:AX313" si="1084">AW314+AW315+AW316+AW318+AW319</f>
        <v>0</v>
      </c>
      <c r="AX313" s="176">
        <f t="shared" si="1084"/>
        <v>0</v>
      </c>
      <c r="AY313" s="176" t="e">
        <f>AX313/AW313*100</f>
        <v>#DIV/0!</v>
      </c>
      <c r="AZ313" s="272"/>
    </row>
    <row r="314" spans="1:52" ht="31.5">
      <c r="A314" s="267"/>
      <c r="B314" s="270"/>
      <c r="C314" s="270"/>
      <c r="D314" s="186" t="s">
        <v>37</v>
      </c>
      <c r="E314" s="154">
        <f t="shared" si="1071"/>
        <v>0</v>
      </c>
      <c r="F314" s="154">
        <f t="shared" si="1072"/>
        <v>0</v>
      </c>
      <c r="G314" s="179"/>
      <c r="H314" s="155"/>
      <c r="I314" s="155"/>
      <c r="J314" s="180"/>
      <c r="K314" s="155"/>
      <c r="L314" s="155"/>
      <c r="M314" s="180"/>
      <c r="N314" s="155"/>
      <c r="O314" s="155"/>
      <c r="P314" s="182"/>
      <c r="Q314" s="155"/>
      <c r="R314" s="155"/>
      <c r="S314" s="180"/>
      <c r="T314" s="155"/>
      <c r="U314" s="155"/>
      <c r="V314" s="180"/>
      <c r="W314" s="155"/>
      <c r="X314" s="155"/>
      <c r="Y314" s="180"/>
      <c r="Z314" s="155"/>
      <c r="AA314" s="158"/>
      <c r="AB314" s="181"/>
      <c r="AC314" s="180"/>
      <c r="AD314" s="182"/>
      <c r="AE314" s="155"/>
      <c r="AF314" s="158"/>
      <c r="AG314" s="181"/>
      <c r="AH314" s="187"/>
      <c r="AI314" s="182"/>
      <c r="AJ314" s="155"/>
      <c r="AK314" s="158"/>
      <c r="AL314" s="181"/>
      <c r="AM314" s="187"/>
      <c r="AN314" s="182"/>
      <c r="AO314" s="188"/>
      <c r="AP314" s="155"/>
      <c r="AQ314" s="155"/>
      <c r="AR314" s="155"/>
      <c r="AS314" s="156"/>
      <c r="AT314" s="181"/>
      <c r="AU314" s="187"/>
      <c r="AV314" s="182"/>
      <c r="AW314" s="155"/>
      <c r="AX314" s="157"/>
      <c r="AY314" s="182"/>
      <c r="AZ314" s="273"/>
    </row>
    <row r="315" spans="1:52" ht="64.5" customHeight="1">
      <c r="A315" s="267"/>
      <c r="B315" s="270"/>
      <c r="C315" s="270"/>
      <c r="D315" s="189" t="s">
        <v>2</v>
      </c>
      <c r="E315" s="154">
        <f t="shared" si="1071"/>
        <v>0</v>
      </c>
      <c r="F315" s="154">
        <f t="shared" si="1072"/>
        <v>0</v>
      </c>
      <c r="G315" s="190"/>
      <c r="H315" s="160"/>
      <c r="I315" s="160"/>
      <c r="J315" s="161"/>
      <c r="K315" s="160"/>
      <c r="L315" s="160"/>
      <c r="M315" s="161"/>
      <c r="N315" s="160"/>
      <c r="O315" s="160"/>
      <c r="P315" s="191"/>
      <c r="Q315" s="160"/>
      <c r="R315" s="160"/>
      <c r="S315" s="161"/>
      <c r="T315" s="160"/>
      <c r="U315" s="160"/>
      <c r="V315" s="161"/>
      <c r="W315" s="160"/>
      <c r="X315" s="160"/>
      <c r="Y315" s="161"/>
      <c r="Z315" s="160"/>
      <c r="AA315" s="164"/>
      <c r="AB315" s="165"/>
      <c r="AC315" s="161"/>
      <c r="AD315" s="191"/>
      <c r="AE315" s="160"/>
      <c r="AF315" s="164"/>
      <c r="AG315" s="165"/>
      <c r="AH315" s="192"/>
      <c r="AI315" s="191"/>
      <c r="AJ315" s="160"/>
      <c r="AK315" s="164"/>
      <c r="AL315" s="165"/>
      <c r="AM315" s="192"/>
      <c r="AN315" s="191"/>
      <c r="AO315" s="167"/>
      <c r="AP315" s="161"/>
      <c r="AQ315" s="161"/>
      <c r="AR315" s="160"/>
      <c r="AS315" s="162"/>
      <c r="AT315" s="165"/>
      <c r="AU315" s="192"/>
      <c r="AV315" s="191"/>
      <c r="AW315" s="160"/>
      <c r="AX315" s="163"/>
      <c r="AY315" s="191"/>
      <c r="AZ315" s="273"/>
    </row>
    <row r="316" spans="1:52" ht="21.75" customHeight="1">
      <c r="A316" s="267"/>
      <c r="B316" s="270"/>
      <c r="C316" s="270"/>
      <c r="D316" s="218" t="s">
        <v>279</v>
      </c>
      <c r="E316" s="154">
        <f t="shared" si="1071"/>
        <v>3104.67787</v>
      </c>
      <c r="F316" s="219">
        <f t="shared" si="1072"/>
        <v>0</v>
      </c>
      <c r="G316" s="190"/>
      <c r="H316" s="160"/>
      <c r="I316" s="160"/>
      <c r="J316" s="161"/>
      <c r="K316" s="160"/>
      <c r="L316" s="160"/>
      <c r="M316" s="161"/>
      <c r="N316" s="160">
        <v>2757.7465999999999</v>
      </c>
      <c r="O316" s="160"/>
      <c r="P316" s="191"/>
      <c r="Q316" s="160"/>
      <c r="R316" s="160"/>
      <c r="S316" s="161"/>
      <c r="T316" s="160">
        <f>3104.67787-2757.7466</f>
        <v>346.93127000000004</v>
      </c>
      <c r="U316" s="160"/>
      <c r="V316" s="161"/>
      <c r="W316" s="160"/>
      <c r="X316" s="160"/>
      <c r="Y316" s="161"/>
      <c r="Z316" s="160"/>
      <c r="AA316" s="164"/>
      <c r="AB316" s="165"/>
      <c r="AC316" s="161"/>
      <c r="AD316" s="191"/>
      <c r="AE316" s="160"/>
      <c r="AF316" s="164"/>
      <c r="AG316" s="165"/>
      <c r="AH316" s="192"/>
      <c r="AI316" s="191"/>
      <c r="AJ316" s="160"/>
      <c r="AK316" s="164"/>
      <c r="AL316" s="165"/>
      <c r="AM316" s="192"/>
      <c r="AN316" s="191"/>
      <c r="AO316" s="160"/>
      <c r="AP316" s="192"/>
      <c r="AQ316" s="191"/>
      <c r="AR316" s="160"/>
      <c r="AS316" s="164"/>
      <c r="AT316" s="165"/>
      <c r="AU316" s="192"/>
      <c r="AV316" s="191"/>
      <c r="AW316" s="160"/>
      <c r="AX316" s="163"/>
      <c r="AY316" s="166"/>
      <c r="AZ316" s="273"/>
    </row>
    <row r="317" spans="1:52" ht="87.75" customHeight="1">
      <c r="A317" s="267"/>
      <c r="B317" s="270"/>
      <c r="C317" s="270"/>
      <c r="D317" s="218" t="s">
        <v>286</v>
      </c>
      <c r="E317" s="154">
        <f t="shared" si="1071"/>
        <v>3104.67787</v>
      </c>
      <c r="F317" s="154">
        <f t="shared" si="1072"/>
        <v>0</v>
      </c>
      <c r="G317" s="159"/>
      <c r="H317" s="169"/>
      <c r="I317" s="169"/>
      <c r="J317" s="168"/>
      <c r="K317" s="169"/>
      <c r="L317" s="169"/>
      <c r="M317" s="168"/>
      <c r="N317" s="160">
        <v>2757.7465999999999</v>
      </c>
      <c r="O317" s="169"/>
      <c r="P317" s="174"/>
      <c r="Q317" s="169"/>
      <c r="R317" s="169"/>
      <c r="S317" s="168"/>
      <c r="T317" s="160">
        <f>3104.67787-2757.7466</f>
        <v>346.93127000000004</v>
      </c>
      <c r="U317" s="169"/>
      <c r="V317" s="168"/>
      <c r="W317" s="169"/>
      <c r="X317" s="169"/>
      <c r="Y317" s="168"/>
      <c r="Z317" s="169"/>
      <c r="AA317" s="171"/>
      <c r="AB317" s="172"/>
      <c r="AC317" s="168"/>
      <c r="AD317" s="174"/>
      <c r="AE317" s="169"/>
      <c r="AF317" s="171"/>
      <c r="AG317" s="172"/>
      <c r="AH317" s="195"/>
      <c r="AI317" s="174"/>
      <c r="AJ317" s="169"/>
      <c r="AK317" s="171"/>
      <c r="AL317" s="172"/>
      <c r="AM317" s="195"/>
      <c r="AN317" s="174"/>
      <c r="AO317" s="169"/>
      <c r="AP317" s="195"/>
      <c r="AQ317" s="174"/>
      <c r="AR317" s="169"/>
      <c r="AS317" s="173"/>
      <c r="AT317" s="172"/>
      <c r="AU317" s="195"/>
      <c r="AV317" s="174"/>
      <c r="AW317" s="160"/>
      <c r="AX317" s="170"/>
      <c r="AY317" s="174"/>
      <c r="AZ317" s="273"/>
    </row>
    <row r="318" spans="1:52" ht="21.75" customHeight="1">
      <c r="A318" s="267"/>
      <c r="B318" s="270"/>
      <c r="C318" s="270"/>
      <c r="D318" s="218" t="s">
        <v>280</v>
      </c>
      <c r="E318" s="154">
        <f t="shared" si="1071"/>
        <v>0</v>
      </c>
      <c r="F318" s="154">
        <f t="shared" si="1072"/>
        <v>0</v>
      </c>
      <c r="G318" s="159"/>
      <c r="H318" s="169"/>
      <c r="I318" s="169"/>
      <c r="J318" s="168"/>
      <c r="K318" s="169"/>
      <c r="L318" s="169"/>
      <c r="M318" s="168"/>
      <c r="N318" s="169"/>
      <c r="O318" s="169"/>
      <c r="P318" s="174"/>
      <c r="Q318" s="169"/>
      <c r="R318" s="169"/>
      <c r="S318" s="168"/>
      <c r="T318" s="169"/>
      <c r="U318" s="169"/>
      <c r="V318" s="168"/>
      <c r="W318" s="169"/>
      <c r="X318" s="169"/>
      <c r="Y318" s="168"/>
      <c r="Z318" s="169"/>
      <c r="AA318" s="171"/>
      <c r="AB318" s="172"/>
      <c r="AC318" s="168"/>
      <c r="AD318" s="174"/>
      <c r="AE318" s="169"/>
      <c r="AF318" s="171"/>
      <c r="AG318" s="172"/>
      <c r="AH318" s="195"/>
      <c r="AI318" s="174"/>
      <c r="AJ318" s="169"/>
      <c r="AK318" s="171"/>
      <c r="AL318" s="172"/>
      <c r="AM318" s="195"/>
      <c r="AN318" s="174"/>
      <c r="AO318" s="169"/>
      <c r="AP318" s="195"/>
      <c r="AQ318" s="174"/>
      <c r="AR318" s="169"/>
      <c r="AS318" s="173"/>
      <c r="AT318" s="172"/>
      <c r="AU318" s="195"/>
      <c r="AV318" s="174"/>
      <c r="AW318" s="169"/>
      <c r="AX318" s="170"/>
      <c r="AY318" s="174"/>
      <c r="AZ318" s="273"/>
    </row>
    <row r="319" spans="1:52" ht="33.75" customHeight="1">
      <c r="A319" s="268"/>
      <c r="B319" s="271"/>
      <c r="C319" s="271"/>
      <c r="D319" s="177" t="s">
        <v>43</v>
      </c>
      <c r="E319" s="154">
        <f t="shared" si="1071"/>
        <v>0</v>
      </c>
      <c r="F319" s="154">
        <f t="shared" si="1072"/>
        <v>0</v>
      </c>
      <c r="G319" s="179"/>
      <c r="H319" s="155"/>
      <c r="I319" s="155"/>
      <c r="J319" s="180"/>
      <c r="K319" s="155"/>
      <c r="L319" s="155"/>
      <c r="M319" s="180"/>
      <c r="N319" s="155"/>
      <c r="O319" s="155"/>
      <c r="P319" s="182"/>
      <c r="Q319" s="155"/>
      <c r="R319" s="155"/>
      <c r="S319" s="180"/>
      <c r="T319" s="155"/>
      <c r="U319" s="155"/>
      <c r="V319" s="180"/>
      <c r="W319" s="155"/>
      <c r="X319" s="155"/>
      <c r="Y319" s="180"/>
      <c r="Z319" s="155"/>
      <c r="AA319" s="158"/>
      <c r="AB319" s="181"/>
      <c r="AC319" s="180"/>
      <c r="AD319" s="182"/>
      <c r="AE319" s="155"/>
      <c r="AF319" s="158"/>
      <c r="AG319" s="181"/>
      <c r="AH319" s="187"/>
      <c r="AI319" s="182"/>
      <c r="AJ319" s="155"/>
      <c r="AK319" s="158"/>
      <c r="AL319" s="181"/>
      <c r="AM319" s="187"/>
      <c r="AN319" s="182"/>
      <c r="AO319" s="155"/>
      <c r="AP319" s="187"/>
      <c r="AQ319" s="182"/>
      <c r="AR319" s="155"/>
      <c r="AS319" s="156"/>
      <c r="AT319" s="181"/>
      <c r="AU319" s="187"/>
      <c r="AV319" s="182"/>
      <c r="AW319" s="155"/>
      <c r="AX319" s="155"/>
      <c r="AY319" s="182"/>
      <c r="AZ319" s="274"/>
    </row>
    <row r="320" spans="1:52" ht="18.75" customHeight="1">
      <c r="A320" s="266" t="s">
        <v>389</v>
      </c>
      <c r="B320" s="269" t="s">
        <v>390</v>
      </c>
      <c r="C320" s="269" t="s">
        <v>315</v>
      </c>
      <c r="D320" s="184" t="s">
        <v>41</v>
      </c>
      <c r="E320" s="154">
        <f t="shared" si="1071"/>
        <v>74.965000000000003</v>
      </c>
      <c r="F320" s="154">
        <f t="shared" si="1072"/>
        <v>0</v>
      </c>
      <c r="G320" s="185">
        <f>F320/E320</f>
        <v>0</v>
      </c>
      <c r="H320" s="176">
        <f>H321+H322+H323+H325+H326</f>
        <v>0</v>
      </c>
      <c r="I320" s="176">
        <f t="shared" ref="I320" si="1085">I321+I322+I323+I325+I326</f>
        <v>0</v>
      </c>
      <c r="J320" s="176" t="e">
        <f>I320/H320*100</f>
        <v>#DIV/0!</v>
      </c>
      <c r="K320" s="176">
        <f t="shared" ref="K320:L320" si="1086">K321+K322+K323+K325+K326</f>
        <v>0</v>
      </c>
      <c r="L320" s="176">
        <f t="shared" si="1086"/>
        <v>0</v>
      </c>
      <c r="M320" s="176" t="e">
        <f>L320/K320*100</f>
        <v>#DIV/0!</v>
      </c>
      <c r="N320" s="176">
        <f t="shared" ref="N320:O320" si="1087">N321+N322+N323+N325+N326</f>
        <v>24.965</v>
      </c>
      <c r="O320" s="176">
        <f t="shared" si="1087"/>
        <v>0</v>
      </c>
      <c r="P320" s="176">
        <f>O320/N320*100</f>
        <v>0</v>
      </c>
      <c r="Q320" s="176">
        <f t="shared" ref="Q320:R320" si="1088">Q321+Q322+Q323+Q325+Q326</f>
        <v>0</v>
      </c>
      <c r="R320" s="176">
        <f t="shared" si="1088"/>
        <v>0</v>
      </c>
      <c r="S320" s="176" t="e">
        <f>R320/Q320*100</f>
        <v>#DIV/0!</v>
      </c>
      <c r="T320" s="176">
        <f t="shared" ref="T320:U320" si="1089">T321+T322+T323+T325+T326</f>
        <v>50</v>
      </c>
      <c r="U320" s="176">
        <f t="shared" si="1089"/>
        <v>0</v>
      </c>
      <c r="V320" s="176">
        <f>U320/T320*100</f>
        <v>0</v>
      </c>
      <c r="W320" s="176">
        <f t="shared" ref="W320:X320" si="1090">W321+W322+W323+W325+W326</f>
        <v>0</v>
      </c>
      <c r="X320" s="176">
        <f t="shared" si="1090"/>
        <v>0</v>
      </c>
      <c r="Y320" s="176" t="e">
        <f>X320/W320*100</f>
        <v>#DIV/0!</v>
      </c>
      <c r="Z320" s="176">
        <f t="shared" ref="Z320:AC320" si="1091">Z321+Z322+Z323+Z325+Z326</f>
        <v>0</v>
      </c>
      <c r="AA320" s="176">
        <f t="shared" si="1091"/>
        <v>0</v>
      </c>
      <c r="AB320" s="176">
        <f t="shared" si="1091"/>
        <v>0</v>
      </c>
      <c r="AC320" s="176">
        <f t="shared" si="1091"/>
        <v>0</v>
      </c>
      <c r="AD320" s="176" t="e">
        <f>AC320/Z320*100</f>
        <v>#DIV/0!</v>
      </c>
      <c r="AE320" s="176">
        <f t="shared" ref="AE320:AH320" si="1092">AE321+AE322+AE323+AE325+AE326</f>
        <v>0</v>
      </c>
      <c r="AF320" s="176">
        <f t="shared" si="1092"/>
        <v>0</v>
      </c>
      <c r="AG320" s="176">
        <f t="shared" si="1092"/>
        <v>0</v>
      </c>
      <c r="AH320" s="176">
        <f t="shared" si="1092"/>
        <v>0</v>
      </c>
      <c r="AI320" s="176" t="e">
        <f>AH320/AE320*100</f>
        <v>#DIV/0!</v>
      </c>
      <c r="AJ320" s="176">
        <f t="shared" ref="AJ320:AM320" si="1093">AJ321+AJ322+AJ323+AJ325+AJ326</f>
        <v>0</v>
      </c>
      <c r="AK320" s="176">
        <f t="shared" si="1093"/>
        <v>0</v>
      </c>
      <c r="AL320" s="176">
        <f t="shared" si="1093"/>
        <v>0</v>
      </c>
      <c r="AM320" s="176">
        <f t="shared" si="1093"/>
        <v>0</v>
      </c>
      <c r="AN320" s="176" t="e">
        <f>AM320/AJ320*100</f>
        <v>#DIV/0!</v>
      </c>
      <c r="AO320" s="176">
        <f t="shared" ref="AO320:AP320" si="1094">AO321+AO322+AO323+AO325+AO326</f>
        <v>0</v>
      </c>
      <c r="AP320" s="176">
        <f t="shared" si="1094"/>
        <v>0</v>
      </c>
      <c r="AQ320" s="176" t="e">
        <f>AP320/AO320*100</f>
        <v>#DIV/0!</v>
      </c>
      <c r="AR320" s="176">
        <f t="shared" ref="AR320:AU320" si="1095">AR321+AR322+AR323+AR325+AR326</f>
        <v>0</v>
      </c>
      <c r="AS320" s="176">
        <f t="shared" si="1095"/>
        <v>0</v>
      </c>
      <c r="AT320" s="176">
        <f t="shared" si="1095"/>
        <v>0</v>
      </c>
      <c r="AU320" s="176">
        <f t="shared" si="1095"/>
        <v>0</v>
      </c>
      <c r="AV320" s="176" t="e">
        <f>AU320/AR320*100</f>
        <v>#DIV/0!</v>
      </c>
      <c r="AW320" s="176">
        <f t="shared" ref="AW320:AX320" si="1096">AW321+AW322+AW323+AW325+AW326</f>
        <v>0</v>
      </c>
      <c r="AX320" s="176">
        <f t="shared" si="1096"/>
        <v>0</v>
      </c>
      <c r="AY320" s="176" t="e">
        <f>AX320/AW320*100</f>
        <v>#DIV/0!</v>
      </c>
      <c r="AZ320" s="272"/>
    </row>
    <row r="321" spans="1:52" ht="31.5">
      <c r="A321" s="267"/>
      <c r="B321" s="270"/>
      <c r="C321" s="270"/>
      <c r="D321" s="186" t="s">
        <v>37</v>
      </c>
      <c r="E321" s="154">
        <f t="shared" si="1071"/>
        <v>0</v>
      </c>
      <c r="F321" s="154">
        <f t="shared" si="1072"/>
        <v>0</v>
      </c>
      <c r="G321" s="179"/>
      <c r="H321" s="155"/>
      <c r="I321" s="155"/>
      <c r="J321" s="180"/>
      <c r="K321" s="155"/>
      <c r="L321" s="155"/>
      <c r="M321" s="180"/>
      <c r="N321" s="155"/>
      <c r="O321" s="155"/>
      <c r="P321" s="182"/>
      <c r="Q321" s="155"/>
      <c r="R321" s="155"/>
      <c r="S321" s="180"/>
      <c r="T321" s="155"/>
      <c r="U321" s="155"/>
      <c r="V321" s="180"/>
      <c r="W321" s="155"/>
      <c r="X321" s="155"/>
      <c r="Y321" s="180"/>
      <c r="Z321" s="155"/>
      <c r="AA321" s="158"/>
      <c r="AB321" s="181"/>
      <c r="AC321" s="180"/>
      <c r="AD321" s="182"/>
      <c r="AE321" s="155"/>
      <c r="AF321" s="158"/>
      <c r="AG321" s="181"/>
      <c r="AH321" s="187"/>
      <c r="AI321" s="182"/>
      <c r="AJ321" s="155"/>
      <c r="AK321" s="158"/>
      <c r="AL321" s="181"/>
      <c r="AM321" s="187"/>
      <c r="AN321" s="182"/>
      <c r="AO321" s="188"/>
      <c r="AP321" s="155"/>
      <c r="AQ321" s="155"/>
      <c r="AR321" s="155"/>
      <c r="AS321" s="156"/>
      <c r="AT321" s="181"/>
      <c r="AU321" s="187"/>
      <c r="AV321" s="182"/>
      <c r="AW321" s="155"/>
      <c r="AX321" s="157"/>
      <c r="AY321" s="182"/>
      <c r="AZ321" s="273"/>
    </row>
    <row r="322" spans="1:52" ht="64.5" customHeight="1">
      <c r="A322" s="267"/>
      <c r="B322" s="270"/>
      <c r="C322" s="270"/>
      <c r="D322" s="189" t="s">
        <v>2</v>
      </c>
      <c r="E322" s="154">
        <f t="shared" si="1071"/>
        <v>0</v>
      </c>
      <c r="F322" s="154">
        <f t="shared" si="1072"/>
        <v>0</v>
      </c>
      <c r="G322" s="190"/>
      <c r="H322" s="160"/>
      <c r="I322" s="160"/>
      <c r="J322" s="161"/>
      <c r="K322" s="160"/>
      <c r="L322" s="160"/>
      <c r="M322" s="161"/>
      <c r="N322" s="160"/>
      <c r="O322" s="160"/>
      <c r="P322" s="191"/>
      <c r="Q322" s="160"/>
      <c r="R322" s="160"/>
      <c r="S322" s="161"/>
      <c r="T322" s="160"/>
      <c r="U322" s="160"/>
      <c r="V322" s="161"/>
      <c r="W322" s="160"/>
      <c r="X322" s="160"/>
      <c r="Y322" s="161"/>
      <c r="Z322" s="160"/>
      <c r="AA322" s="164"/>
      <c r="AB322" s="165"/>
      <c r="AC322" s="161"/>
      <c r="AD322" s="191"/>
      <c r="AE322" s="160"/>
      <c r="AF322" s="164"/>
      <c r="AG322" s="165"/>
      <c r="AH322" s="192"/>
      <c r="AI322" s="191"/>
      <c r="AJ322" s="160"/>
      <c r="AK322" s="164"/>
      <c r="AL322" s="165"/>
      <c r="AM322" s="192"/>
      <c r="AN322" s="191"/>
      <c r="AO322" s="167"/>
      <c r="AP322" s="161"/>
      <c r="AQ322" s="161"/>
      <c r="AR322" s="160"/>
      <c r="AS322" s="162"/>
      <c r="AT322" s="165"/>
      <c r="AU322" s="192"/>
      <c r="AV322" s="191"/>
      <c r="AW322" s="160"/>
      <c r="AX322" s="163"/>
      <c r="AY322" s="191"/>
      <c r="AZ322" s="273"/>
    </row>
    <row r="323" spans="1:52" ht="21.75" customHeight="1">
      <c r="A323" s="267"/>
      <c r="B323" s="270"/>
      <c r="C323" s="270"/>
      <c r="D323" s="218" t="s">
        <v>279</v>
      </c>
      <c r="E323" s="154">
        <f t="shared" si="1071"/>
        <v>74.965000000000003</v>
      </c>
      <c r="F323" s="154">
        <f t="shared" si="1072"/>
        <v>0</v>
      </c>
      <c r="G323" s="190"/>
      <c r="H323" s="160"/>
      <c r="I323" s="160"/>
      <c r="J323" s="161"/>
      <c r="K323" s="160"/>
      <c r="L323" s="160"/>
      <c r="M323" s="161"/>
      <c r="N323" s="160">
        <v>24.965</v>
      </c>
      <c r="O323" s="160"/>
      <c r="P323" s="191"/>
      <c r="Q323" s="160"/>
      <c r="R323" s="160"/>
      <c r="S323" s="161"/>
      <c r="T323" s="160">
        <f>74.965-24.965</f>
        <v>50</v>
      </c>
      <c r="U323" s="160"/>
      <c r="V323" s="161"/>
      <c r="W323" s="160"/>
      <c r="X323" s="160"/>
      <c r="Y323" s="161"/>
      <c r="Z323" s="160"/>
      <c r="AA323" s="164"/>
      <c r="AB323" s="165"/>
      <c r="AC323" s="161"/>
      <c r="AD323" s="191"/>
      <c r="AE323" s="160"/>
      <c r="AF323" s="164"/>
      <c r="AG323" s="165"/>
      <c r="AH323" s="192"/>
      <c r="AI323" s="191"/>
      <c r="AJ323" s="160"/>
      <c r="AK323" s="164"/>
      <c r="AL323" s="165"/>
      <c r="AM323" s="192"/>
      <c r="AN323" s="191"/>
      <c r="AO323" s="160"/>
      <c r="AP323" s="192"/>
      <c r="AQ323" s="191"/>
      <c r="AR323" s="160"/>
      <c r="AS323" s="164"/>
      <c r="AT323" s="165"/>
      <c r="AU323" s="192"/>
      <c r="AV323" s="191"/>
      <c r="AW323" s="160"/>
      <c r="AX323" s="163"/>
      <c r="AY323" s="166"/>
      <c r="AZ323" s="273"/>
    </row>
    <row r="324" spans="1:52" ht="87.75" customHeight="1">
      <c r="A324" s="267"/>
      <c r="B324" s="270"/>
      <c r="C324" s="270"/>
      <c r="D324" s="218" t="s">
        <v>286</v>
      </c>
      <c r="E324" s="154">
        <f t="shared" si="1071"/>
        <v>24.965</v>
      </c>
      <c r="F324" s="154">
        <f t="shared" si="1072"/>
        <v>0</v>
      </c>
      <c r="G324" s="159"/>
      <c r="H324" s="169"/>
      <c r="I324" s="169"/>
      <c r="J324" s="168"/>
      <c r="K324" s="169"/>
      <c r="L324" s="169"/>
      <c r="M324" s="168"/>
      <c r="N324" s="160">
        <v>24.965</v>
      </c>
      <c r="O324" s="160"/>
      <c r="P324" s="174"/>
      <c r="Q324" s="169"/>
      <c r="R324" s="169"/>
      <c r="S324" s="168"/>
      <c r="T324" s="169"/>
      <c r="U324" s="169"/>
      <c r="V324" s="168"/>
      <c r="W324" s="169"/>
      <c r="X324" s="169"/>
      <c r="Y324" s="168"/>
      <c r="Z324" s="169"/>
      <c r="AA324" s="171"/>
      <c r="AB324" s="172"/>
      <c r="AC324" s="168"/>
      <c r="AD324" s="174"/>
      <c r="AE324" s="169"/>
      <c r="AF324" s="171"/>
      <c r="AG324" s="172"/>
      <c r="AH324" s="195"/>
      <c r="AI324" s="174"/>
      <c r="AJ324" s="169"/>
      <c r="AK324" s="171"/>
      <c r="AL324" s="172"/>
      <c r="AM324" s="195"/>
      <c r="AN324" s="174"/>
      <c r="AO324" s="169"/>
      <c r="AP324" s="195"/>
      <c r="AQ324" s="174"/>
      <c r="AR324" s="169"/>
      <c r="AS324" s="173"/>
      <c r="AT324" s="172"/>
      <c r="AU324" s="195"/>
      <c r="AV324" s="174"/>
      <c r="AW324" s="160"/>
      <c r="AX324" s="170"/>
      <c r="AY324" s="174"/>
      <c r="AZ324" s="273"/>
    </row>
    <row r="325" spans="1:52" ht="21.75" customHeight="1">
      <c r="A325" s="267"/>
      <c r="B325" s="270"/>
      <c r="C325" s="270"/>
      <c r="D325" s="218" t="s">
        <v>280</v>
      </c>
      <c r="E325" s="154">
        <f t="shared" si="1071"/>
        <v>0</v>
      </c>
      <c r="F325" s="154">
        <f t="shared" si="1072"/>
        <v>0</v>
      </c>
      <c r="G325" s="159"/>
      <c r="H325" s="169"/>
      <c r="I325" s="169"/>
      <c r="J325" s="168"/>
      <c r="K325" s="169"/>
      <c r="L325" s="169"/>
      <c r="M325" s="168"/>
      <c r="N325" s="169"/>
      <c r="O325" s="169"/>
      <c r="P325" s="174"/>
      <c r="Q325" s="169"/>
      <c r="R325" s="169"/>
      <c r="S325" s="168"/>
      <c r="T325" s="169"/>
      <c r="U325" s="169"/>
      <c r="V325" s="168"/>
      <c r="W325" s="169"/>
      <c r="X325" s="169"/>
      <c r="Y325" s="168"/>
      <c r="Z325" s="169"/>
      <c r="AA325" s="171"/>
      <c r="AB325" s="172"/>
      <c r="AC325" s="168"/>
      <c r="AD325" s="174"/>
      <c r="AE325" s="169"/>
      <c r="AF325" s="171"/>
      <c r="AG325" s="172"/>
      <c r="AH325" s="195"/>
      <c r="AI325" s="174"/>
      <c r="AJ325" s="169"/>
      <c r="AK325" s="171"/>
      <c r="AL325" s="172"/>
      <c r="AM325" s="195"/>
      <c r="AN325" s="174"/>
      <c r="AO325" s="169"/>
      <c r="AP325" s="195"/>
      <c r="AQ325" s="174"/>
      <c r="AR325" s="169"/>
      <c r="AS325" s="173"/>
      <c r="AT325" s="172"/>
      <c r="AU325" s="195"/>
      <c r="AV325" s="174"/>
      <c r="AW325" s="169"/>
      <c r="AX325" s="170"/>
      <c r="AY325" s="174"/>
      <c r="AZ325" s="273"/>
    </row>
    <row r="326" spans="1:52" ht="33.75" customHeight="1">
      <c r="A326" s="268"/>
      <c r="B326" s="271"/>
      <c r="C326" s="271"/>
      <c r="D326" s="177" t="s">
        <v>43</v>
      </c>
      <c r="E326" s="154">
        <f t="shared" si="1071"/>
        <v>0</v>
      </c>
      <c r="F326" s="154">
        <f t="shared" si="1072"/>
        <v>0</v>
      </c>
      <c r="G326" s="179"/>
      <c r="H326" s="155"/>
      <c r="I326" s="155"/>
      <c r="J326" s="180"/>
      <c r="K326" s="155"/>
      <c r="L326" s="155"/>
      <c r="M326" s="180"/>
      <c r="N326" s="155"/>
      <c r="O326" s="155"/>
      <c r="P326" s="182"/>
      <c r="Q326" s="155"/>
      <c r="R326" s="155"/>
      <c r="S326" s="180"/>
      <c r="T326" s="155"/>
      <c r="U326" s="155"/>
      <c r="V326" s="180"/>
      <c r="W326" s="155"/>
      <c r="X326" s="155"/>
      <c r="Y326" s="180"/>
      <c r="Z326" s="155"/>
      <c r="AA326" s="158"/>
      <c r="AB326" s="181"/>
      <c r="AC326" s="180"/>
      <c r="AD326" s="182"/>
      <c r="AE326" s="155"/>
      <c r="AF326" s="158"/>
      <c r="AG326" s="181"/>
      <c r="AH326" s="187"/>
      <c r="AI326" s="182"/>
      <c r="AJ326" s="155"/>
      <c r="AK326" s="158"/>
      <c r="AL326" s="181"/>
      <c r="AM326" s="187"/>
      <c r="AN326" s="182"/>
      <c r="AO326" s="155"/>
      <c r="AP326" s="187"/>
      <c r="AQ326" s="182"/>
      <c r="AR326" s="155"/>
      <c r="AS326" s="156"/>
      <c r="AT326" s="181"/>
      <c r="AU326" s="187"/>
      <c r="AV326" s="182"/>
      <c r="AW326" s="155"/>
      <c r="AX326" s="155"/>
      <c r="AY326" s="182"/>
      <c r="AZ326" s="274"/>
    </row>
    <row r="327" spans="1:52" ht="18.75" customHeight="1">
      <c r="A327" s="266" t="s">
        <v>391</v>
      </c>
      <c r="B327" s="269" t="s">
        <v>392</v>
      </c>
      <c r="C327" s="269" t="s">
        <v>315</v>
      </c>
      <c r="D327" s="184" t="s">
        <v>41</v>
      </c>
      <c r="E327" s="154">
        <f t="shared" ref="E327:E333" si="1097">H327+K327+N327+Q327+T327+W327+Z327+AE327+AJ327+AO327+AR327+AW327</f>
        <v>755.02</v>
      </c>
      <c r="F327" s="154">
        <f t="shared" ref="F327:F333" si="1098">I327+L327+O327+R327+U327+X327+AA327+AF327+AK327+AP327+AS327+AX327</f>
        <v>0</v>
      </c>
      <c r="G327" s="185">
        <f>F327/E327</f>
        <v>0</v>
      </c>
      <c r="H327" s="176">
        <f>H328+H329+H330+H332+H333</f>
        <v>0</v>
      </c>
      <c r="I327" s="176">
        <f t="shared" ref="I327" si="1099">I328+I329+I330+I332+I333</f>
        <v>0</v>
      </c>
      <c r="J327" s="176" t="e">
        <f>I327/H327*100</f>
        <v>#DIV/0!</v>
      </c>
      <c r="K327" s="176">
        <f t="shared" ref="K327:L327" si="1100">K328+K329+K330+K332+K333</f>
        <v>0</v>
      </c>
      <c r="L327" s="176">
        <f t="shared" si="1100"/>
        <v>0</v>
      </c>
      <c r="M327" s="176" t="e">
        <f>L327/K327*100</f>
        <v>#DIV/0!</v>
      </c>
      <c r="N327" s="176">
        <f t="shared" ref="N327:O327" si="1101">N328+N329+N330+N332+N333</f>
        <v>0</v>
      </c>
      <c r="O327" s="176">
        <f t="shared" si="1101"/>
        <v>0</v>
      </c>
      <c r="P327" s="176" t="e">
        <f>O327/N327*100</f>
        <v>#DIV/0!</v>
      </c>
      <c r="Q327" s="176">
        <f t="shared" ref="Q327:R327" si="1102">Q328+Q329+Q330+Q332+Q333</f>
        <v>0</v>
      </c>
      <c r="R327" s="176">
        <f t="shared" si="1102"/>
        <v>0</v>
      </c>
      <c r="S327" s="176" t="e">
        <f>R327/Q327*100</f>
        <v>#DIV/0!</v>
      </c>
      <c r="T327" s="176">
        <f t="shared" ref="T327:U327" si="1103">T328+T329+T330+T332+T333</f>
        <v>755.02</v>
      </c>
      <c r="U327" s="176">
        <f t="shared" si="1103"/>
        <v>0</v>
      </c>
      <c r="V327" s="176">
        <f>U327/T327*100</f>
        <v>0</v>
      </c>
      <c r="W327" s="176">
        <f t="shared" ref="W327:X327" si="1104">W328+W329+W330+W332+W333</f>
        <v>0</v>
      </c>
      <c r="X327" s="176">
        <f t="shared" si="1104"/>
        <v>0</v>
      </c>
      <c r="Y327" s="176" t="e">
        <f>X327/W327*100</f>
        <v>#DIV/0!</v>
      </c>
      <c r="Z327" s="176">
        <f t="shared" ref="Z327:AC327" si="1105">Z328+Z329+Z330+Z332+Z333</f>
        <v>0</v>
      </c>
      <c r="AA327" s="176">
        <f t="shared" si="1105"/>
        <v>0</v>
      </c>
      <c r="AB327" s="176">
        <f t="shared" si="1105"/>
        <v>0</v>
      </c>
      <c r="AC327" s="176">
        <f t="shared" si="1105"/>
        <v>0</v>
      </c>
      <c r="AD327" s="176" t="e">
        <f>AC327/Z327*100</f>
        <v>#DIV/0!</v>
      </c>
      <c r="AE327" s="176">
        <f t="shared" ref="AE327:AH327" si="1106">AE328+AE329+AE330+AE332+AE333</f>
        <v>0</v>
      </c>
      <c r="AF327" s="176">
        <f t="shared" si="1106"/>
        <v>0</v>
      </c>
      <c r="AG327" s="176">
        <f t="shared" si="1106"/>
        <v>0</v>
      </c>
      <c r="AH327" s="176">
        <f t="shared" si="1106"/>
        <v>0</v>
      </c>
      <c r="AI327" s="176" t="e">
        <f>AH327/AE327*100</f>
        <v>#DIV/0!</v>
      </c>
      <c r="AJ327" s="176">
        <f t="shared" ref="AJ327:AM327" si="1107">AJ328+AJ329+AJ330+AJ332+AJ333</f>
        <v>0</v>
      </c>
      <c r="AK327" s="176">
        <f t="shared" si="1107"/>
        <v>0</v>
      </c>
      <c r="AL327" s="176">
        <f t="shared" si="1107"/>
        <v>0</v>
      </c>
      <c r="AM327" s="176">
        <f t="shared" si="1107"/>
        <v>0</v>
      </c>
      <c r="AN327" s="176" t="e">
        <f>AM327/AJ327*100</f>
        <v>#DIV/0!</v>
      </c>
      <c r="AO327" s="176">
        <f t="shared" ref="AO327:AP327" si="1108">AO328+AO329+AO330+AO332+AO333</f>
        <v>0</v>
      </c>
      <c r="AP327" s="176">
        <f t="shared" si="1108"/>
        <v>0</v>
      </c>
      <c r="AQ327" s="176" t="e">
        <f>AP327/AO327*100</f>
        <v>#DIV/0!</v>
      </c>
      <c r="AR327" s="176">
        <f t="shared" ref="AR327:AU327" si="1109">AR328+AR329+AR330+AR332+AR333</f>
        <v>0</v>
      </c>
      <c r="AS327" s="176">
        <f t="shared" si="1109"/>
        <v>0</v>
      </c>
      <c r="AT327" s="176">
        <f t="shared" si="1109"/>
        <v>0</v>
      </c>
      <c r="AU327" s="176">
        <f t="shared" si="1109"/>
        <v>0</v>
      </c>
      <c r="AV327" s="176" t="e">
        <f>AU327/AR327*100</f>
        <v>#DIV/0!</v>
      </c>
      <c r="AW327" s="176">
        <f t="shared" ref="AW327:AX327" si="1110">AW328+AW329+AW330+AW332+AW333</f>
        <v>0</v>
      </c>
      <c r="AX327" s="176">
        <f t="shared" si="1110"/>
        <v>0</v>
      </c>
      <c r="AY327" s="176" t="e">
        <f>AX327/AW327*100</f>
        <v>#DIV/0!</v>
      </c>
      <c r="AZ327" s="272"/>
    </row>
    <row r="328" spans="1:52" ht="31.5">
      <c r="A328" s="267"/>
      <c r="B328" s="270"/>
      <c r="C328" s="270"/>
      <c r="D328" s="186" t="s">
        <v>37</v>
      </c>
      <c r="E328" s="154">
        <f t="shared" si="1097"/>
        <v>0</v>
      </c>
      <c r="F328" s="154">
        <f t="shared" si="1098"/>
        <v>0</v>
      </c>
      <c r="G328" s="179"/>
      <c r="H328" s="155"/>
      <c r="I328" s="155"/>
      <c r="J328" s="180"/>
      <c r="K328" s="155"/>
      <c r="L328" s="155"/>
      <c r="M328" s="180"/>
      <c r="N328" s="155"/>
      <c r="O328" s="155"/>
      <c r="P328" s="182"/>
      <c r="Q328" s="155"/>
      <c r="R328" s="155"/>
      <c r="S328" s="180"/>
      <c r="T328" s="155"/>
      <c r="U328" s="155"/>
      <c r="V328" s="180"/>
      <c r="W328" s="155"/>
      <c r="X328" s="155"/>
      <c r="Y328" s="180"/>
      <c r="Z328" s="155"/>
      <c r="AA328" s="158"/>
      <c r="AB328" s="181"/>
      <c r="AC328" s="180"/>
      <c r="AD328" s="182"/>
      <c r="AE328" s="155"/>
      <c r="AF328" s="158"/>
      <c r="AG328" s="181"/>
      <c r="AH328" s="187"/>
      <c r="AI328" s="182"/>
      <c r="AJ328" s="155"/>
      <c r="AK328" s="158"/>
      <c r="AL328" s="181"/>
      <c r="AM328" s="187"/>
      <c r="AN328" s="182"/>
      <c r="AO328" s="188"/>
      <c r="AP328" s="155"/>
      <c r="AQ328" s="155"/>
      <c r="AR328" s="155"/>
      <c r="AS328" s="156"/>
      <c r="AT328" s="181"/>
      <c r="AU328" s="187"/>
      <c r="AV328" s="182"/>
      <c r="AW328" s="155"/>
      <c r="AX328" s="157"/>
      <c r="AY328" s="182"/>
      <c r="AZ328" s="273"/>
    </row>
    <row r="329" spans="1:52" ht="64.5" customHeight="1">
      <c r="A329" s="267"/>
      <c r="B329" s="270"/>
      <c r="C329" s="270"/>
      <c r="D329" s="189" t="s">
        <v>2</v>
      </c>
      <c r="E329" s="154">
        <f t="shared" si="1097"/>
        <v>0</v>
      </c>
      <c r="F329" s="154">
        <f t="shared" si="1098"/>
        <v>0</v>
      </c>
      <c r="G329" s="190"/>
      <c r="H329" s="160"/>
      <c r="I329" s="160"/>
      <c r="J329" s="161"/>
      <c r="K329" s="160"/>
      <c r="L329" s="160"/>
      <c r="M329" s="161"/>
      <c r="N329" s="160"/>
      <c r="O329" s="160"/>
      <c r="P329" s="191"/>
      <c r="Q329" s="160"/>
      <c r="R329" s="160"/>
      <c r="S329" s="161"/>
      <c r="T329" s="160"/>
      <c r="U329" s="160"/>
      <c r="V329" s="161"/>
      <c r="W329" s="160"/>
      <c r="X329" s="160"/>
      <c r="Y329" s="161"/>
      <c r="Z329" s="160"/>
      <c r="AA329" s="164"/>
      <c r="AB329" s="165"/>
      <c r="AC329" s="161"/>
      <c r="AD329" s="191"/>
      <c r="AE329" s="160"/>
      <c r="AF329" s="164"/>
      <c r="AG329" s="165"/>
      <c r="AH329" s="192"/>
      <c r="AI329" s="191"/>
      <c r="AJ329" s="160"/>
      <c r="AK329" s="164"/>
      <c r="AL329" s="165"/>
      <c r="AM329" s="192"/>
      <c r="AN329" s="191"/>
      <c r="AO329" s="167"/>
      <c r="AP329" s="161"/>
      <c r="AQ329" s="161"/>
      <c r="AR329" s="160"/>
      <c r="AS329" s="162"/>
      <c r="AT329" s="165"/>
      <c r="AU329" s="192"/>
      <c r="AV329" s="191"/>
      <c r="AW329" s="160"/>
      <c r="AX329" s="163"/>
      <c r="AY329" s="191"/>
      <c r="AZ329" s="273"/>
    </row>
    <row r="330" spans="1:52" ht="21.75" customHeight="1">
      <c r="A330" s="267"/>
      <c r="B330" s="270"/>
      <c r="C330" s="270"/>
      <c r="D330" s="218" t="s">
        <v>279</v>
      </c>
      <c r="E330" s="154">
        <f t="shared" si="1097"/>
        <v>755.02</v>
      </c>
      <c r="F330" s="154">
        <f t="shared" si="1098"/>
        <v>0</v>
      </c>
      <c r="G330" s="190"/>
      <c r="H330" s="160"/>
      <c r="I330" s="160"/>
      <c r="J330" s="161"/>
      <c r="K330" s="160"/>
      <c r="L330" s="160"/>
      <c r="M330" s="161"/>
      <c r="N330" s="160"/>
      <c r="O330" s="160"/>
      <c r="P330" s="191"/>
      <c r="Q330" s="160"/>
      <c r="R330" s="160"/>
      <c r="S330" s="161"/>
      <c r="T330" s="160">
        <v>755.02</v>
      </c>
      <c r="U330" s="160"/>
      <c r="V330" s="161"/>
      <c r="W330" s="160"/>
      <c r="X330" s="160"/>
      <c r="Y330" s="161"/>
      <c r="Z330" s="160"/>
      <c r="AA330" s="164"/>
      <c r="AB330" s="165"/>
      <c r="AC330" s="161"/>
      <c r="AD330" s="191"/>
      <c r="AE330" s="160"/>
      <c r="AF330" s="164"/>
      <c r="AG330" s="165"/>
      <c r="AH330" s="192"/>
      <c r="AI330" s="191"/>
      <c r="AJ330" s="160"/>
      <c r="AK330" s="164"/>
      <c r="AL330" s="165"/>
      <c r="AM330" s="192"/>
      <c r="AN330" s="191"/>
      <c r="AO330" s="160"/>
      <c r="AP330" s="192"/>
      <c r="AQ330" s="191"/>
      <c r="AR330" s="160"/>
      <c r="AS330" s="164"/>
      <c r="AT330" s="165"/>
      <c r="AU330" s="192"/>
      <c r="AV330" s="191"/>
      <c r="AW330" s="160"/>
      <c r="AX330" s="163"/>
      <c r="AY330" s="166"/>
      <c r="AZ330" s="273"/>
    </row>
    <row r="331" spans="1:52" ht="87.75" customHeight="1">
      <c r="A331" s="267"/>
      <c r="B331" s="270"/>
      <c r="C331" s="270"/>
      <c r="D331" s="218" t="s">
        <v>286</v>
      </c>
      <c r="E331" s="154">
        <f t="shared" si="1097"/>
        <v>0</v>
      </c>
      <c r="F331" s="154">
        <f t="shared" si="1098"/>
        <v>0</v>
      </c>
      <c r="G331" s="159"/>
      <c r="H331" s="169"/>
      <c r="I331" s="169"/>
      <c r="J331" s="168"/>
      <c r="K331" s="169"/>
      <c r="L331" s="169"/>
      <c r="M331" s="168"/>
      <c r="N331" s="169"/>
      <c r="O331" s="169"/>
      <c r="P331" s="174"/>
      <c r="Q331" s="169"/>
      <c r="R331" s="169"/>
      <c r="S331" s="168"/>
      <c r="T331" s="169"/>
      <c r="U331" s="169"/>
      <c r="V331" s="168"/>
      <c r="W331" s="169"/>
      <c r="X331" s="169"/>
      <c r="Y331" s="168"/>
      <c r="Z331" s="169"/>
      <c r="AA331" s="171"/>
      <c r="AB331" s="172"/>
      <c r="AC331" s="168"/>
      <c r="AD331" s="174"/>
      <c r="AE331" s="169"/>
      <c r="AF331" s="171"/>
      <c r="AG331" s="172"/>
      <c r="AH331" s="195"/>
      <c r="AI331" s="174"/>
      <c r="AJ331" s="169"/>
      <c r="AK331" s="171"/>
      <c r="AL331" s="172"/>
      <c r="AM331" s="195"/>
      <c r="AN331" s="174"/>
      <c r="AO331" s="169"/>
      <c r="AP331" s="195"/>
      <c r="AQ331" s="174"/>
      <c r="AR331" s="169"/>
      <c r="AS331" s="173"/>
      <c r="AT331" s="172"/>
      <c r="AU331" s="195"/>
      <c r="AV331" s="174"/>
      <c r="AW331" s="160"/>
      <c r="AX331" s="170"/>
      <c r="AY331" s="174"/>
      <c r="AZ331" s="273"/>
    </row>
    <row r="332" spans="1:52" ht="21.75" customHeight="1">
      <c r="A332" s="267"/>
      <c r="B332" s="270"/>
      <c r="C332" s="270"/>
      <c r="D332" s="218" t="s">
        <v>280</v>
      </c>
      <c r="E332" s="154">
        <f t="shared" si="1097"/>
        <v>0</v>
      </c>
      <c r="F332" s="154">
        <f t="shared" si="1098"/>
        <v>0</v>
      </c>
      <c r="G332" s="159"/>
      <c r="H332" s="169"/>
      <c r="I332" s="169"/>
      <c r="J332" s="168"/>
      <c r="K332" s="169"/>
      <c r="L332" s="169"/>
      <c r="M332" s="168"/>
      <c r="N332" s="169"/>
      <c r="O332" s="169"/>
      <c r="P332" s="174"/>
      <c r="Q332" s="169"/>
      <c r="R332" s="169"/>
      <c r="S332" s="168"/>
      <c r="T332" s="169"/>
      <c r="U332" s="169"/>
      <c r="V332" s="168"/>
      <c r="W332" s="169"/>
      <c r="X332" s="169"/>
      <c r="Y332" s="168"/>
      <c r="Z332" s="169"/>
      <c r="AA332" s="171"/>
      <c r="AB332" s="172"/>
      <c r="AC332" s="168"/>
      <c r="AD332" s="174"/>
      <c r="AE332" s="169"/>
      <c r="AF332" s="171"/>
      <c r="AG332" s="172"/>
      <c r="AH332" s="195"/>
      <c r="AI332" s="174"/>
      <c r="AJ332" s="169"/>
      <c r="AK332" s="171"/>
      <c r="AL332" s="172"/>
      <c r="AM332" s="195"/>
      <c r="AN332" s="174"/>
      <c r="AO332" s="169"/>
      <c r="AP332" s="195"/>
      <c r="AQ332" s="174"/>
      <c r="AR332" s="169"/>
      <c r="AS332" s="173"/>
      <c r="AT332" s="172"/>
      <c r="AU332" s="195"/>
      <c r="AV332" s="174"/>
      <c r="AW332" s="169"/>
      <c r="AX332" s="170"/>
      <c r="AY332" s="174"/>
      <c r="AZ332" s="273"/>
    </row>
    <row r="333" spans="1:52" ht="33.75" customHeight="1">
      <c r="A333" s="268"/>
      <c r="B333" s="271"/>
      <c r="C333" s="271"/>
      <c r="D333" s="177" t="s">
        <v>43</v>
      </c>
      <c r="E333" s="154">
        <f t="shared" si="1097"/>
        <v>0</v>
      </c>
      <c r="F333" s="154">
        <f t="shared" si="1098"/>
        <v>0</v>
      </c>
      <c r="G333" s="179"/>
      <c r="H333" s="155"/>
      <c r="I333" s="155"/>
      <c r="J333" s="180"/>
      <c r="K333" s="155"/>
      <c r="L333" s="155"/>
      <c r="M333" s="180"/>
      <c r="N333" s="155"/>
      <c r="O333" s="155"/>
      <c r="P333" s="182"/>
      <c r="Q333" s="155"/>
      <c r="R333" s="155"/>
      <c r="S333" s="180"/>
      <c r="T333" s="155"/>
      <c r="U333" s="155"/>
      <c r="V333" s="180"/>
      <c r="W333" s="155"/>
      <c r="X333" s="155"/>
      <c r="Y333" s="180"/>
      <c r="Z333" s="155"/>
      <c r="AA333" s="158"/>
      <c r="AB333" s="181"/>
      <c r="AC333" s="180"/>
      <c r="AD333" s="182"/>
      <c r="AE333" s="155"/>
      <c r="AF333" s="158"/>
      <c r="AG333" s="181"/>
      <c r="AH333" s="187"/>
      <c r="AI333" s="182"/>
      <c r="AJ333" s="155"/>
      <c r="AK333" s="158"/>
      <c r="AL333" s="181"/>
      <c r="AM333" s="187"/>
      <c r="AN333" s="182"/>
      <c r="AO333" s="155"/>
      <c r="AP333" s="187"/>
      <c r="AQ333" s="182"/>
      <c r="AR333" s="155"/>
      <c r="AS333" s="156"/>
      <c r="AT333" s="181"/>
      <c r="AU333" s="187"/>
      <c r="AV333" s="182"/>
      <c r="AW333" s="155"/>
      <c r="AX333" s="155"/>
      <c r="AY333" s="182"/>
      <c r="AZ333" s="274"/>
    </row>
    <row r="334" spans="1:52" ht="18.75" customHeight="1">
      <c r="A334" s="266" t="s">
        <v>393</v>
      </c>
      <c r="B334" s="269" t="s">
        <v>394</v>
      </c>
      <c r="C334" s="269" t="s">
        <v>315</v>
      </c>
      <c r="D334" s="184" t="s">
        <v>41</v>
      </c>
      <c r="E334" s="154">
        <f t="shared" ref="E334:E340" si="1111">H334+K334+N334+Q334+T334+W334+Z334+AE334+AJ334+AO334+AR334+AW334</f>
        <v>146.273</v>
      </c>
      <c r="F334" s="154">
        <f t="shared" ref="F334:F340" si="1112">I334+L334+O334+R334+U334+X334+AA334+AF334+AK334+AP334+AS334+AX334</f>
        <v>0</v>
      </c>
      <c r="G334" s="185">
        <f>F334/E334</f>
        <v>0</v>
      </c>
      <c r="H334" s="176">
        <f>H335+H336+H337+H339+H340</f>
        <v>0</v>
      </c>
      <c r="I334" s="176">
        <f t="shared" ref="I334" si="1113">I335+I336+I337+I339+I340</f>
        <v>0</v>
      </c>
      <c r="J334" s="176" t="e">
        <f>I334/H334*100</f>
        <v>#DIV/0!</v>
      </c>
      <c r="K334" s="176">
        <f t="shared" ref="K334:L334" si="1114">K335+K336+K337+K339+K340</f>
        <v>0</v>
      </c>
      <c r="L334" s="176">
        <f t="shared" si="1114"/>
        <v>0</v>
      </c>
      <c r="M334" s="176" t="e">
        <f>L334/K334*100</f>
        <v>#DIV/0!</v>
      </c>
      <c r="N334" s="176">
        <f t="shared" ref="N334:O334" si="1115">N335+N336+N337+N339+N340</f>
        <v>0</v>
      </c>
      <c r="O334" s="176">
        <f t="shared" si="1115"/>
        <v>0</v>
      </c>
      <c r="P334" s="176" t="e">
        <f>O334/N334*100</f>
        <v>#DIV/0!</v>
      </c>
      <c r="Q334" s="176">
        <f t="shared" ref="Q334:R334" si="1116">Q335+Q336+Q337+Q339+Q340</f>
        <v>0</v>
      </c>
      <c r="R334" s="176">
        <f t="shared" si="1116"/>
        <v>0</v>
      </c>
      <c r="S334" s="176" t="e">
        <f>R334/Q334*100</f>
        <v>#DIV/0!</v>
      </c>
      <c r="T334" s="176">
        <f t="shared" ref="T334:U334" si="1117">T335+T336+T337+T339+T340</f>
        <v>146.273</v>
      </c>
      <c r="U334" s="176">
        <f t="shared" si="1117"/>
        <v>0</v>
      </c>
      <c r="V334" s="176">
        <f>U334/T334*100</f>
        <v>0</v>
      </c>
      <c r="W334" s="176">
        <f t="shared" ref="W334:X334" si="1118">W335+W336+W337+W339+W340</f>
        <v>0</v>
      </c>
      <c r="X334" s="176">
        <f t="shared" si="1118"/>
        <v>0</v>
      </c>
      <c r="Y334" s="176" t="e">
        <f>X334/W334*100</f>
        <v>#DIV/0!</v>
      </c>
      <c r="Z334" s="176">
        <f t="shared" ref="Z334:AC334" si="1119">Z335+Z336+Z337+Z339+Z340</f>
        <v>0</v>
      </c>
      <c r="AA334" s="176">
        <f t="shared" si="1119"/>
        <v>0</v>
      </c>
      <c r="AB334" s="176">
        <f t="shared" si="1119"/>
        <v>0</v>
      </c>
      <c r="AC334" s="176">
        <f t="shared" si="1119"/>
        <v>0</v>
      </c>
      <c r="AD334" s="176" t="e">
        <f>AC334/Z334*100</f>
        <v>#DIV/0!</v>
      </c>
      <c r="AE334" s="176">
        <f t="shared" ref="AE334:AH334" si="1120">AE335+AE336+AE337+AE339+AE340</f>
        <v>0</v>
      </c>
      <c r="AF334" s="176">
        <f t="shared" si="1120"/>
        <v>0</v>
      </c>
      <c r="AG334" s="176">
        <f t="shared" si="1120"/>
        <v>0</v>
      </c>
      <c r="AH334" s="176">
        <f t="shared" si="1120"/>
        <v>0</v>
      </c>
      <c r="AI334" s="176" t="e">
        <f>AH334/AE334*100</f>
        <v>#DIV/0!</v>
      </c>
      <c r="AJ334" s="176">
        <f t="shared" ref="AJ334:AM334" si="1121">AJ335+AJ336+AJ337+AJ339+AJ340</f>
        <v>0</v>
      </c>
      <c r="AK334" s="176">
        <f t="shared" si="1121"/>
        <v>0</v>
      </c>
      <c r="AL334" s="176">
        <f t="shared" si="1121"/>
        <v>0</v>
      </c>
      <c r="AM334" s="176">
        <f t="shared" si="1121"/>
        <v>0</v>
      </c>
      <c r="AN334" s="176" t="e">
        <f>AM334/AJ334*100</f>
        <v>#DIV/0!</v>
      </c>
      <c r="AO334" s="176">
        <f t="shared" ref="AO334:AP334" si="1122">AO335+AO336+AO337+AO339+AO340</f>
        <v>0</v>
      </c>
      <c r="AP334" s="176">
        <f t="shared" si="1122"/>
        <v>0</v>
      </c>
      <c r="AQ334" s="176" t="e">
        <f>AP334/AO334*100</f>
        <v>#DIV/0!</v>
      </c>
      <c r="AR334" s="176">
        <f t="shared" ref="AR334:AU334" si="1123">AR335+AR336+AR337+AR339+AR340</f>
        <v>0</v>
      </c>
      <c r="AS334" s="176">
        <f t="shared" si="1123"/>
        <v>0</v>
      </c>
      <c r="AT334" s="176">
        <f t="shared" si="1123"/>
        <v>0</v>
      </c>
      <c r="AU334" s="176">
        <f t="shared" si="1123"/>
        <v>0</v>
      </c>
      <c r="AV334" s="176" t="e">
        <f>AU334/AR334*100</f>
        <v>#DIV/0!</v>
      </c>
      <c r="AW334" s="176">
        <f t="shared" ref="AW334:AX334" si="1124">AW335+AW336+AW337+AW339+AW340</f>
        <v>0</v>
      </c>
      <c r="AX334" s="176">
        <f t="shared" si="1124"/>
        <v>0</v>
      </c>
      <c r="AY334" s="176" t="e">
        <f>AX334/AW334*100</f>
        <v>#DIV/0!</v>
      </c>
      <c r="AZ334" s="272"/>
    </row>
    <row r="335" spans="1:52" ht="31.5">
      <c r="A335" s="267"/>
      <c r="B335" s="270"/>
      <c r="C335" s="270"/>
      <c r="D335" s="186" t="s">
        <v>37</v>
      </c>
      <c r="E335" s="154">
        <f t="shared" si="1111"/>
        <v>0</v>
      </c>
      <c r="F335" s="154">
        <f t="shared" si="1112"/>
        <v>0</v>
      </c>
      <c r="G335" s="179"/>
      <c r="H335" s="155"/>
      <c r="I335" s="155"/>
      <c r="J335" s="180"/>
      <c r="K335" s="155"/>
      <c r="L335" s="155"/>
      <c r="M335" s="180"/>
      <c r="N335" s="155"/>
      <c r="O335" s="155"/>
      <c r="P335" s="182"/>
      <c r="Q335" s="155"/>
      <c r="R335" s="155"/>
      <c r="S335" s="180"/>
      <c r="T335" s="155"/>
      <c r="U335" s="155"/>
      <c r="V335" s="180"/>
      <c r="W335" s="155"/>
      <c r="X335" s="155"/>
      <c r="Y335" s="180"/>
      <c r="Z335" s="155"/>
      <c r="AA335" s="158"/>
      <c r="AB335" s="181"/>
      <c r="AC335" s="180"/>
      <c r="AD335" s="182"/>
      <c r="AE335" s="155"/>
      <c r="AF335" s="158"/>
      <c r="AG335" s="181"/>
      <c r="AH335" s="187"/>
      <c r="AI335" s="182"/>
      <c r="AJ335" s="155"/>
      <c r="AK335" s="158"/>
      <c r="AL335" s="181"/>
      <c r="AM335" s="187"/>
      <c r="AN335" s="182"/>
      <c r="AO335" s="188"/>
      <c r="AP335" s="155"/>
      <c r="AQ335" s="155"/>
      <c r="AR335" s="155"/>
      <c r="AS335" s="156"/>
      <c r="AT335" s="181"/>
      <c r="AU335" s="187"/>
      <c r="AV335" s="182"/>
      <c r="AW335" s="155"/>
      <c r="AX335" s="157"/>
      <c r="AY335" s="182"/>
      <c r="AZ335" s="273"/>
    </row>
    <row r="336" spans="1:52" ht="64.5" customHeight="1">
      <c r="A336" s="267"/>
      <c r="B336" s="270"/>
      <c r="C336" s="270"/>
      <c r="D336" s="189" t="s">
        <v>2</v>
      </c>
      <c r="E336" s="154">
        <f t="shared" si="1111"/>
        <v>0</v>
      </c>
      <c r="F336" s="154">
        <f t="shared" si="1112"/>
        <v>0</v>
      </c>
      <c r="G336" s="190"/>
      <c r="H336" s="160"/>
      <c r="I336" s="160"/>
      <c r="J336" s="161"/>
      <c r="K336" s="160"/>
      <c r="L336" s="160"/>
      <c r="M336" s="161"/>
      <c r="N336" s="160"/>
      <c r="O336" s="160"/>
      <c r="P336" s="191"/>
      <c r="Q336" s="160"/>
      <c r="R336" s="160"/>
      <c r="S336" s="161"/>
      <c r="T336" s="160"/>
      <c r="U336" s="160"/>
      <c r="V336" s="161"/>
      <c r="W336" s="160"/>
      <c r="X336" s="160"/>
      <c r="Y336" s="161"/>
      <c r="Z336" s="160"/>
      <c r="AA336" s="164"/>
      <c r="AB336" s="165"/>
      <c r="AC336" s="161"/>
      <c r="AD336" s="191"/>
      <c r="AE336" s="160"/>
      <c r="AF336" s="164"/>
      <c r="AG336" s="165"/>
      <c r="AH336" s="192"/>
      <c r="AI336" s="191"/>
      <c r="AJ336" s="160"/>
      <c r="AK336" s="164"/>
      <c r="AL336" s="165"/>
      <c r="AM336" s="192"/>
      <c r="AN336" s="191"/>
      <c r="AO336" s="167"/>
      <c r="AP336" s="161"/>
      <c r="AQ336" s="161"/>
      <c r="AR336" s="160"/>
      <c r="AS336" s="162"/>
      <c r="AT336" s="165"/>
      <c r="AU336" s="192"/>
      <c r="AV336" s="191"/>
      <c r="AW336" s="160"/>
      <c r="AX336" s="163"/>
      <c r="AY336" s="191"/>
      <c r="AZ336" s="273"/>
    </row>
    <row r="337" spans="1:52" ht="21.75" customHeight="1">
      <c r="A337" s="267"/>
      <c r="B337" s="270"/>
      <c r="C337" s="270"/>
      <c r="D337" s="218" t="s">
        <v>279</v>
      </c>
      <c r="E337" s="154">
        <f t="shared" si="1111"/>
        <v>146.273</v>
      </c>
      <c r="F337" s="154">
        <f t="shared" si="1112"/>
        <v>0</v>
      </c>
      <c r="G337" s="190"/>
      <c r="H337" s="160"/>
      <c r="I337" s="160"/>
      <c r="J337" s="161"/>
      <c r="K337" s="160"/>
      <c r="L337" s="160"/>
      <c r="M337" s="161"/>
      <c r="N337" s="160"/>
      <c r="O337" s="160"/>
      <c r="P337" s="191"/>
      <c r="Q337" s="160"/>
      <c r="R337" s="160"/>
      <c r="S337" s="161"/>
      <c r="T337" s="160">
        <v>146.273</v>
      </c>
      <c r="U337" s="160"/>
      <c r="V337" s="161"/>
      <c r="W337" s="160"/>
      <c r="X337" s="160"/>
      <c r="Y337" s="161"/>
      <c r="Z337" s="160"/>
      <c r="AA337" s="164"/>
      <c r="AB337" s="165"/>
      <c r="AC337" s="161"/>
      <c r="AD337" s="191"/>
      <c r="AE337" s="160"/>
      <c r="AF337" s="164"/>
      <c r="AG337" s="165"/>
      <c r="AH337" s="192"/>
      <c r="AI337" s="191"/>
      <c r="AJ337" s="160"/>
      <c r="AK337" s="164"/>
      <c r="AL337" s="165"/>
      <c r="AM337" s="192"/>
      <c r="AN337" s="191"/>
      <c r="AO337" s="160"/>
      <c r="AP337" s="192"/>
      <c r="AQ337" s="191"/>
      <c r="AR337" s="160"/>
      <c r="AS337" s="164"/>
      <c r="AT337" s="165"/>
      <c r="AU337" s="192"/>
      <c r="AV337" s="191"/>
      <c r="AW337" s="160"/>
      <c r="AX337" s="163"/>
      <c r="AY337" s="166"/>
      <c r="AZ337" s="273"/>
    </row>
    <row r="338" spans="1:52" ht="87.75" customHeight="1">
      <c r="A338" s="267"/>
      <c r="B338" s="270"/>
      <c r="C338" s="270"/>
      <c r="D338" s="218" t="s">
        <v>286</v>
      </c>
      <c r="E338" s="154">
        <f t="shared" si="1111"/>
        <v>0</v>
      </c>
      <c r="F338" s="154">
        <f t="shared" si="1112"/>
        <v>0</v>
      </c>
      <c r="G338" s="159"/>
      <c r="H338" s="169"/>
      <c r="I338" s="169"/>
      <c r="J338" s="168"/>
      <c r="K338" s="169"/>
      <c r="L338" s="169"/>
      <c r="M338" s="168"/>
      <c r="N338" s="169"/>
      <c r="O338" s="169"/>
      <c r="P338" s="174"/>
      <c r="Q338" s="169"/>
      <c r="R338" s="169"/>
      <c r="S338" s="168"/>
      <c r="T338" s="169"/>
      <c r="U338" s="169"/>
      <c r="V338" s="168"/>
      <c r="W338" s="169"/>
      <c r="X338" s="169"/>
      <c r="Y338" s="168"/>
      <c r="Z338" s="169"/>
      <c r="AA338" s="171"/>
      <c r="AB338" s="172"/>
      <c r="AC338" s="168"/>
      <c r="AD338" s="174"/>
      <c r="AE338" s="169"/>
      <c r="AF338" s="171"/>
      <c r="AG338" s="172"/>
      <c r="AH338" s="195"/>
      <c r="AI338" s="174"/>
      <c r="AJ338" s="169"/>
      <c r="AK338" s="171"/>
      <c r="AL338" s="172"/>
      <c r="AM338" s="195"/>
      <c r="AN338" s="174"/>
      <c r="AO338" s="169"/>
      <c r="AP338" s="195"/>
      <c r="AQ338" s="174"/>
      <c r="AR338" s="169"/>
      <c r="AS338" s="173"/>
      <c r="AT338" s="172"/>
      <c r="AU338" s="195"/>
      <c r="AV338" s="174"/>
      <c r="AW338" s="160"/>
      <c r="AX338" s="170"/>
      <c r="AY338" s="174"/>
      <c r="AZ338" s="273"/>
    </row>
    <row r="339" spans="1:52" ht="21.75" customHeight="1">
      <c r="A339" s="267"/>
      <c r="B339" s="270"/>
      <c r="C339" s="270"/>
      <c r="D339" s="218" t="s">
        <v>280</v>
      </c>
      <c r="E339" s="154">
        <f t="shared" si="1111"/>
        <v>0</v>
      </c>
      <c r="F339" s="154">
        <f t="shared" si="1112"/>
        <v>0</v>
      </c>
      <c r="G339" s="159"/>
      <c r="H339" s="169"/>
      <c r="I339" s="169"/>
      <c r="J339" s="168"/>
      <c r="K339" s="169"/>
      <c r="L339" s="169"/>
      <c r="M339" s="168"/>
      <c r="N339" s="169"/>
      <c r="O339" s="169"/>
      <c r="P339" s="174"/>
      <c r="Q339" s="169"/>
      <c r="R339" s="169"/>
      <c r="S339" s="168"/>
      <c r="T339" s="169"/>
      <c r="U339" s="169"/>
      <c r="V339" s="168"/>
      <c r="W339" s="169"/>
      <c r="X339" s="169"/>
      <c r="Y339" s="168"/>
      <c r="Z339" s="169"/>
      <c r="AA339" s="171"/>
      <c r="AB339" s="172"/>
      <c r="AC339" s="168"/>
      <c r="AD339" s="174"/>
      <c r="AE339" s="169"/>
      <c r="AF339" s="171"/>
      <c r="AG339" s="172"/>
      <c r="AH339" s="195"/>
      <c r="AI339" s="174"/>
      <c r="AJ339" s="169"/>
      <c r="AK339" s="171"/>
      <c r="AL339" s="172"/>
      <c r="AM339" s="195"/>
      <c r="AN339" s="174"/>
      <c r="AO339" s="169"/>
      <c r="AP339" s="195"/>
      <c r="AQ339" s="174"/>
      <c r="AR339" s="169"/>
      <c r="AS339" s="173"/>
      <c r="AT339" s="172"/>
      <c r="AU339" s="195"/>
      <c r="AV339" s="174"/>
      <c r="AW339" s="169"/>
      <c r="AX339" s="170"/>
      <c r="AY339" s="174"/>
      <c r="AZ339" s="273"/>
    </row>
    <row r="340" spans="1:52" ht="33.75" customHeight="1">
      <c r="A340" s="268"/>
      <c r="B340" s="271"/>
      <c r="C340" s="271"/>
      <c r="D340" s="177" t="s">
        <v>43</v>
      </c>
      <c r="E340" s="154">
        <f t="shared" si="1111"/>
        <v>0</v>
      </c>
      <c r="F340" s="154">
        <f t="shared" si="1112"/>
        <v>0</v>
      </c>
      <c r="G340" s="179"/>
      <c r="H340" s="155"/>
      <c r="I340" s="155"/>
      <c r="J340" s="180"/>
      <c r="K340" s="155"/>
      <c r="L340" s="155"/>
      <c r="M340" s="180"/>
      <c r="N340" s="155"/>
      <c r="O340" s="155"/>
      <c r="P340" s="182"/>
      <c r="Q340" s="155"/>
      <c r="R340" s="155"/>
      <c r="S340" s="180"/>
      <c r="T340" s="155"/>
      <c r="U340" s="155"/>
      <c r="V340" s="180"/>
      <c r="W340" s="155"/>
      <c r="X340" s="155"/>
      <c r="Y340" s="180"/>
      <c r="Z340" s="155"/>
      <c r="AA340" s="158"/>
      <c r="AB340" s="181"/>
      <c r="AC340" s="180"/>
      <c r="AD340" s="182"/>
      <c r="AE340" s="155"/>
      <c r="AF340" s="158"/>
      <c r="AG340" s="181"/>
      <c r="AH340" s="187"/>
      <c r="AI340" s="182"/>
      <c r="AJ340" s="155"/>
      <c r="AK340" s="158"/>
      <c r="AL340" s="181"/>
      <c r="AM340" s="187"/>
      <c r="AN340" s="182"/>
      <c r="AO340" s="155"/>
      <c r="AP340" s="187"/>
      <c r="AQ340" s="182"/>
      <c r="AR340" s="155"/>
      <c r="AS340" s="156"/>
      <c r="AT340" s="181"/>
      <c r="AU340" s="187"/>
      <c r="AV340" s="182"/>
      <c r="AW340" s="155"/>
      <c r="AX340" s="155"/>
      <c r="AY340" s="182"/>
      <c r="AZ340" s="274"/>
    </row>
    <row r="341" spans="1:52" ht="18.75" customHeight="1">
      <c r="A341" s="266" t="s">
        <v>396</v>
      </c>
      <c r="B341" s="269" t="s">
        <v>395</v>
      </c>
      <c r="C341" s="269" t="s">
        <v>315</v>
      </c>
      <c r="D341" s="184" t="s">
        <v>41</v>
      </c>
      <c r="E341" s="154">
        <f t="shared" ref="E341:E347" si="1125">H341+K341+N341+Q341+T341+W341+Z341+AE341+AJ341+AO341+AR341+AW341</f>
        <v>132.63399999999999</v>
      </c>
      <c r="F341" s="154">
        <f t="shared" ref="F341:F347" si="1126">I341+L341+O341+R341+U341+X341+AA341+AF341+AK341+AP341+AS341+AX341</f>
        <v>0</v>
      </c>
      <c r="G341" s="185">
        <f>F341/E341</f>
        <v>0</v>
      </c>
      <c r="H341" s="176">
        <f>H342+H343+H344+H346+H347</f>
        <v>0</v>
      </c>
      <c r="I341" s="176">
        <f t="shared" ref="I341" si="1127">I342+I343+I344+I346+I347</f>
        <v>0</v>
      </c>
      <c r="J341" s="176" t="e">
        <f>I341/H341*100</f>
        <v>#DIV/0!</v>
      </c>
      <c r="K341" s="176">
        <f t="shared" ref="K341:L341" si="1128">K342+K343+K344+K346+K347</f>
        <v>0</v>
      </c>
      <c r="L341" s="176">
        <f t="shared" si="1128"/>
        <v>0</v>
      </c>
      <c r="M341" s="176" t="e">
        <f>L341/K341*100</f>
        <v>#DIV/0!</v>
      </c>
      <c r="N341" s="176">
        <f t="shared" ref="N341:O341" si="1129">N342+N343+N344+N346+N347</f>
        <v>102.53386999999999</v>
      </c>
      <c r="O341" s="176">
        <f t="shared" si="1129"/>
        <v>0</v>
      </c>
      <c r="P341" s="176">
        <f>O341/N341*100</f>
        <v>0</v>
      </c>
      <c r="Q341" s="176">
        <f t="shared" ref="Q341:R341" si="1130">Q342+Q343+Q344+Q346+Q347</f>
        <v>0</v>
      </c>
      <c r="R341" s="176">
        <f t="shared" si="1130"/>
        <v>0</v>
      </c>
      <c r="S341" s="176" t="e">
        <f>R341/Q341*100</f>
        <v>#DIV/0!</v>
      </c>
      <c r="T341" s="176">
        <f t="shared" ref="T341:U341" si="1131">T342+T343+T344+T346+T347</f>
        <v>30.100129999999993</v>
      </c>
      <c r="U341" s="176">
        <f t="shared" si="1131"/>
        <v>0</v>
      </c>
      <c r="V341" s="176">
        <f>U341/T341*100</f>
        <v>0</v>
      </c>
      <c r="W341" s="176">
        <f t="shared" ref="W341:X341" si="1132">W342+W343+W344+W346+W347</f>
        <v>0</v>
      </c>
      <c r="X341" s="176">
        <f t="shared" si="1132"/>
        <v>0</v>
      </c>
      <c r="Y341" s="176" t="e">
        <f>X341/W341*100</f>
        <v>#DIV/0!</v>
      </c>
      <c r="Z341" s="176">
        <f t="shared" ref="Z341:AC341" si="1133">Z342+Z343+Z344+Z346+Z347</f>
        <v>0</v>
      </c>
      <c r="AA341" s="176">
        <f t="shared" si="1133"/>
        <v>0</v>
      </c>
      <c r="AB341" s="176">
        <f t="shared" si="1133"/>
        <v>0</v>
      </c>
      <c r="AC341" s="176">
        <f t="shared" si="1133"/>
        <v>0</v>
      </c>
      <c r="AD341" s="176" t="e">
        <f>AC341/Z341*100</f>
        <v>#DIV/0!</v>
      </c>
      <c r="AE341" s="176">
        <f t="shared" ref="AE341:AH341" si="1134">AE342+AE343+AE344+AE346+AE347</f>
        <v>0</v>
      </c>
      <c r="AF341" s="176">
        <f t="shared" si="1134"/>
        <v>0</v>
      </c>
      <c r="AG341" s="176">
        <f t="shared" si="1134"/>
        <v>0</v>
      </c>
      <c r="AH341" s="176">
        <f t="shared" si="1134"/>
        <v>0</v>
      </c>
      <c r="AI341" s="176" t="e">
        <f>AH341/AE341*100</f>
        <v>#DIV/0!</v>
      </c>
      <c r="AJ341" s="176">
        <f t="shared" ref="AJ341:AM341" si="1135">AJ342+AJ343+AJ344+AJ346+AJ347</f>
        <v>0</v>
      </c>
      <c r="AK341" s="176">
        <f t="shared" si="1135"/>
        <v>0</v>
      </c>
      <c r="AL341" s="176">
        <f t="shared" si="1135"/>
        <v>0</v>
      </c>
      <c r="AM341" s="176">
        <f t="shared" si="1135"/>
        <v>0</v>
      </c>
      <c r="AN341" s="176" t="e">
        <f>AM341/AJ341*100</f>
        <v>#DIV/0!</v>
      </c>
      <c r="AO341" s="176">
        <f t="shared" ref="AO341:AP341" si="1136">AO342+AO343+AO344+AO346+AO347</f>
        <v>0</v>
      </c>
      <c r="AP341" s="176">
        <f t="shared" si="1136"/>
        <v>0</v>
      </c>
      <c r="AQ341" s="176" t="e">
        <f>AP341/AO341*100</f>
        <v>#DIV/0!</v>
      </c>
      <c r="AR341" s="176">
        <f t="shared" ref="AR341:AU341" si="1137">AR342+AR343+AR344+AR346+AR347</f>
        <v>0</v>
      </c>
      <c r="AS341" s="176">
        <f t="shared" si="1137"/>
        <v>0</v>
      </c>
      <c r="AT341" s="176">
        <f t="shared" si="1137"/>
        <v>0</v>
      </c>
      <c r="AU341" s="176">
        <f t="shared" si="1137"/>
        <v>0</v>
      </c>
      <c r="AV341" s="176" t="e">
        <f>AU341/AR341*100</f>
        <v>#DIV/0!</v>
      </c>
      <c r="AW341" s="176">
        <f t="shared" ref="AW341:AX341" si="1138">AW342+AW343+AW344+AW346+AW347</f>
        <v>0</v>
      </c>
      <c r="AX341" s="176">
        <f t="shared" si="1138"/>
        <v>0</v>
      </c>
      <c r="AY341" s="176" t="e">
        <f>AX341/AW341*100</f>
        <v>#DIV/0!</v>
      </c>
      <c r="AZ341" s="272"/>
    </row>
    <row r="342" spans="1:52" ht="31.5">
      <c r="A342" s="267"/>
      <c r="B342" s="270"/>
      <c r="C342" s="270"/>
      <c r="D342" s="186" t="s">
        <v>37</v>
      </c>
      <c r="E342" s="154">
        <f t="shared" si="1125"/>
        <v>0</v>
      </c>
      <c r="F342" s="154">
        <f t="shared" si="1126"/>
        <v>0</v>
      </c>
      <c r="G342" s="179"/>
      <c r="H342" s="155"/>
      <c r="I342" s="155"/>
      <c r="J342" s="180"/>
      <c r="K342" s="155"/>
      <c r="L342" s="155"/>
      <c r="M342" s="180"/>
      <c r="N342" s="155"/>
      <c r="O342" s="155"/>
      <c r="P342" s="182"/>
      <c r="Q342" s="155"/>
      <c r="R342" s="155"/>
      <c r="S342" s="180"/>
      <c r="T342" s="155"/>
      <c r="U342" s="155"/>
      <c r="V342" s="180"/>
      <c r="W342" s="155"/>
      <c r="X342" s="155"/>
      <c r="Y342" s="180"/>
      <c r="Z342" s="155"/>
      <c r="AA342" s="158"/>
      <c r="AB342" s="181"/>
      <c r="AC342" s="180"/>
      <c r="AD342" s="182"/>
      <c r="AE342" s="155"/>
      <c r="AF342" s="158"/>
      <c r="AG342" s="181"/>
      <c r="AH342" s="187"/>
      <c r="AI342" s="182"/>
      <c r="AJ342" s="155"/>
      <c r="AK342" s="158"/>
      <c r="AL342" s="181"/>
      <c r="AM342" s="187"/>
      <c r="AN342" s="182"/>
      <c r="AO342" s="188"/>
      <c r="AP342" s="155"/>
      <c r="AQ342" s="155"/>
      <c r="AR342" s="155"/>
      <c r="AS342" s="156"/>
      <c r="AT342" s="181"/>
      <c r="AU342" s="187"/>
      <c r="AV342" s="182"/>
      <c r="AW342" s="155"/>
      <c r="AX342" s="157"/>
      <c r="AY342" s="182"/>
      <c r="AZ342" s="273"/>
    </row>
    <row r="343" spans="1:52" ht="64.5" customHeight="1">
      <c r="A343" s="267"/>
      <c r="B343" s="270"/>
      <c r="C343" s="270"/>
      <c r="D343" s="189" t="s">
        <v>2</v>
      </c>
      <c r="E343" s="154">
        <f t="shared" si="1125"/>
        <v>0</v>
      </c>
      <c r="F343" s="154">
        <f t="shared" si="1126"/>
        <v>0</v>
      </c>
      <c r="G343" s="190"/>
      <c r="H343" s="160"/>
      <c r="I343" s="160"/>
      <c r="J343" s="161"/>
      <c r="K343" s="160"/>
      <c r="L343" s="160"/>
      <c r="M343" s="161"/>
      <c r="N343" s="160"/>
      <c r="O343" s="160"/>
      <c r="P343" s="191"/>
      <c r="Q343" s="160"/>
      <c r="R343" s="160"/>
      <c r="S343" s="161"/>
      <c r="T343" s="160"/>
      <c r="U343" s="160"/>
      <c r="V343" s="161"/>
      <c r="W343" s="160"/>
      <c r="X343" s="160"/>
      <c r="Y343" s="161"/>
      <c r="Z343" s="160"/>
      <c r="AA343" s="164"/>
      <c r="AB343" s="165"/>
      <c r="AC343" s="161"/>
      <c r="AD343" s="191"/>
      <c r="AE343" s="160"/>
      <c r="AF343" s="164"/>
      <c r="AG343" s="165"/>
      <c r="AH343" s="192"/>
      <c r="AI343" s="191"/>
      <c r="AJ343" s="160"/>
      <c r="AK343" s="164"/>
      <c r="AL343" s="165"/>
      <c r="AM343" s="192"/>
      <c r="AN343" s="191"/>
      <c r="AO343" s="167"/>
      <c r="AP343" s="161"/>
      <c r="AQ343" s="161"/>
      <c r="AR343" s="160"/>
      <c r="AS343" s="162"/>
      <c r="AT343" s="165"/>
      <c r="AU343" s="192"/>
      <c r="AV343" s="191"/>
      <c r="AW343" s="160"/>
      <c r="AX343" s="163"/>
      <c r="AY343" s="191"/>
      <c r="AZ343" s="273"/>
    </row>
    <row r="344" spans="1:52" ht="21.75" customHeight="1">
      <c r="A344" s="267"/>
      <c r="B344" s="270"/>
      <c r="C344" s="270"/>
      <c r="D344" s="218" t="s">
        <v>279</v>
      </c>
      <c r="E344" s="154">
        <f t="shared" si="1125"/>
        <v>132.63399999999999</v>
      </c>
      <c r="F344" s="154">
        <f t="shared" si="1126"/>
        <v>0</v>
      </c>
      <c r="G344" s="190"/>
      <c r="H344" s="160"/>
      <c r="I344" s="160"/>
      <c r="J344" s="161"/>
      <c r="K344" s="160"/>
      <c r="L344" s="160"/>
      <c r="M344" s="161"/>
      <c r="N344" s="160">
        <v>102.53386999999999</v>
      </c>
      <c r="O344" s="160"/>
      <c r="P344" s="191"/>
      <c r="Q344" s="160"/>
      <c r="R344" s="160"/>
      <c r="S344" s="161"/>
      <c r="T344" s="160">
        <f>132.634-102.53387</f>
        <v>30.100129999999993</v>
      </c>
      <c r="U344" s="160"/>
      <c r="V344" s="161"/>
      <c r="W344" s="160"/>
      <c r="X344" s="160"/>
      <c r="Y344" s="161"/>
      <c r="Z344" s="160"/>
      <c r="AA344" s="164"/>
      <c r="AB344" s="165"/>
      <c r="AC344" s="161"/>
      <c r="AD344" s="191"/>
      <c r="AE344" s="160"/>
      <c r="AF344" s="164"/>
      <c r="AG344" s="165"/>
      <c r="AH344" s="192"/>
      <c r="AI344" s="191"/>
      <c r="AJ344" s="160"/>
      <c r="AK344" s="164"/>
      <c r="AL344" s="165"/>
      <c r="AM344" s="192"/>
      <c r="AN344" s="191"/>
      <c r="AO344" s="160"/>
      <c r="AP344" s="192"/>
      <c r="AQ344" s="191"/>
      <c r="AR344" s="160"/>
      <c r="AS344" s="164"/>
      <c r="AT344" s="165"/>
      <c r="AU344" s="192"/>
      <c r="AV344" s="191"/>
      <c r="AW344" s="160"/>
      <c r="AX344" s="163"/>
      <c r="AY344" s="166"/>
      <c r="AZ344" s="273"/>
    </row>
    <row r="345" spans="1:52" ht="87.75" customHeight="1">
      <c r="A345" s="267"/>
      <c r="B345" s="270"/>
      <c r="C345" s="270"/>
      <c r="D345" s="218" t="s">
        <v>286</v>
      </c>
      <c r="E345" s="154">
        <f t="shared" si="1125"/>
        <v>0</v>
      </c>
      <c r="F345" s="154">
        <f t="shared" si="1126"/>
        <v>0</v>
      </c>
      <c r="G345" s="159"/>
      <c r="H345" s="169"/>
      <c r="I345" s="169"/>
      <c r="J345" s="168"/>
      <c r="K345" s="169"/>
      <c r="L345" s="169"/>
      <c r="M345" s="168"/>
      <c r="N345" s="169"/>
      <c r="O345" s="169"/>
      <c r="P345" s="174"/>
      <c r="Q345" s="169"/>
      <c r="R345" s="169"/>
      <c r="S345" s="168"/>
      <c r="T345" s="169"/>
      <c r="U345" s="169"/>
      <c r="V345" s="168"/>
      <c r="W345" s="169"/>
      <c r="X345" s="169"/>
      <c r="Y345" s="168"/>
      <c r="Z345" s="169"/>
      <c r="AA345" s="171"/>
      <c r="AB345" s="172"/>
      <c r="AC345" s="168"/>
      <c r="AD345" s="174"/>
      <c r="AE345" s="169"/>
      <c r="AF345" s="171"/>
      <c r="AG345" s="172"/>
      <c r="AH345" s="195"/>
      <c r="AI345" s="174"/>
      <c r="AJ345" s="169"/>
      <c r="AK345" s="171"/>
      <c r="AL345" s="172"/>
      <c r="AM345" s="195"/>
      <c r="AN345" s="174"/>
      <c r="AO345" s="169"/>
      <c r="AP345" s="195"/>
      <c r="AQ345" s="174"/>
      <c r="AR345" s="169"/>
      <c r="AS345" s="173"/>
      <c r="AT345" s="172"/>
      <c r="AU345" s="195"/>
      <c r="AV345" s="174"/>
      <c r="AW345" s="160"/>
      <c r="AX345" s="170"/>
      <c r="AY345" s="174"/>
      <c r="AZ345" s="273"/>
    </row>
    <row r="346" spans="1:52" ht="21.75" customHeight="1">
      <c r="A346" s="267"/>
      <c r="B346" s="270"/>
      <c r="C346" s="270"/>
      <c r="D346" s="218" t="s">
        <v>280</v>
      </c>
      <c r="E346" s="154">
        <f t="shared" si="1125"/>
        <v>0</v>
      </c>
      <c r="F346" s="154">
        <f t="shared" si="1126"/>
        <v>0</v>
      </c>
      <c r="G346" s="159"/>
      <c r="H346" s="169"/>
      <c r="I346" s="169"/>
      <c r="J346" s="168"/>
      <c r="K346" s="169"/>
      <c r="L346" s="169"/>
      <c r="M346" s="168"/>
      <c r="N346" s="169"/>
      <c r="O346" s="169"/>
      <c r="P346" s="174"/>
      <c r="Q346" s="169"/>
      <c r="R346" s="169"/>
      <c r="S346" s="168"/>
      <c r="T346" s="169"/>
      <c r="U346" s="169"/>
      <c r="V346" s="168"/>
      <c r="W346" s="169"/>
      <c r="X346" s="169"/>
      <c r="Y346" s="168"/>
      <c r="Z346" s="169"/>
      <c r="AA346" s="171"/>
      <c r="AB346" s="172"/>
      <c r="AC346" s="168"/>
      <c r="AD346" s="174"/>
      <c r="AE346" s="169"/>
      <c r="AF346" s="171"/>
      <c r="AG346" s="172"/>
      <c r="AH346" s="195"/>
      <c r="AI346" s="174"/>
      <c r="AJ346" s="169"/>
      <c r="AK346" s="171"/>
      <c r="AL346" s="172"/>
      <c r="AM346" s="195"/>
      <c r="AN346" s="174"/>
      <c r="AO346" s="169"/>
      <c r="AP346" s="195"/>
      <c r="AQ346" s="174"/>
      <c r="AR346" s="169"/>
      <c r="AS346" s="173"/>
      <c r="AT346" s="172"/>
      <c r="AU346" s="195"/>
      <c r="AV346" s="174"/>
      <c r="AW346" s="169"/>
      <c r="AX346" s="170"/>
      <c r="AY346" s="174"/>
      <c r="AZ346" s="273"/>
    </row>
    <row r="347" spans="1:52" ht="33.75" customHeight="1">
      <c r="A347" s="268"/>
      <c r="B347" s="271"/>
      <c r="C347" s="271"/>
      <c r="D347" s="177" t="s">
        <v>43</v>
      </c>
      <c r="E347" s="154">
        <f t="shared" si="1125"/>
        <v>0</v>
      </c>
      <c r="F347" s="154">
        <f t="shared" si="1126"/>
        <v>0</v>
      </c>
      <c r="G347" s="179"/>
      <c r="H347" s="155"/>
      <c r="I347" s="155"/>
      <c r="J347" s="180"/>
      <c r="K347" s="155"/>
      <c r="L347" s="155"/>
      <c r="M347" s="180"/>
      <c r="N347" s="155"/>
      <c r="O347" s="155"/>
      <c r="P347" s="182"/>
      <c r="Q347" s="155"/>
      <c r="R347" s="155"/>
      <c r="S347" s="180"/>
      <c r="T347" s="155"/>
      <c r="U347" s="155"/>
      <c r="V347" s="180"/>
      <c r="W347" s="155"/>
      <c r="X347" s="155"/>
      <c r="Y347" s="180"/>
      <c r="Z347" s="155"/>
      <c r="AA347" s="158"/>
      <c r="AB347" s="181"/>
      <c r="AC347" s="180"/>
      <c r="AD347" s="182"/>
      <c r="AE347" s="155"/>
      <c r="AF347" s="158"/>
      <c r="AG347" s="181"/>
      <c r="AH347" s="187"/>
      <c r="AI347" s="182"/>
      <c r="AJ347" s="155"/>
      <c r="AK347" s="158"/>
      <c r="AL347" s="181"/>
      <c r="AM347" s="187"/>
      <c r="AN347" s="182"/>
      <c r="AO347" s="155"/>
      <c r="AP347" s="187"/>
      <c r="AQ347" s="182"/>
      <c r="AR347" s="155"/>
      <c r="AS347" s="156"/>
      <c r="AT347" s="181"/>
      <c r="AU347" s="187"/>
      <c r="AV347" s="182"/>
      <c r="AW347" s="155"/>
      <c r="AX347" s="155"/>
      <c r="AY347" s="182"/>
      <c r="AZ347" s="274"/>
    </row>
    <row r="348" spans="1:52" ht="18.75" customHeight="1">
      <c r="A348" s="266" t="s">
        <v>397</v>
      </c>
      <c r="B348" s="269" t="s">
        <v>398</v>
      </c>
      <c r="C348" s="269" t="s">
        <v>315</v>
      </c>
      <c r="D348" s="184" t="s">
        <v>41</v>
      </c>
      <c r="E348" s="154">
        <f t="shared" ref="E348:E354" si="1139">H348+K348+N348+Q348+T348+W348+Z348+AE348+AJ348+AO348+AR348+AW348</f>
        <v>362.39299999999997</v>
      </c>
      <c r="F348" s="154">
        <f t="shared" ref="F348:F354" si="1140">I348+L348+O348+R348+U348+X348+AA348+AF348+AK348+AP348+AS348+AX348</f>
        <v>0</v>
      </c>
      <c r="G348" s="185">
        <f>F348/E348</f>
        <v>0</v>
      </c>
      <c r="H348" s="176">
        <f>H349+H350+H351+H353+H354</f>
        <v>0</v>
      </c>
      <c r="I348" s="176">
        <f t="shared" ref="I348" si="1141">I349+I350+I351+I353+I354</f>
        <v>0</v>
      </c>
      <c r="J348" s="176" t="e">
        <f>I348/H348*100</f>
        <v>#DIV/0!</v>
      </c>
      <c r="K348" s="176">
        <f t="shared" ref="K348:L348" si="1142">K349+K350+K351+K353+K354</f>
        <v>0</v>
      </c>
      <c r="L348" s="176">
        <f t="shared" si="1142"/>
        <v>0</v>
      </c>
      <c r="M348" s="176" t="e">
        <f>L348/K348*100</f>
        <v>#DIV/0!</v>
      </c>
      <c r="N348" s="176">
        <f t="shared" ref="N348:O348" si="1143">N349+N350+N351+N353+N354</f>
        <v>265.63499000000002</v>
      </c>
      <c r="O348" s="176">
        <f t="shared" si="1143"/>
        <v>0</v>
      </c>
      <c r="P348" s="176">
        <f>O348/N348*100</f>
        <v>0</v>
      </c>
      <c r="Q348" s="176">
        <f t="shared" ref="Q348:R348" si="1144">Q349+Q350+Q351+Q353+Q354</f>
        <v>96.758009999999956</v>
      </c>
      <c r="R348" s="176">
        <f t="shared" si="1144"/>
        <v>0</v>
      </c>
      <c r="S348" s="176">
        <f>R348/Q348*100</f>
        <v>0</v>
      </c>
      <c r="T348" s="176">
        <f t="shared" ref="T348:U348" si="1145">T349+T350+T351+T353+T354</f>
        <v>0</v>
      </c>
      <c r="U348" s="176">
        <f t="shared" si="1145"/>
        <v>0</v>
      </c>
      <c r="V348" s="176" t="e">
        <f>U348/T348*100</f>
        <v>#DIV/0!</v>
      </c>
      <c r="W348" s="176">
        <f t="shared" ref="W348:X348" si="1146">W349+W350+W351+W353+W354</f>
        <v>0</v>
      </c>
      <c r="X348" s="176">
        <f t="shared" si="1146"/>
        <v>0</v>
      </c>
      <c r="Y348" s="176" t="e">
        <f>X348/W348*100</f>
        <v>#DIV/0!</v>
      </c>
      <c r="Z348" s="176">
        <f t="shared" ref="Z348:AC348" si="1147">Z349+Z350+Z351+Z353+Z354</f>
        <v>0</v>
      </c>
      <c r="AA348" s="176">
        <f t="shared" si="1147"/>
        <v>0</v>
      </c>
      <c r="AB348" s="176">
        <f t="shared" si="1147"/>
        <v>0</v>
      </c>
      <c r="AC348" s="176">
        <f t="shared" si="1147"/>
        <v>0</v>
      </c>
      <c r="AD348" s="176" t="e">
        <f>AC348/Z348*100</f>
        <v>#DIV/0!</v>
      </c>
      <c r="AE348" s="176">
        <f t="shared" ref="AE348:AH348" si="1148">AE349+AE350+AE351+AE353+AE354</f>
        <v>0</v>
      </c>
      <c r="AF348" s="176">
        <f t="shared" si="1148"/>
        <v>0</v>
      </c>
      <c r="AG348" s="176">
        <f t="shared" si="1148"/>
        <v>0</v>
      </c>
      <c r="AH348" s="176">
        <f t="shared" si="1148"/>
        <v>0</v>
      </c>
      <c r="AI348" s="176" t="e">
        <f>AH348/AE348*100</f>
        <v>#DIV/0!</v>
      </c>
      <c r="AJ348" s="176">
        <f t="shared" ref="AJ348:AM348" si="1149">AJ349+AJ350+AJ351+AJ353+AJ354</f>
        <v>0</v>
      </c>
      <c r="AK348" s="176">
        <f t="shared" si="1149"/>
        <v>0</v>
      </c>
      <c r="AL348" s="176">
        <f t="shared" si="1149"/>
        <v>0</v>
      </c>
      <c r="AM348" s="176">
        <f t="shared" si="1149"/>
        <v>0</v>
      </c>
      <c r="AN348" s="176" t="e">
        <f>AM348/AJ348*100</f>
        <v>#DIV/0!</v>
      </c>
      <c r="AO348" s="176">
        <f t="shared" ref="AO348:AP348" si="1150">AO349+AO350+AO351+AO353+AO354</f>
        <v>0</v>
      </c>
      <c r="AP348" s="176">
        <f t="shared" si="1150"/>
        <v>0</v>
      </c>
      <c r="AQ348" s="176" t="e">
        <f>AP348/AO348*100</f>
        <v>#DIV/0!</v>
      </c>
      <c r="AR348" s="176">
        <f t="shared" ref="AR348:AU348" si="1151">AR349+AR350+AR351+AR353+AR354</f>
        <v>0</v>
      </c>
      <c r="AS348" s="176">
        <f t="shared" si="1151"/>
        <v>0</v>
      </c>
      <c r="AT348" s="176">
        <f t="shared" si="1151"/>
        <v>0</v>
      </c>
      <c r="AU348" s="176">
        <f t="shared" si="1151"/>
        <v>0</v>
      </c>
      <c r="AV348" s="176" t="e">
        <f>AU348/AR348*100</f>
        <v>#DIV/0!</v>
      </c>
      <c r="AW348" s="176">
        <f t="shared" ref="AW348:AX348" si="1152">AW349+AW350+AW351+AW353+AW354</f>
        <v>0</v>
      </c>
      <c r="AX348" s="176">
        <f t="shared" si="1152"/>
        <v>0</v>
      </c>
      <c r="AY348" s="176" t="e">
        <f>AX348/AW348*100</f>
        <v>#DIV/0!</v>
      </c>
      <c r="AZ348" s="272"/>
    </row>
    <row r="349" spans="1:52" ht="31.5">
      <c r="A349" s="267"/>
      <c r="B349" s="270"/>
      <c r="C349" s="270"/>
      <c r="D349" s="186" t="s">
        <v>37</v>
      </c>
      <c r="E349" s="154">
        <f t="shared" si="1139"/>
        <v>0</v>
      </c>
      <c r="F349" s="154">
        <f t="shared" si="1140"/>
        <v>0</v>
      </c>
      <c r="G349" s="179"/>
      <c r="H349" s="155"/>
      <c r="I349" s="155"/>
      <c r="J349" s="180"/>
      <c r="K349" s="155"/>
      <c r="L349" s="155"/>
      <c r="M349" s="180"/>
      <c r="N349" s="155"/>
      <c r="O349" s="155"/>
      <c r="P349" s="182"/>
      <c r="Q349" s="155"/>
      <c r="R349" s="155"/>
      <c r="S349" s="180"/>
      <c r="T349" s="155"/>
      <c r="U349" s="155"/>
      <c r="V349" s="180"/>
      <c r="W349" s="155"/>
      <c r="X349" s="155"/>
      <c r="Y349" s="180"/>
      <c r="Z349" s="155"/>
      <c r="AA349" s="158"/>
      <c r="AB349" s="181"/>
      <c r="AC349" s="180"/>
      <c r="AD349" s="182"/>
      <c r="AE349" s="155"/>
      <c r="AF349" s="158"/>
      <c r="AG349" s="181"/>
      <c r="AH349" s="187"/>
      <c r="AI349" s="182"/>
      <c r="AJ349" s="155"/>
      <c r="AK349" s="158"/>
      <c r="AL349" s="181"/>
      <c r="AM349" s="187"/>
      <c r="AN349" s="182"/>
      <c r="AO349" s="188"/>
      <c r="AP349" s="155"/>
      <c r="AQ349" s="155"/>
      <c r="AR349" s="155"/>
      <c r="AS349" s="156"/>
      <c r="AT349" s="181"/>
      <c r="AU349" s="187"/>
      <c r="AV349" s="182"/>
      <c r="AW349" s="155"/>
      <c r="AX349" s="157"/>
      <c r="AY349" s="182"/>
      <c r="AZ349" s="273"/>
    </row>
    <row r="350" spans="1:52" ht="64.5" customHeight="1">
      <c r="A350" s="267"/>
      <c r="B350" s="270"/>
      <c r="C350" s="270"/>
      <c r="D350" s="189" t="s">
        <v>2</v>
      </c>
      <c r="E350" s="154">
        <f t="shared" si="1139"/>
        <v>0</v>
      </c>
      <c r="F350" s="154">
        <f t="shared" si="1140"/>
        <v>0</v>
      </c>
      <c r="G350" s="190"/>
      <c r="H350" s="160"/>
      <c r="I350" s="160"/>
      <c r="J350" s="161"/>
      <c r="K350" s="160"/>
      <c r="L350" s="160"/>
      <c r="M350" s="161"/>
      <c r="N350" s="160"/>
      <c r="O350" s="160"/>
      <c r="P350" s="191"/>
      <c r="Q350" s="160"/>
      <c r="R350" s="160"/>
      <c r="S350" s="161"/>
      <c r="T350" s="160"/>
      <c r="U350" s="160"/>
      <c r="V350" s="161"/>
      <c r="W350" s="160"/>
      <c r="X350" s="160"/>
      <c r="Y350" s="161"/>
      <c r="Z350" s="160"/>
      <c r="AA350" s="164"/>
      <c r="AB350" s="165"/>
      <c r="AC350" s="161"/>
      <c r="AD350" s="191"/>
      <c r="AE350" s="160"/>
      <c r="AF350" s="164"/>
      <c r="AG350" s="165"/>
      <c r="AH350" s="192"/>
      <c r="AI350" s="191"/>
      <c r="AJ350" s="160"/>
      <c r="AK350" s="164"/>
      <c r="AL350" s="165"/>
      <c r="AM350" s="192"/>
      <c r="AN350" s="191"/>
      <c r="AO350" s="167"/>
      <c r="AP350" s="161"/>
      <c r="AQ350" s="161"/>
      <c r="AR350" s="160"/>
      <c r="AS350" s="162"/>
      <c r="AT350" s="165"/>
      <c r="AU350" s="192"/>
      <c r="AV350" s="191"/>
      <c r="AW350" s="160"/>
      <c r="AX350" s="163"/>
      <c r="AY350" s="191"/>
      <c r="AZ350" s="273"/>
    </row>
    <row r="351" spans="1:52" ht="21.75" customHeight="1">
      <c r="A351" s="267"/>
      <c r="B351" s="270"/>
      <c r="C351" s="270"/>
      <c r="D351" s="218" t="s">
        <v>279</v>
      </c>
      <c r="E351" s="154">
        <f t="shared" si="1139"/>
        <v>362.39299999999997</v>
      </c>
      <c r="F351" s="154">
        <f t="shared" si="1140"/>
        <v>0</v>
      </c>
      <c r="G351" s="190"/>
      <c r="H351" s="160"/>
      <c r="I351" s="160"/>
      <c r="J351" s="161"/>
      <c r="K351" s="160"/>
      <c r="L351" s="160"/>
      <c r="M351" s="161"/>
      <c r="N351" s="160">
        <v>265.63499000000002</v>
      </c>
      <c r="O351" s="160"/>
      <c r="P351" s="191"/>
      <c r="Q351" s="160">
        <f>362.393-265.63499</f>
        <v>96.758009999999956</v>
      </c>
      <c r="R351" s="160"/>
      <c r="S351" s="161"/>
      <c r="T351" s="160"/>
      <c r="U351" s="160"/>
      <c r="V351" s="161"/>
      <c r="W351" s="160"/>
      <c r="X351" s="160"/>
      <c r="Y351" s="161"/>
      <c r="Z351" s="160"/>
      <c r="AA351" s="164"/>
      <c r="AB351" s="165"/>
      <c r="AC351" s="161"/>
      <c r="AD351" s="191"/>
      <c r="AE351" s="160"/>
      <c r="AF351" s="164"/>
      <c r="AG351" s="165"/>
      <c r="AH351" s="192"/>
      <c r="AI351" s="191"/>
      <c r="AJ351" s="160"/>
      <c r="AK351" s="164"/>
      <c r="AL351" s="165"/>
      <c r="AM351" s="192"/>
      <c r="AN351" s="191"/>
      <c r="AO351" s="160"/>
      <c r="AP351" s="192"/>
      <c r="AQ351" s="191"/>
      <c r="AR351" s="160"/>
      <c r="AS351" s="164"/>
      <c r="AT351" s="165"/>
      <c r="AU351" s="192"/>
      <c r="AV351" s="191"/>
      <c r="AW351" s="160"/>
      <c r="AX351" s="163"/>
      <c r="AY351" s="166"/>
      <c r="AZ351" s="273"/>
    </row>
    <row r="352" spans="1:52" ht="87.75" customHeight="1">
      <c r="A352" s="267"/>
      <c r="B352" s="270"/>
      <c r="C352" s="270"/>
      <c r="D352" s="218" t="s">
        <v>286</v>
      </c>
      <c r="E352" s="154">
        <f t="shared" si="1139"/>
        <v>0</v>
      </c>
      <c r="F352" s="154">
        <f t="shared" si="1140"/>
        <v>0</v>
      </c>
      <c r="G352" s="159"/>
      <c r="H352" s="169"/>
      <c r="I352" s="169"/>
      <c r="J352" s="168"/>
      <c r="K352" s="169"/>
      <c r="L352" s="169"/>
      <c r="M352" s="168"/>
      <c r="N352" s="169"/>
      <c r="O352" s="169"/>
      <c r="P352" s="174"/>
      <c r="Q352" s="169"/>
      <c r="R352" s="169"/>
      <c r="S352" s="168"/>
      <c r="T352" s="169"/>
      <c r="U352" s="169"/>
      <c r="V352" s="168"/>
      <c r="W352" s="169"/>
      <c r="X352" s="169"/>
      <c r="Y352" s="168"/>
      <c r="Z352" s="169"/>
      <c r="AA352" s="171"/>
      <c r="AB352" s="172"/>
      <c r="AC352" s="168"/>
      <c r="AD352" s="174"/>
      <c r="AE352" s="169"/>
      <c r="AF352" s="171"/>
      <c r="AG352" s="172"/>
      <c r="AH352" s="195"/>
      <c r="AI352" s="174"/>
      <c r="AJ352" s="169"/>
      <c r="AK352" s="171"/>
      <c r="AL352" s="172"/>
      <c r="AM352" s="195"/>
      <c r="AN352" s="174"/>
      <c r="AO352" s="169"/>
      <c r="AP352" s="195"/>
      <c r="AQ352" s="174"/>
      <c r="AR352" s="169"/>
      <c r="AS352" s="173"/>
      <c r="AT352" s="172"/>
      <c r="AU352" s="195"/>
      <c r="AV352" s="174"/>
      <c r="AW352" s="160"/>
      <c r="AX352" s="170"/>
      <c r="AY352" s="174"/>
      <c r="AZ352" s="273"/>
    </row>
    <row r="353" spans="1:52" ht="21.75" customHeight="1">
      <c r="A353" s="267"/>
      <c r="B353" s="270"/>
      <c r="C353" s="270"/>
      <c r="D353" s="218" t="s">
        <v>280</v>
      </c>
      <c r="E353" s="154">
        <f t="shared" si="1139"/>
        <v>0</v>
      </c>
      <c r="F353" s="154">
        <f t="shared" si="1140"/>
        <v>0</v>
      </c>
      <c r="G353" s="159"/>
      <c r="H353" s="169"/>
      <c r="I353" s="169"/>
      <c r="J353" s="168"/>
      <c r="K353" s="169"/>
      <c r="L353" s="169"/>
      <c r="M353" s="168"/>
      <c r="N353" s="169"/>
      <c r="O353" s="169"/>
      <c r="P353" s="174"/>
      <c r="Q353" s="169"/>
      <c r="R353" s="169"/>
      <c r="S353" s="168"/>
      <c r="T353" s="169"/>
      <c r="U353" s="169"/>
      <c r="V353" s="168"/>
      <c r="W353" s="169"/>
      <c r="X353" s="169"/>
      <c r="Y353" s="168"/>
      <c r="Z353" s="169"/>
      <c r="AA353" s="171"/>
      <c r="AB353" s="172"/>
      <c r="AC353" s="168"/>
      <c r="AD353" s="174"/>
      <c r="AE353" s="169"/>
      <c r="AF353" s="171"/>
      <c r="AG353" s="172"/>
      <c r="AH353" s="195"/>
      <c r="AI353" s="174"/>
      <c r="AJ353" s="169"/>
      <c r="AK353" s="171"/>
      <c r="AL353" s="172"/>
      <c r="AM353" s="195"/>
      <c r="AN353" s="174"/>
      <c r="AO353" s="169"/>
      <c r="AP353" s="195"/>
      <c r="AQ353" s="174"/>
      <c r="AR353" s="169"/>
      <c r="AS353" s="173"/>
      <c r="AT353" s="172"/>
      <c r="AU353" s="195"/>
      <c r="AV353" s="174"/>
      <c r="AW353" s="169"/>
      <c r="AX353" s="170"/>
      <c r="AY353" s="174"/>
      <c r="AZ353" s="273"/>
    </row>
    <row r="354" spans="1:52" ht="33.75" customHeight="1">
      <c r="A354" s="268"/>
      <c r="B354" s="271"/>
      <c r="C354" s="271"/>
      <c r="D354" s="177" t="s">
        <v>43</v>
      </c>
      <c r="E354" s="154">
        <f t="shared" si="1139"/>
        <v>0</v>
      </c>
      <c r="F354" s="154">
        <f t="shared" si="1140"/>
        <v>0</v>
      </c>
      <c r="G354" s="179"/>
      <c r="H354" s="155"/>
      <c r="I354" s="155"/>
      <c r="J354" s="180"/>
      <c r="K354" s="155"/>
      <c r="L354" s="155"/>
      <c r="M354" s="180"/>
      <c r="N354" s="155"/>
      <c r="O354" s="155"/>
      <c r="P354" s="182"/>
      <c r="Q354" s="155"/>
      <c r="R354" s="155"/>
      <c r="S354" s="180"/>
      <c r="T354" s="155"/>
      <c r="U354" s="155"/>
      <c r="V354" s="180"/>
      <c r="W354" s="155"/>
      <c r="X354" s="155"/>
      <c r="Y354" s="180"/>
      <c r="Z354" s="155"/>
      <c r="AA354" s="158"/>
      <c r="AB354" s="181"/>
      <c r="AC354" s="180"/>
      <c r="AD354" s="182"/>
      <c r="AE354" s="155"/>
      <c r="AF354" s="158"/>
      <c r="AG354" s="181"/>
      <c r="AH354" s="187"/>
      <c r="AI354" s="182"/>
      <c r="AJ354" s="155"/>
      <c r="AK354" s="158"/>
      <c r="AL354" s="181"/>
      <c r="AM354" s="187"/>
      <c r="AN354" s="182"/>
      <c r="AO354" s="155"/>
      <c r="AP354" s="187"/>
      <c r="AQ354" s="182"/>
      <c r="AR354" s="155"/>
      <c r="AS354" s="156"/>
      <c r="AT354" s="181"/>
      <c r="AU354" s="187"/>
      <c r="AV354" s="182"/>
      <c r="AW354" s="155"/>
      <c r="AX354" s="155"/>
      <c r="AY354" s="182"/>
      <c r="AZ354" s="274"/>
    </row>
    <row r="355" spans="1:52" ht="18.75" customHeight="1">
      <c r="A355" s="266" t="s">
        <v>399</v>
      </c>
      <c r="B355" s="269" t="s">
        <v>400</v>
      </c>
      <c r="C355" s="269" t="s">
        <v>315</v>
      </c>
      <c r="D355" s="184" t="s">
        <v>41</v>
      </c>
      <c r="E355" s="154">
        <f t="shared" ref="E355:E361" si="1153">H355+K355+N355+Q355+T355+W355+Z355+AE355+AJ355+AO355+AR355+AW355</f>
        <v>27.119</v>
      </c>
      <c r="F355" s="154">
        <f t="shared" ref="F355:F361" si="1154">I355+L355+O355+R355+U355+X355+AA355+AF355+AK355+AP355+AS355+AX355</f>
        <v>0</v>
      </c>
      <c r="G355" s="185">
        <f>F355/E355</f>
        <v>0</v>
      </c>
      <c r="H355" s="176">
        <f>H356+H357+H358+H360+H361</f>
        <v>0</v>
      </c>
      <c r="I355" s="176">
        <f t="shared" ref="I355" si="1155">I356+I357+I358+I360+I361</f>
        <v>0</v>
      </c>
      <c r="J355" s="176" t="e">
        <f>I355/H355*100</f>
        <v>#DIV/0!</v>
      </c>
      <c r="K355" s="176">
        <f t="shared" ref="K355:L355" si="1156">K356+K357+K358+K360+K361</f>
        <v>0</v>
      </c>
      <c r="L355" s="176">
        <f t="shared" si="1156"/>
        <v>0</v>
      </c>
      <c r="M355" s="176" t="e">
        <f>L355/K355*100</f>
        <v>#DIV/0!</v>
      </c>
      <c r="N355" s="176">
        <f t="shared" ref="N355:O355" si="1157">N356+N357+N358+N360+N361</f>
        <v>0</v>
      </c>
      <c r="O355" s="176">
        <f t="shared" si="1157"/>
        <v>0</v>
      </c>
      <c r="P355" s="176" t="e">
        <f>O355/N355*100</f>
        <v>#DIV/0!</v>
      </c>
      <c r="Q355" s="176">
        <f t="shared" ref="Q355:R355" si="1158">Q356+Q357+Q358+Q360+Q361</f>
        <v>27.119</v>
      </c>
      <c r="R355" s="176">
        <f t="shared" si="1158"/>
        <v>0</v>
      </c>
      <c r="S355" s="176">
        <f>R355/Q355*100</f>
        <v>0</v>
      </c>
      <c r="T355" s="176">
        <f t="shared" ref="T355:U355" si="1159">T356+T357+T358+T360+T361</f>
        <v>0</v>
      </c>
      <c r="U355" s="176">
        <f t="shared" si="1159"/>
        <v>0</v>
      </c>
      <c r="V355" s="176" t="e">
        <f>U355/T355*100</f>
        <v>#DIV/0!</v>
      </c>
      <c r="W355" s="176">
        <f t="shared" ref="W355:X355" si="1160">W356+W357+W358+W360+W361</f>
        <v>0</v>
      </c>
      <c r="X355" s="176">
        <f t="shared" si="1160"/>
        <v>0</v>
      </c>
      <c r="Y355" s="176" t="e">
        <f>X355/W355*100</f>
        <v>#DIV/0!</v>
      </c>
      <c r="Z355" s="176">
        <f t="shared" ref="Z355:AC355" si="1161">Z356+Z357+Z358+Z360+Z361</f>
        <v>0</v>
      </c>
      <c r="AA355" s="176">
        <f t="shared" si="1161"/>
        <v>0</v>
      </c>
      <c r="AB355" s="176">
        <f t="shared" si="1161"/>
        <v>0</v>
      </c>
      <c r="AC355" s="176">
        <f t="shared" si="1161"/>
        <v>0</v>
      </c>
      <c r="AD355" s="176" t="e">
        <f>AC355/Z355*100</f>
        <v>#DIV/0!</v>
      </c>
      <c r="AE355" s="176">
        <f t="shared" ref="AE355:AH355" si="1162">AE356+AE357+AE358+AE360+AE361</f>
        <v>0</v>
      </c>
      <c r="AF355" s="176">
        <f t="shared" si="1162"/>
        <v>0</v>
      </c>
      <c r="AG355" s="176">
        <f t="shared" si="1162"/>
        <v>0</v>
      </c>
      <c r="AH355" s="176">
        <f t="shared" si="1162"/>
        <v>0</v>
      </c>
      <c r="AI355" s="176" t="e">
        <f>AH355/AE355*100</f>
        <v>#DIV/0!</v>
      </c>
      <c r="AJ355" s="176">
        <f t="shared" ref="AJ355:AM355" si="1163">AJ356+AJ357+AJ358+AJ360+AJ361</f>
        <v>0</v>
      </c>
      <c r="AK355" s="176">
        <f t="shared" si="1163"/>
        <v>0</v>
      </c>
      <c r="AL355" s="176">
        <f t="shared" si="1163"/>
        <v>0</v>
      </c>
      <c r="AM355" s="176">
        <f t="shared" si="1163"/>
        <v>0</v>
      </c>
      <c r="AN355" s="176" t="e">
        <f>AM355/AJ355*100</f>
        <v>#DIV/0!</v>
      </c>
      <c r="AO355" s="176">
        <f t="shared" ref="AO355:AP355" si="1164">AO356+AO357+AO358+AO360+AO361</f>
        <v>0</v>
      </c>
      <c r="AP355" s="176">
        <f t="shared" si="1164"/>
        <v>0</v>
      </c>
      <c r="AQ355" s="176" t="e">
        <f>AP355/AO355*100</f>
        <v>#DIV/0!</v>
      </c>
      <c r="AR355" s="176">
        <f t="shared" ref="AR355:AU355" si="1165">AR356+AR357+AR358+AR360+AR361</f>
        <v>0</v>
      </c>
      <c r="AS355" s="176">
        <f t="shared" si="1165"/>
        <v>0</v>
      </c>
      <c r="AT355" s="176">
        <f t="shared" si="1165"/>
        <v>0</v>
      </c>
      <c r="AU355" s="176">
        <f t="shared" si="1165"/>
        <v>0</v>
      </c>
      <c r="AV355" s="176" t="e">
        <f>AU355/AR355*100</f>
        <v>#DIV/0!</v>
      </c>
      <c r="AW355" s="176">
        <f t="shared" ref="AW355:AX355" si="1166">AW356+AW357+AW358+AW360+AW361</f>
        <v>0</v>
      </c>
      <c r="AX355" s="176">
        <f t="shared" si="1166"/>
        <v>0</v>
      </c>
      <c r="AY355" s="176" t="e">
        <f>AX355/AW355*100</f>
        <v>#DIV/0!</v>
      </c>
      <c r="AZ355" s="272"/>
    </row>
    <row r="356" spans="1:52" ht="31.5">
      <c r="A356" s="267"/>
      <c r="B356" s="270"/>
      <c r="C356" s="270"/>
      <c r="D356" s="186" t="s">
        <v>37</v>
      </c>
      <c r="E356" s="154">
        <f t="shared" si="1153"/>
        <v>0</v>
      </c>
      <c r="F356" s="154">
        <f t="shared" si="1154"/>
        <v>0</v>
      </c>
      <c r="G356" s="179"/>
      <c r="H356" s="155"/>
      <c r="I356" s="155"/>
      <c r="J356" s="180"/>
      <c r="K356" s="155"/>
      <c r="L356" s="155"/>
      <c r="M356" s="180"/>
      <c r="N356" s="155"/>
      <c r="O356" s="155"/>
      <c r="P356" s="182"/>
      <c r="Q356" s="155"/>
      <c r="R356" s="155"/>
      <c r="S356" s="180"/>
      <c r="T356" s="155"/>
      <c r="U356" s="155"/>
      <c r="V356" s="180"/>
      <c r="W356" s="155"/>
      <c r="X356" s="155"/>
      <c r="Y356" s="180"/>
      <c r="Z356" s="155"/>
      <c r="AA356" s="158"/>
      <c r="AB356" s="181"/>
      <c r="AC356" s="180"/>
      <c r="AD356" s="182"/>
      <c r="AE356" s="155"/>
      <c r="AF356" s="158"/>
      <c r="AG356" s="181"/>
      <c r="AH356" s="187"/>
      <c r="AI356" s="182"/>
      <c r="AJ356" s="155"/>
      <c r="AK356" s="158"/>
      <c r="AL356" s="181"/>
      <c r="AM356" s="187"/>
      <c r="AN356" s="182"/>
      <c r="AO356" s="188"/>
      <c r="AP356" s="155"/>
      <c r="AQ356" s="155"/>
      <c r="AR356" s="155"/>
      <c r="AS356" s="156"/>
      <c r="AT356" s="181"/>
      <c r="AU356" s="187"/>
      <c r="AV356" s="182"/>
      <c r="AW356" s="155"/>
      <c r="AX356" s="157"/>
      <c r="AY356" s="182"/>
      <c r="AZ356" s="273"/>
    </row>
    <row r="357" spans="1:52" ht="64.5" customHeight="1">
      <c r="A357" s="267"/>
      <c r="B357" s="270"/>
      <c r="C357" s="270"/>
      <c r="D357" s="189" t="s">
        <v>2</v>
      </c>
      <c r="E357" s="154">
        <f t="shared" si="1153"/>
        <v>0</v>
      </c>
      <c r="F357" s="154">
        <f t="shared" si="1154"/>
        <v>0</v>
      </c>
      <c r="G357" s="190"/>
      <c r="H357" s="160"/>
      <c r="I357" s="160"/>
      <c r="J357" s="161"/>
      <c r="K357" s="160"/>
      <c r="L357" s="160"/>
      <c r="M357" s="161"/>
      <c r="N357" s="160"/>
      <c r="O357" s="160"/>
      <c r="P357" s="191"/>
      <c r="Q357" s="160"/>
      <c r="R357" s="160"/>
      <c r="S357" s="161"/>
      <c r="T357" s="160"/>
      <c r="U357" s="160"/>
      <c r="V357" s="161"/>
      <c r="W357" s="160"/>
      <c r="X357" s="160"/>
      <c r="Y357" s="161"/>
      <c r="Z357" s="160"/>
      <c r="AA357" s="164"/>
      <c r="AB357" s="165"/>
      <c r="AC357" s="161"/>
      <c r="AD357" s="191"/>
      <c r="AE357" s="160"/>
      <c r="AF357" s="164"/>
      <c r="AG357" s="165"/>
      <c r="AH357" s="192"/>
      <c r="AI357" s="191"/>
      <c r="AJ357" s="160"/>
      <c r="AK357" s="164"/>
      <c r="AL357" s="165"/>
      <c r="AM357" s="192"/>
      <c r="AN357" s="191"/>
      <c r="AO357" s="167"/>
      <c r="AP357" s="161"/>
      <c r="AQ357" s="161"/>
      <c r="AR357" s="160"/>
      <c r="AS357" s="162"/>
      <c r="AT357" s="165"/>
      <c r="AU357" s="192"/>
      <c r="AV357" s="191"/>
      <c r="AW357" s="160"/>
      <c r="AX357" s="163"/>
      <c r="AY357" s="191"/>
      <c r="AZ357" s="273"/>
    </row>
    <row r="358" spans="1:52" ht="21.75" customHeight="1">
      <c r="A358" s="267"/>
      <c r="B358" s="270"/>
      <c r="C358" s="270"/>
      <c r="D358" s="218" t="s">
        <v>279</v>
      </c>
      <c r="E358" s="154">
        <f t="shared" si="1153"/>
        <v>27.119</v>
      </c>
      <c r="F358" s="154">
        <f t="shared" si="1154"/>
        <v>0</v>
      </c>
      <c r="G358" s="190"/>
      <c r="H358" s="160"/>
      <c r="I358" s="160"/>
      <c r="J358" s="161"/>
      <c r="K358" s="160"/>
      <c r="L358" s="160"/>
      <c r="M358" s="161"/>
      <c r="N358" s="160"/>
      <c r="O358" s="160"/>
      <c r="P358" s="191"/>
      <c r="Q358" s="160">
        <v>27.119</v>
      </c>
      <c r="R358" s="160"/>
      <c r="S358" s="161"/>
      <c r="T358" s="160"/>
      <c r="U358" s="160"/>
      <c r="V358" s="161"/>
      <c r="W358" s="160"/>
      <c r="X358" s="160"/>
      <c r="Y358" s="161"/>
      <c r="Z358" s="160"/>
      <c r="AA358" s="164"/>
      <c r="AB358" s="165"/>
      <c r="AC358" s="161"/>
      <c r="AD358" s="191"/>
      <c r="AE358" s="160"/>
      <c r="AF358" s="164"/>
      <c r="AG358" s="165"/>
      <c r="AH358" s="192"/>
      <c r="AI358" s="191"/>
      <c r="AJ358" s="160"/>
      <c r="AK358" s="164"/>
      <c r="AL358" s="165"/>
      <c r="AM358" s="192"/>
      <c r="AN358" s="191"/>
      <c r="AO358" s="160"/>
      <c r="AP358" s="192"/>
      <c r="AQ358" s="191"/>
      <c r="AR358" s="160"/>
      <c r="AS358" s="164"/>
      <c r="AT358" s="165"/>
      <c r="AU358" s="192"/>
      <c r="AV358" s="191"/>
      <c r="AW358" s="160"/>
      <c r="AX358" s="163"/>
      <c r="AY358" s="166"/>
      <c r="AZ358" s="273"/>
    </row>
    <row r="359" spans="1:52" ht="87.75" customHeight="1">
      <c r="A359" s="267"/>
      <c r="B359" s="270"/>
      <c r="C359" s="270"/>
      <c r="D359" s="218" t="s">
        <v>286</v>
      </c>
      <c r="E359" s="154">
        <f t="shared" si="1153"/>
        <v>0</v>
      </c>
      <c r="F359" s="154">
        <f t="shared" si="1154"/>
        <v>0</v>
      </c>
      <c r="G359" s="159"/>
      <c r="H359" s="169"/>
      <c r="I359" s="169"/>
      <c r="J359" s="168"/>
      <c r="K359" s="169"/>
      <c r="L359" s="169"/>
      <c r="M359" s="168"/>
      <c r="N359" s="169"/>
      <c r="O359" s="169"/>
      <c r="P359" s="174"/>
      <c r="Q359" s="169"/>
      <c r="R359" s="169"/>
      <c r="S359" s="168"/>
      <c r="T359" s="169"/>
      <c r="U359" s="169"/>
      <c r="V359" s="168"/>
      <c r="W359" s="169"/>
      <c r="X359" s="169"/>
      <c r="Y359" s="168"/>
      <c r="Z359" s="169"/>
      <c r="AA359" s="171"/>
      <c r="AB359" s="172"/>
      <c r="AC359" s="168"/>
      <c r="AD359" s="174"/>
      <c r="AE359" s="169"/>
      <c r="AF359" s="171"/>
      <c r="AG359" s="172"/>
      <c r="AH359" s="195"/>
      <c r="AI359" s="174"/>
      <c r="AJ359" s="169"/>
      <c r="AK359" s="171"/>
      <c r="AL359" s="172"/>
      <c r="AM359" s="195"/>
      <c r="AN359" s="174"/>
      <c r="AO359" s="169"/>
      <c r="AP359" s="195"/>
      <c r="AQ359" s="174"/>
      <c r="AR359" s="169"/>
      <c r="AS359" s="173"/>
      <c r="AT359" s="172"/>
      <c r="AU359" s="195"/>
      <c r="AV359" s="174"/>
      <c r="AW359" s="160"/>
      <c r="AX359" s="170"/>
      <c r="AY359" s="174"/>
      <c r="AZ359" s="273"/>
    </row>
    <row r="360" spans="1:52" ht="21.75" customHeight="1">
      <c r="A360" s="267"/>
      <c r="B360" s="270"/>
      <c r="C360" s="270"/>
      <c r="D360" s="218" t="s">
        <v>280</v>
      </c>
      <c r="E360" s="154">
        <f t="shared" si="1153"/>
        <v>0</v>
      </c>
      <c r="F360" s="154">
        <f t="shared" si="1154"/>
        <v>0</v>
      </c>
      <c r="G360" s="159"/>
      <c r="H360" s="169"/>
      <c r="I360" s="169"/>
      <c r="J360" s="168"/>
      <c r="K360" s="169"/>
      <c r="L360" s="169"/>
      <c r="M360" s="168"/>
      <c r="N360" s="169"/>
      <c r="O360" s="169"/>
      <c r="P360" s="174"/>
      <c r="Q360" s="169"/>
      <c r="R360" s="169"/>
      <c r="S360" s="168"/>
      <c r="T360" s="169"/>
      <c r="U360" s="169"/>
      <c r="V360" s="168"/>
      <c r="W360" s="169"/>
      <c r="X360" s="169"/>
      <c r="Y360" s="168"/>
      <c r="Z360" s="169"/>
      <c r="AA360" s="171"/>
      <c r="AB360" s="172"/>
      <c r="AC360" s="168"/>
      <c r="AD360" s="174"/>
      <c r="AE360" s="169"/>
      <c r="AF360" s="171"/>
      <c r="AG360" s="172"/>
      <c r="AH360" s="195"/>
      <c r="AI360" s="174"/>
      <c r="AJ360" s="169"/>
      <c r="AK360" s="171"/>
      <c r="AL360" s="172"/>
      <c r="AM360" s="195"/>
      <c r="AN360" s="174"/>
      <c r="AO360" s="169"/>
      <c r="AP360" s="195"/>
      <c r="AQ360" s="174"/>
      <c r="AR360" s="169"/>
      <c r="AS360" s="173"/>
      <c r="AT360" s="172"/>
      <c r="AU360" s="195"/>
      <c r="AV360" s="174"/>
      <c r="AW360" s="169"/>
      <c r="AX360" s="170"/>
      <c r="AY360" s="174"/>
      <c r="AZ360" s="273"/>
    </row>
    <row r="361" spans="1:52" ht="33.75" customHeight="1">
      <c r="A361" s="268"/>
      <c r="B361" s="271"/>
      <c r="C361" s="271"/>
      <c r="D361" s="177" t="s">
        <v>43</v>
      </c>
      <c r="E361" s="154">
        <f t="shared" si="1153"/>
        <v>0</v>
      </c>
      <c r="F361" s="154">
        <f t="shared" si="1154"/>
        <v>0</v>
      </c>
      <c r="G361" s="179"/>
      <c r="H361" s="155"/>
      <c r="I361" s="155"/>
      <c r="J361" s="180"/>
      <c r="K361" s="155"/>
      <c r="L361" s="155"/>
      <c r="M361" s="180"/>
      <c r="N361" s="155"/>
      <c r="O361" s="155"/>
      <c r="P361" s="182"/>
      <c r="Q361" s="155"/>
      <c r="R361" s="155"/>
      <c r="S361" s="180"/>
      <c r="T361" s="155"/>
      <c r="U361" s="155"/>
      <c r="V361" s="180"/>
      <c r="W361" s="155"/>
      <c r="X361" s="155"/>
      <c r="Y361" s="180"/>
      <c r="Z361" s="155"/>
      <c r="AA361" s="158"/>
      <c r="AB361" s="181"/>
      <c r="AC361" s="180"/>
      <c r="AD361" s="182"/>
      <c r="AE361" s="155"/>
      <c r="AF361" s="158"/>
      <c r="AG361" s="181"/>
      <c r="AH361" s="187"/>
      <c r="AI361" s="182"/>
      <c r="AJ361" s="155"/>
      <c r="AK361" s="158"/>
      <c r="AL361" s="181"/>
      <c r="AM361" s="187"/>
      <c r="AN361" s="182"/>
      <c r="AO361" s="155"/>
      <c r="AP361" s="187"/>
      <c r="AQ361" s="182"/>
      <c r="AR361" s="155"/>
      <c r="AS361" s="156"/>
      <c r="AT361" s="181"/>
      <c r="AU361" s="187"/>
      <c r="AV361" s="182"/>
      <c r="AW361" s="155"/>
      <c r="AX361" s="155"/>
      <c r="AY361" s="182"/>
      <c r="AZ361" s="274"/>
    </row>
    <row r="362" spans="1:52" ht="18.75" customHeight="1">
      <c r="A362" s="266" t="s">
        <v>403</v>
      </c>
      <c r="B362" s="269" t="s">
        <v>401</v>
      </c>
      <c r="C362" s="269" t="s">
        <v>315</v>
      </c>
      <c r="D362" s="184" t="s">
        <v>41</v>
      </c>
      <c r="E362" s="154">
        <f t="shared" ref="E362:E368" si="1167">H362+K362+N362+Q362+T362+W362+Z362+AE362+AJ362+AO362+AR362+AW362</f>
        <v>7700</v>
      </c>
      <c r="F362" s="154">
        <f t="shared" ref="F362:F368" si="1168">I362+L362+O362+R362+U362+X362+AA362+AF362+AK362+AP362+AS362+AX362</f>
        <v>0</v>
      </c>
      <c r="G362" s="185">
        <f>F362/E362</f>
        <v>0</v>
      </c>
      <c r="H362" s="176">
        <f>H363+H364+H365+H367+H368</f>
        <v>0</v>
      </c>
      <c r="I362" s="176">
        <f t="shared" ref="I362" si="1169">I363+I364+I365+I367+I368</f>
        <v>0</v>
      </c>
      <c r="J362" s="176" t="e">
        <f>I362/H362*100</f>
        <v>#DIV/0!</v>
      </c>
      <c r="K362" s="176">
        <f t="shared" ref="K362:L362" si="1170">K363+K364+K365+K367+K368</f>
        <v>0</v>
      </c>
      <c r="L362" s="176">
        <f t="shared" si="1170"/>
        <v>0</v>
      </c>
      <c r="M362" s="176" t="e">
        <f>L362/K362*100</f>
        <v>#DIV/0!</v>
      </c>
      <c r="N362" s="176">
        <f t="shared" ref="N362:O362" si="1171">N363+N364+N365+N367+N368</f>
        <v>18.38617</v>
      </c>
      <c r="O362" s="176">
        <f t="shared" si="1171"/>
        <v>0</v>
      </c>
      <c r="P362" s="176">
        <f>O362/N362*100</f>
        <v>0</v>
      </c>
      <c r="Q362" s="176">
        <f t="shared" ref="Q362:R362" si="1172">Q363+Q364+Q365+Q367+Q368</f>
        <v>7681.6138300000002</v>
      </c>
      <c r="R362" s="176">
        <f t="shared" si="1172"/>
        <v>0</v>
      </c>
      <c r="S362" s="176">
        <f>R362/Q362*100</f>
        <v>0</v>
      </c>
      <c r="T362" s="176">
        <f t="shared" ref="T362:U362" si="1173">T363+T364+T365+T367+T368</f>
        <v>0</v>
      </c>
      <c r="U362" s="176">
        <f t="shared" si="1173"/>
        <v>0</v>
      </c>
      <c r="V362" s="176" t="e">
        <f>U362/T362*100</f>
        <v>#DIV/0!</v>
      </c>
      <c r="W362" s="176">
        <f t="shared" ref="W362:X362" si="1174">W363+W364+W365+W367+W368</f>
        <v>0</v>
      </c>
      <c r="X362" s="176">
        <f t="shared" si="1174"/>
        <v>0</v>
      </c>
      <c r="Y362" s="176" t="e">
        <f>X362/W362*100</f>
        <v>#DIV/0!</v>
      </c>
      <c r="Z362" s="176">
        <f t="shared" ref="Z362:AC362" si="1175">Z363+Z364+Z365+Z367+Z368</f>
        <v>0</v>
      </c>
      <c r="AA362" s="176">
        <f t="shared" si="1175"/>
        <v>0</v>
      </c>
      <c r="AB362" s="176">
        <f t="shared" si="1175"/>
        <v>0</v>
      </c>
      <c r="AC362" s="176">
        <f t="shared" si="1175"/>
        <v>0</v>
      </c>
      <c r="AD362" s="176" t="e">
        <f>AC362/Z362*100</f>
        <v>#DIV/0!</v>
      </c>
      <c r="AE362" s="176">
        <f t="shared" ref="AE362:AH362" si="1176">AE363+AE364+AE365+AE367+AE368</f>
        <v>0</v>
      </c>
      <c r="AF362" s="176">
        <f t="shared" si="1176"/>
        <v>0</v>
      </c>
      <c r="AG362" s="176">
        <f t="shared" si="1176"/>
        <v>0</v>
      </c>
      <c r="AH362" s="176">
        <f t="shared" si="1176"/>
        <v>0</v>
      </c>
      <c r="AI362" s="176" t="e">
        <f>AH362/AE362*100</f>
        <v>#DIV/0!</v>
      </c>
      <c r="AJ362" s="176">
        <f t="shared" ref="AJ362:AM362" si="1177">AJ363+AJ364+AJ365+AJ367+AJ368</f>
        <v>0</v>
      </c>
      <c r="AK362" s="176">
        <f t="shared" si="1177"/>
        <v>0</v>
      </c>
      <c r="AL362" s="176">
        <f t="shared" si="1177"/>
        <v>0</v>
      </c>
      <c r="AM362" s="176">
        <f t="shared" si="1177"/>
        <v>0</v>
      </c>
      <c r="AN362" s="176" t="e">
        <f>AM362/AJ362*100</f>
        <v>#DIV/0!</v>
      </c>
      <c r="AO362" s="176">
        <f t="shared" ref="AO362:AP362" si="1178">AO363+AO364+AO365+AO367+AO368</f>
        <v>0</v>
      </c>
      <c r="AP362" s="176">
        <f t="shared" si="1178"/>
        <v>0</v>
      </c>
      <c r="AQ362" s="176" t="e">
        <f>AP362/AO362*100</f>
        <v>#DIV/0!</v>
      </c>
      <c r="AR362" s="176">
        <f t="shared" ref="AR362:AU362" si="1179">AR363+AR364+AR365+AR367+AR368</f>
        <v>0</v>
      </c>
      <c r="AS362" s="176">
        <f t="shared" si="1179"/>
        <v>0</v>
      </c>
      <c r="AT362" s="176">
        <f t="shared" si="1179"/>
        <v>0</v>
      </c>
      <c r="AU362" s="176">
        <f t="shared" si="1179"/>
        <v>0</v>
      </c>
      <c r="AV362" s="176" t="e">
        <f>AU362/AR362*100</f>
        <v>#DIV/0!</v>
      </c>
      <c r="AW362" s="176">
        <f t="shared" ref="AW362:AX362" si="1180">AW363+AW364+AW365+AW367+AW368</f>
        <v>0</v>
      </c>
      <c r="AX362" s="176">
        <f t="shared" si="1180"/>
        <v>0</v>
      </c>
      <c r="AY362" s="176" t="e">
        <f>AX362/AW362*100</f>
        <v>#DIV/0!</v>
      </c>
      <c r="AZ362" s="272"/>
    </row>
    <row r="363" spans="1:52" ht="31.5">
      <c r="A363" s="267"/>
      <c r="B363" s="270"/>
      <c r="C363" s="270"/>
      <c r="D363" s="186" t="s">
        <v>37</v>
      </c>
      <c r="E363" s="154">
        <f t="shared" si="1167"/>
        <v>0</v>
      </c>
      <c r="F363" s="154">
        <f t="shared" si="1168"/>
        <v>0</v>
      </c>
      <c r="G363" s="179"/>
      <c r="H363" s="155"/>
      <c r="I363" s="155"/>
      <c r="J363" s="180"/>
      <c r="K363" s="155"/>
      <c r="L363" s="155"/>
      <c r="M363" s="180"/>
      <c r="N363" s="155"/>
      <c r="O363" s="155"/>
      <c r="P363" s="182"/>
      <c r="Q363" s="155"/>
      <c r="R363" s="155"/>
      <c r="S363" s="180"/>
      <c r="T363" s="155"/>
      <c r="U363" s="155"/>
      <c r="V363" s="180"/>
      <c r="W363" s="155"/>
      <c r="X363" s="155"/>
      <c r="Y363" s="180"/>
      <c r="Z363" s="155"/>
      <c r="AA363" s="158"/>
      <c r="AB363" s="181"/>
      <c r="AC363" s="180"/>
      <c r="AD363" s="182"/>
      <c r="AE363" s="155"/>
      <c r="AF363" s="158"/>
      <c r="AG363" s="181"/>
      <c r="AH363" s="187"/>
      <c r="AI363" s="182"/>
      <c r="AJ363" s="155"/>
      <c r="AK363" s="158"/>
      <c r="AL363" s="181"/>
      <c r="AM363" s="187"/>
      <c r="AN363" s="182"/>
      <c r="AO363" s="188"/>
      <c r="AP363" s="155"/>
      <c r="AQ363" s="155"/>
      <c r="AR363" s="155"/>
      <c r="AS363" s="156"/>
      <c r="AT363" s="181"/>
      <c r="AU363" s="187"/>
      <c r="AV363" s="182"/>
      <c r="AW363" s="155"/>
      <c r="AX363" s="157"/>
      <c r="AY363" s="182"/>
      <c r="AZ363" s="273"/>
    </row>
    <row r="364" spans="1:52" ht="64.5" customHeight="1">
      <c r="A364" s="267"/>
      <c r="B364" s="270"/>
      <c r="C364" s="270"/>
      <c r="D364" s="189" t="s">
        <v>2</v>
      </c>
      <c r="E364" s="154">
        <f t="shared" si="1167"/>
        <v>0</v>
      </c>
      <c r="F364" s="154">
        <f t="shared" si="1168"/>
        <v>0</v>
      </c>
      <c r="G364" s="190"/>
      <c r="H364" s="160"/>
      <c r="I364" s="160"/>
      <c r="J364" s="161"/>
      <c r="K364" s="160"/>
      <c r="L364" s="160"/>
      <c r="M364" s="161"/>
      <c r="N364" s="160"/>
      <c r="O364" s="160"/>
      <c r="P364" s="191"/>
      <c r="Q364" s="160"/>
      <c r="R364" s="160"/>
      <c r="S364" s="161"/>
      <c r="T364" s="160"/>
      <c r="U364" s="160"/>
      <c r="V364" s="161"/>
      <c r="W364" s="160"/>
      <c r="X364" s="160"/>
      <c r="Y364" s="161"/>
      <c r="Z364" s="160"/>
      <c r="AA364" s="164"/>
      <c r="AB364" s="165"/>
      <c r="AC364" s="161"/>
      <c r="AD364" s="191"/>
      <c r="AE364" s="160"/>
      <c r="AF364" s="164"/>
      <c r="AG364" s="165"/>
      <c r="AH364" s="192"/>
      <c r="AI364" s="191"/>
      <c r="AJ364" s="160"/>
      <c r="AK364" s="164"/>
      <c r="AL364" s="165"/>
      <c r="AM364" s="192"/>
      <c r="AN364" s="191"/>
      <c r="AO364" s="167"/>
      <c r="AP364" s="161"/>
      <c r="AQ364" s="161"/>
      <c r="AR364" s="160"/>
      <c r="AS364" s="162"/>
      <c r="AT364" s="165"/>
      <c r="AU364" s="192"/>
      <c r="AV364" s="191"/>
      <c r="AW364" s="160"/>
      <c r="AX364" s="163"/>
      <c r="AY364" s="191"/>
      <c r="AZ364" s="273"/>
    </row>
    <row r="365" spans="1:52" ht="21.75" customHeight="1">
      <c r="A365" s="267"/>
      <c r="B365" s="270"/>
      <c r="C365" s="270"/>
      <c r="D365" s="218" t="s">
        <v>279</v>
      </c>
      <c r="E365" s="154">
        <f t="shared" si="1167"/>
        <v>7700</v>
      </c>
      <c r="F365" s="154">
        <f t="shared" si="1168"/>
        <v>0</v>
      </c>
      <c r="G365" s="190"/>
      <c r="H365" s="160"/>
      <c r="I365" s="160"/>
      <c r="J365" s="161"/>
      <c r="K365" s="160"/>
      <c r="L365" s="160"/>
      <c r="M365" s="161"/>
      <c r="N365" s="160">
        <v>18.38617</v>
      </c>
      <c r="O365" s="160"/>
      <c r="P365" s="191"/>
      <c r="Q365" s="160">
        <f>7700-18.38617</f>
        <v>7681.6138300000002</v>
      </c>
      <c r="R365" s="160"/>
      <c r="S365" s="161"/>
      <c r="T365" s="160"/>
      <c r="U365" s="160"/>
      <c r="V365" s="161"/>
      <c r="W365" s="160"/>
      <c r="X365" s="160"/>
      <c r="Y365" s="161"/>
      <c r="Z365" s="160"/>
      <c r="AA365" s="164"/>
      <c r="AB365" s="165"/>
      <c r="AC365" s="161"/>
      <c r="AD365" s="191"/>
      <c r="AE365" s="160"/>
      <c r="AF365" s="164"/>
      <c r="AG365" s="165"/>
      <c r="AH365" s="192"/>
      <c r="AI365" s="191"/>
      <c r="AJ365" s="160"/>
      <c r="AK365" s="164"/>
      <c r="AL365" s="165"/>
      <c r="AM365" s="192"/>
      <c r="AN365" s="191"/>
      <c r="AO365" s="160"/>
      <c r="AP365" s="192"/>
      <c r="AQ365" s="191"/>
      <c r="AR365" s="160"/>
      <c r="AS365" s="164"/>
      <c r="AT365" s="165"/>
      <c r="AU365" s="192"/>
      <c r="AV365" s="191"/>
      <c r="AW365" s="160"/>
      <c r="AX365" s="163"/>
      <c r="AY365" s="166"/>
      <c r="AZ365" s="273"/>
    </row>
    <row r="366" spans="1:52" ht="87.75" customHeight="1">
      <c r="A366" s="267"/>
      <c r="B366" s="270"/>
      <c r="C366" s="270"/>
      <c r="D366" s="218" t="s">
        <v>286</v>
      </c>
      <c r="E366" s="154">
        <f t="shared" si="1167"/>
        <v>0</v>
      </c>
      <c r="F366" s="154">
        <f t="shared" si="1168"/>
        <v>0</v>
      </c>
      <c r="G366" s="159"/>
      <c r="H366" s="169"/>
      <c r="I366" s="169"/>
      <c r="J366" s="168"/>
      <c r="K366" s="169"/>
      <c r="L366" s="169"/>
      <c r="M366" s="168"/>
      <c r="N366" s="169"/>
      <c r="O366" s="169"/>
      <c r="P366" s="174"/>
      <c r="Q366" s="169"/>
      <c r="R366" s="169"/>
      <c r="S366" s="168"/>
      <c r="T366" s="169"/>
      <c r="U366" s="169"/>
      <c r="V366" s="168"/>
      <c r="W366" s="169"/>
      <c r="X366" s="169"/>
      <c r="Y366" s="168"/>
      <c r="Z366" s="169"/>
      <c r="AA366" s="171"/>
      <c r="AB366" s="172"/>
      <c r="AC366" s="168"/>
      <c r="AD366" s="174"/>
      <c r="AE366" s="169"/>
      <c r="AF366" s="171"/>
      <c r="AG366" s="172"/>
      <c r="AH366" s="195"/>
      <c r="AI366" s="174"/>
      <c r="AJ366" s="169"/>
      <c r="AK366" s="171"/>
      <c r="AL366" s="172"/>
      <c r="AM366" s="195"/>
      <c r="AN366" s="174"/>
      <c r="AO366" s="169"/>
      <c r="AP366" s="195"/>
      <c r="AQ366" s="174"/>
      <c r="AR366" s="169"/>
      <c r="AS366" s="173"/>
      <c r="AT366" s="172"/>
      <c r="AU366" s="195"/>
      <c r="AV366" s="174"/>
      <c r="AW366" s="160"/>
      <c r="AX366" s="170"/>
      <c r="AY366" s="174"/>
      <c r="AZ366" s="273"/>
    </row>
    <row r="367" spans="1:52" ht="21.75" customHeight="1">
      <c r="A367" s="267"/>
      <c r="B367" s="270"/>
      <c r="C367" s="270"/>
      <c r="D367" s="218" t="s">
        <v>280</v>
      </c>
      <c r="E367" s="154">
        <f t="shared" si="1167"/>
        <v>0</v>
      </c>
      <c r="F367" s="154">
        <f t="shared" si="1168"/>
        <v>0</v>
      </c>
      <c r="G367" s="159"/>
      <c r="H367" s="169"/>
      <c r="I367" s="169"/>
      <c r="J367" s="168"/>
      <c r="K367" s="169"/>
      <c r="L367" s="169"/>
      <c r="M367" s="168"/>
      <c r="N367" s="169"/>
      <c r="O367" s="169"/>
      <c r="P367" s="174"/>
      <c r="Q367" s="169"/>
      <c r="R367" s="169"/>
      <c r="S367" s="168"/>
      <c r="T367" s="169"/>
      <c r="U367" s="169"/>
      <c r="V367" s="168"/>
      <c r="W367" s="169"/>
      <c r="X367" s="169"/>
      <c r="Y367" s="168"/>
      <c r="Z367" s="169"/>
      <c r="AA367" s="171"/>
      <c r="AB367" s="172"/>
      <c r="AC367" s="168"/>
      <c r="AD367" s="174"/>
      <c r="AE367" s="169"/>
      <c r="AF367" s="171"/>
      <c r="AG367" s="172"/>
      <c r="AH367" s="195"/>
      <c r="AI367" s="174"/>
      <c r="AJ367" s="169"/>
      <c r="AK367" s="171"/>
      <c r="AL367" s="172"/>
      <c r="AM367" s="195"/>
      <c r="AN367" s="174"/>
      <c r="AO367" s="169"/>
      <c r="AP367" s="195"/>
      <c r="AQ367" s="174"/>
      <c r="AR367" s="169"/>
      <c r="AS367" s="173"/>
      <c r="AT367" s="172"/>
      <c r="AU367" s="195"/>
      <c r="AV367" s="174"/>
      <c r="AW367" s="169"/>
      <c r="AX367" s="170"/>
      <c r="AY367" s="174"/>
      <c r="AZ367" s="273"/>
    </row>
    <row r="368" spans="1:52" ht="33.75" customHeight="1">
      <c r="A368" s="268"/>
      <c r="B368" s="271"/>
      <c r="C368" s="271"/>
      <c r="D368" s="177" t="s">
        <v>43</v>
      </c>
      <c r="E368" s="154">
        <f t="shared" si="1167"/>
        <v>0</v>
      </c>
      <c r="F368" s="154">
        <f t="shared" si="1168"/>
        <v>0</v>
      </c>
      <c r="G368" s="179"/>
      <c r="H368" s="155"/>
      <c r="I368" s="155"/>
      <c r="J368" s="180"/>
      <c r="K368" s="155"/>
      <c r="L368" s="155"/>
      <c r="M368" s="180"/>
      <c r="N368" s="155"/>
      <c r="O368" s="155"/>
      <c r="P368" s="182"/>
      <c r="Q368" s="155"/>
      <c r="R368" s="155"/>
      <c r="S368" s="180"/>
      <c r="T368" s="155"/>
      <c r="U368" s="155"/>
      <c r="V368" s="180"/>
      <c r="W368" s="155"/>
      <c r="X368" s="155"/>
      <c r="Y368" s="180"/>
      <c r="Z368" s="155"/>
      <c r="AA368" s="158"/>
      <c r="AB368" s="181"/>
      <c r="AC368" s="180"/>
      <c r="AD368" s="182"/>
      <c r="AE368" s="155"/>
      <c r="AF368" s="158"/>
      <c r="AG368" s="181"/>
      <c r="AH368" s="187"/>
      <c r="AI368" s="182"/>
      <c r="AJ368" s="155"/>
      <c r="AK368" s="158"/>
      <c r="AL368" s="181"/>
      <c r="AM368" s="187"/>
      <c r="AN368" s="182"/>
      <c r="AO368" s="155"/>
      <c r="AP368" s="187"/>
      <c r="AQ368" s="182"/>
      <c r="AR368" s="155"/>
      <c r="AS368" s="156"/>
      <c r="AT368" s="181"/>
      <c r="AU368" s="187"/>
      <c r="AV368" s="182"/>
      <c r="AW368" s="155"/>
      <c r="AX368" s="155"/>
      <c r="AY368" s="182"/>
      <c r="AZ368" s="274"/>
    </row>
    <row r="369" spans="1:52" ht="18.75" customHeight="1">
      <c r="A369" s="266" t="s">
        <v>404</v>
      </c>
      <c r="B369" s="269" t="s">
        <v>402</v>
      </c>
      <c r="C369" s="269" t="s">
        <v>315</v>
      </c>
      <c r="D369" s="184" t="s">
        <v>41</v>
      </c>
      <c r="E369" s="154">
        <f t="shared" ref="E369:E375" si="1181">H369+K369+N369+Q369+T369+W369+Z369+AE369+AJ369+AO369+AR369+AW369</f>
        <v>564.33000000000004</v>
      </c>
      <c r="F369" s="154">
        <f t="shared" ref="F369:F375" si="1182">I369+L369+O369+R369+U369+X369+AA369+AF369+AK369+AP369+AS369+AX369</f>
        <v>0</v>
      </c>
      <c r="G369" s="185">
        <f>F369/E369</f>
        <v>0</v>
      </c>
      <c r="H369" s="176">
        <f>H370+H371+H372+H374+H375</f>
        <v>0</v>
      </c>
      <c r="I369" s="176">
        <f t="shared" ref="I369" si="1183">I370+I371+I372+I374+I375</f>
        <v>0</v>
      </c>
      <c r="J369" s="176" t="e">
        <f>I369/H369*100</f>
        <v>#DIV/0!</v>
      </c>
      <c r="K369" s="176">
        <f t="shared" ref="K369:L369" si="1184">K370+K371+K372+K374+K375</f>
        <v>0</v>
      </c>
      <c r="L369" s="176">
        <f t="shared" si="1184"/>
        <v>0</v>
      </c>
      <c r="M369" s="176" t="e">
        <f>L369/K369*100</f>
        <v>#DIV/0!</v>
      </c>
      <c r="N369" s="176">
        <f t="shared" ref="N369:O369" si="1185">N370+N371+N372+N374+N375</f>
        <v>564.33000000000004</v>
      </c>
      <c r="O369" s="176">
        <f t="shared" si="1185"/>
        <v>0</v>
      </c>
      <c r="P369" s="176">
        <f>O369/N369*100</f>
        <v>0</v>
      </c>
      <c r="Q369" s="176">
        <f t="shared" ref="Q369:R369" si="1186">Q370+Q371+Q372+Q374+Q375</f>
        <v>0</v>
      </c>
      <c r="R369" s="176">
        <f t="shared" si="1186"/>
        <v>0</v>
      </c>
      <c r="S369" s="176" t="e">
        <f>R369/Q369*100</f>
        <v>#DIV/0!</v>
      </c>
      <c r="T369" s="176">
        <f t="shared" ref="T369:U369" si="1187">T370+T371+T372+T374+T375</f>
        <v>0</v>
      </c>
      <c r="U369" s="176">
        <f t="shared" si="1187"/>
        <v>0</v>
      </c>
      <c r="V369" s="176" t="e">
        <f>U369/T369*100</f>
        <v>#DIV/0!</v>
      </c>
      <c r="W369" s="176">
        <f t="shared" ref="W369:X369" si="1188">W370+W371+W372+W374+W375</f>
        <v>0</v>
      </c>
      <c r="X369" s="176">
        <f t="shared" si="1188"/>
        <v>0</v>
      </c>
      <c r="Y369" s="176" t="e">
        <f>X369/W369*100</f>
        <v>#DIV/0!</v>
      </c>
      <c r="Z369" s="176">
        <f t="shared" ref="Z369:AC369" si="1189">Z370+Z371+Z372+Z374+Z375</f>
        <v>0</v>
      </c>
      <c r="AA369" s="176">
        <f t="shared" si="1189"/>
        <v>0</v>
      </c>
      <c r="AB369" s="176">
        <f t="shared" si="1189"/>
        <v>0</v>
      </c>
      <c r="AC369" s="176">
        <f t="shared" si="1189"/>
        <v>0</v>
      </c>
      <c r="AD369" s="176" t="e">
        <f>AC369/Z369*100</f>
        <v>#DIV/0!</v>
      </c>
      <c r="AE369" s="176">
        <f t="shared" ref="AE369:AH369" si="1190">AE370+AE371+AE372+AE374+AE375</f>
        <v>0</v>
      </c>
      <c r="AF369" s="176">
        <f t="shared" si="1190"/>
        <v>0</v>
      </c>
      <c r="AG369" s="176">
        <f t="shared" si="1190"/>
        <v>0</v>
      </c>
      <c r="AH369" s="176">
        <f t="shared" si="1190"/>
        <v>0</v>
      </c>
      <c r="AI369" s="176" t="e">
        <f>AH369/AE369*100</f>
        <v>#DIV/0!</v>
      </c>
      <c r="AJ369" s="176">
        <f t="shared" ref="AJ369:AM369" si="1191">AJ370+AJ371+AJ372+AJ374+AJ375</f>
        <v>0</v>
      </c>
      <c r="AK369" s="176">
        <f t="shared" si="1191"/>
        <v>0</v>
      </c>
      <c r="AL369" s="176">
        <f t="shared" si="1191"/>
        <v>0</v>
      </c>
      <c r="AM369" s="176">
        <f t="shared" si="1191"/>
        <v>0</v>
      </c>
      <c r="AN369" s="176" t="e">
        <f>AM369/AJ369*100</f>
        <v>#DIV/0!</v>
      </c>
      <c r="AO369" s="176">
        <f t="shared" ref="AO369:AP369" si="1192">AO370+AO371+AO372+AO374+AO375</f>
        <v>0</v>
      </c>
      <c r="AP369" s="176">
        <f t="shared" si="1192"/>
        <v>0</v>
      </c>
      <c r="AQ369" s="176" t="e">
        <f>AP369/AO369*100</f>
        <v>#DIV/0!</v>
      </c>
      <c r="AR369" s="176">
        <f t="shared" ref="AR369:AU369" si="1193">AR370+AR371+AR372+AR374+AR375</f>
        <v>0</v>
      </c>
      <c r="AS369" s="176">
        <f t="shared" si="1193"/>
        <v>0</v>
      </c>
      <c r="AT369" s="176">
        <f t="shared" si="1193"/>
        <v>0</v>
      </c>
      <c r="AU369" s="176">
        <f t="shared" si="1193"/>
        <v>0</v>
      </c>
      <c r="AV369" s="176" t="e">
        <f>AU369/AR369*100</f>
        <v>#DIV/0!</v>
      </c>
      <c r="AW369" s="176">
        <f t="shared" ref="AW369:AX369" si="1194">AW370+AW371+AW372+AW374+AW375</f>
        <v>0</v>
      </c>
      <c r="AX369" s="176">
        <f t="shared" si="1194"/>
        <v>0</v>
      </c>
      <c r="AY369" s="176" t="e">
        <f>AX369/AW369*100</f>
        <v>#DIV/0!</v>
      </c>
      <c r="AZ369" s="272"/>
    </row>
    <row r="370" spans="1:52" ht="31.5">
      <c r="A370" s="267"/>
      <c r="B370" s="270"/>
      <c r="C370" s="270"/>
      <c r="D370" s="186" t="s">
        <v>37</v>
      </c>
      <c r="E370" s="154">
        <f t="shared" si="1181"/>
        <v>0</v>
      </c>
      <c r="F370" s="154">
        <f t="shared" si="1182"/>
        <v>0</v>
      </c>
      <c r="G370" s="179"/>
      <c r="H370" s="155"/>
      <c r="I370" s="155"/>
      <c r="J370" s="180"/>
      <c r="K370" s="155"/>
      <c r="L370" s="155"/>
      <c r="M370" s="180"/>
      <c r="N370" s="155"/>
      <c r="O370" s="155"/>
      <c r="P370" s="182"/>
      <c r="Q370" s="155"/>
      <c r="R370" s="155"/>
      <c r="S370" s="180"/>
      <c r="T370" s="155"/>
      <c r="U370" s="155"/>
      <c r="V370" s="180"/>
      <c r="W370" s="155"/>
      <c r="X370" s="155"/>
      <c r="Y370" s="180"/>
      <c r="Z370" s="155"/>
      <c r="AA370" s="158"/>
      <c r="AB370" s="181"/>
      <c r="AC370" s="180"/>
      <c r="AD370" s="182"/>
      <c r="AE370" s="155"/>
      <c r="AF370" s="158"/>
      <c r="AG370" s="181"/>
      <c r="AH370" s="187"/>
      <c r="AI370" s="182"/>
      <c r="AJ370" s="155"/>
      <c r="AK370" s="158"/>
      <c r="AL370" s="181"/>
      <c r="AM370" s="187"/>
      <c r="AN370" s="182"/>
      <c r="AO370" s="188"/>
      <c r="AP370" s="155"/>
      <c r="AQ370" s="155"/>
      <c r="AR370" s="155"/>
      <c r="AS370" s="156"/>
      <c r="AT370" s="181"/>
      <c r="AU370" s="187"/>
      <c r="AV370" s="182"/>
      <c r="AW370" s="155"/>
      <c r="AX370" s="157"/>
      <c r="AY370" s="182"/>
      <c r="AZ370" s="273"/>
    </row>
    <row r="371" spans="1:52" ht="64.5" customHeight="1">
      <c r="A371" s="267"/>
      <c r="B371" s="270"/>
      <c r="C371" s="270"/>
      <c r="D371" s="189" t="s">
        <v>2</v>
      </c>
      <c r="E371" s="154">
        <f t="shared" si="1181"/>
        <v>0</v>
      </c>
      <c r="F371" s="154">
        <f t="shared" si="1182"/>
        <v>0</v>
      </c>
      <c r="G371" s="190"/>
      <c r="H371" s="160"/>
      <c r="I371" s="160"/>
      <c r="J371" s="161"/>
      <c r="K371" s="160"/>
      <c r="L371" s="160"/>
      <c r="M371" s="161"/>
      <c r="N371" s="160"/>
      <c r="O371" s="160"/>
      <c r="P371" s="191"/>
      <c r="Q371" s="160"/>
      <c r="R371" s="160"/>
      <c r="S371" s="161"/>
      <c r="T371" s="160"/>
      <c r="U371" s="160"/>
      <c r="V371" s="161"/>
      <c r="W371" s="160"/>
      <c r="X371" s="160"/>
      <c r="Y371" s="161"/>
      <c r="Z371" s="160"/>
      <c r="AA371" s="164"/>
      <c r="AB371" s="165"/>
      <c r="AC371" s="161"/>
      <c r="AD371" s="191"/>
      <c r="AE371" s="160"/>
      <c r="AF371" s="164"/>
      <c r="AG371" s="165"/>
      <c r="AH371" s="192"/>
      <c r="AI371" s="191"/>
      <c r="AJ371" s="160"/>
      <c r="AK371" s="164"/>
      <c r="AL371" s="165"/>
      <c r="AM371" s="192"/>
      <c r="AN371" s="191"/>
      <c r="AO371" s="167"/>
      <c r="AP371" s="161"/>
      <c r="AQ371" s="161"/>
      <c r="AR371" s="160"/>
      <c r="AS371" s="162"/>
      <c r="AT371" s="165"/>
      <c r="AU371" s="192"/>
      <c r="AV371" s="191"/>
      <c r="AW371" s="160"/>
      <c r="AX371" s="163"/>
      <c r="AY371" s="191"/>
      <c r="AZ371" s="273"/>
    </row>
    <row r="372" spans="1:52" ht="21.75" customHeight="1">
      <c r="A372" s="267"/>
      <c r="B372" s="270"/>
      <c r="C372" s="270"/>
      <c r="D372" s="218" t="s">
        <v>279</v>
      </c>
      <c r="E372" s="154">
        <f t="shared" si="1181"/>
        <v>564.33000000000004</v>
      </c>
      <c r="F372" s="154">
        <f t="shared" si="1182"/>
        <v>0</v>
      </c>
      <c r="G372" s="190"/>
      <c r="H372" s="160"/>
      <c r="I372" s="160"/>
      <c r="J372" s="161"/>
      <c r="K372" s="160"/>
      <c r="L372" s="160"/>
      <c r="M372" s="161"/>
      <c r="N372" s="160">
        <v>564.33000000000004</v>
      </c>
      <c r="O372" s="160"/>
      <c r="P372" s="191"/>
      <c r="Q372" s="160"/>
      <c r="R372" s="160"/>
      <c r="S372" s="161"/>
      <c r="T372" s="160"/>
      <c r="U372" s="160"/>
      <c r="V372" s="161"/>
      <c r="W372" s="160"/>
      <c r="X372" s="160"/>
      <c r="Y372" s="161"/>
      <c r="Z372" s="160"/>
      <c r="AA372" s="164"/>
      <c r="AB372" s="165"/>
      <c r="AC372" s="161"/>
      <c r="AD372" s="191"/>
      <c r="AE372" s="160"/>
      <c r="AF372" s="164"/>
      <c r="AG372" s="165"/>
      <c r="AH372" s="192"/>
      <c r="AI372" s="191"/>
      <c r="AJ372" s="160"/>
      <c r="AK372" s="164"/>
      <c r="AL372" s="165"/>
      <c r="AM372" s="192"/>
      <c r="AN372" s="191"/>
      <c r="AO372" s="160"/>
      <c r="AP372" s="192"/>
      <c r="AQ372" s="191"/>
      <c r="AR372" s="160"/>
      <c r="AS372" s="164"/>
      <c r="AT372" s="165"/>
      <c r="AU372" s="192"/>
      <c r="AV372" s="191"/>
      <c r="AW372" s="160"/>
      <c r="AX372" s="163"/>
      <c r="AY372" s="166"/>
      <c r="AZ372" s="273"/>
    </row>
    <row r="373" spans="1:52" ht="87.75" customHeight="1">
      <c r="A373" s="267"/>
      <c r="B373" s="270"/>
      <c r="C373" s="270"/>
      <c r="D373" s="218" t="s">
        <v>286</v>
      </c>
      <c r="E373" s="154">
        <f t="shared" si="1181"/>
        <v>0</v>
      </c>
      <c r="F373" s="154">
        <f t="shared" si="1182"/>
        <v>0</v>
      </c>
      <c r="G373" s="159"/>
      <c r="H373" s="169"/>
      <c r="I373" s="169"/>
      <c r="J373" s="168"/>
      <c r="K373" s="169"/>
      <c r="L373" s="169"/>
      <c r="M373" s="168"/>
      <c r="N373" s="169"/>
      <c r="O373" s="169"/>
      <c r="P373" s="174"/>
      <c r="Q373" s="169"/>
      <c r="R373" s="169"/>
      <c r="S373" s="168"/>
      <c r="T373" s="169"/>
      <c r="U373" s="169"/>
      <c r="V373" s="168"/>
      <c r="W373" s="169"/>
      <c r="X373" s="169"/>
      <c r="Y373" s="168"/>
      <c r="Z373" s="169"/>
      <c r="AA373" s="171"/>
      <c r="AB373" s="172"/>
      <c r="AC373" s="168"/>
      <c r="AD373" s="174"/>
      <c r="AE373" s="169"/>
      <c r="AF373" s="171"/>
      <c r="AG373" s="172"/>
      <c r="AH373" s="195"/>
      <c r="AI373" s="174"/>
      <c r="AJ373" s="169"/>
      <c r="AK373" s="171"/>
      <c r="AL373" s="172"/>
      <c r="AM373" s="195"/>
      <c r="AN373" s="174"/>
      <c r="AO373" s="169"/>
      <c r="AP373" s="195"/>
      <c r="AQ373" s="174"/>
      <c r="AR373" s="169"/>
      <c r="AS373" s="173"/>
      <c r="AT373" s="172"/>
      <c r="AU373" s="195"/>
      <c r="AV373" s="174"/>
      <c r="AW373" s="160"/>
      <c r="AX373" s="170"/>
      <c r="AY373" s="174"/>
      <c r="AZ373" s="273"/>
    </row>
    <row r="374" spans="1:52" ht="21.75" customHeight="1">
      <c r="A374" s="267"/>
      <c r="B374" s="270"/>
      <c r="C374" s="270"/>
      <c r="D374" s="218" t="s">
        <v>280</v>
      </c>
      <c r="E374" s="154">
        <f t="shared" si="1181"/>
        <v>0</v>
      </c>
      <c r="F374" s="154">
        <f t="shared" si="1182"/>
        <v>0</v>
      </c>
      <c r="G374" s="159"/>
      <c r="H374" s="169"/>
      <c r="I374" s="169"/>
      <c r="J374" s="168"/>
      <c r="K374" s="169"/>
      <c r="L374" s="169"/>
      <c r="M374" s="168"/>
      <c r="N374" s="169"/>
      <c r="O374" s="169"/>
      <c r="P374" s="174"/>
      <c r="Q374" s="169"/>
      <c r="R374" s="169"/>
      <c r="S374" s="168"/>
      <c r="T374" s="169"/>
      <c r="U374" s="169"/>
      <c r="V374" s="168"/>
      <c r="W374" s="169"/>
      <c r="X374" s="169"/>
      <c r="Y374" s="168"/>
      <c r="Z374" s="169"/>
      <c r="AA374" s="171"/>
      <c r="AB374" s="172"/>
      <c r="AC374" s="168"/>
      <c r="AD374" s="174"/>
      <c r="AE374" s="169"/>
      <c r="AF374" s="171"/>
      <c r="AG374" s="172"/>
      <c r="AH374" s="195"/>
      <c r="AI374" s="174"/>
      <c r="AJ374" s="169"/>
      <c r="AK374" s="171"/>
      <c r="AL374" s="172"/>
      <c r="AM374" s="195"/>
      <c r="AN374" s="174"/>
      <c r="AO374" s="169"/>
      <c r="AP374" s="195"/>
      <c r="AQ374" s="174"/>
      <c r="AR374" s="169"/>
      <c r="AS374" s="173"/>
      <c r="AT374" s="172"/>
      <c r="AU374" s="195"/>
      <c r="AV374" s="174"/>
      <c r="AW374" s="169"/>
      <c r="AX374" s="170"/>
      <c r="AY374" s="174"/>
      <c r="AZ374" s="273"/>
    </row>
    <row r="375" spans="1:52" ht="33.75" customHeight="1">
      <c r="A375" s="268"/>
      <c r="B375" s="271"/>
      <c r="C375" s="271"/>
      <c r="D375" s="177" t="s">
        <v>43</v>
      </c>
      <c r="E375" s="154">
        <f t="shared" si="1181"/>
        <v>0</v>
      </c>
      <c r="F375" s="154">
        <f t="shared" si="1182"/>
        <v>0</v>
      </c>
      <c r="G375" s="179"/>
      <c r="H375" s="155"/>
      <c r="I375" s="155"/>
      <c r="J375" s="180"/>
      <c r="K375" s="155"/>
      <c r="L375" s="155"/>
      <c r="M375" s="180"/>
      <c r="N375" s="155"/>
      <c r="O375" s="155"/>
      <c r="P375" s="182"/>
      <c r="Q375" s="155"/>
      <c r="R375" s="155"/>
      <c r="S375" s="180"/>
      <c r="T375" s="155"/>
      <c r="U375" s="155"/>
      <c r="V375" s="180"/>
      <c r="W375" s="155"/>
      <c r="X375" s="155"/>
      <c r="Y375" s="180"/>
      <c r="Z375" s="155"/>
      <c r="AA375" s="158"/>
      <c r="AB375" s="181"/>
      <c r="AC375" s="180"/>
      <c r="AD375" s="182"/>
      <c r="AE375" s="155"/>
      <c r="AF375" s="158"/>
      <c r="AG375" s="181"/>
      <c r="AH375" s="187"/>
      <c r="AI375" s="182"/>
      <c r="AJ375" s="155"/>
      <c r="AK375" s="158"/>
      <c r="AL375" s="181"/>
      <c r="AM375" s="187"/>
      <c r="AN375" s="182"/>
      <c r="AO375" s="155"/>
      <c r="AP375" s="187"/>
      <c r="AQ375" s="182"/>
      <c r="AR375" s="155"/>
      <c r="AS375" s="156"/>
      <c r="AT375" s="181"/>
      <c r="AU375" s="187"/>
      <c r="AV375" s="182"/>
      <c r="AW375" s="155"/>
      <c r="AX375" s="155"/>
      <c r="AY375" s="182"/>
      <c r="AZ375" s="274"/>
    </row>
    <row r="376" spans="1:52" ht="18.75" customHeight="1">
      <c r="A376" s="266" t="s">
        <v>405</v>
      </c>
      <c r="B376" s="269" t="s">
        <v>406</v>
      </c>
      <c r="C376" s="269" t="s">
        <v>315</v>
      </c>
      <c r="D376" s="184" t="s">
        <v>41</v>
      </c>
      <c r="E376" s="154">
        <f t="shared" ref="E376:E382" si="1195">H376+K376+N376+Q376+T376+W376+Z376+AE376+AJ376+AO376+AR376+AW376</f>
        <v>555</v>
      </c>
      <c r="F376" s="154">
        <f t="shared" ref="F376:F382" si="1196">I376+L376+O376+R376+U376+X376+AA376+AF376+AK376+AP376+AS376+AX376</f>
        <v>0</v>
      </c>
      <c r="G376" s="185">
        <f>F376/E376</f>
        <v>0</v>
      </c>
      <c r="H376" s="176">
        <f>H377+H378+H379+H381+H382</f>
        <v>0</v>
      </c>
      <c r="I376" s="176">
        <f t="shared" ref="I376" si="1197">I377+I378+I379+I381+I382</f>
        <v>0</v>
      </c>
      <c r="J376" s="176" t="e">
        <f>I376/H376*100</f>
        <v>#DIV/0!</v>
      </c>
      <c r="K376" s="176">
        <f t="shared" ref="K376:L376" si="1198">K377+K378+K379+K381+K382</f>
        <v>0</v>
      </c>
      <c r="L376" s="176">
        <f t="shared" si="1198"/>
        <v>0</v>
      </c>
      <c r="M376" s="176" t="e">
        <f>L376/K376*100</f>
        <v>#DIV/0!</v>
      </c>
      <c r="N376" s="176">
        <f t="shared" ref="N376:O376" si="1199">N377+N378+N379+N381+N382</f>
        <v>0</v>
      </c>
      <c r="O376" s="176">
        <f t="shared" si="1199"/>
        <v>0</v>
      </c>
      <c r="P376" s="176" t="e">
        <f>O376/N376*100</f>
        <v>#DIV/0!</v>
      </c>
      <c r="Q376" s="176">
        <f t="shared" ref="Q376:R376" si="1200">Q377+Q378+Q379+Q381+Q382</f>
        <v>555</v>
      </c>
      <c r="R376" s="176">
        <f t="shared" si="1200"/>
        <v>0</v>
      </c>
      <c r="S376" s="176">
        <f>R376/Q376*100</f>
        <v>0</v>
      </c>
      <c r="T376" s="176">
        <f t="shared" ref="T376:U376" si="1201">T377+T378+T379+T381+T382</f>
        <v>0</v>
      </c>
      <c r="U376" s="176">
        <f t="shared" si="1201"/>
        <v>0</v>
      </c>
      <c r="V376" s="176" t="e">
        <f>U376/T376*100</f>
        <v>#DIV/0!</v>
      </c>
      <c r="W376" s="176">
        <f t="shared" ref="W376:X376" si="1202">W377+W378+W379+W381+W382</f>
        <v>0</v>
      </c>
      <c r="X376" s="176">
        <f t="shared" si="1202"/>
        <v>0</v>
      </c>
      <c r="Y376" s="176" t="e">
        <f>X376/W376*100</f>
        <v>#DIV/0!</v>
      </c>
      <c r="Z376" s="176">
        <f t="shared" ref="Z376:AC376" si="1203">Z377+Z378+Z379+Z381+Z382</f>
        <v>0</v>
      </c>
      <c r="AA376" s="176">
        <f t="shared" si="1203"/>
        <v>0</v>
      </c>
      <c r="AB376" s="176">
        <f t="shared" si="1203"/>
        <v>0</v>
      </c>
      <c r="AC376" s="176">
        <f t="shared" si="1203"/>
        <v>0</v>
      </c>
      <c r="AD376" s="176" t="e">
        <f>AC376/Z376*100</f>
        <v>#DIV/0!</v>
      </c>
      <c r="AE376" s="176">
        <f t="shared" ref="AE376:AH376" si="1204">AE377+AE378+AE379+AE381+AE382</f>
        <v>0</v>
      </c>
      <c r="AF376" s="176">
        <f t="shared" si="1204"/>
        <v>0</v>
      </c>
      <c r="AG376" s="176">
        <f t="shared" si="1204"/>
        <v>0</v>
      </c>
      <c r="AH376" s="176">
        <f t="shared" si="1204"/>
        <v>0</v>
      </c>
      <c r="AI376" s="176" t="e">
        <f>AH376/AE376*100</f>
        <v>#DIV/0!</v>
      </c>
      <c r="AJ376" s="176">
        <f t="shared" ref="AJ376:AM376" si="1205">AJ377+AJ378+AJ379+AJ381+AJ382</f>
        <v>0</v>
      </c>
      <c r="AK376" s="176">
        <f t="shared" si="1205"/>
        <v>0</v>
      </c>
      <c r="AL376" s="176">
        <f t="shared" si="1205"/>
        <v>0</v>
      </c>
      <c r="AM376" s="176">
        <f t="shared" si="1205"/>
        <v>0</v>
      </c>
      <c r="AN376" s="176" t="e">
        <f>AM376/AJ376*100</f>
        <v>#DIV/0!</v>
      </c>
      <c r="AO376" s="176">
        <f t="shared" ref="AO376:AP376" si="1206">AO377+AO378+AO379+AO381+AO382</f>
        <v>0</v>
      </c>
      <c r="AP376" s="176">
        <f t="shared" si="1206"/>
        <v>0</v>
      </c>
      <c r="AQ376" s="176" t="e">
        <f>AP376/AO376*100</f>
        <v>#DIV/0!</v>
      </c>
      <c r="AR376" s="176">
        <f t="shared" ref="AR376:AU376" si="1207">AR377+AR378+AR379+AR381+AR382</f>
        <v>0</v>
      </c>
      <c r="AS376" s="176">
        <f t="shared" si="1207"/>
        <v>0</v>
      </c>
      <c r="AT376" s="176">
        <f t="shared" si="1207"/>
        <v>0</v>
      </c>
      <c r="AU376" s="176">
        <f t="shared" si="1207"/>
        <v>0</v>
      </c>
      <c r="AV376" s="176" t="e">
        <f>AU376/AR376*100</f>
        <v>#DIV/0!</v>
      </c>
      <c r="AW376" s="176">
        <f t="shared" ref="AW376:AX376" si="1208">AW377+AW378+AW379+AW381+AW382</f>
        <v>0</v>
      </c>
      <c r="AX376" s="176">
        <f t="shared" si="1208"/>
        <v>0</v>
      </c>
      <c r="AY376" s="176" t="e">
        <f>AX376/AW376*100</f>
        <v>#DIV/0!</v>
      </c>
      <c r="AZ376" s="272"/>
    </row>
    <row r="377" spans="1:52" ht="31.5">
      <c r="A377" s="267"/>
      <c r="B377" s="270"/>
      <c r="C377" s="270"/>
      <c r="D377" s="186" t="s">
        <v>37</v>
      </c>
      <c r="E377" s="154">
        <f t="shared" si="1195"/>
        <v>0</v>
      </c>
      <c r="F377" s="154">
        <f t="shared" si="1196"/>
        <v>0</v>
      </c>
      <c r="G377" s="179"/>
      <c r="H377" s="155"/>
      <c r="I377" s="155"/>
      <c r="J377" s="180"/>
      <c r="K377" s="155"/>
      <c r="L377" s="155"/>
      <c r="M377" s="180"/>
      <c r="N377" s="155"/>
      <c r="O377" s="155"/>
      <c r="P377" s="182"/>
      <c r="Q377" s="155"/>
      <c r="R377" s="155"/>
      <c r="S377" s="180"/>
      <c r="T377" s="155"/>
      <c r="U377" s="155"/>
      <c r="V377" s="180"/>
      <c r="W377" s="155"/>
      <c r="X377" s="155"/>
      <c r="Y377" s="180"/>
      <c r="Z377" s="155"/>
      <c r="AA377" s="158"/>
      <c r="AB377" s="181"/>
      <c r="AC377" s="180"/>
      <c r="AD377" s="182"/>
      <c r="AE377" s="155"/>
      <c r="AF377" s="158"/>
      <c r="AG377" s="181"/>
      <c r="AH377" s="187"/>
      <c r="AI377" s="182"/>
      <c r="AJ377" s="155"/>
      <c r="AK377" s="158"/>
      <c r="AL377" s="181"/>
      <c r="AM377" s="187"/>
      <c r="AN377" s="182"/>
      <c r="AO377" s="188"/>
      <c r="AP377" s="155"/>
      <c r="AQ377" s="155"/>
      <c r="AR377" s="155"/>
      <c r="AS377" s="156"/>
      <c r="AT377" s="181"/>
      <c r="AU377" s="187"/>
      <c r="AV377" s="182"/>
      <c r="AW377" s="155"/>
      <c r="AX377" s="157"/>
      <c r="AY377" s="182"/>
      <c r="AZ377" s="273"/>
    </row>
    <row r="378" spans="1:52" ht="64.5" customHeight="1">
      <c r="A378" s="267"/>
      <c r="B378" s="270"/>
      <c r="C378" s="270"/>
      <c r="D378" s="189" t="s">
        <v>2</v>
      </c>
      <c r="E378" s="154">
        <f t="shared" si="1195"/>
        <v>0</v>
      </c>
      <c r="F378" s="154">
        <f t="shared" si="1196"/>
        <v>0</v>
      </c>
      <c r="G378" s="190"/>
      <c r="H378" s="160"/>
      <c r="I378" s="160"/>
      <c r="J378" s="161"/>
      <c r="K378" s="160"/>
      <c r="L378" s="160"/>
      <c r="M378" s="161"/>
      <c r="N378" s="160"/>
      <c r="O378" s="160"/>
      <c r="P378" s="191"/>
      <c r="Q378" s="160"/>
      <c r="R378" s="160"/>
      <c r="S378" s="161"/>
      <c r="T378" s="160"/>
      <c r="U378" s="160"/>
      <c r="V378" s="161"/>
      <c r="W378" s="160"/>
      <c r="X378" s="160"/>
      <c r="Y378" s="161"/>
      <c r="Z378" s="160"/>
      <c r="AA378" s="164"/>
      <c r="AB378" s="165"/>
      <c r="AC378" s="161"/>
      <c r="AD378" s="191"/>
      <c r="AE378" s="160"/>
      <c r="AF378" s="164"/>
      <c r="AG378" s="165"/>
      <c r="AH378" s="192"/>
      <c r="AI378" s="191"/>
      <c r="AJ378" s="160"/>
      <c r="AK378" s="164"/>
      <c r="AL378" s="165"/>
      <c r="AM378" s="192"/>
      <c r="AN378" s="191"/>
      <c r="AO378" s="167"/>
      <c r="AP378" s="161"/>
      <c r="AQ378" s="161"/>
      <c r="AR378" s="160"/>
      <c r="AS378" s="162"/>
      <c r="AT378" s="165"/>
      <c r="AU378" s="192"/>
      <c r="AV378" s="191"/>
      <c r="AW378" s="160"/>
      <c r="AX378" s="163"/>
      <c r="AY378" s="191"/>
      <c r="AZ378" s="273"/>
    </row>
    <row r="379" spans="1:52" ht="21.75" customHeight="1">
      <c r="A379" s="267"/>
      <c r="B379" s="270"/>
      <c r="C379" s="270"/>
      <c r="D379" s="218" t="s">
        <v>279</v>
      </c>
      <c r="E379" s="154">
        <f t="shared" si="1195"/>
        <v>555</v>
      </c>
      <c r="F379" s="154">
        <f t="shared" si="1196"/>
        <v>0</v>
      </c>
      <c r="G379" s="190"/>
      <c r="H379" s="160"/>
      <c r="I379" s="160"/>
      <c r="J379" s="161"/>
      <c r="K379" s="160"/>
      <c r="L379" s="160"/>
      <c r="M379" s="161"/>
      <c r="N379" s="160"/>
      <c r="O379" s="160"/>
      <c r="P379" s="191"/>
      <c r="Q379" s="160">
        <v>555</v>
      </c>
      <c r="R379" s="160"/>
      <c r="S379" s="161"/>
      <c r="T379" s="160"/>
      <c r="U379" s="160"/>
      <c r="V379" s="161"/>
      <c r="W379" s="160"/>
      <c r="X379" s="160"/>
      <c r="Y379" s="161"/>
      <c r="Z379" s="160"/>
      <c r="AA379" s="164"/>
      <c r="AB379" s="165"/>
      <c r="AC379" s="161"/>
      <c r="AD379" s="191"/>
      <c r="AE379" s="160"/>
      <c r="AF379" s="164"/>
      <c r="AG379" s="165"/>
      <c r="AH379" s="192"/>
      <c r="AI379" s="191"/>
      <c r="AJ379" s="160"/>
      <c r="AK379" s="164"/>
      <c r="AL379" s="165"/>
      <c r="AM379" s="192"/>
      <c r="AN379" s="191"/>
      <c r="AO379" s="160"/>
      <c r="AP379" s="192"/>
      <c r="AQ379" s="191"/>
      <c r="AR379" s="160"/>
      <c r="AS379" s="164"/>
      <c r="AT379" s="165"/>
      <c r="AU379" s="192"/>
      <c r="AV379" s="191"/>
      <c r="AW379" s="160"/>
      <c r="AX379" s="163"/>
      <c r="AY379" s="166"/>
      <c r="AZ379" s="273"/>
    </row>
    <row r="380" spans="1:52" ht="87.75" customHeight="1">
      <c r="A380" s="267"/>
      <c r="B380" s="270"/>
      <c r="C380" s="270"/>
      <c r="D380" s="218" t="s">
        <v>286</v>
      </c>
      <c r="E380" s="154">
        <f t="shared" si="1195"/>
        <v>0</v>
      </c>
      <c r="F380" s="154">
        <f t="shared" si="1196"/>
        <v>0</v>
      </c>
      <c r="G380" s="159"/>
      <c r="H380" s="169"/>
      <c r="I380" s="169"/>
      <c r="J380" s="168"/>
      <c r="K380" s="169"/>
      <c r="L380" s="169"/>
      <c r="M380" s="168"/>
      <c r="N380" s="169"/>
      <c r="O380" s="169"/>
      <c r="P380" s="174"/>
      <c r="Q380" s="169"/>
      <c r="R380" s="169"/>
      <c r="S380" s="168"/>
      <c r="T380" s="169"/>
      <c r="U380" s="169"/>
      <c r="V380" s="168"/>
      <c r="W380" s="169"/>
      <c r="X380" s="169"/>
      <c r="Y380" s="168"/>
      <c r="Z380" s="169"/>
      <c r="AA380" s="171"/>
      <c r="AB380" s="172"/>
      <c r="AC380" s="168"/>
      <c r="AD380" s="174"/>
      <c r="AE380" s="169"/>
      <c r="AF380" s="171"/>
      <c r="AG380" s="172"/>
      <c r="AH380" s="195"/>
      <c r="AI380" s="174"/>
      <c r="AJ380" s="169"/>
      <c r="AK380" s="171"/>
      <c r="AL380" s="172"/>
      <c r="AM380" s="195"/>
      <c r="AN380" s="174"/>
      <c r="AO380" s="169"/>
      <c r="AP380" s="195"/>
      <c r="AQ380" s="174"/>
      <c r="AR380" s="169"/>
      <c r="AS380" s="173"/>
      <c r="AT380" s="172"/>
      <c r="AU380" s="195"/>
      <c r="AV380" s="174"/>
      <c r="AW380" s="160"/>
      <c r="AX380" s="170"/>
      <c r="AY380" s="174"/>
      <c r="AZ380" s="273"/>
    </row>
    <row r="381" spans="1:52" ht="21.75" customHeight="1">
      <c r="A381" s="267"/>
      <c r="B381" s="270"/>
      <c r="C381" s="270"/>
      <c r="D381" s="218" t="s">
        <v>280</v>
      </c>
      <c r="E381" s="154">
        <f t="shared" si="1195"/>
        <v>0</v>
      </c>
      <c r="F381" s="154">
        <f t="shared" si="1196"/>
        <v>0</v>
      </c>
      <c r="G381" s="159"/>
      <c r="H381" s="169"/>
      <c r="I381" s="169"/>
      <c r="J381" s="168"/>
      <c r="K381" s="169"/>
      <c r="L381" s="169"/>
      <c r="M381" s="168"/>
      <c r="N381" s="169"/>
      <c r="O381" s="169"/>
      <c r="P381" s="174"/>
      <c r="Q381" s="169"/>
      <c r="R381" s="169"/>
      <c r="S381" s="168"/>
      <c r="T381" s="169"/>
      <c r="U381" s="169"/>
      <c r="V381" s="168"/>
      <c r="W381" s="169"/>
      <c r="X381" s="169"/>
      <c r="Y381" s="168"/>
      <c r="Z381" s="169"/>
      <c r="AA381" s="171"/>
      <c r="AB381" s="172"/>
      <c r="AC381" s="168"/>
      <c r="AD381" s="174"/>
      <c r="AE381" s="169"/>
      <c r="AF381" s="171"/>
      <c r="AG381" s="172"/>
      <c r="AH381" s="195"/>
      <c r="AI381" s="174"/>
      <c r="AJ381" s="169"/>
      <c r="AK381" s="171"/>
      <c r="AL381" s="172"/>
      <c r="AM381" s="195"/>
      <c r="AN381" s="174"/>
      <c r="AO381" s="169"/>
      <c r="AP381" s="195"/>
      <c r="AQ381" s="174"/>
      <c r="AR381" s="169"/>
      <c r="AS381" s="173"/>
      <c r="AT381" s="172"/>
      <c r="AU381" s="195"/>
      <c r="AV381" s="174"/>
      <c r="AW381" s="169"/>
      <c r="AX381" s="170"/>
      <c r="AY381" s="174"/>
      <c r="AZ381" s="273"/>
    </row>
    <row r="382" spans="1:52" ht="33.75" customHeight="1">
      <c r="A382" s="268"/>
      <c r="B382" s="271"/>
      <c r="C382" s="271"/>
      <c r="D382" s="177" t="s">
        <v>43</v>
      </c>
      <c r="E382" s="154">
        <f t="shared" si="1195"/>
        <v>0</v>
      </c>
      <c r="F382" s="154">
        <f t="shared" si="1196"/>
        <v>0</v>
      </c>
      <c r="G382" s="179"/>
      <c r="H382" s="155"/>
      <c r="I382" s="155"/>
      <c r="J382" s="180"/>
      <c r="K382" s="155"/>
      <c r="L382" s="155"/>
      <c r="M382" s="180"/>
      <c r="N382" s="155"/>
      <c r="O382" s="155"/>
      <c r="P382" s="182"/>
      <c r="Q382" s="155"/>
      <c r="R382" s="155"/>
      <c r="S382" s="180"/>
      <c r="T382" s="155"/>
      <c r="U382" s="155"/>
      <c r="V382" s="180"/>
      <c r="W382" s="155"/>
      <c r="X382" s="155"/>
      <c r="Y382" s="180"/>
      <c r="Z382" s="155"/>
      <c r="AA382" s="158"/>
      <c r="AB382" s="181"/>
      <c r="AC382" s="180"/>
      <c r="AD382" s="182"/>
      <c r="AE382" s="155"/>
      <c r="AF382" s="158"/>
      <c r="AG382" s="181"/>
      <c r="AH382" s="187"/>
      <c r="AI382" s="182"/>
      <c r="AJ382" s="155"/>
      <c r="AK382" s="158"/>
      <c r="AL382" s="181"/>
      <c r="AM382" s="187"/>
      <c r="AN382" s="182"/>
      <c r="AO382" s="155"/>
      <c r="AP382" s="187"/>
      <c r="AQ382" s="182"/>
      <c r="AR382" s="155"/>
      <c r="AS382" s="156"/>
      <c r="AT382" s="181"/>
      <c r="AU382" s="187"/>
      <c r="AV382" s="182"/>
      <c r="AW382" s="155"/>
      <c r="AX382" s="155"/>
      <c r="AY382" s="182"/>
      <c r="AZ382" s="274"/>
    </row>
    <row r="383" spans="1:52" ht="18.75" customHeight="1">
      <c r="A383" s="266" t="s">
        <v>407</v>
      </c>
      <c r="B383" s="269" t="s">
        <v>408</v>
      </c>
      <c r="C383" s="269" t="s">
        <v>315</v>
      </c>
      <c r="D383" s="184" t="s">
        <v>41</v>
      </c>
      <c r="E383" s="154">
        <f t="shared" ref="E383:E389" si="1209">H383+K383+N383+Q383+T383+W383+Z383+AE383+AJ383+AO383+AR383+AW383</f>
        <v>3703.3</v>
      </c>
      <c r="F383" s="154">
        <f t="shared" ref="F383:F389" si="1210">I383+L383+O383+R383+U383+X383+AA383+AF383+AK383+AP383+AS383+AX383</f>
        <v>0</v>
      </c>
      <c r="G383" s="185">
        <f>F383/E383</f>
        <v>0</v>
      </c>
      <c r="H383" s="176">
        <f>H384+H385+H386+H388+H389</f>
        <v>0</v>
      </c>
      <c r="I383" s="176">
        <f t="shared" ref="I383" si="1211">I384+I385+I386+I388+I389</f>
        <v>0</v>
      </c>
      <c r="J383" s="176" t="e">
        <f>I383/H383*100</f>
        <v>#DIV/0!</v>
      </c>
      <c r="K383" s="176">
        <f t="shared" ref="K383:L383" si="1212">K384+K385+K386+K388+K389</f>
        <v>0</v>
      </c>
      <c r="L383" s="176">
        <f t="shared" si="1212"/>
        <v>0</v>
      </c>
      <c r="M383" s="176" t="e">
        <f>L383/K383*100</f>
        <v>#DIV/0!</v>
      </c>
      <c r="N383" s="176">
        <f t="shared" ref="N383:O383" si="1213">N384+N385+N386+N388+N389</f>
        <v>0</v>
      </c>
      <c r="O383" s="176">
        <f t="shared" si="1213"/>
        <v>0</v>
      </c>
      <c r="P383" s="176" t="e">
        <f>O383/N383*100</f>
        <v>#DIV/0!</v>
      </c>
      <c r="Q383" s="176">
        <f t="shared" ref="Q383:R383" si="1214">Q384+Q385+Q386+Q388+Q389</f>
        <v>0</v>
      </c>
      <c r="R383" s="176">
        <f t="shared" si="1214"/>
        <v>0</v>
      </c>
      <c r="S383" s="176" t="e">
        <f>R383/Q383*100</f>
        <v>#DIV/0!</v>
      </c>
      <c r="T383" s="176">
        <f t="shared" ref="T383:U383" si="1215">T384+T385+T386+T388+T389</f>
        <v>0</v>
      </c>
      <c r="U383" s="176">
        <f t="shared" si="1215"/>
        <v>0</v>
      </c>
      <c r="V383" s="176" t="e">
        <f>U383/T383*100</f>
        <v>#DIV/0!</v>
      </c>
      <c r="W383" s="176">
        <f t="shared" ref="W383:X383" si="1216">W384+W385+W386+W388+W389</f>
        <v>0</v>
      </c>
      <c r="X383" s="176">
        <f t="shared" si="1216"/>
        <v>0</v>
      </c>
      <c r="Y383" s="176" t="e">
        <f>X383/W383*100</f>
        <v>#DIV/0!</v>
      </c>
      <c r="Z383" s="176">
        <f t="shared" ref="Z383:AC383" si="1217">Z384+Z385+Z386+Z388+Z389</f>
        <v>0</v>
      </c>
      <c r="AA383" s="176">
        <f t="shared" si="1217"/>
        <v>0</v>
      </c>
      <c r="AB383" s="176">
        <f t="shared" si="1217"/>
        <v>0</v>
      </c>
      <c r="AC383" s="176">
        <f t="shared" si="1217"/>
        <v>0</v>
      </c>
      <c r="AD383" s="176" t="e">
        <f>AC383/Z383*100</f>
        <v>#DIV/0!</v>
      </c>
      <c r="AE383" s="176">
        <f t="shared" ref="AE383:AH383" si="1218">AE384+AE385+AE386+AE388+AE389</f>
        <v>3703.3</v>
      </c>
      <c r="AF383" s="176">
        <f t="shared" si="1218"/>
        <v>0</v>
      </c>
      <c r="AG383" s="176">
        <f t="shared" si="1218"/>
        <v>0</v>
      </c>
      <c r="AH383" s="176">
        <f t="shared" si="1218"/>
        <v>0</v>
      </c>
      <c r="AI383" s="176">
        <f>AH383/AE383*100</f>
        <v>0</v>
      </c>
      <c r="AJ383" s="176">
        <f t="shared" ref="AJ383:AM383" si="1219">AJ384+AJ385+AJ386+AJ388+AJ389</f>
        <v>0</v>
      </c>
      <c r="AK383" s="176">
        <f t="shared" si="1219"/>
        <v>0</v>
      </c>
      <c r="AL383" s="176">
        <f t="shared" si="1219"/>
        <v>0</v>
      </c>
      <c r="AM383" s="176">
        <f t="shared" si="1219"/>
        <v>0</v>
      </c>
      <c r="AN383" s="176" t="e">
        <f>AM383/AJ383*100</f>
        <v>#DIV/0!</v>
      </c>
      <c r="AO383" s="176">
        <f t="shared" ref="AO383:AP383" si="1220">AO384+AO385+AO386+AO388+AO389</f>
        <v>0</v>
      </c>
      <c r="AP383" s="176">
        <f t="shared" si="1220"/>
        <v>0</v>
      </c>
      <c r="AQ383" s="176" t="e">
        <f>AP383/AO383*100</f>
        <v>#DIV/0!</v>
      </c>
      <c r="AR383" s="176">
        <f t="shared" ref="AR383:AU383" si="1221">AR384+AR385+AR386+AR388+AR389</f>
        <v>0</v>
      </c>
      <c r="AS383" s="176">
        <f t="shared" si="1221"/>
        <v>0</v>
      </c>
      <c r="AT383" s="176">
        <f t="shared" si="1221"/>
        <v>0</v>
      </c>
      <c r="AU383" s="176">
        <f t="shared" si="1221"/>
        <v>0</v>
      </c>
      <c r="AV383" s="176" t="e">
        <f>AU383/AR383*100</f>
        <v>#DIV/0!</v>
      </c>
      <c r="AW383" s="176">
        <f t="shared" ref="AW383:AX383" si="1222">AW384+AW385+AW386+AW388+AW389</f>
        <v>0</v>
      </c>
      <c r="AX383" s="176">
        <f t="shared" si="1222"/>
        <v>0</v>
      </c>
      <c r="AY383" s="176" t="e">
        <f>AX383/AW383*100</f>
        <v>#DIV/0!</v>
      </c>
      <c r="AZ383" s="272"/>
    </row>
    <row r="384" spans="1:52" ht="31.5">
      <c r="A384" s="267"/>
      <c r="B384" s="270"/>
      <c r="C384" s="270"/>
      <c r="D384" s="186" t="s">
        <v>37</v>
      </c>
      <c r="E384" s="154">
        <f t="shared" si="1209"/>
        <v>0</v>
      </c>
      <c r="F384" s="154">
        <f t="shared" si="1210"/>
        <v>0</v>
      </c>
      <c r="G384" s="179"/>
      <c r="H384" s="155"/>
      <c r="I384" s="155"/>
      <c r="J384" s="180"/>
      <c r="K384" s="155"/>
      <c r="L384" s="155"/>
      <c r="M384" s="180"/>
      <c r="N384" s="155"/>
      <c r="O384" s="155"/>
      <c r="P384" s="182"/>
      <c r="Q384" s="155"/>
      <c r="R384" s="155"/>
      <c r="S384" s="180"/>
      <c r="T384" s="155"/>
      <c r="U384" s="155"/>
      <c r="V384" s="180"/>
      <c r="W384" s="155"/>
      <c r="X384" s="155"/>
      <c r="Y384" s="180"/>
      <c r="Z384" s="155"/>
      <c r="AA384" s="158"/>
      <c r="AB384" s="181"/>
      <c r="AC384" s="180"/>
      <c r="AD384" s="182"/>
      <c r="AE384" s="155"/>
      <c r="AF384" s="158"/>
      <c r="AG384" s="181"/>
      <c r="AH384" s="187"/>
      <c r="AI384" s="182"/>
      <c r="AJ384" s="155"/>
      <c r="AK384" s="158"/>
      <c r="AL384" s="181"/>
      <c r="AM384" s="187"/>
      <c r="AN384" s="182"/>
      <c r="AO384" s="188"/>
      <c r="AP384" s="155"/>
      <c r="AQ384" s="155"/>
      <c r="AR384" s="155"/>
      <c r="AS384" s="156"/>
      <c r="AT384" s="181"/>
      <c r="AU384" s="187"/>
      <c r="AV384" s="182"/>
      <c r="AW384" s="155"/>
      <c r="AX384" s="157"/>
      <c r="AY384" s="182"/>
      <c r="AZ384" s="273"/>
    </row>
    <row r="385" spans="1:52" ht="64.5" customHeight="1">
      <c r="A385" s="267"/>
      <c r="B385" s="270"/>
      <c r="C385" s="270"/>
      <c r="D385" s="189" t="s">
        <v>2</v>
      </c>
      <c r="E385" s="154">
        <f t="shared" si="1209"/>
        <v>0</v>
      </c>
      <c r="F385" s="154">
        <f t="shared" si="1210"/>
        <v>0</v>
      </c>
      <c r="G385" s="190"/>
      <c r="H385" s="160"/>
      <c r="I385" s="160"/>
      <c r="J385" s="161"/>
      <c r="K385" s="160"/>
      <c r="L385" s="160"/>
      <c r="M385" s="161"/>
      <c r="N385" s="160"/>
      <c r="O385" s="160"/>
      <c r="P385" s="191"/>
      <c r="Q385" s="160"/>
      <c r="R385" s="160"/>
      <c r="S385" s="161"/>
      <c r="T385" s="160"/>
      <c r="U385" s="160"/>
      <c r="V385" s="161"/>
      <c r="W385" s="160"/>
      <c r="X385" s="160"/>
      <c r="Y385" s="161"/>
      <c r="Z385" s="160"/>
      <c r="AA385" s="164"/>
      <c r="AB385" s="165"/>
      <c r="AC385" s="161"/>
      <c r="AD385" s="191"/>
      <c r="AE385" s="160"/>
      <c r="AF385" s="164"/>
      <c r="AG385" s="165"/>
      <c r="AH385" s="192"/>
      <c r="AI385" s="191"/>
      <c r="AJ385" s="160"/>
      <c r="AK385" s="164"/>
      <c r="AL385" s="165"/>
      <c r="AM385" s="192"/>
      <c r="AN385" s="191"/>
      <c r="AO385" s="167"/>
      <c r="AP385" s="161"/>
      <c r="AQ385" s="161"/>
      <c r="AR385" s="160"/>
      <c r="AS385" s="162"/>
      <c r="AT385" s="165"/>
      <c r="AU385" s="192"/>
      <c r="AV385" s="191"/>
      <c r="AW385" s="160"/>
      <c r="AX385" s="163"/>
      <c r="AY385" s="191"/>
      <c r="AZ385" s="273"/>
    </row>
    <row r="386" spans="1:52" ht="21.75" customHeight="1">
      <c r="A386" s="267"/>
      <c r="B386" s="270"/>
      <c r="C386" s="270"/>
      <c r="D386" s="218" t="s">
        <v>279</v>
      </c>
      <c r="E386" s="154">
        <f t="shared" si="1209"/>
        <v>3703.3</v>
      </c>
      <c r="F386" s="154">
        <f t="shared" si="1210"/>
        <v>0</v>
      </c>
      <c r="G386" s="190"/>
      <c r="H386" s="160"/>
      <c r="I386" s="160"/>
      <c r="J386" s="161"/>
      <c r="K386" s="160"/>
      <c r="L386" s="160"/>
      <c r="M386" s="161"/>
      <c r="N386" s="160"/>
      <c r="O386" s="160"/>
      <c r="P386" s="191"/>
      <c r="Q386" s="160"/>
      <c r="R386" s="160"/>
      <c r="S386" s="161"/>
      <c r="T386" s="160"/>
      <c r="U386" s="160"/>
      <c r="V386" s="161"/>
      <c r="W386" s="160"/>
      <c r="X386" s="160"/>
      <c r="Y386" s="161"/>
      <c r="Z386" s="160"/>
      <c r="AA386" s="164"/>
      <c r="AB386" s="165"/>
      <c r="AC386" s="161"/>
      <c r="AD386" s="191"/>
      <c r="AE386" s="160">
        <v>3703.3</v>
      </c>
      <c r="AF386" s="164"/>
      <c r="AG386" s="165"/>
      <c r="AH386" s="192"/>
      <c r="AI386" s="191"/>
      <c r="AJ386" s="160"/>
      <c r="AK386" s="164"/>
      <c r="AL386" s="165"/>
      <c r="AM386" s="192"/>
      <c r="AN386" s="191"/>
      <c r="AO386" s="160"/>
      <c r="AP386" s="192"/>
      <c r="AQ386" s="191"/>
      <c r="AR386" s="160"/>
      <c r="AS386" s="164"/>
      <c r="AT386" s="165"/>
      <c r="AU386" s="192"/>
      <c r="AV386" s="191"/>
      <c r="AW386" s="160"/>
      <c r="AX386" s="163"/>
      <c r="AY386" s="166"/>
      <c r="AZ386" s="273"/>
    </row>
    <row r="387" spans="1:52" ht="87.75" customHeight="1">
      <c r="A387" s="267"/>
      <c r="B387" s="270"/>
      <c r="C387" s="270"/>
      <c r="D387" s="218" t="s">
        <v>286</v>
      </c>
      <c r="E387" s="154">
        <f t="shared" si="1209"/>
        <v>0</v>
      </c>
      <c r="F387" s="154">
        <f t="shared" si="1210"/>
        <v>0</v>
      </c>
      <c r="G387" s="159"/>
      <c r="H387" s="169"/>
      <c r="I387" s="169"/>
      <c r="J387" s="168"/>
      <c r="K387" s="169"/>
      <c r="L387" s="169"/>
      <c r="M387" s="168"/>
      <c r="N387" s="169"/>
      <c r="O387" s="169"/>
      <c r="P387" s="174"/>
      <c r="Q387" s="169"/>
      <c r="R387" s="169"/>
      <c r="S387" s="168"/>
      <c r="T387" s="169"/>
      <c r="U387" s="169"/>
      <c r="V387" s="168"/>
      <c r="W387" s="169"/>
      <c r="X387" s="169"/>
      <c r="Y387" s="168"/>
      <c r="Z387" s="169"/>
      <c r="AA387" s="171"/>
      <c r="AB387" s="172"/>
      <c r="AC387" s="168"/>
      <c r="AD387" s="174"/>
      <c r="AE387" s="169"/>
      <c r="AF387" s="171"/>
      <c r="AG387" s="172"/>
      <c r="AH387" s="195"/>
      <c r="AI387" s="174"/>
      <c r="AJ387" s="169"/>
      <c r="AK387" s="171"/>
      <c r="AL387" s="172"/>
      <c r="AM387" s="195"/>
      <c r="AN387" s="174"/>
      <c r="AO387" s="169"/>
      <c r="AP387" s="195"/>
      <c r="AQ387" s="174"/>
      <c r="AR387" s="169"/>
      <c r="AS387" s="173"/>
      <c r="AT387" s="172"/>
      <c r="AU387" s="195"/>
      <c r="AV387" s="174"/>
      <c r="AW387" s="160"/>
      <c r="AX387" s="170"/>
      <c r="AY387" s="174"/>
      <c r="AZ387" s="273"/>
    </row>
    <row r="388" spans="1:52" ht="21.75" customHeight="1">
      <c r="A388" s="267"/>
      <c r="B388" s="270"/>
      <c r="C388" s="270"/>
      <c r="D388" s="218" t="s">
        <v>280</v>
      </c>
      <c r="E388" s="154">
        <f t="shared" si="1209"/>
        <v>0</v>
      </c>
      <c r="F388" s="154">
        <f t="shared" si="1210"/>
        <v>0</v>
      </c>
      <c r="G388" s="159"/>
      <c r="H388" s="169"/>
      <c r="I388" s="169"/>
      <c r="J388" s="168"/>
      <c r="K388" s="169"/>
      <c r="L388" s="169"/>
      <c r="M388" s="168"/>
      <c r="N388" s="169"/>
      <c r="O388" s="169"/>
      <c r="P388" s="174"/>
      <c r="Q388" s="169"/>
      <c r="R388" s="169"/>
      <c r="S388" s="168"/>
      <c r="T388" s="169"/>
      <c r="U388" s="169"/>
      <c r="V388" s="168"/>
      <c r="W388" s="169"/>
      <c r="X388" s="169"/>
      <c r="Y388" s="168"/>
      <c r="Z388" s="169"/>
      <c r="AA388" s="171"/>
      <c r="AB388" s="172"/>
      <c r="AC388" s="168"/>
      <c r="AD388" s="174"/>
      <c r="AE388" s="169"/>
      <c r="AF388" s="171"/>
      <c r="AG388" s="172"/>
      <c r="AH388" s="195"/>
      <c r="AI388" s="174"/>
      <c r="AJ388" s="169"/>
      <c r="AK388" s="171"/>
      <c r="AL388" s="172"/>
      <c r="AM388" s="195"/>
      <c r="AN388" s="174"/>
      <c r="AO388" s="169"/>
      <c r="AP388" s="195"/>
      <c r="AQ388" s="174"/>
      <c r="AR388" s="169"/>
      <c r="AS388" s="173"/>
      <c r="AT388" s="172"/>
      <c r="AU388" s="195"/>
      <c r="AV388" s="174"/>
      <c r="AW388" s="169"/>
      <c r="AX388" s="170"/>
      <c r="AY388" s="174"/>
      <c r="AZ388" s="273"/>
    </row>
    <row r="389" spans="1:52" ht="33.75" customHeight="1">
      <c r="A389" s="268"/>
      <c r="B389" s="271"/>
      <c r="C389" s="271"/>
      <c r="D389" s="177" t="s">
        <v>43</v>
      </c>
      <c r="E389" s="154">
        <f t="shared" si="1209"/>
        <v>0</v>
      </c>
      <c r="F389" s="154">
        <f t="shared" si="1210"/>
        <v>0</v>
      </c>
      <c r="G389" s="179"/>
      <c r="H389" s="155"/>
      <c r="I389" s="155"/>
      <c r="J389" s="180"/>
      <c r="K389" s="155"/>
      <c r="L389" s="155"/>
      <c r="M389" s="180"/>
      <c r="N389" s="155"/>
      <c r="O389" s="155"/>
      <c r="P389" s="182"/>
      <c r="Q389" s="155"/>
      <c r="R389" s="155"/>
      <c r="S389" s="180"/>
      <c r="T389" s="155"/>
      <c r="U389" s="155"/>
      <c r="V389" s="180"/>
      <c r="W389" s="155"/>
      <c r="X389" s="155"/>
      <c r="Y389" s="180"/>
      <c r="Z389" s="155"/>
      <c r="AA389" s="158"/>
      <c r="AB389" s="181"/>
      <c r="AC389" s="180"/>
      <c r="AD389" s="182"/>
      <c r="AE389" s="155"/>
      <c r="AF389" s="158"/>
      <c r="AG389" s="181"/>
      <c r="AH389" s="187"/>
      <c r="AI389" s="182"/>
      <c r="AJ389" s="155"/>
      <c r="AK389" s="158"/>
      <c r="AL389" s="181"/>
      <c r="AM389" s="187"/>
      <c r="AN389" s="182"/>
      <c r="AO389" s="155"/>
      <c r="AP389" s="187"/>
      <c r="AQ389" s="182"/>
      <c r="AR389" s="155"/>
      <c r="AS389" s="156"/>
      <c r="AT389" s="181"/>
      <c r="AU389" s="187"/>
      <c r="AV389" s="182"/>
      <c r="AW389" s="155"/>
      <c r="AX389" s="155"/>
      <c r="AY389" s="182"/>
      <c r="AZ389" s="274"/>
    </row>
    <row r="390" spans="1:52" ht="18.75" customHeight="1">
      <c r="A390" s="304" t="s">
        <v>294</v>
      </c>
      <c r="B390" s="296"/>
      <c r="C390" s="297"/>
      <c r="D390" s="184" t="s">
        <v>41</v>
      </c>
      <c r="E390" s="154">
        <f t="shared" ref="E390:E403" si="1223">H390+K390+N390+Q390+T390+W390+Z390+AE390+AJ390+AO390+AR390+AW390</f>
        <v>56044.823639999995</v>
      </c>
      <c r="F390" s="154">
        <f t="shared" ref="F390:F403" si="1224">I390+L390+O390+R390+U390+X390+AA390+AF390+AK390+AP390+AS390+AX390</f>
        <v>13.361789999999999</v>
      </c>
      <c r="G390" s="185">
        <f>F390/E390</f>
        <v>2.3841256216325209E-4</v>
      </c>
      <c r="H390" s="176">
        <f>H391+H392+H393+H395+H396</f>
        <v>13.361789999999999</v>
      </c>
      <c r="I390" s="176">
        <f t="shared" ref="I390" si="1225">I391+I392+I393+I395+I396</f>
        <v>13.361789999999999</v>
      </c>
      <c r="J390" s="176">
        <f>I390/H390*100</f>
        <v>100</v>
      </c>
      <c r="K390" s="176">
        <f t="shared" ref="K390" si="1226">K391+K392+K393+K395+K396</f>
        <v>0</v>
      </c>
      <c r="L390" s="176">
        <f t="shared" ref="L390" si="1227">L391+L392+L393+L395+L396</f>
        <v>0</v>
      </c>
      <c r="M390" s="176" t="e">
        <f>L390/K390*100</f>
        <v>#DIV/0!</v>
      </c>
      <c r="N390" s="176">
        <f t="shared" ref="N390" si="1228">N391+N392+N393+N395+N396</f>
        <v>8029.8344099999995</v>
      </c>
      <c r="O390" s="176">
        <f t="shared" ref="O390" si="1229">O391+O392+O393+O395+O396</f>
        <v>0</v>
      </c>
      <c r="P390" s="176">
        <f>O390/N390*100</f>
        <v>0</v>
      </c>
      <c r="Q390" s="176">
        <f t="shared" ref="Q390" si="1230">Q391+Q392+Q393+Q395+Q396</f>
        <v>8360.4908400000004</v>
      </c>
      <c r="R390" s="176">
        <f t="shared" ref="R390" si="1231">R391+R392+R393+R395+R396</f>
        <v>0</v>
      </c>
      <c r="S390" s="176">
        <f>R390/Q390*100</f>
        <v>0</v>
      </c>
      <c r="T390" s="176">
        <f t="shared" ref="T390" si="1232">T391+T392+T393+T395+T396</f>
        <v>2475.15508</v>
      </c>
      <c r="U390" s="176">
        <f t="shared" ref="U390" si="1233">U391+U392+U393+U395+U396</f>
        <v>0</v>
      </c>
      <c r="V390" s="176">
        <f>U390/T390*100</f>
        <v>0</v>
      </c>
      <c r="W390" s="176">
        <f t="shared" ref="W390" si="1234">W391+W392+W393+W395+W396</f>
        <v>2727.3934600000002</v>
      </c>
      <c r="X390" s="176">
        <f t="shared" ref="X390" si="1235">X391+X392+X393+X395+X396</f>
        <v>0</v>
      </c>
      <c r="Y390" s="176">
        <f>X390/W390*100</f>
        <v>0</v>
      </c>
      <c r="Z390" s="176">
        <f t="shared" ref="Z390" si="1236">Z391+Z392+Z393+Z395+Z396</f>
        <v>1180.4996100000001</v>
      </c>
      <c r="AA390" s="176">
        <f t="shared" ref="AA390" si="1237">AA391+AA392+AA393+AA395+AA396</f>
        <v>0</v>
      </c>
      <c r="AB390" s="176">
        <f t="shared" ref="AB390" si="1238">AB391+AB392+AB393+AB395+AB396</f>
        <v>0</v>
      </c>
      <c r="AC390" s="176">
        <f t="shared" ref="AC390" si="1239">AC391+AC392+AC393+AC395+AC396</f>
        <v>0</v>
      </c>
      <c r="AD390" s="176">
        <f>AC390/Z390*100</f>
        <v>0</v>
      </c>
      <c r="AE390" s="176">
        <f t="shared" ref="AE390" si="1240">AE391+AE392+AE393+AE395+AE396</f>
        <v>12747.739320000001</v>
      </c>
      <c r="AF390" s="176">
        <f t="shared" ref="AF390" si="1241">AF391+AF392+AF393+AF395+AF396</f>
        <v>0</v>
      </c>
      <c r="AG390" s="176">
        <f t="shared" ref="AG390" si="1242">AG391+AG392+AG393+AG395+AG396</f>
        <v>0</v>
      </c>
      <c r="AH390" s="176">
        <f t="shared" ref="AH390" si="1243">AH391+AH392+AH393+AH395+AH396</f>
        <v>0</v>
      </c>
      <c r="AI390" s="176">
        <f>AH390/AE390*100</f>
        <v>0</v>
      </c>
      <c r="AJ390" s="176">
        <f t="shared" ref="AJ390" si="1244">AJ391+AJ392+AJ393+AJ395+AJ396</f>
        <v>132.18100000000001</v>
      </c>
      <c r="AK390" s="176">
        <f t="shared" ref="AK390" si="1245">AK391+AK392+AK393+AK395+AK396</f>
        <v>0</v>
      </c>
      <c r="AL390" s="176">
        <f t="shared" ref="AL390" si="1246">AL391+AL392+AL393+AL395+AL396</f>
        <v>0</v>
      </c>
      <c r="AM390" s="176">
        <f t="shared" ref="AM390" si="1247">AM391+AM392+AM393+AM395+AM396</f>
        <v>0</v>
      </c>
      <c r="AN390" s="176">
        <f>AM390/AJ390*100</f>
        <v>0</v>
      </c>
      <c r="AO390" s="176">
        <f t="shared" ref="AO390" si="1248">AO391+AO392+AO393+AO395+AO396</f>
        <v>0</v>
      </c>
      <c r="AP390" s="176">
        <f t="shared" ref="AP390" si="1249">AP391+AP392+AP393+AP395+AP396</f>
        <v>0</v>
      </c>
      <c r="AQ390" s="176" t="e">
        <f>AP390/AO390*100</f>
        <v>#DIV/0!</v>
      </c>
      <c r="AR390" s="176">
        <f t="shared" ref="AR390" si="1250">AR391+AR392+AR393+AR395+AR396</f>
        <v>20000</v>
      </c>
      <c r="AS390" s="176">
        <f t="shared" ref="AS390" si="1251">AS391+AS392+AS393+AS395+AS396</f>
        <v>0</v>
      </c>
      <c r="AT390" s="176">
        <f t="shared" ref="AT390" si="1252">AT391+AT392+AT393+AT395+AT396</f>
        <v>0</v>
      </c>
      <c r="AU390" s="176">
        <f t="shared" ref="AU390" si="1253">AU391+AU392+AU393+AU395+AU396</f>
        <v>0</v>
      </c>
      <c r="AV390" s="176">
        <f>AU390/AR390*100</f>
        <v>0</v>
      </c>
      <c r="AW390" s="176">
        <f t="shared" ref="AW390" si="1254">AW391+AW392+AW393+AW395+AW396</f>
        <v>378.16813000000002</v>
      </c>
      <c r="AX390" s="176">
        <f t="shared" ref="AX390" si="1255">AX391+AX392+AX393+AX395+AX396</f>
        <v>0</v>
      </c>
      <c r="AY390" s="176">
        <f>AX390/AW390*100</f>
        <v>0</v>
      </c>
      <c r="AZ390" s="272"/>
    </row>
    <row r="391" spans="1:52" ht="31.5">
      <c r="A391" s="305"/>
      <c r="B391" s="299"/>
      <c r="C391" s="300"/>
      <c r="D391" s="186" t="s">
        <v>37</v>
      </c>
      <c r="E391" s="154">
        <f t="shared" si="1223"/>
        <v>0</v>
      </c>
      <c r="F391" s="154">
        <f t="shared" si="1224"/>
        <v>0</v>
      </c>
      <c r="G391" s="179"/>
      <c r="H391" s="155">
        <f>H230+H237+H244+H251+H258+H265+H272+H279+H286+H293+H300+H307+H314+H321+H328+H335+H342+H349+H356+H363+H370+H377+H384</f>
        <v>0</v>
      </c>
      <c r="I391" s="155">
        <f t="shared" ref="I391:AY391" si="1256">I230+I237+I244+I251+I258+I265+I272+I279+I286+I293+I300+I307+I314+I321+I328+I335+I342+I349+I356+I363+I370+I377+I384</f>
        <v>0</v>
      </c>
      <c r="J391" s="155">
        <f t="shared" si="1256"/>
        <v>0</v>
      </c>
      <c r="K391" s="155">
        <f t="shared" si="1256"/>
        <v>0</v>
      </c>
      <c r="L391" s="155">
        <f t="shared" si="1256"/>
        <v>0</v>
      </c>
      <c r="M391" s="155">
        <f t="shared" si="1256"/>
        <v>0</v>
      </c>
      <c r="N391" s="155">
        <f t="shared" si="1256"/>
        <v>0</v>
      </c>
      <c r="O391" s="155">
        <f t="shared" si="1256"/>
        <v>0</v>
      </c>
      <c r="P391" s="155">
        <f t="shared" si="1256"/>
        <v>0</v>
      </c>
      <c r="Q391" s="155">
        <f t="shared" si="1256"/>
        <v>0</v>
      </c>
      <c r="R391" s="155">
        <f t="shared" si="1256"/>
        <v>0</v>
      </c>
      <c r="S391" s="155">
        <f t="shared" si="1256"/>
        <v>0</v>
      </c>
      <c r="T391" s="155">
        <f t="shared" si="1256"/>
        <v>0</v>
      </c>
      <c r="U391" s="155">
        <f t="shared" si="1256"/>
        <v>0</v>
      </c>
      <c r="V391" s="155">
        <f t="shared" si="1256"/>
        <v>0</v>
      </c>
      <c r="W391" s="155">
        <f t="shared" si="1256"/>
        <v>0</v>
      </c>
      <c r="X391" s="155">
        <f t="shared" si="1256"/>
        <v>0</v>
      </c>
      <c r="Y391" s="155">
        <f t="shared" si="1256"/>
        <v>0</v>
      </c>
      <c r="Z391" s="155">
        <f t="shared" si="1256"/>
        <v>0</v>
      </c>
      <c r="AA391" s="155">
        <f t="shared" si="1256"/>
        <v>0</v>
      </c>
      <c r="AB391" s="155">
        <f t="shared" si="1256"/>
        <v>0</v>
      </c>
      <c r="AC391" s="155">
        <f t="shared" si="1256"/>
        <v>0</v>
      </c>
      <c r="AD391" s="155">
        <f t="shared" si="1256"/>
        <v>0</v>
      </c>
      <c r="AE391" s="155">
        <f t="shared" si="1256"/>
        <v>0</v>
      </c>
      <c r="AF391" s="155">
        <f t="shared" si="1256"/>
        <v>0</v>
      </c>
      <c r="AG391" s="155">
        <f t="shared" si="1256"/>
        <v>0</v>
      </c>
      <c r="AH391" s="155">
        <f t="shared" si="1256"/>
        <v>0</v>
      </c>
      <c r="AI391" s="155">
        <f t="shared" si="1256"/>
        <v>0</v>
      </c>
      <c r="AJ391" s="155">
        <f t="shared" si="1256"/>
        <v>0</v>
      </c>
      <c r="AK391" s="155">
        <f t="shared" si="1256"/>
        <v>0</v>
      </c>
      <c r="AL391" s="155">
        <f t="shared" si="1256"/>
        <v>0</v>
      </c>
      <c r="AM391" s="155">
        <f t="shared" si="1256"/>
        <v>0</v>
      </c>
      <c r="AN391" s="155">
        <f t="shared" si="1256"/>
        <v>0</v>
      </c>
      <c r="AO391" s="155">
        <f t="shared" si="1256"/>
        <v>0</v>
      </c>
      <c r="AP391" s="155">
        <f t="shared" si="1256"/>
        <v>0</v>
      </c>
      <c r="AQ391" s="155">
        <f t="shared" si="1256"/>
        <v>0</v>
      </c>
      <c r="AR391" s="155">
        <f t="shared" si="1256"/>
        <v>0</v>
      </c>
      <c r="AS391" s="155">
        <f t="shared" si="1256"/>
        <v>0</v>
      </c>
      <c r="AT391" s="155">
        <f t="shared" si="1256"/>
        <v>0</v>
      </c>
      <c r="AU391" s="155">
        <f t="shared" si="1256"/>
        <v>0</v>
      </c>
      <c r="AV391" s="155">
        <f t="shared" si="1256"/>
        <v>0</v>
      </c>
      <c r="AW391" s="155">
        <f t="shared" si="1256"/>
        <v>0</v>
      </c>
      <c r="AX391" s="155">
        <f t="shared" si="1256"/>
        <v>0</v>
      </c>
      <c r="AY391" s="155">
        <f t="shared" si="1256"/>
        <v>0</v>
      </c>
      <c r="AZ391" s="273"/>
    </row>
    <row r="392" spans="1:52" ht="64.5" customHeight="1">
      <c r="A392" s="305"/>
      <c r="B392" s="299"/>
      <c r="C392" s="300"/>
      <c r="D392" s="189" t="s">
        <v>2</v>
      </c>
      <c r="E392" s="154">
        <f t="shared" si="1223"/>
        <v>0</v>
      </c>
      <c r="F392" s="154">
        <f t="shared" si="1224"/>
        <v>0</v>
      </c>
      <c r="G392" s="190"/>
      <c r="H392" s="155">
        <f t="shared" ref="H392:AY392" si="1257">H231+H238+H245+H252+H259+H266+H273+H280+H287+H294+H301+H308+H315+H322+H329+H336+H343+H350+H357+H364+H371+H378+H385</f>
        <v>0</v>
      </c>
      <c r="I392" s="155">
        <f t="shared" si="1257"/>
        <v>0</v>
      </c>
      <c r="J392" s="155">
        <f t="shared" si="1257"/>
        <v>0</v>
      </c>
      <c r="K392" s="155">
        <f t="shared" si="1257"/>
        <v>0</v>
      </c>
      <c r="L392" s="155">
        <f t="shared" si="1257"/>
        <v>0</v>
      </c>
      <c r="M392" s="155">
        <f t="shared" si="1257"/>
        <v>0</v>
      </c>
      <c r="N392" s="155">
        <f t="shared" si="1257"/>
        <v>0</v>
      </c>
      <c r="O392" s="155">
        <f t="shared" si="1257"/>
        <v>0</v>
      </c>
      <c r="P392" s="155">
        <f t="shared" si="1257"/>
        <v>0</v>
      </c>
      <c r="Q392" s="155">
        <f t="shared" si="1257"/>
        <v>0</v>
      </c>
      <c r="R392" s="155">
        <f t="shared" si="1257"/>
        <v>0</v>
      </c>
      <c r="S392" s="155">
        <f t="shared" si="1257"/>
        <v>0</v>
      </c>
      <c r="T392" s="155">
        <f t="shared" si="1257"/>
        <v>0</v>
      </c>
      <c r="U392" s="155">
        <f t="shared" si="1257"/>
        <v>0</v>
      </c>
      <c r="V392" s="155">
        <f t="shared" si="1257"/>
        <v>0</v>
      </c>
      <c r="W392" s="155">
        <f t="shared" si="1257"/>
        <v>0</v>
      </c>
      <c r="X392" s="155">
        <f t="shared" si="1257"/>
        <v>0</v>
      </c>
      <c r="Y392" s="155">
        <f t="shared" si="1257"/>
        <v>0</v>
      </c>
      <c r="Z392" s="155">
        <f t="shared" si="1257"/>
        <v>0</v>
      </c>
      <c r="AA392" s="155">
        <f t="shared" si="1257"/>
        <v>0</v>
      </c>
      <c r="AB392" s="155">
        <f t="shared" si="1257"/>
        <v>0</v>
      </c>
      <c r="AC392" s="155">
        <f t="shared" si="1257"/>
        <v>0</v>
      </c>
      <c r="AD392" s="155">
        <f t="shared" si="1257"/>
        <v>0</v>
      </c>
      <c r="AE392" s="155">
        <f t="shared" si="1257"/>
        <v>0</v>
      </c>
      <c r="AF392" s="155">
        <f t="shared" si="1257"/>
        <v>0</v>
      </c>
      <c r="AG392" s="155">
        <f t="shared" si="1257"/>
        <v>0</v>
      </c>
      <c r="AH392" s="155">
        <f t="shared" si="1257"/>
        <v>0</v>
      </c>
      <c r="AI392" s="155">
        <f t="shared" si="1257"/>
        <v>0</v>
      </c>
      <c r="AJ392" s="155">
        <f t="shared" si="1257"/>
        <v>0</v>
      </c>
      <c r="AK392" s="155">
        <f t="shared" si="1257"/>
        <v>0</v>
      </c>
      <c r="AL392" s="155">
        <f t="shared" si="1257"/>
        <v>0</v>
      </c>
      <c r="AM392" s="155">
        <f t="shared" si="1257"/>
        <v>0</v>
      </c>
      <c r="AN392" s="155">
        <f t="shared" si="1257"/>
        <v>0</v>
      </c>
      <c r="AO392" s="155">
        <f t="shared" si="1257"/>
        <v>0</v>
      </c>
      <c r="AP392" s="155">
        <f t="shared" si="1257"/>
        <v>0</v>
      </c>
      <c r="AQ392" s="155">
        <f t="shared" si="1257"/>
        <v>0</v>
      </c>
      <c r="AR392" s="155">
        <f t="shared" si="1257"/>
        <v>0</v>
      </c>
      <c r="AS392" s="155">
        <f t="shared" si="1257"/>
        <v>0</v>
      </c>
      <c r="AT392" s="155">
        <f t="shared" si="1257"/>
        <v>0</v>
      </c>
      <c r="AU392" s="155">
        <f t="shared" si="1257"/>
        <v>0</v>
      </c>
      <c r="AV392" s="155">
        <f t="shared" si="1257"/>
        <v>0</v>
      </c>
      <c r="AW392" s="155">
        <f t="shared" si="1257"/>
        <v>0</v>
      </c>
      <c r="AX392" s="155">
        <f t="shared" si="1257"/>
        <v>0</v>
      </c>
      <c r="AY392" s="155">
        <f t="shared" si="1257"/>
        <v>0</v>
      </c>
      <c r="AZ392" s="273"/>
    </row>
    <row r="393" spans="1:52" ht="21.75" customHeight="1">
      <c r="A393" s="305"/>
      <c r="B393" s="299"/>
      <c r="C393" s="300"/>
      <c r="D393" s="206" t="s">
        <v>279</v>
      </c>
      <c r="E393" s="154">
        <f t="shared" si="1223"/>
        <v>56044.823639999995</v>
      </c>
      <c r="F393" s="154">
        <f t="shared" si="1224"/>
        <v>13.361789999999999</v>
      </c>
      <c r="G393" s="190"/>
      <c r="H393" s="155">
        <f t="shared" ref="H393:AY393" si="1258">H232+H239+H246+H253+H260+H267+H274+H281+H288+H295+H302+H309+H316+H323+H330+H337+H344+H351+H358+H365+H372+H379+H386</f>
        <v>13.361789999999999</v>
      </c>
      <c r="I393" s="155">
        <f t="shared" si="1258"/>
        <v>13.361789999999999</v>
      </c>
      <c r="J393" s="155">
        <f t="shared" si="1258"/>
        <v>0</v>
      </c>
      <c r="K393" s="155">
        <f t="shared" si="1258"/>
        <v>0</v>
      </c>
      <c r="L393" s="155">
        <f t="shared" si="1258"/>
        <v>0</v>
      </c>
      <c r="M393" s="155">
        <f t="shared" si="1258"/>
        <v>0</v>
      </c>
      <c r="N393" s="155">
        <f t="shared" si="1258"/>
        <v>8029.8344099999995</v>
      </c>
      <c r="O393" s="155">
        <f t="shared" si="1258"/>
        <v>0</v>
      </c>
      <c r="P393" s="155">
        <f t="shared" si="1258"/>
        <v>0</v>
      </c>
      <c r="Q393" s="155">
        <f t="shared" si="1258"/>
        <v>8360.4908400000004</v>
      </c>
      <c r="R393" s="155">
        <f t="shared" si="1258"/>
        <v>0</v>
      </c>
      <c r="S393" s="155">
        <f t="shared" si="1258"/>
        <v>0</v>
      </c>
      <c r="T393" s="155">
        <f t="shared" si="1258"/>
        <v>2475.15508</v>
      </c>
      <c r="U393" s="155">
        <f t="shared" si="1258"/>
        <v>0</v>
      </c>
      <c r="V393" s="155">
        <f t="shared" si="1258"/>
        <v>0</v>
      </c>
      <c r="W393" s="155">
        <f t="shared" si="1258"/>
        <v>2727.3934600000002</v>
      </c>
      <c r="X393" s="155">
        <f t="shared" si="1258"/>
        <v>0</v>
      </c>
      <c r="Y393" s="155">
        <f t="shared" si="1258"/>
        <v>0</v>
      </c>
      <c r="Z393" s="155">
        <f t="shared" si="1258"/>
        <v>1180.4996100000001</v>
      </c>
      <c r="AA393" s="155">
        <f t="shared" si="1258"/>
        <v>0</v>
      </c>
      <c r="AB393" s="155">
        <f t="shared" si="1258"/>
        <v>0</v>
      </c>
      <c r="AC393" s="155">
        <f t="shared" si="1258"/>
        <v>0</v>
      </c>
      <c r="AD393" s="155">
        <f t="shared" si="1258"/>
        <v>0</v>
      </c>
      <c r="AE393" s="155">
        <f t="shared" si="1258"/>
        <v>12747.739320000001</v>
      </c>
      <c r="AF393" s="155">
        <f t="shared" si="1258"/>
        <v>0</v>
      </c>
      <c r="AG393" s="155">
        <f t="shared" si="1258"/>
        <v>0</v>
      </c>
      <c r="AH393" s="155">
        <f t="shared" si="1258"/>
        <v>0</v>
      </c>
      <c r="AI393" s="155">
        <f t="shared" si="1258"/>
        <v>0</v>
      </c>
      <c r="AJ393" s="155">
        <f t="shared" si="1258"/>
        <v>132.18100000000001</v>
      </c>
      <c r="AK393" s="155">
        <f t="shared" si="1258"/>
        <v>0</v>
      </c>
      <c r="AL393" s="155">
        <f t="shared" si="1258"/>
        <v>0</v>
      </c>
      <c r="AM393" s="155">
        <f t="shared" si="1258"/>
        <v>0</v>
      </c>
      <c r="AN393" s="155">
        <f t="shared" si="1258"/>
        <v>0</v>
      </c>
      <c r="AO393" s="155">
        <f t="shared" si="1258"/>
        <v>0</v>
      </c>
      <c r="AP393" s="155">
        <f t="shared" si="1258"/>
        <v>0</v>
      </c>
      <c r="AQ393" s="155">
        <f t="shared" si="1258"/>
        <v>0</v>
      </c>
      <c r="AR393" s="155">
        <f t="shared" si="1258"/>
        <v>20000</v>
      </c>
      <c r="AS393" s="155">
        <f t="shared" si="1258"/>
        <v>0</v>
      </c>
      <c r="AT393" s="155">
        <f t="shared" si="1258"/>
        <v>0</v>
      </c>
      <c r="AU393" s="155">
        <f t="shared" si="1258"/>
        <v>0</v>
      </c>
      <c r="AV393" s="155">
        <f t="shared" si="1258"/>
        <v>0</v>
      </c>
      <c r="AW393" s="155">
        <f t="shared" si="1258"/>
        <v>378.16813000000002</v>
      </c>
      <c r="AX393" s="155">
        <f t="shared" si="1258"/>
        <v>0</v>
      </c>
      <c r="AY393" s="155">
        <f t="shared" si="1258"/>
        <v>0</v>
      </c>
      <c r="AZ393" s="273"/>
    </row>
    <row r="394" spans="1:52" ht="87.75" customHeight="1">
      <c r="A394" s="305"/>
      <c r="B394" s="299"/>
      <c r="C394" s="300"/>
      <c r="D394" s="206" t="s">
        <v>286</v>
      </c>
      <c r="E394" s="154">
        <f t="shared" si="1223"/>
        <v>3507.8110000000001</v>
      </c>
      <c r="F394" s="154">
        <f t="shared" si="1224"/>
        <v>0</v>
      </c>
      <c r="G394" s="159"/>
      <c r="H394" s="155">
        <f t="shared" ref="H394:AY394" si="1259">H233+H240+H247+H254+H261+H268+H275+H282+H289+H296+H303+H310+H317+H324+H331+H338+H345+H352+H359+H366+H373+H380+H387</f>
        <v>0</v>
      </c>
      <c r="I394" s="155">
        <f t="shared" si="1259"/>
        <v>0</v>
      </c>
      <c r="J394" s="155">
        <f t="shared" si="1259"/>
        <v>0</v>
      </c>
      <c r="K394" s="155">
        <f t="shared" si="1259"/>
        <v>0</v>
      </c>
      <c r="L394" s="155">
        <f t="shared" si="1259"/>
        <v>0</v>
      </c>
      <c r="M394" s="155">
        <f t="shared" si="1259"/>
        <v>0</v>
      </c>
      <c r="N394" s="155">
        <f t="shared" si="1259"/>
        <v>2782.7116000000001</v>
      </c>
      <c r="O394" s="155">
        <f t="shared" si="1259"/>
        <v>0</v>
      </c>
      <c r="P394" s="155">
        <f t="shared" si="1259"/>
        <v>0</v>
      </c>
      <c r="Q394" s="155">
        <f t="shared" si="1259"/>
        <v>0</v>
      </c>
      <c r="R394" s="155">
        <f t="shared" si="1259"/>
        <v>0</v>
      </c>
      <c r="S394" s="155">
        <f t="shared" si="1259"/>
        <v>0</v>
      </c>
      <c r="T394" s="155">
        <f t="shared" si="1259"/>
        <v>346.93127000000004</v>
      </c>
      <c r="U394" s="155">
        <f t="shared" si="1259"/>
        <v>0</v>
      </c>
      <c r="V394" s="155">
        <f t="shared" si="1259"/>
        <v>0</v>
      </c>
      <c r="W394" s="155">
        <f t="shared" si="1259"/>
        <v>0</v>
      </c>
      <c r="X394" s="155">
        <f t="shared" si="1259"/>
        <v>0</v>
      </c>
      <c r="Y394" s="155">
        <f t="shared" si="1259"/>
        <v>0</v>
      </c>
      <c r="Z394" s="155">
        <f t="shared" si="1259"/>
        <v>0</v>
      </c>
      <c r="AA394" s="155">
        <f t="shared" si="1259"/>
        <v>0</v>
      </c>
      <c r="AB394" s="155">
        <f t="shared" si="1259"/>
        <v>0</v>
      </c>
      <c r="AC394" s="155">
        <f t="shared" si="1259"/>
        <v>0</v>
      </c>
      <c r="AD394" s="155">
        <f t="shared" si="1259"/>
        <v>0</v>
      </c>
      <c r="AE394" s="155">
        <f t="shared" si="1259"/>
        <v>0</v>
      </c>
      <c r="AF394" s="155">
        <f t="shared" si="1259"/>
        <v>0</v>
      </c>
      <c r="AG394" s="155">
        <f t="shared" si="1259"/>
        <v>0</v>
      </c>
      <c r="AH394" s="155">
        <f t="shared" si="1259"/>
        <v>0</v>
      </c>
      <c r="AI394" s="155">
        <f t="shared" si="1259"/>
        <v>0</v>
      </c>
      <c r="AJ394" s="155">
        <f t="shared" si="1259"/>
        <v>0</v>
      </c>
      <c r="AK394" s="155">
        <f t="shared" si="1259"/>
        <v>0</v>
      </c>
      <c r="AL394" s="155">
        <f t="shared" si="1259"/>
        <v>0</v>
      </c>
      <c r="AM394" s="155">
        <f t="shared" si="1259"/>
        <v>0</v>
      </c>
      <c r="AN394" s="155">
        <f t="shared" si="1259"/>
        <v>0</v>
      </c>
      <c r="AO394" s="155">
        <f t="shared" si="1259"/>
        <v>0</v>
      </c>
      <c r="AP394" s="155">
        <f t="shared" si="1259"/>
        <v>0</v>
      </c>
      <c r="AQ394" s="155">
        <f t="shared" si="1259"/>
        <v>0</v>
      </c>
      <c r="AR394" s="155">
        <f t="shared" si="1259"/>
        <v>0</v>
      </c>
      <c r="AS394" s="155">
        <f t="shared" si="1259"/>
        <v>0</v>
      </c>
      <c r="AT394" s="155">
        <f t="shared" si="1259"/>
        <v>0</v>
      </c>
      <c r="AU394" s="155">
        <f t="shared" si="1259"/>
        <v>0</v>
      </c>
      <c r="AV394" s="155">
        <f t="shared" si="1259"/>
        <v>0</v>
      </c>
      <c r="AW394" s="155">
        <f t="shared" si="1259"/>
        <v>378.16813000000002</v>
      </c>
      <c r="AX394" s="155">
        <f t="shared" si="1259"/>
        <v>0</v>
      </c>
      <c r="AY394" s="155">
        <f t="shared" si="1259"/>
        <v>0</v>
      </c>
      <c r="AZ394" s="273"/>
    </row>
    <row r="395" spans="1:52" ht="21.75" customHeight="1">
      <c r="A395" s="305"/>
      <c r="B395" s="299"/>
      <c r="C395" s="300"/>
      <c r="D395" s="206" t="s">
        <v>280</v>
      </c>
      <c r="E395" s="154">
        <f t="shared" si="1223"/>
        <v>0</v>
      </c>
      <c r="F395" s="154">
        <f t="shared" si="1224"/>
        <v>0</v>
      </c>
      <c r="G395" s="159"/>
      <c r="H395" s="155">
        <f t="shared" ref="H395:AY395" si="1260">H234+H241+H248+H255+H262+H269+H276+H283+H290+H297+H304+H311+H318+H325+H332+H339+H346+H353+H360+H367+H374+H381+H388</f>
        <v>0</v>
      </c>
      <c r="I395" s="155">
        <f t="shared" si="1260"/>
        <v>0</v>
      </c>
      <c r="J395" s="155">
        <f t="shared" si="1260"/>
        <v>0</v>
      </c>
      <c r="K395" s="155">
        <f t="shared" si="1260"/>
        <v>0</v>
      </c>
      <c r="L395" s="155">
        <f t="shared" si="1260"/>
        <v>0</v>
      </c>
      <c r="M395" s="155">
        <f t="shared" si="1260"/>
        <v>0</v>
      </c>
      <c r="N395" s="155">
        <f t="shared" si="1260"/>
        <v>0</v>
      </c>
      <c r="O395" s="155">
        <f t="shared" si="1260"/>
        <v>0</v>
      </c>
      <c r="P395" s="155">
        <f t="shared" si="1260"/>
        <v>0</v>
      </c>
      <c r="Q395" s="155">
        <f t="shared" si="1260"/>
        <v>0</v>
      </c>
      <c r="R395" s="155">
        <f t="shared" si="1260"/>
        <v>0</v>
      </c>
      <c r="S395" s="155">
        <f t="shared" si="1260"/>
        <v>0</v>
      </c>
      <c r="T395" s="155">
        <f t="shared" si="1260"/>
        <v>0</v>
      </c>
      <c r="U395" s="155">
        <f t="shared" si="1260"/>
        <v>0</v>
      </c>
      <c r="V395" s="155">
        <f t="shared" si="1260"/>
        <v>0</v>
      </c>
      <c r="W395" s="155">
        <f t="shared" si="1260"/>
        <v>0</v>
      </c>
      <c r="X395" s="155">
        <f t="shared" si="1260"/>
        <v>0</v>
      </c>
      <c r="Y395" s="155">
        <f t="shared" si="1260"/>
        <v>0</v>
      </c>
      <c r="Z395" s="155">
        <f t="shared" si="1260"/>
        <v>0</v>
      </c>
      <c r="AA395" s="155">
        <f t="shared" si="1260"/>
        <v>0</v>
      </c>
      <c r="AB395" s="155">
        <f t="shared" si="1260"/>
        <v>0</v>
      </c>
      <c r="AC395" s="155">
        <f t="shared" si="1260"/>
        <v>0</v>
      </c>
      <c r="AD395" s="155">
        <f t="shared" si="1260"/>
        <v>0</v>
      </c>
      <c r="AE395" s="155">
        <f t="shared" si="1260"/>
        <v>0</v>
      </c>
      <c r="AF395" s="155">
        <f t="shared" si="1260"/>
        <v>0</v>
      </c>
      <c r="AG395" s="155">
        <f t="shared" si="1260"/>
        <v>0</v>
      </c>
      <c r="AH395" s="155">
        <f t="shared" si="1260"/>
        <v>0</v>
      </c>
      <c r="AI395" s="155">
        <f t="shared" si="1260"/>
        <v>0</v>
      </c>
      <c r="AJ395" s="155">
        <f t="shared" si="1260"/>
        <v>0</v>
      </c>
      <c r="AK395" s="155">
        <f t="shared" si="1260"/>
        <v>0</v>
      </c>
      <c r="AL395" s="155">
        <f t="shared" si="1260"/>
        <v>0</v>
      </c>
      <c r="AM395" s="155">
        <f t="shared" si="1260"/>
        <v>0</v>
      </c>
      <c r="AN395" s="155">
        <f t="shared" si="1260"/>
        <v>0</v>
      </c>
      <c r="AO395" s="155">
        <f t="shared" si="1260"/>
        <v>0</v>
      </c>
      <c r="AP395" s="155">
        <f t="shared" si="1260"/>
        <v>0</v>
      </c>
      <c r="AQ395" s="155">
        <f t="shared" si="1260"/>
        <v>0</v>
      </c>
      <c r="AR395" s="155">
        <f t="shared" si="1260"/>
        <v>0</v>
      </c>
      <c r="AS395" s="155">
        <f t="shared" si="1260"/>
        <v>0</v>
      </c>
      <c r="AT395" s="155">
        <f t="shared" si="1260"/>
        <v>0</v>
      </c>
      <c r="AU395" s="155">
        <f t="shared" si="1260"/>
        <v>0</v>
      </c>
      <c r="AV395" s="155">
        <f t="shared" si="1260"/>
        <v>0</v>
      </c>
      <c r="AW395" s="155">
        <f t="shared" si="1260"/>
        <v>0</v>
      </c>
      <c r="AX395" s="155">
        <f t="shared" si="1260"/>
        <v>0</v>
      </c>
      <c r="AY395" s="155">
        <f t="shared" si="1260"/>
        <v>0</v>
      </c>
      <c r="AZ395" s="273"/>
    </row>
    <row r="396" spans="1:52" ht="33.75" customHeight="1">
      <c r="A396" s="306"/>
      <c r="B396" s="302"/>
      <c r="C396" s="303"/>
      <c r="D396" s="177" t="s">
        <v>43</v>
      </c>
      <c r="E396" s="154">
        <f t="shared" si="1223"/>
        <v>0</v>
      </c>
      <c r="F396" s="154">
        <f t="shared" si="1224"/>
        <v>0</v>
      </c>
      <c r="G396" s="179"/>
      <c r="H396" s="155">
        <f t="shared" ref="H396:AY396" si="1261">H235+H242+H249+H256+H263+H270+H277+H284+H291+H298+H305+H312+H319+H326+H333+H340+H347+H354+H361+H368+H375+H382+H389</f>
        <v>0</v>
      </c>
      <c r="I396" s="155">
        <f t="shared" si="1261"/>
        <v>0</v>
      </c>
      <c r="J396" s="155">
        <f t="shared" si="1261"/>
        <v>0</v>
      </c>
      <c r="K396" s="155">
        <f t="shared" si="1261"/>
        <v>0</v>
      </c>
      <c r="L396" s="155">
        <f t="shared" si="1261"/>
        <v>0</v>
      </c>
      <c r="M396" s="155">
        <f t="shared" si="1261"/>
        <v>0</v>
      </c>
      <c r="N396" s="155">
        <f t="shared" si="1261"/>
        <v>0</v>
      </c>
      <c r="O396" s="155">
        <f t="shared" si="1261"/>
        <v>0</v>
      </c>
      <c r="P396" s="155">
        <f t="shared" si="1261"/>
        <v>0</v>
      </c>
      <c r="Q396" s="155">
        <f t="shared" si="1261"/>
        <v>0</v>
      </c>
      <c r="R396" s="155">
        <f t="shared" si="1261"/>
        <v>0</v>
      </c>
      <c r="S396" s="155">
        <f t="shared" si="1261"/>
        <v>0</v>
      </c>
      <c r="T396" s="155">
        <f t="shared" si="1261"/>
        <v>0</v>
      </c>
      <c r="U396" s="155">
        <f t="shared" si="1261"/>
        <v>0</v>
      </c>
      <c r="V396" s="155">
        <f t="shared" si="1261"/>
        <v>0</v>
      </c>
      <c r="W396" s="155">
        <f t="shared" si="1261"/>
        <v>0</v>
      </c>
      <c r="X396" s="155">
        <f t="shared" si="1261"/>
        <v>0</v>
      </c>
      <c r="Y396" s="155">
        <f t="shared" si="1261"/>
        <v>0</v>
      </c>
      <c r="Z396" s="155">
        <f t="shared" si="1261"/>
        <v>0</v>
      </c>
      <c r="AA396" s="155">
        <f t="shared" si="1261"/>
        <v>0</v>
      </c>
      <c r="AB396" s="155">
        <f t="shared" si="1261"/>
        <v>0</v>
      </c>
      <c r="AC396" s="155">
        <f t="shared" si="1261"/>
        <v>0</v>
      </c>
      <c r="AD396" s="155">
        <f t="shared" si="1261"/>
        <v>0</v>
      </c>
      <c r="AE396" s="155">
        <f t="shared" si="1261"/>
        <v>0</v>
      </c>
      <c r="AF396" s="155">
        <f t="shared" si="1261"/>
        <v>0</v>
      </c>
      <c r="AG396" s="155">
        <f t="shared" si="1261"/>
        <v>0</v>
      </c>
      <c r="AH396" s="155">
        <f t="shared" si="1261"/>
        <v>0</v>
      </c>
      <c r="AI396" s="155">
        <f t="shared" si="1261"/>
        <v>0</v>
      </c>
      <c r="AJ396" s="155">
        <f t="shared" si="1261"/>
        <v>0</v>
      </c>
      <c r="AK396" s="155">
        <f t="shared" si="1261"/>
        <v>0</v>
      </c>
      <c r="AL396" s="155">
        <f t="shared" si="1261"/>
        <v>0</v>
      </c>
      <c r="AM396" s="155">
        <f t="shared" si="1261"/>
        <v>0</v>
      </c>
      <c r="AN396" s="155">
        <f t="shared" si="1261"/>
        <v>0</v>
      </c>
      <c r="AO396" s="155">
        <f t="shared" si="1261"/>
        <v>0</v>
      </c>
      <c r="AP396" s="155">
        <f t="shared" si="1261"/>
        <v>0</v>
      </c>
      <c r="AQ396" s="155">
        <f t="shared" si="1261"/>
        <v>0</v>
      </c>
      <c r="AR396" s="155">
        <f t="shared" si="1261"/>
        <v>0</v>
      </c>
      <c r="AS396" s="155">
        <f t="shared" si="1261"/>
        <v>0</v>
      </c>
      <c r="AT396" s="155">
        <f t="shared" si="1261"/>
        <v>0</v>
      </c>
      <c r="AU396" s="155">
        <f t="shared" si="1261"/>
        <v>0</v>
      </c>
      <c r="AV396" s="155">
        <f t="shared" si="1261"/>
        <v>0</v>
      </c>
      <c r="AW396" s="155">
        <f t="shared" si="1261"/>
        <v>0</v>
      </c>
      <c r="AX396" s="155">
        <f t="shared" si="1261"/>
        <v>0</v>
      </c>
      <c r="AY396" s="155">
        <f t="shared" si="1261"/>
        <v>0</v>
      </c>
      <c r="AZ396" s="274"/>
    </row>
    <row r="397" spans="1:52" ht="18.75" customHeight="1">
      <c r="A397" s="304" t="s">
        <v>334</v>
      </c>
      <c r="B397" s="296"/>
      <c r="C397" s="297"/>
      <c r="D397" s="184" t="s">
        <v>41</v>
      </c>
      <c r="E397" s="154">
        <f t="shared" si="1223"/>
        <v>56044.823639999995</v>
      </c>
      <c r="F397" s="154">
        <f t="shared" si="1224"/>
        <v>13.361789999999999</v>
      </c>
      <c r="G397" s="185">
        <f>F397/E397</f>
        <v>2.3841256216325209E-4</v>
      </c>
      <c r="H397" s="176">
        <f>H398+H399+H400+H402+H403</f>
        <v>13.361789999999999</v>
      </c>
      <c r="I397" s="176">
        <f t="shared" ref="I397" si="1262">I398+I399+I400+I402+I403</f>
        <v>13.361789999999999</v>
      </c>
      <c r="J397" s="176">
        <f>I397/H397*100</f>
        <v>100</v>
      </c>
      <c r="K397" s="176">
        <f t="shared" ref="K397" si="1263">K398+K399+K400+K402+K403</f>
        <v>0</v>
      </c>
      <c r="L397" s="176">
        <f t="shared" ref="L397" si="1264">L398+L399+L400+L402+L403</f>
        <v>0</v>
      </c>
      <c r="M397" s="176" t="e">
        <f>L397/K397*100</f>
        <v>#DIV/0!</v>
      </c>
      <c r="N397" s="176">
        <f t="shared" ref="N397" si="1265">N398+N399+N400+N402+N403</f>
        <v>8029.8344099999995</v>
      </c>
      <c r="O397" s="176">
        <f t="shared" ref="O397" si="1266">O398+O399+O400+O402+O403</f>
        <v>0</v>
      </c>
      <c r="P397" s="176">
        <f>O397/N397*100</f>
        <v>0</v>
      </c>
      <c r="Q397" s="176">
        <f t="shared" ref="Q397" si="1267">Q398+Q399+Q400+Q402+Q403</f>
        <v>8360.4908400000004</v>
      </c>
      <c r="R397" s="176">
        <f t="shared" ref="R397" si="1268">R398+R399+R400+R402+R403</f>
        <v>0</v>
      </c>
      <c r="S397" s="176">
        <f>R397/Q397*100</f>
        <v>0</v>
      </c>
      <c r="T397" s="176">
        <f t="shared" ref="T397" si="1269">T398+T399+T400+T402+T403</f>
        <v>2475.15508</v>
      </c>
      <c r="U397" s="176">
        <f t="shared" ref="U397" si="1270">U398+U399+U400+U402+U403</f>
        <v>0</v>
      </c>
      <c r="V397" s="176">
        <f>U397/T397*100</f>
        <v>0</v>
      </c>
      <c r="W397" s="176">
        <f t="shared" ref="W397" si="1271">W398+W399+W400+W402+W403</f>
        <v>2727.3934600000002</v>
      </c>
      <c r="X397" s="176">
        <f t="shared" ref="X397" si="1272">X398+X399+X400+X402+X403</f>
        <v>0</v>
      </c>
      <c r="Y397" s="176">
        <f>X397/W397*100</f>
        <v>0</v>
      </c>
      <c r="Z397" s="176">
        <f t="shared" ref="Z397" si="1273">Z398+Z399+Z400+Z402+Z403</f>
        <v>1180.4996100000001</v>
      </c>
      <c r="AA397" s="176">
        <f t="shared" ref="AA397" si="1274">AA398+AA399+AA400+AA402+AA403</f>
        <v>0</v>
      </c>
      <c r="AB397" s="176">
        <f t="shared" ref="AB397" si="1275">AB398+AB399+AB400+AB402+AB403</f>
        <v>0</v>
      </c>
      <c r="AC397" s="176">
        <f t="shared" ref="AC397" si="1276">AC398+AC399+AC400+AC402+AC403</f>
        <v>0</v>
      </c>
      <c r="AD397" s="176">
        <f>AC397/Z397*100</f>
        <v>0</v>
      </c>
      <c r="AE397" s="176">
        <f t="shared" ref="AE397" si="1277">AE398+AE399+AE400+AE402+AE403</f>
        <v>12747.739320000001</v>
      </c>
      <c r="AF397" s="176">
        <f t="shared" ref="AF397" si="1278">AF398+AF399+AF400+AF402+AF403</f>
        <v>0</v>
      </c>
      <c r="AG397" s="176">
        <f t="shared" ref="AG397" si="1279">AG398+AG399+AG400+AG402+AG403</f>
        <v>0</v>
      </c>
      <c r="AH397" s="176">
        <f t="shared" ref="AH397" si="1280">AH398+AH399+AH400+AH402+AH403</f>
        <v>0</v>
      </c>
      <c r="AI397" s="176">
        <f>AH397/AE397*100</f>
        <v>0</v>
      </c>
      <c r="AJ397" s="176">
        <f t="shared" ref="AJ397" si="1281">AJ398+AJ399+AJ400+AJ402+AJ403</f>
        <v>132.18100000000001</v>
      </c>
      <c r="AK397" s="176">
        <f t="shared" ref="AK397" si="1282">AK398+AK399+AK400+AK402+AK403</f>
        <v>0</v>
      </c>
      <c r="AL397" s="176">
        <f t="shared" ref="AL397" si="1283">AL398+AL399+AL400+AL402+AL403</f>
        <v>0</v>
      </c>
      <c r="AM397" s="176">
        <f t="shared" ref="AM397" si="1284">AM398+AM399+AM400+AM402+AM403</f>
        <v>0</v>
      </c>
      <c r="AN397" s="176">
        <f>AM397/AJ397*100</f>
        <v>0</v>
      </c>
      <c r="AO397" s="176">
        <f t="shared" ref="AO397" si="1285">AO398+AO399+AO400+AO402+AO403</f>
        <v>0</v>
      </c>
      <c r="AP397" s="176">
        <f t="shared" ref="AP397" si="1286">AP398+AP399+AP400+AP402+AP403</f>
        <v>0</v>
      </c>
      <c r="AQ397" s="176" t="e">
        <f>AP397/AO397*100</f>
        <v>#DIV/0!</v>
      </c>
      <c r="AR397" s="176">
        <f t="shared" ref="AR397" si="1287">AR398+AR399+AR400+AR402+AR403</f>
        <v>20000</v>
      </c>
      <c r="AS397" s="176">
        <f t="shared" ref="AS397" si="1288">AS398+AS399+AS400+AS402+AS403</f>
        <v>0</v>
      </c>
      <c r="AT397" s="176">
        <f t="shared" ref="AT397" si="1289">AT398+AT399+AT400+AT402+AT403</f>
        <v>0</v>
      </c>
      <c r="AU397" s="176">
        <f t="shared" ref="AU397" si="1290">AU398+AU399+AU400+AU402+AU403</f>
        <v>0</v>
      </c>
      <c r="AV397" s="176">
        <f>AU397/AR397*100</f>
        <v>0</v>
      </c>
      <c r="AW397" s="176">
        <f t="shared" ref="AW397" si="1291">AW398+AW399+AW400+AW402+AW403</f>
        <v>378.16813000000002</v>
      </c>
      <c r="AX397" s="176">
        <f t="shared" ref="AX397" si="1292">AX398+AX399+AX400+AX402+AX403</f>
        <v>0</v>
      </c>
      <c r="AY397" s="176">
        <f>AX397/AW397*100</f>
        <v>0</v>
      </c>
      <c r="AZ397" s="272"/>
    </row>
    <row r="398" spans="1:52" ht="31.5">
      <c r="A398" s="305"/>
      <c r="B398" s="299"/>
      <c r="C398" s="300"/>
      <c r="D398" s="186" t="s">
        <v>37</v>
      </c>
      <c r="E398" s="154">
        <f t="shared" si="1223"/>
        <v>0</v>
      </c>
      <c r="F398" s="154">
        <f t="shared" si="1224"/>
        <v>0</v>
      </c>
      <c r="G398" s="179"/>
      <c r="H398" s="155">
        <f>H391</f>
        <v>0</v>
      </c>
      <c r="I398" s="155">
        <f t="shared" ref="I398:AY398" si="1293">I391</f>
        <v>0</v>
      </c>
      <c r="J398" s="155">
        <f t="shared" si="1293"/>
        <v>0</v>
      </c>
      <c r="K398" s="155">
        <f t="shared" si="1293"/>
        <v>0</v>
      </c>
      <c r="L398" s="155">
        <f t="shared" si="1293"/>
        <v>0</v>
      </c>
      <c r="M398" s="155">
        <f t="shared" si="1293"/>
        <v>0</v>
      </c>
      <c r="N398" s="155">
        <f t="shared" si="1293"/>
        <v>0</v>
      </c>
      <c r="O398" s="155">
        <f t="shared" si="1293"/>
        <v>0</v>
      </c>
      <c r="P398" s="155">
        <f t="shared" si="1293"/>
        <v>0</v>
      </c>
      <c r="Q398" s="155">
        <f t="shared" si="1293"/>
        <v>0</v>
      </c>
      <c r="R398" s="155">
        <f t="shared" si="1293"/>
        <v>0</v>
      </c>
      <c r="S398" s="155">
        <f t="shared" si="1293"/>
        <v>0</v>
      </c>
      <c r="T398" s="155">
        <f t="shared" si="1293"/>
        <v>0</v>
      </c>
      <c r="U398" s="155">
        <f t="shared" si="1293"/>
        <v>0</v>
      </c>
      <c r="V398" s="155">
        <f t="shared" si="1293"/>
        <v>0</v>
      </c>
      <c r="W398" s="155">
        <f t="shared" si="1293"/>
        <v>0</v>
      </c>
      <c r="X398" s="155">
        <f t="shared" si="1293"/>
        <v>0</v>
      </c>
      <c r="Y398" s="155">
        <f t="shared" si="1293"/>
        <v>0</v>
      </c>
      <c r="Z398" s="155">
        <f t="shared" si="1293"/>
        <v>0</v>
      </c>
      <c r="AA398" s="155">
        <f t="shared" si="1293"/>
        <v>0</v>
      </c>
      <c r="AB398" s="155">
        <f t="shared" si="1293"/>
        <v>0</v>
      </c>
      <c r="AC398" s="155">
        <f t="shared" si="1293"/>
        <v>0</v>
      </c>
      <c r="AD398" s="155">
        <f t="shared" si="1293"/>
        <v>0</v>
      </c>
      <c r="AE398" s="155">
        <f t="shared" si="1293"/>
        <v>0</v>
      </c>
      <c r="AF398" s="155">
        <f t="shared" si="1293"/>
        <v>0</v>
      </c>
      <c r="AG398" s="155">
        <f t="shared" si="1293"/>
        <v>0</v>
      </c>
      <c r="AH398" s="155">
        <f t="shared" si="1293"/>
        <v>0</v>
      </c>
      <c r="AI398" s="155">
        <f t="shared" si="1293"/>
        <v>0</v>
      </c>
      <c r="AJ398" s="155">
        <f t="shared" si="1293"/>
        <v>0</v>
      </c>
      <c r="AK398" s="155">
        <f t="shared" si="1293"/>
        <v>0</v>
      </c>
      <c r="AL398" s="155">
        <f t="shared" si="1293"/>
        <v>0</v>
      </c>
      <c r="AM398" s="155">
        <f t="shared" si="1293"/>
        <v>0</v>
      </c>
      <c r="AN398" s="155">
        <f t="shared" si="1293"/>
        <v>0</v>
      </c>
      <c r="AO398" s="155">
        <f t="shared" si="1293"/>
        <v>0</v>
      </c>
      <c r="AP398" s="155">
        <f t="shared" si="1293"/>
        <v>0</v>
      </c>
      <c r="AQ398" s="155">
        <f t="shared" si="1293"/>
        <v>0</v>
      </c>
      <c r="AR398" s="155">
        <f t="shared" si="1293"/>
        <v>0</v>
      </c>
      <c r="AS398" s="155">
        <f t="shared" si="1293"/>
        <v>0</v>
      </c>
      <c r="AT398" s="155">
        <f t="shared" si="1293"/>
        <v>0</v>
      </c>
      <c r="AU398" s="155">
        <f t="shared" si="1293"/>
        <v>0</v>
      </c>
      <c r="AV398" s="155">
        <f t="shared" si="1293"/>
        <v>0</v>
      </c>
      <c r="AW398" s="155">
        <f t="shared" si="1293"/>
        <v>0</v>
      </c>
      <c r="AX398" s="155">
        <f t="shared" si="1293"/>
        <v>0</v>
      </c>
      <c r="AY398" s="155">
        <f t="shared" si="1293"/>
        <v>0</v>
      </c>
      <c r="AZ398" s="273"/>
    </row>
    <row r="399" spans="1:52" ht="64.5" customHeight="1">
      <c r="A399" s="305"/>
      <c r="B399" s="299"/>
      <c r="C399" s="300"/>
      <c r="D399" s="189" t="s">
        <v>2</v>
      </c>
      <c r="E399" s="154">
        <f t="shared" si="1223"/>
        <v>0</v>
      </c>
      <c r="F399" s="154">
        <f t="shared" si="1224"/>
        <v>0</v>
      </c>
      <c r="G399" s="190"/>
      <c r="H399" s="155">
        <f t="shared" ref="H399:AY399" si="1294">H392</f>
        <v>0</v>
      </c>
      <c r="I399" s="155">
        <f t="shared" si="1294"/>
        <v>0</v>
      </c>
      <c r="J399" s="155">
        <f t="shared" si="1294"/>
        <v>0</v>
      </c>
      <c r="K399" s="155">
        <f t="shared" si="1294"/>
        <v>0</v>
      </c>
      <c r="L399" s="155">
        <f t="shared" si="1294"/>
        <v>0</v>
      </c>
      <c r="M399" s="155">
        <f t="shared" si="1294"/>
        <v>0</v>
      </c>
      <c r="N399" s="155">
        <f t="shared" si="1294"/>
        <v>0</v>
      </c>
      <c r="O399" s="155">
        <f t="shared" si="1294"/>
        <v>0</v>
      </c>
      <c r="P399" s="155">
        <f t="shared" si="1294"/>
        <v>0</v>
      </c>
      <c r="Q399" s="155">
        <f t="shared" si="1294"/>
        <v>0</v>
      </c>
      <c r="R399" s="155">
        <f t="shared" si="1294"/>
        <v>0</v>
      </c>
      <c r="S399" s="155">
        <f t="shared" si="1294"/>
        <v>0</v>
      </c>
      <c r="T399" s="155">
        <f t="shared" si="1294"/>
        <v>0</v>
      </c>
      <c r="U399" s="155">
        <f t="shared" si="1294"/>
        <v>0</v>
      </c>
      <c r="V399" s="155">
        <f t="shared" si="1294"/>
        <v>0</v>
      </c>
      <c r="W399" s="155">
        <f t="shared" si="1294"/>
        <v>0</v>
      </c>
      <c r="X399" s="155">
        <f t="shared" si="1294"/>
        <v>0</v>
      </c>
      <c r="Y399" s="155">
        <f t="shared" si="1294"/>
        <v>0</v>
      </c>
      <c r="Z399" s="155">
        <f t="shared" si="1294"/>
        <v>0</v>
      </c>
      <c r="AA399" s="155">
        <f t="shared" si="1294"/>
        <v>0</v>
      </c>
      <c r="AB399" s="155">
        <f t="shared" si="1294"/>
        <v>0</v>
      </c>
      <c r="AC399" s="155">
        <f t="shared" si="1294"/>
        <v>0</v>
      </c>
      <c r="AD399" s="155">
        <f t="shared" si="1294"/>
        <v>0</v>
      </c>
      <c r="AE399" s="155">
        <f t="shared" si="1294"/>
        <v>0</v>
      </c>
      <c r="AF399" s="155">
        <f t="shared" si="1294"/>
        <v>0</v>
      </c>
      <c r="AG399" s="155">
        <f t="shared" si="1294"/>
        <v>0</v>
      </c>
      <c r="AH399" s="155">
        <f t="shared" si="1294"/>
        <v>0</v>
      </c>
      <c r="AI399" s="155">
        <f t="shared" si="1294"/>
        <v>0</v>
      </c>
      <c r="AJ399" s="155">
        <f t="shared" si="1294"/>
        <v>0</v>
      </c>
      <c r="AK399" s="155">
        <f t="shared" si="1294"/>
        <v>0</v>
      </c>
      <c r="AL399" s="155">
        <f t="shared" si="1294"/>
        <v>0</v>
      </c>
      <c r="AM399" s="155">
        <f t="shared" si="1294"/>
        <v>0</v>
      </c>
      <c r="AN399" s="155">
        <f t="shared" si="1294"/>
        <v>0</v>
      </c>
      <c r="AO399" s="155">
        <f t="shared" si="1294"/>
        <v>0</v>
      </c>
      <c r="AP399" s="155">
        <f t="shared" si="1294"/>
        <v>0</v>
      </c>
      <c r="AQ399" s="155">
        <f t="shared" si="1294"/>
        <v>0</v>
      </c>
      <c r="AR399" s="155">
        <f t="shared" si="1294"/>
        <v>0</v>
      </c>
      <c r="AS399" s="155">
        <f t="shared" si="1294"/>
        <v>0</v>
      </c>
      <c r="AT399" s="155">
        <f t="shared" si="1294"/>
        <v>0</v>
      </c>
      <c r="AU399" s="155">
        <f t="shared" si="1294"/>
        <v>0</v>
      </c>
      <c r="AV399" s="155">
        <f t="shared" si="1294"/>
        <v>0</v>
      </c>
      <c r="AW399" s="155">
        <f t="shared" si="1294"/>
        <v>0</v>
      </c>
      <c r="AX399" s="155">
        <f t="shared" si="1294"/>
        <v>0</v>
      </c>
      <c r="AY399" s="155">
        <f t="shared" si="1294"/>
        <v>0</v>
      </c>
      <c r="AZ399" s="273"/>
    </row>
    <row r="400" spans="1:52" ht="21.75" customHeight="1">
      <c r="A400" s="305"/>
      <c r="B400" s="299"/>
      <c r="C400" s="300"/>
      <c r="D400" s="206" t="s">
        <v>279</v>
      </c>
      <c r="E400" s="154">
        <f t="shared" si="1223"/>
        <v>56044.823639999995</v>
      </c>
      <c r="F400" s="154">
        <f t="shared" si="1224"/>
        <v>13.361789999999999</v>
      </c>
      <c r="G400" s="190"/>
      <c r="H400" s="155">
        <f t="shared" ref="H400:AY400" si="1295">H393</f>
        <v>13.361789999999999</v>
      </c>
      <c r="I400" s="155">
        <f t="shared" si="1295"/>
        <v>13.361789999999999</v>
      </c>
      <c r="J400" s="155">
        <f t="shared" si="1295"/>
        <v>0</v>
      </c>
      <c r="K400" s="155">
        <f t="shared" si="1295"/>
        <v>0</v>
      </c>
      <c r="L400" s="155">
        <f t="shared" si="1295"/>
        <v>0</v>
      </c>
      <c r="M400" s="155">
        <f t="shared" si="1295"/>
        <v>0</v>
      </c>
      <c r="N400" s="155">
        <f t="shared" si="1295"/>
        <v>8029.8344099999995</v>
      </c>
      <c r="O400" s="155">
        <f t="shared" si="1295"/>
        <v>0</v>
      </c>
      <c r="P400" s="155">
        <f t="shared" si="1295"/>
        <v>0</v>
      </c>
      <c r="Q400" s="155">
        <f t="shared" si="1295"/>
        <v>8360.4908400000004</v>
      </c>
      <c r="R400" s="155">
        <f t="shared" si="1295"/>
        <v>0</v>
      </c>
      <c r="S400" s="155">
        <f t="shared" si="1295"/>
        <v>0</v>
      </c>
      <c r="T400" s="155">
        <f t="shared" si="1295"/>
        <v>2475.15508</v>
      </c>
      <c r="U400" s="155">
        <f t="shared" si="1295"/>
        <v>0</v>
      </c>
      <c r="V400" s="155">
        <f t="shared" si="1295"/>
        <v>0</v>
      </c>
      <c r="W400" s="155">
        <f t="shared" si="1295"/>
        <v>2727.3934600000002</v>
      </c>
      <c r="X400" s="155">
        <f t="shared" si="1295"/>
        <v>0</v>
      </c>
      <c r="Y400" s="155">
        <f t="shared" si="1295"/>
        <v>0</v>
      </c>
      <c r="Z400" s="155">
        <f t="shared" si="1295"/>
        <v>1180.4996100000001</v>
      </c>
      <c r="AA400" s="155">
        <f t="shared" si="1295"/>
        <v>0</v>
      </c>
      <c r="AB400" s="155">
        <f t="shared" si="1295"/>
        <v>0</v>
      </c>
      <c r="AC400" s="155">
        <f t="shared" si="1295"/>
        <v>0</v>
      </c>
      <c r="AD400" s="155">
        <f t="shared" si="1295"/>
        <v>0</v>
      </c>
      <c r="AE400" s="155">
        <f t="shared" si="1295"/>
        <v>12747.739320000001</v>
      </c>
      <c r="AF400" s="155">
        <f t="shared" si="1295"/>
        <v>0</v>
      </c>
      <c r="AG400" s="155">
        <f t="shared" si="1295"/>
        <v>0</v>
      </c>
      <c r="AH400" s="155">
        <f t="shared" si="1295"/>
        <v>0</v>
      </c>
      <c r="AI400" s="155">
        <f t="shared" si="1295"/>
        <v>0</v>
      </c>
      <c r="AJ400" s="155">
        <f t="shared" si="1295"/>
        <v>132.18100000000001</v>
      </c>
      <c r="AK400" s="155">
        <f t="shared" si="1295"/>
        <v>0</v>
      </c>
      <c r="AL400" s="155">
        <f t="shared" si="1295"/>
        <v>0</v>
      </c>
      <c r="AM400" s="155">
        <f t="shared" si="1295"/>
        <v>0</v>
      </c>
      <c r="AN400" s="155">
        <f t="shared" si="1295"/>
        <v>0</v>
      </c>
      <c r="AO400" s="155">
        <f t="shared" si="1295"/>
        <v>0</v>
      </c>
      <c r="AP400" s="155">
        <f t="shared" si="1295"/>
        <v>0</v>
      </c>
      <c r="AQ400" s="155">
        <f t="shared" si="1295"/>
        <v>0</v>
      </c>
      <c r="AR400" s="155">
        <f t="shared" si="1295"/>
        <v>20000</v>
      </c>
      <c r="AS400" s="155">
        <f t="shared" si="1295"/>
        <v>0</v>
      </c>
      <c r="AT400" s="155">
        <f t="shared" si="1295"/>
        <v>0</v>
      </c>
      <c r="AU400" s="155">
        <f t="shared" si="1295"/>
        <v>0</v>
      </c>
      <c r="AV400" s="155">
        <f t="shared" si="1295"/>
        <v>0</v>
      </c>
      <c r="AW400" s="155">
        <f t="shared" si="1295"/>
        <v>378.16813000000002</v>
      </c>
      <c r="AX400" s="155">
        <f t="shared" si="1295"/>
        <v>0</v>
      </c>
      <c r="AY400" s="155">
        <f t="shared" si="1295"/>
        <v>0</v>
      </c>
      <c r="AZ400" s="273"/>
    </row>
    <row r="401" spans="1:52" ht="87.75" customHeight="1">
      <c r="A401" s="305"/>
      <c r="B401" s="299"/>
      <c r="C401" s="300"/>
      <c r="D401" s="206" t="s">
        <v>286</v>
      </c>
      <c r="E401" s="154">
        <f t="shared" ref="E401" si="1296">H401+K401+N401+Q401+T401+W401+Z401+AE401+AJ401+AO401+AR401+AW401</f>
        <v>3507.8110000000001</v>
      </c>
      <c r="F401" s="154">
        <f t="shared" ref="F401" si="1297">I401+L401+O401+R401+U401+X401+AA401+AF401+AK401+AP401+AS401+AX401</f>
        <v>0</v>
      </c>
      <c r="G401" s="159"/>
      <c r="H401" s="155">
        <f t="shared" ref="H401:AY401" si="1298">H394</f>
        <v>0</v>
      </c>
      <c r="I401" s="155">
        <f t="shared" si="1298"/>
        <v>0</v>
      </c>
      <c r="J401" s="155">
        <f t="shared" si="1298"/>
        <v>0</v>
      </c>
      <c r="K401" s="155">
        <f t="shared" si="1298"/>
        <v>0</v>
      </c>
      <c r="L401" s="155">
        <f t="shared" si="1298"/>
        <v>0</v>
      </c>
      <c r="M401" s="155">
        <f t="shared" si="1298"/>
        <v>0</v>
      </c>
      <c r="N401" s="155">
        <f t="shared" si="1298"/>
        <v>2782.7116000000001</v>
      </c>
      <c r="O401" s="155">
        <f t="shared" si="1298"/>
        <v>0</v>
      </c>
      <c r="P401" s="155">
        <f t="shared" si="1298"/>
        <v>0</v>
      </c>
      <c r="Q401" s="155">
        <f t="shared" si="1298"/>
        <v>0</v>
      </c>
      <c r="R401" s="155">
        <f t="shared" si="1298"/>
        <v>0</v>
      </c>
      <c r="S401" s="155">
        <f t="shared" si="1298"/>
        <v>0</v>
      </c>
      <c r="T401" s="155">
        <f t="shared" si="1298"/>
        <v>346.93127000000004</v>
      </c>
      <c r="U401" s="155">
        <f t="shared" si="1298"/>
        <v>0</v>
      </c>
      <c r="V401" s="155">
        <f t="shared" si="1298"/>
        <v>0</v>
      </c>
      <c r="W401" s="155">
        <f t="shared" si="1298"/>
        <v>0</v>
      </c>
      <c r="X401" s="155">
        <f t="shared" si="1298"/>
        <v>0</v>
      </c>
      <c r="Y401" s="155">
        <f t="shared" si="1298"/>
        <v>0</v>
      </c>
      <c r="Z401" s="155">
        <f t="shared" si="1298"/>
        <v>0</v>
      </c>
      <c r="AA401" s="155">
        <f t="shared" si="1298"/>
        <v>0</v>
      </c>
      <c r="AB401" s="155">
        <f t="shared" si="1298"/>
        <v>0</v>
      </c>
      <c r="AC401" s="155">
        <f t="shared" si="1298"/>
        <v>0</v>
      </c>
      <c r="AD401" s="155">
        <f t="shared" si="1298"/>
        <v>0</v>
      </c>
      <c r="AE401" s="155">
        <f t="shared" si="1298"/>
        <v>0</v>
      </c>
      <c r="AF401" s="155">
        <f t="shared" si="1298"/>
        <v>0</v>
      </c>
      <c r="AG401" s="155">
        <f t="shared" si="1298"/>
        <v>0</v>
      </c>
      <c r="AH401" s="155">
        <f t="shared" si="1298"/>
        <v>0</v>
      </c>
      <c r="AI401" s="155">
        <f t="shared" si="1298"/>
        <v>0</v>
      </c>
      <c r="AJ401" s="155">
        <f t="shared" si="1298"/>
        <v>0</v>
      </c>
      <c r="AK401" s="155">
        <f t="shared" si="1298"/>
        <v>0</v>
      </c>
      <c r="AL401" s="155">
        <f t="shared" si="1298"/>
        <v>0</v>
      </c>
      <c r="AM401" s="155">
        <f t="shared" si="1298"/>
        <v>0</v>
      </c>
      <c r="AN401" s="155">
        <f t="shared" si="1298"/>
        <v>0</v>
      </c>
      <c r="AO401" s="155">
        <f t="shared" si="1298"/>
        <v>0</v>
      </c>
      <c r="AP401" s="155">
        <f t="shared" si="1298"/>
        <v>0</v>
      </c>
      <c r="AQ401" s="155">
        <f t="shared" si="1298"/>
        <v>0</v>
      </c>
      <c r="AR401" s="155">
        <f t="shared" si="1298"/>
        <v>0</v>
      </c>
      <c r="AS401" s="155">
        <f t="shared" si="1298"/>
        <v>0</v>
      </c>
      <c r="AT401" s="155">
        <f t="shared" si="1298"/>
        <v>0</v>
      </c>
      <c r="AU401" s="155">
        <f t="shared" si="1298"/>
        <v>0</v>
      </c>
      <c r="AV401" s="155">
        <f t="shared" si="1298"/>
        <v>0</v>
      </c>
      <c r="AW401" s="155">
        <f t="shared" si="1298"/>
        <v>378.16813000000002</v>
      </c>
      <c r="AX401" s="155">
        <f t="shared" si="1298"/>
        <v>0</v>
      </c>
      <c r="AY401" s="155">
        <f t="shared" si="1298"/>
        <v>0</v>
      </c>
      <c r="AZ401" s="273"/>
    </row>
    <row r="402" spans="1:52" ht="21.75" customHeight="1">
      <c r="A402" s="305"/>
      <c r="B402" s="299"/>
      <c r="C402" s="300"/>
      <c r="D402" s="206" t="s">
        <v>280</v>
      </c>
      <c r="E402" s="154">
        <f t="shared" si="1223"/>
        <v>0</v>
      </c>
      <c r="F402" s="154">
        <f t="shared" si="1224"/>
        <v>0</v>
      </c>
      <c r="G402" s="159"/>
      <c r="H402" s="155">
        <f t="shared" ref="H402:AY402" si="1299">H395</f>
        <v>0</v>
      </c>
      <c r="I402" s="155">
        <f t="shared" si="1299"/>
        <v>0</v>
      </c>
      <c r="J402" s="155">
        <f t="shared" si="1299"/>
        <v>0</v>
      </c>
      <c r="K402" s="155">
        <f t="shared" si="1299"/>
        <v>0</v>
      </c>
      <c r="L402" s="155">
        <f t="shared" si="1299"/>
        <v>0</v>
      </c>
      <c r="M402" s="155">
        <f t="shared" si="1299"/>
        <v>0</v>
      </c>
      <c r="N402" s="155">
        <f t="shared" si="1299"/>
        <v>0</v>
      </c>
      <c r="O402" s="155">
        <f t="shared" si="1299"/>
        <v>0</v>
      </c>
      <c r="P402" s="155">
        <f t="shared" si="1299"/>
        <v>0</v>
      </c>
      <c r="Q402" s="155">
        <f t="shared" si="1299"/>
        <v>0</v>
      </c>
      <c r="R402" s="155">
        <f t="shared" si="1299"/>
        <v>0</v>
      </c>
      <c r="S402" s="155">
        <f t="shared" si="1299"/>
        <v>0</v>
      </c>
      <c r="T402" s="155">
        <f t="shared" si="1299"/>
        <v>0</v>
      </c>
      <c r="U402" s="155">
        <f t="shared" si="1299"/>
        <v>0</v>
      </c>
      <c r="V402" s="155">
        <f t="shared" si="1299"/>
        <v>0</v>
      </c>
      <c r="W402" s="155">
        <f t="shared" si="1299"/>
        <v>0</v>
      </c>
      <c r="X402" s="155">
        <f t="shared" si="1299"/>
        <v>0</v>
      </c>
      <c r="Y402" s="155">
        <f t="shared" si="1299"/>
        <v>0</v>
      </c>
      <c r="Z402" s="155">
        <f t="shared" si="1299"/>
        <v>0</v>
      </c>
      <c r="AA402" s="155">
        <f t="shared" si="1299"/>
        <v>0</v>
      </c>
      <c r="AB402" s="155">
        <f t="shared" si="1299"/>
        <v>0</v>
      </c>
      <c r="AC402" s="155">
        <f t="shared" si="1299"/>
        <v>0</v>
      </c>
      <c r="AD402" s="155">
        <f t="shared" si="1299"/>
        <v>0</v>
      </c>
      <c r="AE402" s="155">
        <f t="shared" si="1299"/>
        <v>0</v>
      </c>
      <c r="AF402" s="155">
        <f t="shared" si="1299"/>
        <v>0</v>
      </c>
      <c r="AG402" s="155">
        <f t="shared" si="1299"/>
        <v>0</v>
      </c>
      <c r="AH402" s="155">
        <f t="shared" si="1299"/>
        <v>0</v>
      </c>
      <c r="AI402" s="155">
        <f t="shared" si="1299"/>
        <v>0</v>
      </c>
      <c r="AJ402" s="155">
        <f t="shared" si="1299"/>
        <v>0</v>
      </c>
      <c r="AK402" s="155">
        <f t="shared" si="1299"/>
        <v>0</v>
      </c>
      <c r="AL402" s="155">
        <f t="shared" si="1299"/>
        <v>0</v>
      </c>
      <c r="AM402" s="155">
        <f t="shared" si="1299"/>
        <v>0</v>
      </c>
      <c r="AN402" s="155">
        <f t="shared" si="1299"/>
        <v>0</v>
      </c>
      <c r="AO402" s="155">
        <f t="shared" si="1299"/>
        <v>0</v>
      </c>
      <c r="AP402" s="155">
        <f t="shared" si="1299"/>
        <v>0</v>
      </c>
      <c r="AQ402" s="155">
        <f t="shared" si="1299"/>
        <v>0</v>
      </c>
      <c r="AR402" s="155">
        <f t="shared" si="1299"/>
        <v>0</v>
      </c>
      <c r="AS402" s="155">
        <f t="shared" si="1299"/>
        <v>0</v>
      </c>
      <c r="AT402" s="155">
        <f t="shared" si="1299"/>
        <v>0</v>
      </c>
      <c r="AU402" s="155">
        <f t="shared" si="1299"/>
        <v>0</v>
      </c>
      <c r="AV402" s="155">
        <f t="shared" si="1299"/>
        <v>0</v>
      </c>
      <c r="AW402" s="155">
        <f t="shared" si="1299"/>
        <v>0</v>
      </c>
      <c r="AX402" s="155">
        <f t="shared" si="1299"/>
        <v>0</v>
      </c>
      <c r="AY402" s="155">
        <f t="shared" si="1299"/>
        <v>0</v>
      </c>
      <c r="AZ402" s="273"/>
    </row>
    <row r="403" spans="1:52" ht="33.75" customHeight="1">
      <c r="A403" s="306"/>
      <c r="B403" s="302"/>
      <c r="C403" s="303"/>
      <c r="D403" s="177" t="s">
        <v>43</v>
      </c>
      <c r="E403" s="154">
        <f t="shared" si="1223"/>
        <v>0</v>
      </c>
      <c r="F403" s="154">
        <f t="shared" si="1224"/>
        <v>0</v>
      </c>
      <c r="G403" s="179"/>
      <c r="H403" s="155">
        <f t="shared" ref="H403:AY403" si="1300">H396</f>
        <v>0</v>
      </c>
      <c r="I403" s="155">
        <f t="shared" si="1300"/>
        <v>0</v>
      </c>
      <c r="J403" s="155">
        <f t="shared" si="1300"/>
        <v>0</v>
      </c>
      <c r="K403" s="155">
        <f t="shared" si="1300"/>
        <v>0</v>
      </c>
      <c r="L403" s="155">
        <f t="shared" si="1300"/>
        <v>0</v>
      </c>
      <c r="M403" s="155">
        <f t="shared" si="1300"/>
        <v>0</v>
      </c>
      <c r="N403" s="155">
        <f t="shared" si="1300"/>
        <v>0</v>
      </c>
      <c r="O403" s="155">
        <f t="shared" si="1300"/>
        <v>0</v>
      </c>
      <c r="P403" s="155">
        <f t="shared" si="1300"/>
        <v>0</v>
      </c>
      <c r="Q403" s="155">
        <f t="shared" si="1300"/>
        <v>0</v>
      </c>
      <c r="R403" s="155">
        <f t="shared" si="1300"/>
        <v>0</v>
      </c>
      <c r="S403" s="155">
        <f t="shared" si="1300"/>
        <v>0</v>
      </c>
      <c r="T403" s="155">
        <f t="shared" si="1300"/>
        <v>0</v>
      </c>
      <c r="U403" s="155">
        <f t="shared" si="1300"/>
        <v>0</v>
      </c>
      <c r="V403" s="155">
        <f t="shared" si="1300"/>
        <v>0</v>
      </c>
      <c r="W403" s="155">
        <f t="shared" si="1300"/>
        <v>0</v>
      </c>
      <c r="X403" s="155">
        <f t="shared" si="1300"/>
        <v>0</v>
      </c>
      <c r="Y403" s="155">
        <f t="shared" si="1300"/>
        <v>0</v>
      </c>
      <c r="Z403" s="155">
        <f t="shared" si="1300"/>
        <v>0</v>
      </c>
      <c r="AA403" s="155">
        <f t="shared" si="1300"/>
        <v>0</v>
      </c>
      <c r="AB403" s="155">
        <f t="shared" si="1300"/>
        <v>0</v>
      </c>
      <c r="AC403" s="155">
        <f t="shared" si="1300"/>
        <v>0</v>
      </c>
      <c r="AD403" s="155">
        <f t="shared" si="1300"/>
        <v>0</v>
      </c>
      <c r="AE403" s="155">
        <f t="shared" si="1300"/>
        <v>0</v>
      </c>
      <c r="AF403" s="155">
        <f t="shared" si="1300"/>
        <v>0</v>
      </c>
      <c r="AG403" s="155">
        <f t="shared" si="1300"/>
        <v>0</v>
      </c>
      <c r="AH403" s="155">
        <f t="shared" si="1300"/>
        <v>0</v>
      </c>
      <c r="AI403" s="155">
        <f t="shared" si="1300"/>
        <v>0</v>
      </c>
      <c r="AJ403" s="155">
        <f t="shared" si="1300"/>
        <v>0</v>
      </c>
      <c r="AK403" s="155">
        <f t="shared" si="1300"/>
        <v>0</v>
      </c>
      <c r="AL403" s="155">
        <f t="shared" si="1300"/>
        <v>0</v>
      </c>
      <c r="AM403" s="155">
        <f t="shared" si="1300"/>
        <v>0</v>
      </c>
      <c r="AN403" s="155">
        <f t="shared" si="1300"/>
        <v>0</v>
      </c>
      <c r="AO403" s="155">
        <f t="shared" si="1300"/>
        <v>0</v>
      </c>
      <c r="AP403" s="155">
        <f t="shared" si="1300"/>
        <v>0</v>
      </c>
      <c r="AQ403" s="155">
        <f t="shared" si="1300"/>
        <v>0</v>
      </c>
      <c r="AR403" s="155">
        <f t="shared" si="1300"/>
        <v>0</v>
      </c>
      <c r="AS403" s="155">
        <f t="shared" si="1300"/>
        <v>0</v>
      </c>
      <c r="AT403" s="155">
        <f t="shared" si="1300"/>
        <v>0</v>
      </c>
      <c r="AU403" s="155">
        <f t="shared" si="1300"/>
        <v>0</v>
      </c>
      <c r="AV403" s="155">
        <f t="shared" si="1300"/>
        <v>0</v>
      </c>
      <c r="AW403" s="155">
        <f t="shared" si="1300"/>
        <v>0</v>
      </c>
      <c r="AX403" s="155">
        <f t="shared" si="1300"/>
        <v>0</v>
      </c>
      <c r="AY403" s="155">
        <f t="shared" si="1300"/>
        <v>0</v>
      </c>
      <c r="AZ403" s="274"/>
    </row>
    <row r="404" spans="1:52" ht="22.5" customHeight="1">
      <c r="A404" s="276" t="s">
        <v>274</v>
      </c>
      <c r="B404" s="277"/>
      <c r="C404" s="277"/>
      <c r="D404" s="277"/>
      <c r="E404" s="277"/>
      <c r="F404" s="277"/>
      <c r="G404" s="277"/>
      <c r="H404" s="277"/>
      <c r="I404" s="277"/>
      <c r="J404" s="277"/>
      <c r="K404" s="277"/>
      <c r="L404" s="277"/>
      <c r="M404" s="277"/>
      <c r="N404" s="277"/>
      <c r="O404" s="277"/>
      <c r="P404" s="277"/>
      <c r="Q404" s="277"/>
      <c r="R404" s="277"/>
      <c r="S404" s="277"/>
      <c r="T404" s="277"/>
      <c r="U404" s="277"/>
      <c r="V404" s="277"/>
      <c r="W404" s="277"/>
      <c r="X404" s="277"/>
      <c r="Y404" s="277"/>
      <c r="Z404" s="277"/>
      <c r="AA404" s="277"/>
      <c r="AB404" s="277"/>
      <c r="AC404" s="277"/>
      <c r="AD404" s="277"/>
      <c r="AE404" s="277"/>
      <c r="AF404" s="277"/>
      <c r="AG404" s="277"/>
      <c r="AH404" s="277"/>
      <c r="AI404" s="277"/>
      <c r="AJ404" s="277"/>
      <c r="AK404" s="277"/>
      <c r="AL404" s="277"/>
      <c r="AM404" s="277"/>
      <c r="AN404" s="277"/>
      <c r="AO404" s="277"/>
      <c r="AP404" s="277"/>
      <c r="AQ404" s="277"/>
      <c r="AR404" s="277"/>
      <c r="AS404" s="277"/>
      <c r="AT404" s="277"/>
      <c r="AU404" s="277"/>
      <c r="AV404" s="277"/>
      <c r="AW404" s="277"/>
      <c r="AX404" s="277"/>
      <c r="AY404" s="277"/>
      <c r="AZ404" s="278"/>
    </row>
    <row r="405" spans="1:52" ht="18.75" customHeight="1">
      <c r="A405" s="279" t="s">
        <v>335</v>
      </c>
      <c r="B405" s="280"/>
      <c r="C405" s="281"/>
      <c r="D405" s="194" t="s">
        <v>41</v>
      </c>
      <c r="E405" s="154">
        <f t="shared" ref="E405:E411" si="1301">H405+K405+N405+Q405+T405+W405+Z405+AE405+AJ405+AO405+AR405+AW405</f>
        <v>900</v>
      </c>
      <c r="F405" s="154">
        <f t="shared" ref="F405:F411" si="1302">I405+L405+O405+R405+U405+X405+AA405+AF405+AK405+AP405+AS405+AX405</f>
        <v>0</v>
      </c>
      <c r="G405" s="185">
        <f>F405/E405</f>
        <v>0</v>
      </c>
      <c r="H405" s="176">
        <f>H406+H407+H408+H410+H411</f>
        <v>0</v>
      </c>
      <c r="I405" s="176">
        <f t="shared" ref="I405" si="1303">I406+I407+I408+I410+I411</f>
        <v>0</v>
      </c>
      <c r="J405" s="176" t="e">
        <f>I405/H405*100</f>
        <v>#DIV/0!</v>
      </c>
      <c r="K405" s="176">
        <f t="shared" ref="K405" si="1304">K406+K407+K408+K410+K411</f>
        <v>0</v>
      </c>
      <c r="L405" s="176">
        <f t="shared" ref="L405" si="1305">L406+L407+L408+L410+L411</f>
        <v>0</v>
      </c>
      <c r="M405" s="176" t="e">
        <f>L405/K405*100</f>
        <v>#DIV/0!</v>
      </c>
      <c r="N405" s="176">
        <f t="shared" ref="N405" si="1306">N406+N407+N408+N410+N411</f>
        <v>0</v>
      </c>
      <c r="O405" s="176">
        <f t="shared" ref="O405" si="1307">O406+O407+O408+O410+O411</f>
        <v>0</v>
      </c>
      <c r="P405" s="176" t="e">
        <f>O405/N405*100</f>
        <v>#DIV/0!</v>
      </c>
      <c r="Q405" s="176">
        <f t="shared" ref="Q405" si="1308">Q406+Q407+Q408+Q410+Q411</f>
        <v>0</v>
      </c>
      <c r="R405" s="176">
        <f t="shared" ref="R405" si="1309">R406+R407+R408+R410+R411</f>
        <v>0</v>
      </c>
      <c r="S405" s="176" t="e">
        <f>R405/Q405*100</f>
        <v>#DIV/0!</v>
      </c>
      <c r="T405" s="176">
        <f t="shared" ref="T405" si="1310">T406+T407+T408+T410+T411</f>
        <v>0</v>
      </c>
      <c r="U405" s="176">
        <f t="shared" ref="U405" si="1311">U406+U407+U408+U410+U411</f>
        <v>0</v>
      </c>
      <c r="V405" s="176" t="e">
        <f>U405/T405*100</f>
        <v>#DIV/0!</v>
      </c>
      <c r="W405" s="176">
        <f t="shared" ref="W405" si="1312">W406+W407+W408+W410+W411</f>
        <v>885</v>
      </c>
      <c r="X405" s="176">
        <f t="shared" ref="X405" si="1313">X406+X407+X408+X410+X411</f>
        <v>0</v>
      </c>
      <c r="Y405" s="176">
        <f>X405/W405*100</f>
        <v>0</v>
      </c>
      <c r="Z405" s="176">
        <f t="shared" ref="Z405" si="1314">Z406+Z407+Z408+Z410+Z411</f>
        <v>0</v>
      </c>
      <c r="AA405" s="176">
        <f t="shared" ref="AA405" si="1315">AA406+AA407+AA408+AA410+AA411</f>
        <v>0</v>
      </c>
      <c r="AB405" s="176">
        <f t="shared" ref="AB405" si="1316">AB406+AB407+AB408+AB410+AB411</f>
        <v>0</v>
      </c>
      <c r="AC405" s="176">
        <f t="shared" ref="AC405" si="1317">AC406+AC407+AC408+AC410+AC411</f>
        <v>0</v>
      </c>
      <c r="AD405" s="176" t="e">
        <f>AC405/Z405*100</f>
        <v>#DIV/0!</v>
      </c>
      <c r="AE405" s="176">
        <f t="shared" ref="AE405" si="1318">AE406+AE407+AE408+AE410+AE411</f>
        <v>0</v>
      </c>
      <c r="AF405" s="176">
        <f t="shared" ref="AF405" si="1319">AF406+AF407+AF408+AF410+AF411</f>
        <v>0</v>
      </c>
      <c r="AG405" s="176">
        <f t="shared" ref="AG405" si="1320">AG406+AG407+AG408+AG410+AG411</f>
        <v>0</v>
      </c>
      <c r="AH405" s="176">
        <f t="shared" ref="AH405" si="1321">AH406+AH407+AH408+AH410+AH411</f>
        <v>0</v>
      </c>
      <c r="AI405" s="176" t="e">
        <f>AH405/AE405*100</f>
        <v>#DIV/0!</v>
      </c>
      <c r="AJ405" s="176">
        <f t="shared" ref="AJ405" si="1322">AJ406+AJ407+AJ408+AJ410+AJ411</f>
        <v>15</v>
      </c>
      <c r="AK405" s="176">
        <f t="shared" ref="AK405" si="1323">AK406+AK407+AK408+AK410+AK411</f>
        <v>0</v>
      </c>
      <c r="AL405" s="176">
        <f t="shared" ref="AL405" si="1324">AL406+AL407+AL408+AL410+AL411</f>
        <v>0</v>
      </c>
      <c r="AM405" s="176">
        <f t="shared" ref="AM405" si="1325">AM406+AM407+AM408+AM410+AM411</f>
        <v>0</v>
      </c>
      <c r="AN405" s="176">
        <f>AM405/AJ405*100</f>
        <v>0</v>
      </c>
      <c r="AO405" s="176">
        <f t="shared" ref="AO405" si="1326">AO406+AO407+AO408+AO410+AO411</f>
        <v>0</v>
      </c>
      <c r="AP405" s="176">
        <f t="shared" ref="AP405" si="1327">AP406+AP407+AP408+AP410+AP411</f>
        <v>0</v>
      </c>
      <c r="AQ405" s="176" t="e">
        <f>AP405/AO405*100</f>
        <v>#DIV/0!</v>
      </c>
      <c r="AR405" s="176">
        <f t="shared" ref="AR405" si="1328">AR406+AR407+AR408+AR410+AR411</f>
        <v>0</v>
      </c>
      <c r="AS405" s="176">
        <f t="shared" ref="AS405" si="1329">AS406+AS407+AS408+AS410+AS411</f>
        <v>0</v>
      </c>
      <c r="AT405" s="176">
        <f t="shared" ref="AT405" si="1330">AT406+AT407+AT408+AT410+AT411</f>
        <v>0</v>
      </c>
      <c r="AU405" s="176">
        <f t="shared" ref="AU405" si="1331">AU406+AU407+AU408+AU410+AU411</f>
        <v>0</v>
      </c>
      <c r="AV405" s="176" t="e">
        <f>AU405/AR405*100</f>
        <v>#DIV/0!</v>
      </c>
      <c r="AW405" s="176">
        <f t="shared" ref="AW405" si="1332">AW406+AW407+AW408+AW410+AW411</f>
        <v>0</v>
      </c>
      <c r="AX405" s="176">
        <f t="shared" ref="AX405" si="1333">AX406+AX407+AX408+AX410+AX411</f>
        <v>0</v>
      </c>
      <c r="AY405" s="176" t="e">
        <f>AX405/AW405*100</f>
        <v>#DIV/0!</v>
      </c>
      <c r="AZ405" s="272"/>
    </row>
    <row r="406" spans="1:52" ht="31.5">
      <c r="A406" s="282"/>
      <c r="B406" s="283"/>
      <c r="C406" s="284"/>
      <c r="D406" s="186" t="s">
        <v>37</v>
      </c>
      <c r="E406" s="154">
        <f t="shared" si="1301"/>
        <v>0</v>
      </c>
      <c r="F406" s="154">
        <f t="shared" si="1302"/>
        <v>0</v>
      </c>
      <c r="G406" s="179"/>
      <c r="H406" s="155">
        <f>H78</f>
        <v>0</v>
      </c>
      <c r="I406" s="155">
        <f t="shared" ref="I406:AY406" si="1334">I78</f>
        <v>0</v>
      </c>
      <c r="J406" s="155">
        <f t="shared" si="1334"/>
        <v>0</v>
      </c>
      <c r="K406" s="155">
        <f t="shared" si="1334"/>
        <v>0</v>
      </c>
      <c r="L406" s="155">
        <f t="shared" si="1334"/>
        <v>0</v>
      </c>
      <c r="M406" s="155">
        <f t="shared" si="1334"/>
        <v>0</v>
      </c>
      <c r="N406" s="155">
        <f t="shared" si="1334"/>
        <v>0</v>
      </c>
      <c r="O406" s="155">
        <f t="shared" si="1334"/>
        <v>0</v>
      </c>
      <c r="P406" s="155">
        <f t="shared" si="1334"/>
        <v>0</v>
      </c>
      <c r="Q406" s="155">
        <f t="shared" si="1334"/>
        <v>0</v>
      </c>
      <c r="R406" s="155">
        <f t="shared" si="1334"/>
        <v>0</v>
      </c>
      <c r="S406" s="155">
        <f t="shared" si="1334"/>
        <v>0</v>
      </c>
      <c r="T406" s="155">
        <f t="shared" si="1334"/>
        <v>0</v>
      </c>
      <c r="U406" s="155">
        <f t="shared" si="1334"/>
        <v>0</v>
      </c>
      <c r="V406" s="155">
        <f t="shared" si="1334"/>
        <v>0</v>
      </c>
      <c r="W406" s="155">
        <f t="shared" si="1334"/>
        <v>0</v>
      </c>
      <c r="X406" s="155">
        <f t="shared" si="1334"/>
        <v>0</v>
      </c>
      <c r="Y406" s="155">
        <f t="shared" si="1334"/>
        <v>0</v>
      </c>
      <c r="Z406" s="155">
        <f t="shared" si="1334"/>
        <v>0</v>
      </c>
      <c r="AA406" s="155">
        <f t="shared" si="1334"/>
        <v>0</v>
      </c>
      <c r="AB406" s="155">
        <f t="shared" si="1334"/>
        <v>0</v>
      </c>
      <c r="AC406" s="155">
        <f t="shared" si="1334"/>
        <v>0</v>
      </c>
      <c r="AD406" s="155">
        <f t="shared" si="1334"/>
        <v>0</v>
      </c>
      <c r="AE406" s="155">
        <f t="shared" si="1334"/>
        <v>0</v>
      </c>
      <c r="AF406" s="155">
        <f t="shared" si="1334"/>
        <v>0</v>
      </c>
      <c r="AG406" s="155">
        <f t="shared" si="1334"/>
        <v>0</v>
      </c>
      <c r="AH406" s="155">
        <f t="shared" si="1334"/>
        <v>0</v>
      </c>
      <c r="AI406" s="155">
        <f t="shared" si="1334"/>
        <v>0</v>
      </c>
      <c r="AJ406" s="155">
        <f t="shared" si="1334"/>
        <v>0</v>
      </c>
      <c r="AK406" s="155">
        <f t="shared" si="1334"/>
        <v>0</v>
      </c>
      <c r="AL406" s="155">
        <f t="shared" si="1334"/>
        <v>0</v>
      </c>
      <c r="AM406" s="155">
        <f t="shared" si="1334"/>
        <v>0</v>
      </c>
      <c r="AN406" s="155">
        <f t="shared" si="1334"/>
        <v>0</v>
      </c>
      <c r="AO406" s="155">
        <f t="shared" si="1334"/>
        <v>0</v>
      </c>
      <c r="AP406" s="155">
        <f t="shared" si="1334"/>
        <v>0</v>
      </c>
      <c r="AQ406" s="155">
        <f t="shared" si="1334"/>
        <v>0</v>
      </c>
      <c r="AR406" s="155">
        <f t="shared" si="1334"/>
        <v>0</v>
      </c>
      <c r="AS406" s="155">
        <f t="shared" si="1334"/>
        <v>0</v>
      </c>
      <c r="AT406" s="155">
        <f t="shared" si="1334"/>
        <v>0</v>
      </c>
      <c r="AU406" s="155">
        <f t="shared" si="1334"/>
        <v>0</v>
      </c>
      <c r="AV406" s="155">
        <f t="shared" si="1334"/>
        <v>0</v>
      </c>
      <c r="AW406" s="155">
        <f t="shared" si="1334"/>
        <v>0</v>
      </c>
      <c r="AX406" s="155">
        <f t="shared" si="1334"/>
        <v>0</v>
      </c>
      <c r="AY406" s="155">
        <f t="shared" si="1334"/>
        <v>0</v>
      </c>
      <c r="AZ406" s="273"/>
    </row>
    <row r="407" spans="1:52" ht="61.5" customHeight="1">
      <c r="A407" s="282"/>
      <c r="B407" s="283"/>
      <c r="C407" s="284"/>
      <c r="D407" s="189" t="s">
        <v>2</v>
      </c>
      <c r="E407" s="154">
        <f t="shared" si="1301"/>
        <v>0</v>
      </c>
      <c r="F407" s="154">
        <f t="shared" si="1302"/>
        <v>0</v>
      </c>
      <c r="G407" s="190"/>
      <c r="H407" s="155">
        <f t="shared" ref="H407:AY407" si="1335">H79</f>
        <v>0</v>
      </c>
      <c r="I407" s="155">
        <f t="shared" si="1335"/>
        <v>0</v>
      </c>
      <c r="J407" s="155">
        <f t="shared" si="1335"/>
        <v>0</v>
      </c>
      <c r="K407" s="155">
        <f t="shared" si="1335"/>
        <v>0</v>
      </c>
      <c r="L407" s="155">
        <f t="shared" si="1335"/>
        <v>0</v>
      </c>
      <c r="M407" s="155">
        <f t="shared" si="1335"/>
        <v>0</v>
      </c>
      <c r="N407" s="155">
        <f t="shared" si="1335"/>
        <v>0</v>
      </c>
      <c r="O407" s="155">
        <f t="shared" si="1335"/>
        <v>0</v>
      </c>
      <c r="P407" s="155">
        <f t="shared" si="1335"/>
        <v>0</v>
      </c>
      <c r="Q407" s="155">
        <f t="shared" si="1335"/>
        <v>0</v>
      </c>
      <c r="R407" s="155">
        <f t="shared" si="1335"/>
        <v>0</v>
      </c>
      <c r="S407" s="155">
        <f t="shared" si="1335"/>
        <v>0</v>
      </c>
      <c r="T407" s="155">
        <f t="shared" si="1335"/>
        <v>0</v>
      </c>
      <c r="U407" s="155">
        <f t="shared" si="1335"/>
        <v>0</v>
      </c>
      <c r="V407" s="155">
        <f t="shared" si="1335"/>
        <v>0</v>
      </c>
      <c r="W407" s="155">
        <f t="shared" si="1335"/>
        <v>0</v>
      </c>
      <c r="X407" s="155">
        <f t="shared" si="1335"/>
        <v>0</v>
      </c>
      <c r="Y407" s="155">
        <f t="shared" si="1335"/>
        <v>0</v>
      </c>
      <c r="Z407" s="155">
        <f t="shared" si="1335"/>
        <v>0</v>
      </c>
      <c r="AA407" s="155">
        <f t="shared" si="1335"/>
        <v>0</v>
      </c>
      <c r="AB407" s="155">
        <f t="shared" si="1335"/>
        <v>0</v>
      </c>
      <c r="AC407" s="155">
        <f t="shared" si="1335"/>
        <v>0</v>
      </c>
      <c r="AD407" s="155">
        <f t="shared" si="1335"/>
        <v>0</v>
      </c>
      <c r="AE407" s="155">
        <f t="shared" si="1335"/>
        <v>0</v>
      </c>
      <c r="AF407" s="155">
        <f t="shared" si="1335"/>
        <v>0</v>
      </c>
      <c r="AG407" s="155">
        <f t="shared" si="1335"/>
        <v>0</v>
      </c>
      <c r="AH407" s="155">
        <f t="shared" si="1335"/>
        <v>0</v>
      </c>
      <c r="AI407" s="155">
        <f t="shared" si="1335"/>
        <v>0</v>
      </c>
      <c r="AJ407" s="155">
        <f t="shared" si="1335"/>
        <v>0</v>
      </c>
      <c r="AK407" s="155">
        <f t="shared" si="1335"/>
        <v>0</v>
      </c>
      <c r="AL407" s="155">
        <f t="shared" si="1335"/>
        <v>0</v>
      </c>
      <c r="AM407" s="155">
        <f t="shared" si="1335"/>
        <v>0</v>
      </c>
      <c r="AN407" s="155">
        <f t="shared" si="1335"/>
        <v>0</v>
      </c>
      <c r="AO407" s="155">
        <f t="shared" si="1335"/>
        <v>0</v>
      </c>
      <c r="AP407" s="155">
        <f t="shared" si="1335"/>
        <v>0</v>
      </c>
      <c r="AQ407" s="155">
        <f t="shared" si="1335"/>
        <v>0</v>
      </c>
      <c r="AR407" s="155">
        <f t="shared" si="1335"/>
        <v>0</v>
      </c>
      <c r="AS407" s="155">
        <f t="shared" si="1335"/>
        <v>0</v>
      </c>
      <c r="AT407" s="155">
        <f t="shared" si="1335"/>
        <v>0</v>
      </c>
      <c r="AU407" s="155">
        <f t="shared" si="1335"/>
        <v>0</v>
      </c>
      <c r="AV407" s="155">
        <f t="shared" si="1335"/>
        <v>0</v>
      </c>
      <c r="AW407" s="155">
        <f t="shared" si="1335"/>
        <v>0</v>
      </c>
      <c r="AX407" s="155">
        <f t="shared" si="1335"/>
        <v>0</v>
      </c>
      <c r="AY407" s="155">
        <f t="shared" si="1335"/>
        <v>0</v>
      </c>
      <c r="AZ407" s="273"/>
    </row>
    <row r="408" spans="1:52" ht="20.25" customHeight="1">
      <c r="A408" s="282"/>
      <c r="B408" s="283"/>
      <c r="C408" s="284"/>
      <c r="D408" s="206" t="s">
        <v>279</v>
      </c>
      <c r="E408" s="154">
        <f t="shared" si="1301"/>
        <v>900</v>
      </c>
      <c r="F408" s="154">
        <f t="shared" si="1302"/>
        <v>0</v>
      </c>
      <c r="G408" s="190"/>
      <c r="H408" s="155">
        <f t="shared" ref="H408:AY408" si="1336">H80</f>
        <v>0</v>
      </c>
      <c r="I408" s="155">
        <f t="shared" si="1336"/>
        <v>0</v>
      </c>
      <c r="J408" s="155">
        <f t="shared" si="1336"/>
        <v>0</v>
      </c>
      <c r="K408" s="155">
        <f t="shared" si="1336"/>
        <v>0</v>
      </c>
      <c r="L408" s="155">
        <f t="shared" si="1336"/>
        <v>0</v>
      </c>
      <c r="M408" s="155">
        <f t="shared" si="1336"/>
        <v>0</v>
      </c>
      <c r="N408" s="155">
        <f t="shared" si="1336"/>
        <v>0</v>
      </c>
      <c r="O408" s="155">
        <f t="shared" si="1336"/>
        <v>0</v>
      </c>
      <c r="P408" s="155">
        <f t="shared" si="1336"/>
        <v>0</v>
      </c>
      <c r="Q408" s="155">
        <f t="shared" si="1336"/>
        <v>0</v>
      </c>
      <c r="R408" s="155">
        <f t="shared" si="1336"/>
        <v>0</v>
      </c>
      <c r="S408" s="155">
        <f t="shared" si="1336"/>
        <v>0</v>
      </c>
      <c r="T408" s="155">
        <f t="shared" si="1336"/>
        <v>0</v>
      </c>
      <c r="U408" s="155">
        <f t="shared" si="1336"/>
        <v>0</v>
      </c>
      <c r="V408" s="155">
        <f t="shared" si="1336"/>
        <v>0</v>
      </c>
      <c r="W408" s="155">
        <f t="shared" si="1336"/>
        <v>885</v>
      </c>
      <c r="X408" s="155">
        <f t="shared" si="1336"/>
        <v>0</v>
      </c>
      <c r="Y408" s="155">
        <f t="shared" si="1336"/>
        <v>0</v>
      </c>
      <c r="Z408" s="155">
        <f t="shared" si="1336"/>
        <v>0</v>
      </c>
      <c r="AA408" s="155">
        <f t="shared" si="1336"/>
        <v>0</v>
      </c>
      <c r="AB408" s="155">
        <f t="shared" si="1336"/>
        <v>0</v>
      </c>
      <c r="AC408" s="155">
        <f t="shared" si="1336"/>
        <v>0</v>
      </c>
      <c r="AD408" s="155">
        <f t="shared" si="1336"/>
        <v>0</v>
      </c>
      <c r="AE408" s="155">
        <f t="shared" si="1336"/>
        <v>0</v>
      </c>
      <c r="AF408" s="155">
        <f t="shared" si="1336"/>
        <v>0</v>
      </c>
      <c r="AG408" s="155">
        <f t="shared" si="1336"/>
        <v>0</v>
      </c>
      <c r="AH408" s="155">
        <f t="shared" si="1336"/>
        <v>0</v>
      </c>
      <c r="AI408" s="155">
        <f t="shared" si="1336"/>
        <v>0</v>
      </c>
      <c r="AJ408" s="155">
        <f t="shared" si="1336"/>
        <v>15</v>
      </c>
      <c r="AK408" s="155">
        <f t="shared" si="1336"/>
        <v>0</v>
      </c>
      <c r="AL408" s="155">
        <f t="shared" si="1336"/>
        <v>0</v>
      </c>
      <c r="AM408" s="155">
        <f t="shared" si="1336"/>
        <v>0</v>
      </c>
      <c r="AN408" s="155">
        <f t="shared" si="1336"/>
        <v>0</v>
      </c>
      <c r="AO408" s="155">
        <f t="shared" si="1336"/>
        <v>0</v>
      </c>
      <c r="AP408" s="155">
        <f t="shared" si="1336"/>
        <v>0</v>
      </c>
      <c r="AQ408" s="155">
        <f t="shared" si="1336"/>
        <v>0</v>
      </c>
      <c r="AR408" s="155">
        <f t="shared" si="1336"/>
        <v>0</v>
      </c>
      <c r="AS408" s="155">
        <f t="shared" si="1336"/>
        <v>0</v>
      </c>
      <c r="AT408" s="155">
        <f t="shared" si="1336"/>
        <v>0</v>
      </c>
      <c r="AU408" s="155">
        <f t="shared" si="1336"/>
        <v>0</v>
      </c>
      <c r="AV408" s="155">
        <f t="shared" si="1336"/>
        <v>0</v>
      </c>
      <c r="AW408" s="155">
        <f t="shared" si="1336"/>
        <v>0</v>
      </c>
      <c r="AX408" s="155">
        <f t="shared" si="1336"/>
        <v>0</v>
      </c>
      <c r="AY408" s="155">
        <f t="shared" si="1336"/>
        <v>0</v>
      </c>
      <c r="AZ408" s="273"/>
    </row>
    <row r="409" spans="1:52" ht="86.25" customHeight="1">
      <c r="A409" s="282"/>
      <c r="B409" s="283"/>
      <c r="C409" s="284"/>
      <c r="D409" s="206" t="s">
        <v>286</v>
      </c>
      <c r="E409" s="154">
        <f t="shared" si="1301"/>
        <v>0</v>
      </c>
      <c r="F409" s="154">
        <f t="shared" si="1302"/>
        <v>0</v>
      </c>
      <c r="G409" s="159"/>
      <c r="H409" s="155">
        <f t="shared" ref="H409:AY409" si="1337">H81</f>
        <v>0</v>
      </c>
      <c r="I409" s="155">
        <f t="shared" si="1337"/>
        <v>0</v>
      </c>
      <c r="J409" s="155">
        <f t="shared" si="1337"/>
        <v>0</v>
      </c>
      <c r="K409" s="155">
        <f t="shared" si="1337"/>
        <v>0</v>
      </c>
      <c r="L409" s="155">
        <f t="shared" si="1337"/>
        <v>0</v>
      </c>
      <c r="M409" s="155">
        <f t="shared" si="1337"/>
        <v>0</v>
      </c>
      <c r="N409" s="155">
        <f t="shared" si="1337"/>
        <v>0</v>
      </c>
      <c r="O409" s="155">
        <f t="shared" si="1337"/>
        <v>0</v>
      </c>
      <c r="P409" s="155">
        <f t="shared" si="1337"/>
        <v>0</v>
      </c>
      <c r="Q409" s="155">
        <f t="shared" si="1337"/>
        <v>0</v>
      </c>
      <c r="R409" s="155">
        <f t="shared" si="1337"/>
        <v>0</v>
      </c>
      <c r="S409" s="155">
        <f t="shared" si="1337"/>
        <v>0</v>
      </c>
      <c r="T409" s="155">
        <f t="shared" si="1337"/>
        <v>0</v>
      </c>
      <c r="U409" s="155">
        <f t="shared" si="1337"/>
        <v>0</v>
      </c>
      <c r="V409" s="155">
        <f t="shared" si="1337"/>
        <v>0</v>
      </c>
      <c r="W409" s="155">
        <f t="shared" si="1337"/>
        <v>0</v>
      </c>
      <c r="X409" s="155">
        <f t="shared" si="1337"/>
        <v>0</v>
      </c>
      <c r="Y409" s="155">
        <f t="shared" si="1337"/>
        <v>0</v>
      </c>
      <c r="Z409" s="155">
        <f t="shared" si="1337"/>
        <v>0</v>
      </c>
      <c r="AA409" s="155">
        <f t="shared" si="1337"/>
        <v>0</v>
      </c>
      <c r="AB409" s="155">
        <f t="shared" si="1337"/>
        <v>0</v>
      </c>
      <c r="AC409" s="155">
        <f t="shared" si="1337"/>
        <v>0</v>
      </c>
      <c r="AD409" s="155">
        <f t="shared" si="1337"/>
        <v>0</v>
      </c>
      <c r="AE409" s="155">
        <f t="shared" si="1337"/>
        <v>0</v>
      </c>
      <c r="AF409" s="155">
        <f t="shared" si="1337"/>
        <v>0</v>
      </c>
      <c r="AG409" s="155">
        <f t="shared" si="1337"/>
        <v>0</v>
      </c>
      <c r="AH409" s="155">
        <f t="shared" si="1337"/>
        <v>0</v>
      </c>
      <c r="AI409" s="155">
        <f t="shared" si="1337"/>
        <v>0</v>
      </c>
      <c r="AJ409" s="155">
        <f t="shared" si="1337"/>
        <v>0</v>
      </c>
      <c r="AK409" s="155">
        <f t="shared" si="1337"/>
        <v>0</v>
      </c>
      <c r="AL409" s="155">
        <f t="shared" si="1337"/>
        <v>0</v>
      </c>
      <c r="AM409" s="155">
        <f t="shared" si="1337"/>
        <v>0</v>
      </c>
      <c r="AN409" s="155">
        <f t="shared" si="1337"/>
        <v>0</v>
      </c>
      <c r="AO409" s="155">
        <f t="shared" si="1337"/>
        <v>0</v>
      </c>
      <c r="AP409" s="155">
        <f t="shared" si="1337"/>
        <v>0</v>
      </c>
      <c r="AQ409" s="155">
        <f t="shared" si="1337"/>
        <v>0</v>
      </c>
      <c r="AR409" s="155">
        <f t="shared" si="1337"/>
        <v>0</v>
      </c>
      <c r="AS409" s="155">
        <f t="shared" si="1337"/>
        <v>0</v>
      </c>
      <c r="AT409" s="155">
        <f t="shared" si="1337"/>
        <v>0</v>
      </c>
      <c r="AU409" s="155">
        <f t="shared" si="1337"/>
        <v>0</v>
      </c>
      <c r="AV409" s="155">
        <f t="shared" si="1337"/>
        <v>0</v>
      </c>
      <c r="AW409" s="155">
        <f t="shared" si="1337"/>
        <v>0</v>
      </c>
      <c r="AX409" s="155">
        <f t="shared" si="1337"/>
        <v>0</v>
      </c>
      <c r="AY409" s="155">
        <f t="shared" si="1337"/>
        <v>0</v>
      </c>
      <c r="AZ409" s="273"/>
    </row>
    <row r="410" spans="1:52" ht="20.25" customHeight="1">
      <c r="A410" s="282"/>
      <c r="B410" s="283"/>
      <c r="C410" s="284"/>
      <c r="D410" s="206" t="s">
        <v>280</v>
      </c>
      <c r="E410" s="154">
        <f t="shared" si="1301"/>
        <v>0</v>
      </c>
      <c r="F410" s="154">
        <f t="shared" si="1302"/>
        <v>0</v>
      </c>
      <c r="G410" s="159"/>
      <c r="H410" s="155">
        <f t="shared" ref="H410:AY410" si="1338">H82</f>
        <v>0</v>
      </c>
      <c r="I410" s="155">
        <f t="shared" si="1338"/>
        <v>0</v>
      </c>
      <c r="J410" s="155">
        <f t="shared" si="1338"/>
        <v>0</v>
      </c>
      <c r="K410" s="155">
        <f t="shared" si="1338"/>
        <v>0</v>
      </c>
      <c r="L410" s="155">
        <f t="shared" si="1338"/>
        <v>0</v>
      </c>
      <c r="M410" s="155">
        <f t="shared" si="1338"/>
        <v>0</v>
      </c>
      <c r="N410" s="155">
        <f t="shared" si="1338"/>
        <v>0</v>
      </c>
      <c r="O410" s="155">
        <f t="shared" si="1338"/>
        <v>0</v>
      </c>
      <c r="P410" s="155">
        <f t="shared" si="1338"/>
        <v>0</v>
      </c>
      <c r="Q410" s="155">
        <f t="shared" si="1338"/>
        <v>0</v>
      </c>
      <c r="R410" s="155">
        <f t="shared" si="1338"/>
        <v>0</v>
      </c>
      <c r="S410" s="155">
        <f t="shared" si="1338"/>
        <v>0</v>
      </c>
      <c r="T410" s="155">
        <f t="shared" si="1338"/>
        <v>0</v>
      </c>
      <c r="U410" s="155">
        <f t="shared" si="1338"/>
        <v>0</v>
      </c>
      <c r="V410" s="155">
        <f t="shared" si="1338"/>
        <v>0</v>
      </c>
      <c r="W410" s="155">
        <f t="shared" si="1338"/>
        <v>0</v>
      </c>
      <c r="X410" s="155">
        <f t="shared" si="1338"/>
        <v>0</v>
      </c>
      <c r="Y410" s="155">
        <f t="shared" si="1338"/>
        <v>0</v>
      </c>
      <c r="Z410" s="155">
        <f t="shared" si="1338"/>
        <v>0</v>
      </c>
      <c r="AA410" s="155">
        <f t="shared" si="1338"/>
        <v>0</v>
      </c>
      <c r="AB410" s="155">
        <f t="shared" si="1338"/>
        <v>0</v>
      </c>
      <c r="AC410" s="155">
        <f t="shared" si="1338"/>
        <v>0</v>
      </c>
      <c r="AD410" s="155">
        <f t="shared" si="1338"/>
        <v>0</v>
      </c>
      <c r="AE410" s="155">
        <f t="shared" si="1338"/>
        <v>0</v>
      </c>
      <c r="AF410" s="155">
        <f t="shared" si="1338"/>
        <v>0</v>
      </c>
      <c r="AG410" s="155">
        <f t="shared" si="1338"/>
        <v>0</v>
      </c>
      <c r="AH410" s="155">
        <f t="shared" si="1338"/>
        <v>0</v>
      </c>
      <c r="AI410" s="155">
        <f t="shared" si="1338"/>
        <v>0</v>
      </c>
      <c r="AJ410" s="155">
        <f t="shared" si="1338"/>
        <v>0</v>
      </c>
      <c r="AK410" s="155">
        <f t="shared" si="1338"/>
        <v>0</v>
      </c>
      <c r="AL410" s="155">
        <f t="shared" si="1338"/>
        <v>0</v>
      </c>
      <c r="AM410" s="155">
        <f t="shared" si="1338"/>
        <v>0</v>
      </c>
      <c r="AN410" s="155">
        <f t="shared" si="1338"/>
        <v>0</v>
      </c>
      <c r="AO410" s="155">
        <f t="shared" si="1338"/>
        <v>0</v>
      </c>
      <c r="AP410" s="155">
        <f t="shared" si="1338"/>
        <v>0</v>
      </c>
      <c r="AQ410" s="155">
        <f t="shared" si="1338"/>
        <v>0</v>
      </c>
      <c r="AR410" s="155">
        <f t="shared" si="1338"/>
        <v>0</v>
      </c>
      <c r="AS410" s="155">
        <f t="shared" si="1338"/>
        <v>0</v>
      </c>
      <c r="AT410" s="155">
        <f t="shared" si="1338"/>
        <v>0</v>
      </c>
      <c r="AU410" s="155">
        <f t="shared" si="1338"/>
        <v>0</v>
      </c>
      <c r="AV410" s="155">
        <f t="shared" si="1338"/>
        <v>0</v>
      </c>
      <c r="AW410" s="155">
        <f t="shared" si="1338"/>
        <v>0</v>
      </c>
      <c r="AX410" s="155">
        <f t="shared" si="1338"/>
        <v>0</v>
      </c>
      <c r="AY410" s="155">
        <f t="shared" si="1338"/>
        <v>0</v>
      </c>
      <c r="AZ410" s="273"/>
    </row>
    <row r="411" spans="1:52" ht="31.5">
      <c r="A411" s="285"/>
      <c r="B411" s="286"/>
      <c r="C411" s="287"/>
      <c r="D411" s="177" t="s">
        <v>43</v>
      </c>
      <c r="E411" s="154">
        <f t="shared" si="1301"/>
        <v>0</v>
      </c>
      <c r="F411" s="154">
        <f t="shared" si="1302"/>
        <v>0</v>
      </c>
      <c r="G411" s="179"/>
      <c r="H411" s="155">
        <f t="shared" ref="H411:AY411" si="1339">H83</f>
        <v>0</v>
      </c>
      <c r="I411" s="155">
        <f t="shared" si="1339"/>
        <v>0</v>
      </c>
      <c r="J411" s="155">
        <f t="shared" si="1339"/>
        <v>0</v>
      </c>
      <c r="K411" s="155">
        <f t="shared" si="1339"/>
        <v>0</v>
      </c>
      <c r="L411" s="155">
        <f t="shared" si="1339"/>
        <v>0</v>
      </c>
      <c r="M411" s="155">
        <f t="shared" si="1339"/>
        <v>0</v>
      </c>
      <c r="N411" s="155">
        <f t="shared" si="1339"/>
        <v>0</v>
      </c>
      <c r="O411" s="155">
        <f t="shared" si="1339"/>
        <v>0</v>
      </c>
      <c r="P411" s="155">
        <f t="shared" si="1339"/>
        <v>0</v>
      </c>
      <c r="Q411" s="155">
        <f t="shared" si="1339"/>
        <v>0</v>
      </c>
      <c r="R411" s="155">
        <f t="shared" si="1339"/>
        <v>0</v>
      </c>
      <c r="S411" s="155">
        <f t="shared" si="1339"/>
        <v>0</v>
      </c>
      <c r="T411" s="155">
        <f t="shared" si="1339"/>
        <v>0</v>
      </c>
      <c r="U411" s="155">
        <f t="shared" si="1339"/>
        <v>0</v>
      </c>
      <c r="V411" s="155">
        <f t="shared" si="1339"/>
        <v>0</v>
      </c>
      <c r="W411" s="155">
        <f t="shared" si="1339"/>
        <v>0</v>
      </c>
      <c r="X411" s="155">
        <f t="shared" si="1339"/>
        <v>0</v>
      </c>
      <c r="Y411" s="155">
        <f t="shared" si="1339"/>
        <v>0</v>
      </c>
      <c r="Z411" s="155">
        <f t="shared" si="1339"/>
        <v>0</v>
      </c>
      <c r="AA411" s="155">
        <f t="shared" si="1339"/>
        <v>0</v>
      </c>
      <c r="AB411" s="155">
        <f t="shared" si="1339"/>
        <v>0</v>
      </c>
      <c r="AC411" s="155">
        <f t="shared" si="1339"/>
        <v>0</v>
      </c>
      <c r="AD411" s="155">
        <f t="shared" si="1339"/>
        <v>0</v>
      </c>
      <c r="AE411" s="155">
        <f t="shared" si="1339"/>
        <v>0</v>
      </c>
      <c r="AF411" s="155">
        <f t="shared" si="1339"/>
        <v>0</v>
      </c>
      <c r="AG411" s="155">
        <f t="shared" si="1339"/>
        <v>0</v>
      </c>
      <c r="AH411" s="155">
        <f t="shared" si="1339"/>
        <v>0</v>
      </c>
      <c r="AI411" s="155">
        <f t="shared" si="1339"/>
        <v>0</v>
      </c>
      <c r="AJ411" s="155">
        <f t="shared" si="1339"/>
        <v>0</v>
      </c>
      <c r="AK411" s="155">
        <f t="shared" si="1339"/>
        <v>0</v>
      </c>
      <c r="AL411" s="155">
        <f t="shared" si="1339"/>
        <v>0</v>
      </c>
      <c r="AM411" s="155">
        <f t="shared" si="1339"/>
        <v>0</v>
      </c>
      <c r="AN411" s="155">
        <f t="shared" si="1339"/>
        <v>0</v>
      </c>
      <c r="AO411" s="155">
        <f t="shared" si="1339"/>
        <v>0</v>
      </c>
      <c r="AP411" s="155">
        <f t="shared" si="1339"/>
        <v>0</v>
      </c>
      <c r="AQ411" s="155">
        <f t="shared" si="1339"/>
        <v>0</v>
      </c>
      <c r="AR411" s="155">
        <f t="shared" si="1339"/>
        <v>0</v>
      </c>
      <c r="AS411" s="155">
        <f t="shared" si="1339"/>
        <v>0</v>
      </c>
      <c r="AT411" s="155">
        <f t="shared" si="1339"/>
        <v>0</v>
      </c>
      <c r="AU411" s="155">
        <f t="shared" si="1339"/>
        <v>0</v>
      </c>
      <c r="AV411" s="155">
        <f t="shared" si="1339"/>
        <v>0</v>
      </c>
      <c r="AW411" s="155">
        <f t="shared" si="1339"/>
        <v>0</v>
      </c>
      <c r="AX411" s="155">
        <f t="shared" si="1339"/>
        <v>0</v>
      </c>
      <c r="AY411" s="155">
        <f t="shared" si="1339"/>
        <v>0</v>
      </c>
      <c r="AZ411" s="274"/>
    </row>
    <row r="412" spans="1:52" ht="18.75" customHeight="1">
      <c r="A412" s="279" t="s">
        <v>336</v>
      </c>
      <c r="B412" s="288"/>
      <c r="C412" s="289"/>
      <c r="D412" s="194" t="s">
        <v>41</v>
      </c>
      <c r="E412" s="154">
        <f>H412+K412+N412+Q412+T412+W412+Z412+AE412+AJ412+AO412+AR412+AW412</f>
        <v>74314.695189999999</v>
      </c>
      <c r="F412" s="154">
        <f t="shared" ref="F412:F425" si="1340">I412+L412+O412+R412+U412+X412+AA412+AF412+AK412+AP412+AS412+AX412</f>
        <v>13.361789999999999</v>
      </c>
      <c r="G412" s="185">
        <f>F412/E412</f>
        <v>1.7980010502415409E-4</v>
      </c>
      <c r="H412" s="176">
        <f>H413+H414+H415+H417+H418</f>
        <v>13.361789999999999</v>
      </c>
      <c r="I412" s="176">
        <f t="shared" ref="I412" si="1341">I413+I414+I415+I417+I418</f>
        <v>13.361789999999999</v>
      </c>
      <c r="J412" s="176">
        <f>I412/H412*100</f>
        <v>100</v>
      </c>
      <c r="K412" s="176">
        <f t="shared" ref="K412" si="1342">K413+K414+K415+K417+K418</f>
        <v>0</v>
      </c>
      <c r="L412" s="176">
        <f t="shared" ref="L412" si="1343">L413+L414+L415+L417+L418</f>
        <v>0</v>
      </c>
      <c r="M412" s="176" t="e">
        <f>L412/K412*100</f>
        <v>#DIV/0!</v>
      </c>
      <c r="N412" s="176">
        <f t="shared" ref="N412" si="1344">N413+N414+N415+N417+N418</f>
        <v>8185.0202899999995</v>
      </c>
      <c r="O412" s="176">
        <f t="shared" ref="O412" si="1345">O413+O414+O415+O417+O418</f>
        <v>0</v>
      </c>
      <c r="P412" s="176">
        <f>O412/N412*100</f>
        <v>0</v>
      </c>
      <c r="Q412" s="176">
        <f t="shared" ref="Q412" si="1346">Q413+Q414+Q415+Q417+Q418</f>
        <v>8531.1163300000007</v>
      </c>
      <c r="R412" s="176">
        <f t="shared" ref="R412" si="1347">R413+R414+R415+R417+R418</f>
        <v>0</v>
      </c>
      <c r="S412" s="176">
        <f>R412/Q412*100</f>
        <v>0</v>
      </c>
      <c r="T412" s="176">
        <f t="shared" ref="T412" si="1348">T413+T414+T415+T417+T418</f>
        <v>3935.15508</v>
      </c>
      <c r="U412" s="176">
        <f t="shared" ref="U412" si="1349">U413+U414+U415+U417+U418</f>
        <v>0</v>
      </c>
      <c r="V412" s="176">
        <f>U412/T412*100</f>
        <v>0</v>
      </c>
      <c r="W412" s="176">
        <f t="shared" ref="W412" si="1350">W413+W414+W415+W417+W418</f>
        <v>2727.3934600000002</v>
      </c>
      <c r="X412" s="176">
        <f t="shared" ref="X412" si="1351">X413+X414+X415+X417+X418</f>
        <v>0</v>
      </c>
      <c r="Y412" s="176">
        <f>X412/W412*100</f>
        <v>0</v>
      </c>
      <c r="Z412" s="176">
        <f t="shared" ref="Z412" si="1352">Z413+Z414+Z415+Z417+Z418</f>
        <v>1787.7600900000002</v>
      </c>
      <c r="AA412" s="176">
        <f t="shared" ref="AA412" si="1353">AA413+AA414+AA415+AA417+AA418</f>
        <v>0</v>
      </c>
      <c r="AB412" s="176">
        <f t="shared" ref="AB412" si="1354">AB413+AB414+AB415+AB417+AB418</f>
        <v>0</v>
      </c>
      <c r="AC412" s="176">
        <f t="shared" ref="AC412" si="1355">AC413+AC414+AC415+AC417+AC418</f>
        <v>0</v>
      </c>
      <c r="AD412" s="176">
        <f>AC412/Z412*100</f>
        <v>0</v>
      </c>
      <c r="AE412" s="176">
        <f t="shared" ref="AE412" si="1356">AE413+AE414+AE415+AE417+AE418</f>
        <v>16003.79902</v>
      </c>
      <c r="AF412" s="176">
        <f t="shared" ref="AF412" si="1357">AF413+AF414+AF415+AF417+AF418</f>
        <v>0</v>
      </c>
      <c r="AG412" s="176">
        <f t="shared" ref="AG412" si="1358">AG413+AG414+AG415+AG417+AG418</f>
        <v>0</v>
      </c>
      <c r="AH412" s="176">
        <f t="shared" ref="AH412" si="1359">AH413+AH414+AH415+AH417+AH418</f>
        <v>0</v>
      </c>
      <c r="AI412" s="176">
        <f>AH412/AE412*100</f>
        <v>0</v>
      </c>
      <c r="AJ412" s="176">
        <f t="shared" ref="AJ412" si="1360">AJ413+AJ414+AJ415+AJ417+AJ418</f>
        <v>4613.9210000000003</v>
      </c>
      <c r="AK412" s="176">
        <f t="shared" ref="AK412" si="1361">AK413+AK414+AK415+AK417+AK418</f>
        <v>0</v>
      </c>
      <c r="AL412" s="176">
        <f t="shared" ref="AL412" si="1362">AL413+AL414+AL415+AL417+AL418</f>
        <v>0</v>
      </c>
      <c r="AM412" s="176">
        <f t="shared" ref="AM412" si="1363">AM413+AM414+AM415+AM417+AM418</f>
        <v>0</v>
      </c>
      <c r="AN412" s="176">
        <f>AM412/AJ412*100</f>
        <v>0</v>
      </c>
      <c r="AO412" s="176">
        <f t="shared" ref="AO412" si="1364">AO413+AO414+AO415+AO417+AO418</f>
        <v>2720</v>
      </c>
      <c r="AP412" s="176">
        <f t="shared" ref="AP412" si="1365">AP413+AP414+AP415+AP417+AP418</f>
        <v>0</v>
      </c>
      <c r="AQ412" s="176">
        <f>AP412/AO412*100</f>
        <v>0</v>
      </c>
      <c r="AR412" s="176">
        <f t="shared" ref="AR412" si="1366">AR413+AR414+AR415+AR417+AR418</f>
        <v>22720</v>
      </c>
      <c r="AS412" s="176">
        <f t="shared" ref="AS412" si="1367">AS413+AS414+AS415+AS417+AS418</f>
        <v>0</v>
      </c>
      <c r="AT412" s="176">
        <f t="shared" ref="AT412" si="1368">AT413+AT414+AT415+AT417+AT418</f>
        <v>0</v>
      </c>
      <c r="AU412" s="176">
        <f t="shared" ref="AU412" si="1369">AU413+AU414+AU415+AU417+AU418</f>
        <v>0</v>
      </c>
      <c r="AV412" s="176">
        <f>AU412/AR412*100</f>
        <v>0</v>
      </c>
      <c r="AW412" s="176">
        <f t="shared" ref="AW412" si="1370">AW413+AW414+AW415+AW417+AW418</f>
        <v>3077.16813</v>
      </c>
      <c r="AX412" s="176">
        <f t="shared" ref="AX412" si="1371">AX413+AX414+AX415+AX417+AX418</f>
        <v>0</v>
      </c>
      <c r="AY412" s="176">
        <f>AX412/AW412*100</f>
        <v>0</v>
      </c>
      <c r="AZ412" s="272"/>
    </row>
    <row r="413" spans="1:52" ht="31.5">
      <c r="A413" s="290"/>
      <c r="B413" s="291"/>
      <c r="C413" s="292"/>
      <c r="D413" s="186" t="s">
        <v>37</v>
      </c>
      <c r="E413" s="154">
        <f t="shared" ref="E413:E425" si="1372">H413+K413+N413+Q413+T413+W413+Z413+AE413+AJ413+AO413+AR413+AW413</f>
        <v>0</v>
      </c>
      <c r="F413" s="154">
        <f t="shared" si="1340"/>
        <v>0</v>
      </c>
      <c r="G413" s="179"/>
      <c r="H413" s="155">
        <f t="shared" ref="H413:AY413" si="1373">H391+H168</f>
        <v>0</v>
      </c>
      <c r="I413" s="155">
        <f t="shared" si="1373"/>
        <v>0</v>
      </c>
      <c r="J413" s="155">
        <f t="shared" si="1373"/>
        <v>0</v>
      </c>
      <c r="K413" s="155">
        <f t="shared" si="1373"/>
        <v>0</v>
      </c>
      <c r="L413" s="155">
        <f t="shared" si="1373"/>
        <v>0</v>
      </c>
      <c r="M413" s="155">
        <f t="shared" si="1373"/>
        <v>0</v>
      </c>
      <c r="N413" s="155">
        <f t="shared" si="1373"/>
        <v>0</v>
      </c>
      <c r="O413" s="155">
        <f t="shared" si="1373"/>
        <v>0</v>
      </c>
      <c r="P413" s="155">
        <f t="shared" si="1373"/>
        <v>0</v>
      </c>
      <c r="Q413" s="155">
        <f t="shared" si="1373"/>
        <v>0</v>
      </c>
      <c r="R413" s="155">
        <f t="shared" si="1373"/>
        <v>0</v>
      </c>
      <c r="S413" s="155">
        <f t="shared" si="1373"/>
        <v>0</v>
      </c>
      <c r="T413" s="155">
        <f t="shared" si="1373"/>
        <v>0</v>
      </c>
      <c r="U413" s="155">
        <f t="shared" si="1373"/>
        <v>0</v>
      </c>
      <c r="V413" s="155">
        <f t="shared" si="1373"/>
        <v>0</v>
      </c>
      <c r="W413" s="155">
        <f t="shared" si="1373"/>
        <v>0</v>
      </c>
      <c r="X413" s="155">
        <f t="shared" si="1373"/>
        <v>0</v>
      </c>
      <c r="Y413" s="155">
        <f t="shared" si="1373"/>
        <v>0</v>
      </c>
      <c r="Z413" s="155">
        <f t="shared" si="1373"/>
        <v>0</v>
      </c>
      <c r="AA413" s="155">
        <f t="shared" si="1373"/>
        <v>0</v>
      </c>
      <c r="AB413" s="155">
        <f t="shared" si="1373"/>
        <v>0</v>
      </c>
      <c r="AC413" s="155">
        <f t="shared" si="1373"/>
        <v>0</v>
      </c>
      <c r="AD413" s="155">
        <f t="shared" si="1373"/>
        <v>0</v>
      </c>
      <c r="AE413" s="155">
        <f t="shared" si="1373"/>
        <v>0</v>
      </c>
      <c r="AF413" s="155">
        <f t="shared" si="1373"/>
        <v>0</v>
      </c>
      <c r="AG413" s="155">
        <f t="shared" si="1373"/>
        <v>0</v>
      </c>
      <c r="AH413" s="155">
        <f t="shared" si="1373"/>
        <v>0</v>
      </c>
      <c r="AI413" s="155">
        <f t="shared" si="1373"/>
        <v>0</v>
      </c>
      <c r="AJ413" s="155">
        <f t="shared" si="1373"/>
        <v>0</v>
      </c>
      <c r="AK413" s="155">
        <f t="shared" si="1373"/>
        <v>0</v>
      </c>
      <c r="AL413" s="155">
        <f t="shared" si="1373"/>
        <v>0</v>
      </c>
      <c r="AM413" s="155">
        <f t="shared" si="1373"/>
        <v>0</v>
      </c>
      <c r="AN413" s="155">
        <f t="shared" si="1373"/>
        <v>0</v>
      </c>
      <c r="AO413" s="155">
        <f t="shared" si="1373"/>
        <v>0</v>
      </c>
      <c r="AP413" s="155">
        <f t="shared" si="1373"/>
        <v>0</v>
      </c>
      <c r="AQ413" s="155">
        <f t="shared" si="1373"/>
        <v>0</v>
      </c>
      <c r="AR413" s="155">
        <f t="shared" si="1373"/>
        <v>0</v>
      </c>
      <c r="AS413" s="155">
        <f t="shared" si="1373"/>
        <v>0</v>
      </c>
      <c r="AT413" s="155">
        <f t="shared" si="1373"/>
        <v>0</v>
      </c>
      <c r="AU413" s="155">
        <f t="shared" si="1373"/>
        <v>0</v>
      </c>
      <c r="AV413" s="155">
        <f t="shared" si="1373"/>
        <v>0</v>
      </c>
      <c r="AW413" s="155">
        <f t="shared" si="1373"/>
        <v>0</v>
      </c>
      <c r="AX413" s="155">
        <f t="shared" si="1373"/>
        <v>0</v>
      </c>
      <c r="AY413" s="155">
        <f t="shared" si="1373"/>
        <v>0</v>
      </c>
      <c r="AZ413" s="273"/>
    </row>
    <row r="414" spans="1:52" ht="61.5" customHeight="1">
      <c r="A414" s="290"/>
      <c r="B414" s="291"/>
      <c r="C414" s="292"/>
      <c r="D414" s="189" t="s">
        <v>2</v>
      </c>
      <c r="E414" s="154">
        <f>H414+K414+N414+Q414+T414+W414+Z414+AE414+AJ414+AO414+AR414+AW414</f>
        <v>12221</v>
      </c>
      <c r="F414" s="154">
        <f t="shared" si="1340"/>
        <v>0</v>
      </c>
      <c r="G414" s="190"/>
      <c r="H414" s="155">
        <f t="shared" ref="H414:AY414" si="1374">H392+H169</f>
        <v>0</v>
      </c>
      <c r="I414" s="155">
        <f t="shared" si="1374"/>
        <v>0</v>
      </c>
      <c r="J414" s="155">
        <f t="shared" si="1374"/>
        <v>0</v>
      </c>
      <c r="K414" s="155">
        <f t="shared" si="1374"/>
        <v>0</v>
      </c>
      <c r="L414" s="155">
        <f t="shared" si="1374"/>
        <v>0</v>
      </c>
      <c r="M414" s="155">
        <f t="shared" si="1374"/>
        <v>0</v>
      </c>
      <c r="N414" s="155">
        <f t="shared" si="1374"/>
        <v>0</v>
      </c>
      <c r="O414" s="155">
        <f t="shared" si="1374"/>
        <v>0</v>
      </c>
      <c r="P414" s="155">
        <f t="shared" si="1374"/>
        <v>0</v>
      </c>
      <c r="Q414" s="155">
        <f t="shared" si="1374"/>
        <v>0</v>
      </c>
      <c r="R414" s="155">
        <f t="shared" si="1374"/>
        <v>0</v>
      </c>
      <c r="S414" s="155">
        <f t="shared" si="1374"/>
        <v>0</v>
      </c>
      <c r="T414" s="155">
        <f t="shared" si="1374"/>
        <v>0</v>
      </c>
      <c r="U414" s="155">
        <f t="shared" si="1374"/>
        <v>0</v>
      </c>
      <c r="V414" s="155">
        <f t="shared" si="1374"/>
        <v>0</v>
      </c>
      <c r="W414" s="155">
        <f t="shared" si="1374"/>
        <v>0</v>
      </c>
      <c r="X414" s="155">
        <f t="shared" si="1374"/>
        <v>0</v>
      </c>
      <c r="Y414" s="155">
        <f t="shared" si="1374"/>
        <v>0</v>
      </c>
      <c r="Z414" s="155">
        <f t="shared" si="1374"/>
        <v>0</v>
      </c>
      <c r="AA414" s="155">
        <f t="shared" si="1374"/>
        <v>0</v>
      </c>
      <c r="AB414" s="155">
        <f t="shared" si="1374"/>
        <v>0</v>
      </c>
      <c r="AC414" s="155">
        <f t="shared" si="1374"/>
        <v>0</v>
      </c>
      <c r="AD414" s="155">
        <f t="shared" si="1374"/>
        <v>0</v>
      </c>
      <c r="AE414" s="155">
        <f t="shared" si="1374"/>
        <v>2450</v>
      </c>
      <c r="AF414" s="155">
        <f t="shared" si="1374"/>
        <v>0</v>
      </c>
      <c r="AG414" s="155">
        <f t="shared" si="1374"/>
        <v>0</v>
      </c>
      <c r="AH414" s="155">
        <f t="shared" si="1374"/>
        <v>0</v>
      </c>
      <c r="AI414" s="155">
        <f t="shared" si="1374"/>
        <v>0</v>
      </c>
      <c r="AJ414" s="155">
        <f t="shared" si="1374"/>
        <v>2450</v>
      </c>
      <c r="AK414" s="155">
        <f t="shared" si="1374"/>
        <v>0</v>
      </c>
      <c r="AL414" s="155">
        <f t="shared" si="1374"/>
        <v>0</v>
      </c>
      <c r="AM414" s="155">
        <f t="shared" si="1374"/>
        <v>0</v>
      </c>
      <c r="AN414" s="155">
        <f t="shared" si="1374"/>
        <v>0</v>
      </c>
      <c r="AO414" s="155">
        <f t="shared" si="1374"/>
        <v>2450</v>
      </c>
      <c r="AP414" s="155">
        <f t="shared" si="1374"/>
        <v>0</v>
      </c>
      <c r="AQ414" s="155">
        <f t="shared" si="1374"/>
        <v>0</v>
      </c>
      <c r="AR414" s="155">
        <f t="shared" si="1374"/>
        <v>2450</v>
      </c>
      <c r="AS414" s="155">
        <f t="shared" si="1374"/>
        <v>0</v>
      </c>
      <c r="AT414" s="155">
        <f t="shared" si="1374"/>
        <v>0</v>
      </c>
      <c r="AU414" s="155">
        <f t="shared" si="1374"/>
        <v>0</v>
      </c>
      <c r="AV414" s="155">
        <f t="shared" si="1374"/>
        <v>0</v>
      </c>
      <c r="AW414" s="155">
        <f t="shared" si="1374"/>
        <v>2421</v>
      </c>
      <c r="AX414" s="155">
        <f t="shared" si="1374"/>
        <v>0</v>
      </c>
      <c r="AY414" s="155">
        <f t="shared" si="1374"/>
        <v>0</v>
      </c>
      <c r="AZ414" s="273"/>
    </row>
    <row r="415" spans="1:52" ht="20.25" customHeight="1">
      <c r="A415" s="290"/>
      <c r="B415" s="291"/>
      <c r="C415" s="292"/>
      <c r="D415" s="206" t="s">
        <v>279</v>
      </c>
      <c r="E415" s="154">
        <f t="shared" si="1372"/>
        <v>62093.695189999999</v>
      </c>
      <c r="F415" s="154">
        <f t="shared" si="1340"/>
        <v>13.361789999999999</v>
      </c>
      <c r="G415" s="190"/>
      <c r="H415" s="155">
        <f t="shared" ref="H415:AY415" si="1375">H393+H170</f>
        <v>13.361789999999999</v>
      </c>
      <c r="I415" s="155">
        <f t="shared" si="1375"/>
        <v>13.361789999999999</v>
      </c>
      <c r="J415" s="155">
        <f t="shared" si="1375"/>
        <v>0</v>
      </c>
      <c r="K415" s="155">
        <f t="shared" si="1375"/>
        <v>0</v>
      </c>
      <c r="L415" s="155">
        <f t="shared" si="1375"/>
        <v>0</v>
      </c>
      <c r="M415" s="155">
        <f t="shared" si="1375"/>
        <v>0</v>
      </c>
      <c r="N415" s="155">
        <f t="shared" si="1375"/>
        <v>8185.0202899999995</v>
      </c>
      <c r="O415" s="155">
        <f t="shared" si="1375"/>
        <v>0</v>
      </c>
      <c r="P415" s="155">
        <f t="shared" si="1375"/>
        <v>0</v>
      </c>
      <c r="Q415" s="155">
        <f t="shared" si="1375"/>
        <v>8531.1163300000007</v>
      </c>
      <c r="R415" s="155">
        <f t="shared" si="1375"/>
        <v>0</v>
      </c>
      <c r="S415" s="155">
        <f t="shared" si="1375"/>
        <v>0</v>
      </c>
      <c r="T415" s="155">
        <f t="shared" si="1375"/>
        <v>3935.15508</v>
      </c>
      <c r="U415" s="155">
        <f t="shared" si="1375"/>
        <v>0</v>
      </c>
      <c r="V415" s="155">
        <f t="shared" si="1375"/>
        <v>0</v>
      </c>
      <c r="W415" s="155">
        <f t="shared" si="1375"/>
        <v>2727.3934600000002</v>
      </c>
      <c r="X415" s="155">
        <f t="shared" si="1375"/>
        <v>0</v>
      </c>
      <c r="Y415" s="155">
        <f t="shared" si="1375"/>
        <v>0</v>
      </c>
      <c r="Z415" s="155">
        <f t="shared" si="1375"/>
        <v>1787.7600900000002</v>
      </c>
      <c r="AA415" s="155">
        <f t="shared" si="1375"/>
        <v>0</v>
      </c>
      <c r="AB415" s="155">
        <f t="shared" si="1375"/>
        <v>0</v>
      </c>
      <c r="AC415" s="155">
        <f t="shared" si="1375"/>
        <v>0</v>
      </c>
      <c r="AD415" s="155">
        <f t="shared" si="1375"/>
        <v>0</v>
      </c>
      <c r="AE415" s="155">
        <f t="shared" si="1375"/>
        <v>13553.79902</v>
      </c>
      <c r="AF415" s="155">
        <f t="shared" si="1375"/>
        <v>0</v>
      </c>
      <c r="AG415" s="155">
        <f t="shared" si="1375"/>
        <v>0</v>
      </c>
      <c r="AH415" s="155">
        <f t="shared" si="1375"/>
        <v>0</v>
      </c>
      <c r="AI415" s="155">
        <f t="shared" si="1375"/>
        <v>0</v>
      </c>
      <c r="AJ415" s="155">
        <f t="shared" si="1375"/>
        <v>2163.9209999999998</v>
      </c>
      <c r="AK415" s="155">
        <f t="shared" si="1375"/>
        <v>0</v>
      </c>
      <c r="AL415" s="155">
        <f t="shared" si="1375"/>
        <v>0</v>
      </c>
      <c r="AM415" s="155">
        <f t="shared" si="1375"/>
        <v>0</v>
      </c>
      <c r="AN415" s="155">
        <f t="shared" si="1375"/>
        <v>0</v>
      </c>
      <c r="AO415" s="155">
        <f t="shared" si="1375"/>
        <v>270</v>
      </c>
      <c r="AP415" s="155">
        <f t="shared" si="1375"/>
        <v>0</v>
      </c>
      <c r="AQ415" s="155">
        <f t="shared" si="1375"/>
        <v>0</v>
      </c>
      <c r="AR415" s="155">
        <f t="shared" si="1375"/>
        <v>20270</v>
      </c>
      <c r="AS415" s="155">
        <f t="shared" si="1375"/>
        <v>0</v>
      </c>
      <c r="AT415" s="155">
        <f t="shared" si="1375"/>
        <v>0</v>
      </c>
      <c r="AU415" s="155">
        <f t="shared" si="1375"/>
        <v>0</v>
      </c>
      <c r="AV415" s="155">
        <f t="shared" si="1375"/>
        <v>0</v>
      </c>
      <c r="AW415" s="155">
        <f t="shared" si="1375"/>
        <v>656.16813000000002</v>
      </c>
      <c r="AX415" s="155">
        <f t="shared" si="1375"/>
        <v>0</v>
      </c>
      <c r="AY415" s="155">
        <f t="shared" si="1375"/>
        <v>0</v>
      </c>
      <c r="AZ415" s="273"/>
    </row>
    <row r="416" spans="1:52" ht="86.25" customHeight="1">
      <c r="A416" s="290"/>
      <c r="B416" s="291"/>
      <c r="C416" s="292"/>
      <c r="D416" s="206" t="s">
        <v>286</v>
      </c>
      <c r="E416" s="154">
        <f t="shared" si="1372"/>
        <v>3507.8110000000001</v>
      </c>
      <c r="F416" s="154">
        <f t="shared" si="1340"/>
        <v>0</v>
      </c>
      <c r="G416" s="159"/>
      <c r="H416" s="155">
        <f t="shared" ref="H416:AY416" si="1376">H394+H171</f>
        <v>0</v>
      </c>
      <c r="I416" s="155">
        <f t="shared" si="1376"/>
        <v>0</v>
      </c>
      <c r="J416" s="155">
        <f t="shared" si="1376"/>
        <v>0</v>
      </c>
      <c r="K416" s="155">
        <f t="shared" si="1376"/>
        <v>0</v>
      </c>
      <c r="L416" s="155">
        <f t="shared" si="1376"/>
        <v>0</v>
      </c>
      <c r="M416" s="155">
        <f t="shared" si="1376"/>
        <v>0</v>
      </c>
      <c r="N416" s="155">
        <f t="shared" si="1376"/>
        <v>2782.7116000000001</v>
      </c>
      <c r="O416" s="155">
        <f t="shared" si="1376"/>
        <v>0</v>
      </c>
      <c r="P416" s="155">
        <f t="shared" si="1376"/>
        <v>0</v>
      </c>
      <c r="Q416" s="155">
        <f t="shared" si="1376"/>
        <v>0</v>
      </c>
      <c r="R416" s="155">
        <f t="shared" si="1376"/>
        <v>0</v>
      </c>
      <c r="S416" s="155">
        <f t="shared" si="1376"/>
        <v>0</v>
      </c>
      <c r="T416" s="155">
        <f t="shared" si="1376"/>
        <v>346.93127000000004</v>
      </c>
      <c r="U416" s="155">
        <f t="shared" si="1376"/>
        <v>0</v>
      </c>
      <c r="V416" s="155">
        <f t="shared" si="1376"/>
        <v>0</v>
      </c>
      <c r="W416" s="155">
        <f t="shared" si="1376"/>
        <v>0</v>
      </c>
      <c r="X416" s="155">
        <f t="shared" si="1376"/>
        <v>0</v>
      </c>
      <c r="Y416" s="155">
        <f t="shared" si="1376"/>
        <v>0</v>
      </c>
      <c r="Z416" s="155">
        <f t="shared" si="1376"/>
        <v>0</v>
      </c>
      <c r="AA416" s="155">
        <f t="shared" si="1376"/>
        <v>0</v>
      </c>
      <c r="AB416" s="155">
        <f t="shared" si="1376"/>
        <v>0</v>
      </c>
      <c r="AC416" s="155">
        <f t="shared" si="1376"/>
        <v>0</v>
      </c>
      <c r="AD416" s="155">
        <f t="shared" si="1376"/>
        <v>0</v>
      </c>
      <c r="AE416" s="155">
        <f t="shared" si="1376"/>
        <v>0</v>
      </c>
      <c r="AF416" s="155">
        <f t="shared" si="1376"/>
        <v>0</v>
      </c>
      <c r="AG416" s="155">
        <f t="shared" si="1376"/>
        <v>0</v>
      </c>
      <c r="AH416" s="155">
        <f t="shared" si="1376"/>
        <v>0</v>
      </c>
      <c r="AI416" s="155">
        <f t="shared" si="1376"/>
        <v>0</v>
      </c>
      <c r="AJ416" s="155">
        <f t="shared" si="1376"/>
        <v>0</v>
      </c>
      <c r="AK416" s="155">
        <f t="shared" si="1376"/>
        <v>0</v>
      </c>
      <c r="AL416" s="155">
        <f t="shared" si="1376"/>
        <v>0</v>
      </c>
      <c r="AM416" s="155">
        <f t="shared" si="1376"/>
        <v>0</v>
      </c>
      <c r="AN416" s="155">
        <f t="shared" si="1376"/>
        <v>0</v>
      </c>
      <c r="AO416" s="155">
        <f t="shared" si="1376"/>
        <v>0</v>
      </c>
      <c r="AP416" s="155">
        <f t="shared" si="1376"/>
        <v>0</v>
      </c>
      <c r="AQ416" s="155">
        <f t="shared" si="1376"/>
        <v>0</v>
      </c>
      <c r="AR416" s="155">
        <f t="shared" si="1376"/>
        <v>0</v>
      </c>
      <c r="AS416" s="155">
        <f t="shared" si="1376"/>
        <v>0</v>
      </c>
      <c r="AT416" s="155">
        <f t="shared" si="1376"/>
        <v>0</v>
      </c>
      <c r="AU416" s="155">
        <f t="shared" si="1376"/>
        <v>0</v>
      </c>
      <c r="AV416" s="155">
        <f t="shared" si="1376"/>
        <v>0</v>
      </c>
      <c r="AW416" s="155">
        <f t="shared" si="1376"/>
        <v>378.16813000000002</v>
      </c>
      <c r="AX416" s="155">
        <f t="shared" si="1376"/>
        <v>0</v>
      </c>
      <c r="AY416" s="155">
        <f t="shared" si="1376"/>
        <v>0</v>
      </c>
      <c r="AZ416" s="273"/>
    </row>
    <row r="417" spans="1:52" ht="20.25" customHeight="1">
      <c r="A417" s="290"/>
      <c r="B417" s="291"/>
      <c r="C417" s="292"/>
      <c r="D417" s="206" t="s">
        <v>280</v>
      </c>
      <c r="E417" s="154">
        <f t="shared" si="1372"/>
        <v>0</v>
      </c>
      <c r="F417" s="154">
        <f t="shared" si="1340"/>
        <v>0</v>
      </c>
      <c r="G417" s="159"/>
      <c r="H417" s="155">
        <f t="shared" ref="H417:AY417" si="1377">H395+H172</f>
        <v>0</v>
      </c>
      <c r="I417" s="155">
        <f t="shared" si="1377"/>
        <v>0</v>
      </c>
      <c r="J417" s="155">
        <f t="shared" si="1377"/>
        <v>0</v>
      </c>
      <c r="K417" s="155">
        <f t="shared" si="1377"/>
        <v>0</v>
      </c>
      <c r="L417" s="155">
        <f t="shared" si="1377"/>
        <v>0</v>
      </c>
      <c r="M417" s="155">
        <f t="shared" si="1377"/>
        <v>0</v>
      </c>
      <c r="N417" s="155">
        <f t="shared" si="1377"/>
        <v>0</v>
      </c>
      <c r="O417" s="155">
        <f t="shared" si="1377"/>
        <v>0</v>
      </c>
      <c r="P417" s="155">
        <f t="shared" si="1377"/>
        <v>0</v>
      </c>
      <c r="Q417" s="155">
        <f t="shared" si="1377"/>
        <v>0</v>
      </c>
      <c r="R417" s="155">
        <f t="shared" si="1377"/>
        <v>0</v>
      </c>
      <c r="S417" s="155">
        <f t="shared" si="1377"/>
        <v>0</v>
      </c>
      <c r="T417" s="155">
        <f t="shared" si="1377"/>
        <v>0</v>
      </c>
      <c r="U417" s="155">
        <f t="shared" si="1377"/>
        <v>0</v>
      </c>
      <c r="V417" s="155">
        <f t="shared" si="1377"/>
        <v>0</v>
      </c>
      <c r="W417" s="155">
        <f t="shared" si="1377"/>
        <v>0</v>
      </c>
      <c r="X417" s="155">
        <f t="shared" si="1377"/>
        <v>0</v>
      </c>
      <c r="Y417" s="155">
        <f t="shared" si="1377"/>
        <v>0</v>
      </c>
      <c r="Z417" s="155">
        <f t="shared" si="1377"/>
        <v>0</v>
      </c>
      <c r="AA417" s="155">
        <f t="shared" si="1377"/>
        <v>0</v>
      </c>
      <c r="AB417" s="155">
        <f t="shared" si="1377"/>
        <v>0</v>
      </c>
      <c r="AC417" s="155">
        <f t="shared" si="1377"/>
        <v>0</v>
      </c>
      <c r="AD417" s="155">
        <f t="shared" si="1377"/>
        <v>0</v>
      </c>
      <c r="AE417" s="155">
        <f t="shared" si="1377"/>
        <v>0</v>
      </c>
      <c r="AF417" s="155">
        <f t="shared" si="1377"/>
        <v>0</v>
      </c>
      <c r="AG417" s="155">
        <f t="shared" si="1377"/>
        <v>0</v>
      </c>
      <c r="AH417" s="155">
        <f t="shared" si="1377"/>
        <v>0</v>
      </c>
      <c r="AI417" s="155">
        <f t="shared" si="1377"/>
        <v>0</v>
      </c>
      <c r="AJ417" s="155">
        <f t="shared" si="1377"/>
        <v>0</v>
      </c>
      <c r="AK417" s="155">
        <f t="shared" si="1377"/>
        <v>0</v>
      </c>
      <c r="AL417" s="155">
        <f t="shared" si="1377"/>
        <v>0</v>
      </c>
      <c r="AM417" s="155">
        <f t="shared" si="1377"/>
        <v>0</v>
      </c>
      <c r="AN417" s="155">
        <f t="shared" si="1377"/>
        <v>0</v>
      </c>
      <c r="AO417" s="155">
        <f t="shared" si="1377"/>
        <v>0</v>
      </c>
      <c r="AP417" s="155">
        <f t="shared" si="1377"/>
        <v>0</v>
      </c>
      <c r="AQ417" s="155">
        <f t="shared" si="1377"/>
        <v>0</v>
      </c>
      <c r="AR417" s="155">
        <f t="shared" si="1377"/>
        <v>0</v>
      </c>
      <c r="AS417" s="155">
        <f t="shared" si="1377"/>
        <v>0</v>
      </c>
      <c r="AT417" s="155">
        <f t="shared" si="1377"/>
        <v>0</v>
      </c>
      <c r="AU417" s="155">
        <f t="shared" si="1377"/>
        <v>0</v>
      </c>
      <c r="AV417" s="155">
        <f t="shared" si="1377"/>
        <v>0</v>
      </c>
      <c r="AW417" s="155">
        <f t="shared" si="1377"/>
        <v>0</v>
      </c>
      <c r="AX417" s="155">
        <f t="shared" si="1377"/>
        <v>0</v>
      </c>
      <c r="AY417" s="155">
        <f t="shared" si="1377"/>
        <v>0</v>
      </c>
      <c r="AZ417" s="273"/>
    </row>
    <row r="418" spans="1:52" ht="31.5">
      <c r="A418" s="293"/>
      <c r="B418" s="294"/>
      <c r="C418" s="295"/>
      <c r="D418" s="177" t="s">
        <v>43</v>
      </c>
      <c r="E418" s="154">
        <f t="shared" si="1372"/>
        <v>0</v>
      </c>
      <c r="F418" s="154">
        <f t="shared" si="1340"/>
        <v>0</v>
      </c>
      <c r="G418" s="179"/>
      <c r="H418" s="155">
        <f t="shared" ref="H418:AY418" si="1378">H396+H173</f>
        <v>0</v>
      </c>
      <c r="I418" s="155">
        <f t="shared" si="1378"/>
        <v>0</v>
      </c>
      <c r="J418" s="155">
        <f t="shared" si="1378"/>
        <v>0</v>
      </c>
      <c r="K418" s="155">
        <f t="shared" si="1378"/>
        <v>0</v>
      </c>
      <c r="L418" s="155">
        <f t="shared" si="1378"/>
        <v>0</v>
      </c>
      <c r="M418" s="155">
        <f t="shared" si="1378"/>
        <v>0</v>
      </c>
      <c r="N418" s="155">
        <f t="shared" si="1378"/>
        <v>0</v>
      </c>
      <c r="O418" s="155">
        <f t="shared" si="1378"/>
        <v>0</v>
      </c>
      <c r="P418" s="155">
        <f t="shared" si="1378"/>
        <v>0</v>
      </c>
      <c r="Q418" s="155">
        <f t="shared" si="1378"/>
        <v>0</v>
      </c>
      <c r="R418" s="155">
        <f t="shared" si="1378"/>
        <v>0</v>
      </c>
      <c r="S418" s="155">
        <f t="shared" si="1378"/>
        <v>0</v>
      </c>
      <c r="T418" s="155">
        <f t="shared" si="1378"/>
        <v>0</v>
      </c>
      <c r="U418" s="155">
        <f t="shared" si="1378"/>
        <v>0</v>
      </c>
      <c r="V418" s="155">
        <f t="shared" si="1378"/>
        <v>0</v>
      </c>
      <c r="W418" s="155">
        <f t="shared" si="1378"/>
        <v>0</v>
      </c>
      <c r="X418" s="155">
        <f t="shared" si="1378"/>
        <v>0</v>
      </c>
      <c r="Y418" s="155">
        <f t="shared" si="1378"/>
        <v>0</v>
      </c>
      <c r="Z418" s="155">
        <f t="shared" si="1378"/>
        <v>0</v>
      </c>
      <c r="AA418" s="155">
        <f t="shared" si="1378"/>
        <v>0</v>
      </c>
      <c r="AB418" s="155">
        <f t="shared" si="1378"/>
        <v>0</v>
      </c>
      <c r="AC418" s="155">
        <f t="shared" si="1378"/>
        <v>0</v>
      </c>
      <c r="AD418" s="155">
        <f t="shared" si="1378"/>
        <v>0</v>
      </c>
      <c r="AE418" s="155">
        <f t="shared" si="1378"/>
        <v>0</v>
      </c>
      <c r="AF418" s="155">
        <f t="shared" si="1378"/>
        <v>0</v>
      </c>
      <c r="AG418" s="155">
        <f t="shared" si="1378"/>
        <v>0</v>
      </c>
      <c r="AH418" s="155">
        <f t="shared" si="1378"/>
        <v>0</v>
      </c>
      <c r="AI418" s="155">
        <f t="shared" si="1378"/>
        <v>0</v>
      </c>
      <c r="AJ418" s="155">
        <f t="shared" si="1378"/>
        <v>0</v>
      </c>
      <c r="AK418" s="155">
        <f t="shared" si="1378"/>
        <v>0</v>
      </c>
      <c r="AL418" s="155">
        <f t="shared" si="1378"/>
        <v>0</v>
      </c>
      <c r="AM418" s="155">
        <f t="shared" si="1378"/>
        <v>0</v>
      </c>
      <c r="AN418" s="155">
        <f t="shared" si="1378"/>
        <v>0</v>
      </c>
      <c r="AO418" s="155">
        <f t="shared" si="1378"/>
        <v>0</v>
      </c>
      <c r="AP418" s="155">
        <f t="shared" si="1378"/>
        <v>0</v>
      </c>
      <c r="AQ418" s="155">
        <f t="shared" si="1378"/>
        <v>0</v>
      </c>
      <c r="AR418" s="155">
        <f t="shared" si="1378"/>
        <v>0</v>
      </c>
      <c r="AS418" s="155">
        <f t="shared" si="1378"/>
        <v>0</v>
      </c>
      <c r="AT418" s="155">
        <f t="shared" si="1378"/>
        <v>0</v>
      </c>
      <c r="AU418" s="155">
        <f t="shared" si="1378"/>
        <v>0</v>
      </c>
      <c r="AV418" s="155">
        <f t="shared" si="1378"/>
        <v>0</v>
      </c>
      <c r="AW418" s="155">
        <f t="shared" si="1378"/>
        <v>0</v>
      </c>
      <c r="AX418" s="155">
        <f t="shared" si="1378"/>
        <v>0</v>
      </c>
      <c r="AY418" s="155">
        <f t="shared" si="1378"/>
        <v>0</v>
      </c>
      <c r="AZ418" s="274"/>
    </row>
    <row r="419" spans="1:52" ht="18.75" customHeight="1">
      <c r="A419" s="279" t="s">
        <v>337</v>
      </c>
      <c r="B419" s="288"/>
      <c r="C419" s="289"/>
      <c r="D419" s="194" t="s">
        <v>41</v>
      </c>
      <c r="E419" s="154">
        <f t="shared" si="1372"/>
        <v>54726.48</v>
      </c>
      <c r="F419" s="154">
        <f t="shared" si="1340"/>
        <v>0</v>
      </c>
      <c r="G419" s="185">
        <f>F419/E419</f>
        <v>0</v>
      </c>
      <c r="H419" s="176">
        <f>H420+H421+H422+H424+H425</f>
        <v>0</v>
      </c>
      <c r="I419" s="176">
        <f t="shared" ref="I419" si="1379">I420+I421+I422+I424+I425</f>
        <v>0</v>
      </c>
      <c r="J419" s="176" t="e">
        <f>I419/H419*100</f>
        <v>#DIV/0!</v>
      </c>
      <c r="K419" s="176">
        <f t="shared" ref="K419" si="1380">K420+K421+K422+K424+K425</f>
        <v>0</v>
      </c>
      <c r="L419" s="176">
        <f t="shared" ref="L419" si="1381">L420+L421+L422+L424+L425</f>
        <v>0</v>
      </c>
      <c r="M419" s="176" t="e">
        <f>L419/K419*100</f>
        <v>#DIV/0!</v>
      </c>
      <c r="N419" s="176">
        <f t="shared" ref="N419" si="1382">N420+N421+N422+N424+N425</f>
        <v>0</v>
      </c>
      <c r="O419" s="176">
        <f t="shared" ref="O419" si="1383">O420+O421+O422+O424+O425</f>
        <v>0</v>
      </c>
      <c r="P419" s="176" t="e">
        <f>O419/N419*100</f>
        <v>#DIV/0!</v>
      </c>
      <c r="Q419" s="176">
        <f t="shared" ref="Q419" si="1384">Q420+Q421+Q422+Q424+Q425</f>
        <v>0</v>
      </c>
      <c r="R419" s="176">
        <f t="shared" ref="R419" si="1385">R420+R421+R422+R424+R425</f>
        <v>0</v>
      </c>
      <c r="S419" s="176" t="e">
        <f>R419/Q419*100</f>
        <v>#DIV/0!</v>
      </c>
      <c r="T419" s="176">
        <f t="shared" ref="T419" si="1386">T420+T421+T422+T424+T425</f>
        <v>0</v>
      </c>
      <c r="U419" s="176">
        <f t="shared" ref="U419" si="1387">U420+U421+U422+U424+U425</f>
        <v>0</v>
      </c>
      <c r="V419" s="176" t="e">
        <f>U419/T419*100</f>
        <v>#DIV/0!</v>
      </c>
      <c r="W419" s="176">
        <f t="shared" ref="W419" si="1388">W420+W421+W422+W424+W425</f>
        <v>0</v>
      </c>
      <c r="X419" s="176">
        <f t="shared" ref="X419" si="1389">X420+X421+X422+X424+X425</f>
        <v>0</v>
      </c>
      <c r="Y419" s="176" t="e">
        <f>X419/W419*100</f>
        <v>#DIV/0!</v>
      </c>
      <c r="Z419" s="176">
        <f t="shared" ref="Z419" si="1390">Z420+Z421+Z422+Z424+Z425</f>
        <v>0</v>
      </c>
      <c r="AA419" s="176">
        <f t="shared" ref="AA419" si="1391">AA420+AA421+AA422+AA424+AA425</f>
        <v>0</v>
      </c>
      <c r="AB419" s="176">
        <f t="shared" ref="AB419" si="1392">AB420+AB421+AB422+AB424+AB425</f>
        <v>0</v>
      </c>
      <c r="AC419" s="176">
        <f t="shared" ref="AC419" si="1393">AC420+AC421+AC422+AC424+AC425</f>
        <v>0</v>
      </c>
      <c r="AD419" s="176" t="e">
        <f>AC419/Z419*100</f>
        <v>#DIV/0!</v>
      </c>
      <c r="AE419" s="176">
        <f t="shared" ref="AE419" si="1394">AE420+AE421+AE422+AE424+AE425</f>
        <v>0</v>
      </c>
      <c r="AF419" s="176">
        <f t="shared" ref="AF419" si="1395">AF420+AF421+AF422+AF424+AF425</f>
        <v>0</v>
      </c>
      <c r="AG419" s="176">
        <f t="shared" ref="AG419" si="1396">AG420+AG421+AG422+AG424+AG425</f>
        <v>0</v>
      </c>
      <c r="AH419" s="176">
        <f t="shared" ref="AH419" si="1397">AH420+AH421+AH422+AH424+AH425</f>
        <v>0</v>
      </c>
      <c r="AI419" s="176" t="e">
        <f>AH419/AE419*100</f>
        <v>#DIV/0!</v>
      </c>
      <c r="AJ419" s="176">
        <f t="shared" ref="AJ419" si="1398">AJ420+AJ421+AJ422+AJ424+AJ425</f>
        <v>0</v>
      </c>
      <c r="AK419" s="176">
        <f t="shared" ref="AK419" si="1399">AK420+AK421+AK422+AK424+AK425</f>
        <v>0</v>
      </c>
      <c r="AL419" s="176">
        <f t="shared" ref="AL419" si="1400">AL420+AL421+AL422+AL424+AL425</f>
        <v>0</v>
      </c>
      <c r="AM419" s="176">
        <f t="shared" ref="AM419" si="1401">AM420+AM421+AM422+AM424+AM425</f>
        <v>0</v>
      </c>
      <c r="AN419" s="176" t="e">
        <f>AM419/AJ419*100</f>
        <v>#DIV/0!</v>
      </c>
      <c r="AO419" s="176">
        <f t="shared" ref="AO419" si="1402">AO420+AO421+AO422+AO424+AO425</f>
        <v>54726.48</v>
      </c>
      <c r="AP419" s="176">
        <f t="shared" ref="AP419" si="1403">AP420+AP421+AP422+AP424+AP425</f>
        <v>0</v>
      </c>
      <c r="AQ419" s="176">
        <f>AP419/AO419*100</f>
        <v>0</v>
      </c>
      <c r="AR419" s="176">
        <f t="shared" ref="AR419" si="1404">AR420+AR421+AR422+AR424+AR425</f>
        <v>0</v>
      </c>
      <c r="AS419" s="176">
        <f t="shared" ref="AS419" si="1405">AS420+AS421+AS422+AS424+AS425</f>
        <v>0</v>
      </c>
      <c r="AT419" s="176">
        <f t="shared" ref="AT419" si="1406">AT420+AT421+AT422+AT424+AT425</f>
        <v>0</v>
      </c>
      <c r="AU419" s="176">
        <f t="shared" ref="AU419" si="1407">AU420+AU421+AU422+AU424+AU425</f>
        <v>0</v>
      </c>
      <c r="AV419" s="176" t="e">
        <f>AU419/AR419*100</f>
        <v>#DIV/0!</v>
      </c>
      <c r="AW419" s="176">
        <f t="shared" ref="AW419" si="1408">AW420+AW421+AW422+AW424+AW425</f>
        <v>0</v>
      </c>
      <c r="AX419" s="176">
        <f t="shared" ref="AX419" si="1409">AX420+AX421+AX422+AX424+AX425</f>
        <v>0</v>
      </c>
      <c r="AY419" s="176" t="e">
        <f>AX419/AW419*100</f>
        <v>#DIV/0!</v>
      </c>
      <c r="AZ419" s="272"/>
    </row>
    <row r="420" spans="1:52" ht="31.5">
      <c r="A420" s="290"/>
      <c r="B420" s="291"/>
      <c r="C420" s="292"/>
      <c r="D420" s="186" t="s">
        <v>37</v>
      </c>
      <c r="E420" s="154">
        <f t="shared" si="1372"/>
        <v>0</v>
      </c>
      <c r="F420" s="154">
        <f t="shared" si="1340"/>
        <v>0</v>
      </c>
      <c r="G420" s="179"/>
      <c r="H420" s="155">
        <f>H95</f>
        <v>0</v>
      </c>
      <c r="I420" s="155">
        <f t="shared" ref="I420:AY420" si="1410">I95</f>
        <v>0</v>
      </c>
      <c r="J420" s="155">
        <f t="shared" si="1410"/>
        <v>0</v>
      </c>
      <c r="K420" s="155">
        <f t="shared" si="1410"/>
        <v>0</v>
      </c>
      <c r="L420" s="155">
        <f t="shared" si="1410"/>
        <v>0</v>
      </c>
      <c r="M420" s="155">
        <f t="shared" si="1410"/>
        <v>0</v>
      </c>
      <c r="N420" s="155">
        <f t="shared" si="1410"/>
        <v>0</v>
      </c>
      <c r="O420" s="155">
        <f t="shared" si="1410"/>
        <v>0</v>
      </c>
      <c r="P420" s="155">
        <f t="shared" si="1410"/>
        <v>0</v>
      </c>
      <c r="Q420" s="155">
        <f t="shared" si="1410"/>
        <v>0</v>
      </c>
      <c r="R420" s="155">
        <f t="shared" si="1410"/>
        <v>0</v>
      </c>
      <c r="S420" s="155">
        <f t="shared" si="1410"/>
        <v>0</v>
      </c>
      <c r="T420" s="155">
        <f t="shared" si="1410"/>
        <v>0</v>
      </c>
      <c r="U420" s="155">
        <f t="shared" si="1410"/>
        <v>0</v>
      </c>
      <c r="V420" s="155">
        <f t="shared" si="1410"/>
        <v>0</v>
      </c>
      <c r="W420" s="155">
        <f t="shared" si="1410"/>
        <v>0</v>
      </c>
      <c r="X420" s="155">
        <f t="shared" si="1410"/>
        <v>0</v>
      </c>
      <c r="Y420" s="155">
        <f t="shared" si="1410"/>
        <v>0</v>
      </c>
      <c r="Z420" s="155">
        <f t="shared" si="1410"/>
        <v>0</v>
      </c>
      <c r="AA420" s="155">
        <f t="shared" si="1410"/>
        <v>0</v>
      </c>
      <c r="AB420" s="155">
        <f t="shared" si="1410"/>
        <v>0</v>
      </c>
      <c r="AC420" s="155">
        <f t="shared" si="1410"/>
        <v>0</v>
      </c>
      <c r="AD420" s="155">
        <f t="shared" si="1410"/>
        <v>0</v>
      </c>
      <c r="AE420" s="155">
        <f t="shared" si="1410"/>
        <v>0</v>
      </c>
      <c r="AF420" s="155">
        <f t="shared" si="1410"/>
        <v>0</v>
      </c>
      <c r="AG420" s="155">
        <f t="shared" si="1410"/>
        <v>0</v>
      </c>
      <c r="AH420" s="155">
        <f t="shared" si="1410"/>
        <v>0</v>
      </c>
      <c r="AI420" s="155">
        <f t="shared" si="1410"/>
        <v>0</v>
      </c>
      <c r="AJ420" s="155">
        <f t="shared" si="1410"/>
        <v>0</v>
      </c>
      <c r="AK420" s="155">
        <f t="shared" si="1410"/>
        <v>0</v>
      </c>
      <c r="AL420" s="155">
        <f t="shared" si="1410"/>
        <v>0</v>
      </c>
      <c r="AM420" s="155">
        <f t="shared" si="1410"/>
        <v>0</v>
      </c>
      <c r="AN420" s="155">
        <f t="shared" si="1410"/>
        <v>0</v>
      </c>
      <c r="AO420" s="155">
        <f t="shared" si="1410"/>
        <v>0</v>
      </c>
      <c r="AP420" s="155">
        <f t="shared" si="1410"/>
        <v>0</v>
      </c>
      <c r="AQ420" s="155">
        <f t="shared" si="1410"/>
        <v>0</v>
      </c>
      <c r="AR420" s="155">
        <f t="shared" si="1410"/>
        <v>0</v>
      </c>
      <c r="AS420" s="155">
        <f t="shared" si="1410"/>
        <v>0</v>
      </c>
      <c r="AT420" s="155">
        <f t="shared" si="1410"/>
        <v>0</v>
      </c>
      <c r="AU420" s="155">
        <f t="shared" si="1410"/>
        <v>0</v>
      </c>
      <c r="AV420" s="155">
        <f t="shared" si="1410"/>
        <v>0</v>
      </c>
      <c r="AW420" s="155">
        <f t="shared" si="1410"/>
        <v>0</v>
      </c>
      <c r="AX420" s="155">
        <f t="shared" si="1410"/>
        <v>0</v>
      </c>
      <c r="AY420" s="155">
        <f t="shared" si="1410"/>
        <v>0</v>
      </c>
      <c r="AZ420" s="273"/>
    </row>
    <row r="421" spans="1:52" ht="61.5" customHeight="1">
      <c r="A421" s="290"/>
      <c r="B421" s="291"/>
      <c r="C421" s="292"/>
      <c r="D421" s="189" t="s">
        <v>2</v>
      </c>
      <c r="E421" s="154">
        <f t="shared" si="1372"/>
        <v>50599.5</v>
      </c>
      <c r="F421" s="154">
        <f t="shared" si="1340"/>
        <v>0</v>
      </c>
      <c r="G421" s="190"/>
      <c r="H421" s="155">
        <f t="shared" ref="H421:AY421" si="1411">H96</f>
        <v>0</v>
      </c>
      <c r="I421" s="155">
        <f t="shared" si="1411"/>
        <v>0</v>
      </c>
      <c r="J421" s="155">
        <f t="shared" si="1411"/>
        <v>0</v>
      </c>
      <c r="K421" s="155">
        <f t="shared" si="1411"/>
        <v>0</v>
      </c>
      <c r="L421" s="155">
        <f t="shared" si="1411"/>
        <v>0</v>
      </c>
      <c r="M421" s="155">
        <f t="shared" si="1411"/>
        <v>0</v>
      </c>
      <c r="N421" s="155">
        <f t="shared" si="1411"/>
        <v>0</v>
      </c>
      <c r="O421" s="155">
        <f t="shared" si="1411"/>
        <v>0</v>
      </c>
      <c r="P421" s="155">
        <f t="shared" si="1411"/>
        <v>0</v>
      </c>
      <c r="Q421" s="155">
        <f t="shared" si="1411"/>
        <v>0</v>
      </c>
      <c r="R421" s="155">
        <f t="shared" si="1411"/>
        <v>0</v>
      </c>
      <c r="S421" s="155">
        <f t="shared" si="1411"/>
        <v>0</v>
      </c>
      <c r="T421" s="155">
        <f t="shared" si="1411"/>
        <v>0</v>
      </c>
      <c r="U421" s="155">
        <f t="shared" si="1411"/>
        <v>0</v>
      </c>
      <c r="V421" s="155">
        <f t="shared" si="1411"/>
        <v>0</v>
      </c>
      <c r="W421" s="155">
        <f t="shared" si="1411"/>
        <v>0</v>
      </c>
      <c r="X421" s="155">
        <f t="shared" si="1411"/>
        <v>0</v>
      </c>
      <c r="Y421" s="155">
        <f t="shared" si="1411"/>
        <v>0</v>
      </c>
      <c r="Z421" s="155">
        <f t="shared" si="1411"/>
        <v>0</v>
      </c>
      <c r="AA421" s="155">
        <f t="shared" si="1411"/>
        <v>0</v>
      </c>
      <c r="AB421" s="155">
        <f t="shared" si="1411"/>
        <v>0</v>
      </c>
      <c r="AC421" s="155">
        <f t="shared" si="1411"/>
        <v>0</v>
      </c>
      <c r="AD421" s="155">
        <f t="shared" si="1411"/>
        <v>0</v>
      </c>
      <c r="AE421" s="155">
        <f t="shared" si="1411"/>
        <v>0</v>
      </c>
      <c r="AF421" s="155">
        <f t="shared" si="1411"/>
        <v>0</v>
      </c>
      <c r="AG421" s="155">
        <f t="shared" si="1411"/>
        <v>0</v>
      </c>
      <c r="AH421" s="155">
        <f t="shared" si="1411"/>
        <v>0</v>
      </c>
      <c r="AI421" s="155">
        <f t="shared" si="1411"/>
        <v>0</v>
      </c>
      <c r="AJ421" s="155">
        <f t="shared" si="1411"/>
        <v>0</v>
      </c>
      <c r="AK421" s="155">
        <f t="shared" si="1411"/>
        <v>0</v>
      </c>
      <c r="AL421" s="155">
        <f t="shared" si="1411"/>
        <v>0</v>
      </c>
      <c r="AM421" s="155">
        <f t="shared" si="1411"/>
        <v>0</v>
      </c>
      <c r="AN421" s="155">
        <f t="shared" si="1411"/>
        <v>0</v>
      </c>
      <c r="AO421" s="155">
        <f t="shared" si="1411"/>
        <v>50599.5</v>
      </c>
      <c r="AP421" s="155">
        <f t="shared" si="1411"/>
        <v>0</v>
      </c>
      <c r="AQ421" s="155">
        <f t="shared" si="1411"/>
        <v>0</v>
      </c>
      <c r="AR421" s="155">
        <f t="shared" si="1411"/>
        <v>0</v>
      </c>
      <c r="AS421" s="155">
        <f t="shared" si="1411"/>
        <v>0</v>
      </c>
      <c r="AT421" s="155">
        <f t="shared" si="1411"/>
        <v>0</v>
      </c>
      <c r="AU421" s="155">
        <f t="shared" si="1411"/>
        <v>0</v>
      </c>
      <c r="AV421" s="155">
        <f t="shared" si="1411"/>
        <v>0</v>
      </c>
      <c r="AW421" s="155">
        <f t="shared" si="1411"/>
        <v>0</v>
      </c>
      <c r="AX421" s="155">
        <f t="shared" si="1411"/>
        <v>0</v>
      </c>
      <c r="AY421" s="155">
        <f t="shared" si="1411"/>
        <v>0</v>
      </c>
      <c r="AZ421" s="273"/>
    </row>
    <row r="422" spans="1:52" ht="20.25" customHeight="1">
      <c r="A422" s="290"/>
      <c r="B422" s="291"/>
      <c r="C422" s="292"/>
      <c r="D422" s="206" t="s">
        <v>279</v>
      </c>
      <c r="E422" s="154">
        <f t="shared" si="1372"/>
        <v>4126.9800000000005</v>
      </c>
      <c r="F422" s="154">
        <f t="shared" si="1340"/>
        <v>0</v>
      </c>
      <c r="G422" s="190"/>
      <c r="H422" s="155">
        <f t="shared" ref="H422:AY422" si="1412">H97</f>
        <v>0</v>
      </c>
      <c r="I422" s="155">
        <f t="shared" si="1412"/>
        <v>0</v>
      </c>
      <c r="J422" s="155">
        <f t="shared" si="1412"/>
        <v>0</v>
      </c>
      <c r="K422" s="155">
        <f t="shared" si="1412"/>
        <v>0</v>
      </c>
      <c r="L422" s="155">
        <f t="shared" si="1412"/>
        <v>0</v>
      </c>
      <c r="M422" s="155">
        <f t="shared" si="1412"/>
        <v>0</v>
      </c>
      <c r="N422" s="155">
        <f t="shared" si="1412"/>
        <v>0</v>
      </c>
      <c r="O422" s="155">
        <f t="shared" si="1412"/>
        <v>0</v>
      </c>
      <c r="P422" s="155">
        <f t="shared" si="1412"/>
        <v>0</v>
      </c>
      <c r="Q422" s="155">
        <f t="shared" si="1412"/>
        <v>0</v>
      </c>
      <c r="R422" s="155">
        <f t="shared" si="1412"/>
        <v>0</v>
      </c>
      <c r="S422" s="155">
        <f t="shared" si="1412"/>
        <v>0</v>
      </c>
      <c r="T422" s="155">
        <f t="shared" si="1412"/>
        <v>0</v>
      </c>
      <c r="U422" s="155">
        <f t="shared" si="1412"/>
        <v>0</v>
      </c>
      <c r="V422" s="155">
        <f t="shared" si="1412"/>
        <v>0</v>
      </c>
      <c r="W422" s="155">
        <f t="shared" si="1412"/>
        <v>0</v>
      </c>
      <c r="X422" s="155">
        <f t="shared" si="1412"/>
        <v>0</v>
      </c>
      <c r="Y422" s="155">
        <f t="shared" si="1412"/>
        <v>0</v>
      </c>
      <c r="Z422" s="155">
        <f t="shared" si="1412"/>
        <v>0</v>
      </c>
      <c r="AA422" s="155">
        <f t="shared" si="1412"/>
        <v>0</v>
      </c>
      <c r="AB422" s="155">
        <f t="shared" si="1412"/>
        <v>0</v>
      </c>
      <c r="AC422" s="155">
        <f t="shared" si="1412"/>
        <v>0</v>
      </c>
      <c r="AD422" s="155">
        <f t="shared" si="1412"/>
        <v>0</v>
      </c>
      <c r="AE422" s="155">
        <f t="shared" si="1412"/>
        <v>0</v>
      </c>
      <c r="AF422" s="155">
        <f t="shared" si="1412"/>
        <v>0</v>
      </c>
      <c r="AG422" s="155">
        <f t="shared" si="1412"/>
        <v>0</v>
      </c>
      <c r="AH422" s="155">
        <f t="shared" si="1412"/>
        <v>0</v>
      </c>
      <c r="AI422" s="155">
        <f t="shared" si="1412"/>
        <v>0</v>
      </c>
      <c r="AJ422" s="155">
        <f t="shared" si="1412"/>
        <v>0</v>
      </c>
      <c r="AK422" s="155">
        <f t="shared" si="1412"/>
        <v>0</v>
      </c>
      <c r="AL422" s="155">
        <f t="shared" si="1412"/>
        <v>0</v>
      </c>
      <c r="AM422" s="155">
        <f t="shared" si="1412"/>
        <v>0</v>
      </c>
      <c r="AN422" s="155">
        <f t="shared" si="1412"/>
        <v>0</v>
      </c>
      <c r="AO422" s="155">
        <f t="shared" si="1412"/>
        <v>4126.9800000000005</v>
      </c>
      <c r="AP422" s="155">
        <f t="shared" si="1412"/>
        <v>0</v>
      </c>
      <c r="AQ422" s="155">
        <f t="shared" si="1412"/>
        <v>0</v>
      </c>
      <c r="AR422" s="155">
        <f t="shared" si="1412"/>
        <v>0</v>
      </c>
      <c r="AS422" s="155">
        <f t="shared" si="1412"/>
        <v>0</v>
      </c>
      <c r="AT422" s="155">
        <f t="shared" si="1412"/>
        <v>0</v>
      </c>
      <c r="AU422" s="155">
        <f t="shared" si="1412"/>
        <v>0</v>
      </c>
      <c r="AV422" s="155">
        <f t="shared" si="1412"/>
        <v>0</v>
      </c>
      <c r="AW422" s="155">
        <f t="shared" si="1412"/>
        <v>0</v>
      </c>
      <c r="AX422" s="155">
        <f t="shared" si="1412"/>
        <v>0</v>
      </c>
      <c r="AY422" s="155">
        <f t="shared" si="1412"/>
        <v>0</v>
      </c>
      <c r="AZ422" s="273"/>
    </row>
    <row r="423" spans="1:52" ht="86.25" customHeight="1">
      <c r="A423" s="290"/>
      <c r="B423" s="291"/>
      <c r="C423" s="292"/>
      <c r="D423" s="206" t="s">
        <v>286</v>
      </c>
      <c r="E423" s="154">
        <f t="shared" si="1372"/>
        <v>0</v>
      </c>
      <c r="F423" s="154">
        <f t="shared" si="1340"/>
        <v>0</v>
      </c>
      <c r="G423" s="159"/>
      <c r="H423" s="155">
        <f t="shared" ref="H423:AY423" si="1413">H98</f>
        <v>0</v>
      </c>
      <c r="I423" s="155">
        <f t="shared" si="1413"/>
        <v>0</v>
      </c>
      <c r="J423" s="155">
        <f t="shared" si="1413"/>
        <v>0</v>
      </c>
      <c r="K423" s="155">
        <f t="shared" si="1413"/>
        <v>0</v>
      </c>
      <c r="L423" s="155">
        <f t="shared" si="1413"/>
        <v>0</v>
      </c>
      <c r="M423" s="155">
        <f t="shared" si="1413"/>
        <v>0</v>
      </c>
      <c r="N423" s="155">
        <f t="shared" si="1413"/>
        <v>0</v>
      </c>
      <c r="O423" s="155">
        <f t="shared" si="1413"/>
        <v>0</v>
      </c>
      <c r="P423" s="155">
        <f t="shared" si="1413"/>
        <v>0</v>
      </c>
      <c r="Q423" s="155">
        <f t="shared" si="1413"/>
        <v>0</v>
      </c>
      <c r="R423" s="155">
        <f t="shared" si="1413"/>
        <v>0</v>
      </c>
      <c r="S423" s="155">
        <f t="shared" si="1413"/>
        <v>0</v>
      </c>
      <c r="T423" s="155">
        <f t="shared" si="1413"/>
        <v>0</v>
      </c>
      <c r="U423" s="155">
        <f t="shared" si="1413"/>
        <v>0</v>
      </c>
      <c r="V423" s="155">
        <f t="shared" si="1413"/>
        <v>0</v>
      </c>
      <c r="W423" s="155">
        <f t="shared" si="1413"/>
        <v>0</v>
      </c>
      <c r="X423" s="155">
        <f t="shared" si="1413"/>
        <v>0</v>
      </c>
      <c r="Y423" s="155">
        <f t="shared" si="1413"/>
        <v>0</v>
      </c>
      <c r="Z423" s="155">
        <f t="shared" si="1413"/>
        <v>0</v>
      </c>
      <c r="AA423" s="155">
        <f t="shared" si="1413"/>
        <v>0</v>
      </c>
      <c r="AB423" s="155">
        <f t="shared" si="1413"/>
        <v>0</v>
      </c>
      <c r="AC423" s="155">
        <f t="shared" si="1413"/>
        <v>0</v>
      </c>
      <c r="AD423" s="155">
        <f t="shared" si="1413"/>
        <v>0</v>
      </c>
      <c r="AE423" s="155">
        <f t="shared" si="1413"/>
        <v>0</v>
      </c>
      <c r="AF423" s="155">
        <f t="shared" si="1413"/>
        <v>0</v>
      </c>
      <c r="AG423" s="155">
        <f t="shared" si="1413"/>
        <v>0</v>
      </c>
      <c r="AH423" s="155">
        <f t="shared" si="1413"/>
        <v>0</v>
      </c>
      <c r="AI423" s="155">
        <f t="shared" si="1413"/>
        <v>0</v>
      </c>
      <c r="AJ423" s="155">
        <f t="shared" si="1413"/>
        <v>0</v>
      </c>
      <c r="AK423" s="155">
        <f t="shared" si="1413"/>
        <v>0</v>
      </c>
      <c r="AL423" s="155">
        <f t="shared" si="1413"/>
        <v>0</v>
      </c>
      <c r="AM423" s="155">
        <f t="shared" si="1413"/>
        <v>0</v>
      </c>
      <c r="AN423" s="155">
        <f t="shared" si="1413"/>
        <v>0</v>
      </c>
      <c r="AO423" s="155">
        <f t="shared" si="1413"/>
        <v>0</v>
      </c>
      <c r="AP423" s="155">
        <f t="shared" si="1413"/>
        <v>0</v>
      </c>
      <c r="AQ423" s="155">
        <f t="shared" si="1413"/>
        <v>0</v>
      </c>
      <c r="AR423" s="155">
        <f t="shared" si="1413"/>
        <v>0</v>
      </c>
      <c r="AS423" s="155">
        <f t="shared" si="1413"/>
        <v>0</v>
      </c>
      <c r="AT423" s="155">
        <f t="shared" si="1413"/>
        <v>0</v>
      </c>
      <c r="AU423" s="155">
        <f t="shared" si="1413"/>
        <v>0</v>
      </c>
      <c r="AV423" s="155">
        <f t="shared" si="1413"/>
        <v>0</v>
      </c>
      <c r="AW423" s="155">
        <f t="shared" si="1413"/>
        <v>0</v>
      </c>
      <c r="AX423" s="155">
        <f t="shared" si="1413"/>
        <v>0</v>
      </c>
      <c r="AY423" s="155">
        <f t="shared" si="1413"/>
        <v>0</v>
      </c>
      <c r="AZ423" s="273"/>
    </row>
    <row r="424" spans="1:52" ht="20.25" customHeight="1">
      <c r="A424" s="290"/>
      <c r="B424" s="291"/>
      <c r="C424" s="292"/>
      <c r="D424" s="206" t="s">
        <v>280</v>
      </c>
      <c r="E424" s="154">
        <f t="shared" si="1372"/>
        <v>0</v>
      </c>
      <c r="F424" s="154">
        <f t="shared" si="1340"/>
        <v>0</v>
      </c>
      <c r="G424" s="159"/>
      <c r="H424" s="155">
        <f>H99</f>
        <v>0</v>
      </c>
      <c r="I424" s="155">
        <f t="shared" ref="I424:AY424" si="1414">I99</f>
        <v>0</v>
      </c>
      <c r="J424" s="155">
        <f t="shared" si="1414"/>
        <v>0</v>
      </c>
      <c r="K424" s="155">
        <f t="shared" si="1414"/>
        <v>0</v>
      </c>
      <c r="L424" s="155">
        <f t="shared" si="1414"/>
        <v>0</v>
      </c>
      <c r="M424" s="155">
        <f t="shared" si="1414"/>
        <v>0</v>
      </c>
      <c r="N424" s="155">
        <f t="shared" si="1414"/>
        <v>0</v>
      </c>
      <c r="O424" s="155">
        <f t="shared" si="1414"/>
        <v>0</v>
      </c>
      <c r="P424" s="155">
        <f t="shared" si="1414"/>
        <v>0</v>
      </c>
      <c r="Q424" s="155">
        <f t="shared" si="1414"/>
        <v>0</v>
      </c>
      <c r="R424" s="155">
        <f t="shared" si="1414"/>
        <v>0</v>
      </c>
      <c r="S424" s="155">
        <f t="shared" si="1414"/>
        <v>0</v>
      </c>
      <c r="T424" s="155">
        <f t="shared" si="1414"/>
        <v>0</v>
      </c>
      <c r="U424" s="155">
        <f t="shared" si="1414"/>
        <v>0</v>
      </c>
      <c r="V424" s="155">
        <f t="shared" si="1414"/>
        <v>0</v>
      </c>
      <c r="W424" s="155">
        <f t="shared" si="1414"/>
        <v>0</v>
      </c>
      <c r="X424" s="155">
        <f t="shared" si="1414"/>
        <v>0</v>
      </c>
      <c r="Y424" s="155">
        <f t="shared" si="1414"/>
        <v>0</v>
      </c>
      <c r="Z424" s="155">
        <f t="shared" si="1414"/>
        <v>0</v>
      </c>
      <c r="AA424" s="155">
        <f t="shared" si="1414"/>
        <v>0</v>
      </c>
      <c r="AB424" s="155">
        <f t="shared" si="1414"/>
        <v>0</v>
      </c>
      <c r="AC424" s="155">
        <f t="shared" si="1414"/>
        <v>0</v>
      </c>
      <c r="AD424" s="155">
        <f t="shared" si="1414"/>
        <v>0</v>
      </c>
      <c r="AE424" s="155">
        <f t="shared" si="1414"/>
        <v>0</v>
      </c>
      <c r="AF424" s="155">
        <f t="shared" si="1414"/>
        <v>0</v>
      </c>
      <c r="AG424" s="155">
        <f t="shared" si="1414"/>
        <v>0</v>
      </c>
      <c r="AH424" s="155">
        <f t="shared" si="1414"/>
        <v>0</v>
      </c>
      <c r="AI424" s="155">
        <f t="shared" si="1414"/>
        <v>0</v>
      </c>
      <c r="AJ424" s="155">
        <f t="shared" si="1414"/>
        <v>0</v>
      </c>
      <c r="AK424" s="155">
        <f t="shared" si="1414"/>
        <v>0</v>
      </c>
      <c r="AL424" s="155">
        <f t="shared" si="1414"/>
        <v>0</v>
      </c>
      <c r="AM424" s="155">
        <f t="shared" si="1414"/>
        <v>0</v>
      </c>
      <c r="AN424" s="155">
        <f t="shared" si="1414"/>
        <v>0</v>
      </c>
      <c r="AO424" s="155">
        <f t="shared" si="1414"/>
        <v>0</v>
      </c>
      <c r="AP424" s="155">
        <f t="shared" si="1414"/>
        <v>0</v>
      </c>
      <c r="AQ424" s="155">
        <f t="shared" si="1414"/>
        <v>0</v>
      </c>
      <c r="AR424" s="155">
        <f t="shared" si="1414"/>
        <v>0</v>
      </c>
      <c r="AS424" s="155">
        <f t="shared" si="1414"/>
        <v>0</v>
      </c>
      <c r="AT424" s="155">
        <f t="shared" si="1414"/>
        <v>0</v>
      </c>
      <c r="AU424" s="155">
        <f t="shared" si="1414"/>
        <v>0</v>
      </c>
      <c r="AV424" s="155">
        <f t="shared" si="1414"/>
        <v>0</v>
      </c>
      <c r="AW424" s="155">
        <f t="shared" si="1414"/>
        <v>0</v>
      </c>
      <c r="AX424" s="155">
        <f t="shared" si="1414"/>
        <v>0</v>
      </c>
      <c r="AY424" s="155">
        <f t="shared" si="1414"/>
        <v>0</v>
      </c>
      <c r="AZ424" s="273"/>
    </row>
    <row r="425" spans="1:52" ht="31.5">
      <c r="A425" s="293"/>
      <c r="B425" s="294"/>
      <c r="C425" s="295"/>
      <c r="D425" s="177" t="s">
        <v>43</v>
      </c>
      <c r="E425" s="154">
        <f t="shared" si="1372"/>
        <v>0</v>
      </c>
      <c r="F425" s="154">
        <f t="shared" si="1340"/>
        <v>0</v>
      </c>
      <c r="G425" s="179"/>
      <c r="H425" s="155">
        <f t="shared" ref="H425:AY425" si="1415">H100</f>
        <v>0</v>
      </c>
      <c r="I425" s="155">
        <f t="shared" si="1415"/>
        <v>0</v>
      </c>
      <c r="J425" s="155">
        <f t="shared" si="1415"/>
        <v>0</v>
      </c>
      <c r="K425" s="155">
        <f t="shared" si="1415"/>
        <v>0</v>
      </c>
      <c r="L425" s="155">
        <f t="shared" si="1415"/>
        <v>0</v>
      </c>
      <c r="M425" s="155">
        <f t="shared" si="1415"/>
        <v>0</v>
      </c>
      <c r="N425" s="155">
        <f t="shared" si="1415"/>
        <v>0</v>
      </c>
      <c r="O425" s="155">
        <f t="shared" si="1415"/>
        <v>0</v>
      </c>
      <c r="P425" s="155">
        <f t="shared" si="1415"/>
        <v>0</v>
      </c>
      <c r="Q425" s="155">
        <f t="shared" si="1415"/>
        <v>0</v>
      </c>
      <c r="R425" s="155">
        <f t="shared" si="1415"/>
        <v>0</v>
      </c>
      <c r="S425" s="155">
        <f t="shared" si="1415"/>
        <v>0</v>
      </c>
      <c r="T425" s="155">
        <f t="shared" si="1415"/>
        <v>0</v>
      </c>
      <c r="U425" s="155">
        <f t="shared" si="1415"/>
        <v>0</v>
      </c>
      <c r="V425" s="155">
        <f t="shared" si="1415"/>
        <v>0</v>
      </c>
      <c r="W425" s="155">
        <f t="shared" si="1415"/>
        <v>0</v>
      </c>
      <c r="X425" s="155">
        <f t="shared" si="1415"/>
        <v>0</v>
      </c>
      <c r="Y425" s="155">
        <f t="shared" si="1415"/>
        <v>0</v>
      </c>
      <c r="Z425" s="155">
        <f t="shared" si="1415"/>
        <v>0</v>
      </c>
      <c r="AA425" s="155">
        <f t="shared" si="1415"/>
        <v>0</v>
      </c>
      <c r="AB425" s="155">
        <f t="shared" si="1415"/>
        <v>0</v>
      </c>
      <c r="AC425" s="155">
        <f t="shared" si="1415"/>
        <v>0</v>
      </c>
      <c r="AD425" s="155">
        <f t="shared" si="1415"/>
        <v>0</v>
      </c>
      <c r="AE425" s="155">
        <f t="shared" si="1415"/>
        <v>0</v>
      </c>
      <c r="AF425" s="155">
        <f t="shared" si="1415"/>
        <v>0</v>
      </c>
      <c r="AG425" s="155">
        <f t="shared" si="1415"/>
        <v>0</v>
      </c>
      <c r="AH425" s="155">
        <f t="shared" si="1415"/>
        <v>0</v>
      </c>
      <c r="AI425" s="155">
        <f t="shared" si="1415"/>
        <v>0</v>
      </c>
      <c r="AJ425" s="155">
        <f t="shared" si="1415"/>
        <v>0</v>
      </c>
      <c r="AK425" s="155">
        <f t="shared" si="1415"/>
        <v>0</v>
      </c>
      <c r="AL425" s="155">
        <f t="shared" si="1415"/>
        <v>0</v>
      </c>
      <c r="AM425" s="155">
        <f t="shared" si="1415"/>
        <v>0</v>
      </c>
      <c r="AN425" s="155">
        <f t="shared" si="1415"/>
        <v>0</v>
      </c>
      <c r="AO425" s="155">
        <f t="shared" si="1415"/>
        <v>0</v>
      </c>
      <c r="AP425" s="155">
        <f t="shared" si="1415"/>
        <v>0</v>
      </c>
      <c r="AQ425" s="155">
        <f t="shared" si="1415"/>
        <v>0</v>
      </c>
      <c r="AR425" s="155">
        <f t="shared" si="1415"/>
        <v>0</v>
      </c>
      <c r="AS425" s="155">
        <f t="shared" si="1415"/>
        <v>0</v>
      </c>
      <c r="AT425" s="155">
        <f t="shared" si="1415"/>
        <v>0</v>
      </c>
      <c r="AU425" s="155">
        <f t="shared" si="1415"/>
        <v>0</v>
      </c>
      <c r="AV425" s="155">
        <f t="shared" si="1415"/>
        <v>0</v>
      </c>
      <c r="AW425" s="155">
        <f t="shared" si="1415"/>
        <v>0</v>
      </c>
      <c r="AX425" s="155">
        <f t="shared" si="1415"/>
        <v>0</v>
      </c>
      <c r="AY425" s="155">
        <f t="shared" si="1415"/>
        <v>0</v>
      </c>
      <c r="AZ425" s="274"/>
    </row>
    <row r="426" spans="1:52" ht="18.75" customHeight="1">
      <c r="A426" s="279" t="s">
        <v>338</v>
      </c>
      <c r="B426" s="288"/>
      <c r="C426" s="289"/>
      <c r="D426" s="194" t="s">
        <v>41</v>
      </c>
      <c r="E426" s="154">
        <f t="shared" ref="E426:E432" si="1416">H426+K426+N426+Q426+T426+W426+Z426+AE426+AJ426+AO426+AR426+AW426</f>
        <v>4904.22</v>
      </c>
      <c r="F426" s="154">
        <f t="shared" ref="F426:F432" si="1417">I426+L426+O426+R426+U426+X426+AA426+AF426+AK426+AP426+AS426+AX426</f>
        <v>0</v>
      </c>
      <c r="G426" s="185">
        <f>F426/E426</f>
        <v>0</v>
      </c>
      <c r="H426" s="176">
        <f>H427+H428+H429+H431+H432</f>
        <v>0</v>
      </c>
      <c r="I426" s="176">
        <f t="shared" ref="I426" si="1418">I427+I428+I429+I431+I432</f>
        <v>0</v>
      </c>
      <c r="J426" s="176" t="e">
        <f>I426/H426*100</f>
        <v>#DIV/0!</v>
      </c>
      <c r="K426" s="176">
        <f t="shared" ref="K426" si="1419">K427+K428+K429+K431+K432</f>
        <v>0</v>
      </c>
      <c r="L426" s="176">
        <f t="shared" ref="L426" si="1420">L427+L428+L429+L431+L432</f>
        <v>0</v>
      </c>
      <c r="M426" s="176" t="e">
        <f>L426/K426*100</f>
        <v>#DIV/0!</v>
      </c>
      <c r="N426" s="176">
        <f t="shared" ref="N426" si="1421">N427+N428+N429+N431+N432</f>
        <v>0</v>
      </c>
      <c r="O426" s="176">
        <f t="shared" ref="O426" si="1422">O427+O428+O429+O431+O432</f>
        <v>0</v>
      </c>
      <c r="P426" s="176" t="e">
        <f>O426/N426*100</f>
        <v>#DIV/0!</v>
      </c>
      <c r="Q426" s="176">
        <f t="shared" ref="Q426" si="1423">Q427+Q428+Q429+Q431+Q432</f>
        <v>0</v>
      </c>
      <c r="R426" s="176">
        <f t="shared" ref="R426" si="1424">R427+R428+R429+R431+R432</f>
        <v>0</v>
      </c>
      <c r="S426" s="176" t="e">
        <f>R426/Q426*100</f>
        <v>#DIV/0!</v>
      </c>
      <c r="T426" s="176">
        <f t="shared" ref="T426" si="1425">T427+T428+T429+T431+T432</f>
        <v>0</v>
      </c>
      <c r="U426" s="176">
        <f t="shared" ref="U426" si="1426">U427+U428+U429+U431+U432</f>
        <v>0</v>
      </c>
      <c r="V426" s="176" t="e">
        <f>U426/T426*100</f>
        <v>#DIV/0!</v>
      </c>
      <c r="W426" s="176">
        <f t="shared" ref="W426" si="1427">W427+W428+W429+W431+W432</f>
        <v>0</v>
      </c>
      <c r="X426" s="176">
        <f t="shared" ref="X426" si="1428">X427+X428+X429+X431+X432</f>
        <v>0</v>
      </c>
      <c r="Y426" s="176" t="e">
        <f>X426/W426*100</f>
        <v>#DIV/0!</v>
      </c>
      <c r="Z426" s="176">
        <f t="shared" ref="Z426" si="1429">Z427+Z428+Z429+Z431+Z432</f>
        <v>0</v>
      </c>
      <c r="AA426" s="176">
        <f t="shared" ref="AA426" si="1430">AA427+AA428+AA429+AA431+AA432</f>
        <v>0</v>
      </c>
      <c r="AB426" s="176">
        <f t="shared" ref="AB426" si="1431">AB427+AB428+AB429+AB431+AB432</f>
        <v>0</v>
      </c>
      <c r="AC426" s="176">
        <f t="shared" ref="AC426" si="1432">AC427+AC428+AC429+AC431+AC432</f>
        <v>0</v>
      </c>
      <c r="AD426" s="176" t="e">
        <f>AC426/Z426*100</f>
        <v>#DIV/0!</v>
      </c>
      <c r="AE426" s="176">
        <f t="shared" ref="AE426" si="1433">AE427+AE428+AE429+AE431+AE432</f>
        <v>0</v>
      </c>
      <c r="AF426" s="176">
        <f t="shared" ref="AF426" si="1434">AF427+AF428+AF429+AF431+AF432</f>
        <v>0</v>
      </c>
      <c r="AG426" s="176">
        <f t="shared" ref="AG426" si="1435">AG427+AG428+AG429+AG431+AG432</f>
        <v>0</v>
      </c>
      <c r="AH426" s="176">
        <f t="shared" ref="AH426" si="1436">AH427+AH428+AH429+AH431+AH432</f>
        <v>0</v>
      </c>
      <c r="AI426" s="176" t="e">
        <f>AH426/AE426*100</f>
        <v>#DIV/0!</v>
      </c>
      <c r="AJ426" s="176">
        <f t="shared" ref="AJ426" si="1437">AJ427+AJ428+AJ429+AJ431+AJ432</f>
        <v>0</v>
      </c>
      <c r="AK426" s="176">
        <f t="shared" ref="AK426" si="1438">AK427+AK428+AK429+AK431+AK432</f>
        <v>0</v>
      </c>
      <c r="AL426" s="176">
        <f t="shared" ref="AL426" si="1439">AL427+AL428+AL429+AL431+AL432</f>
        <v>0</v>
      </c>
      <c r="AM426" s="176">
        <f t="shared" ref="AM426" si="1440">AM427+AM428+AM429+AM431+AM432</f>
        <v>0</v>
      </c>
      <c r="AN426" s="176" t="e">
        <f>AM426/AJ426*100</f>
        <v>#DIV/0!</v>
      </c>
      <c r="AO426" s="176">
        <f t="shared" ref="AO426" si="1441">AO427+AO428+AO429+AO431+AO432</f>
        <v>31.3</v>
      </c>
      <c r="AP426" s="176">
        <f t="shared" ref="AP426" si="1442">AP427+AP428+AP429+AP431+AP432</f>
        <v>0</v>
      </c>
      <c r="AQ426" s="176">
        <f>AP426/AO426*100</f>
        <v>0</v>
      </c>
      <c r="AR426" s="176">
        <f t="shared" ref="AR426" si="1443">AR427+AR428+AR429+AR431+AR432</f>
        <v>4872.92</v>
      </c>
      <c r="AS426" s="176">
        <f t="shared" ref="AS426" si="1444">AS427+AS428+AS429+AS431+AS432</f>
        <v>0</v>
      </c>
      <c r="AT426" s="176">
        <f t="shared" ref="AT426" si="1445">AT427+AT428+AT429+AT431+AT432</f>
        <v>0</v>
      </c>
      <c r="AU426" s="176">
        <f t="shared" ref="AU426" si="1446">AU427+AU428+AU429+AU431+AU432</f>
        <v>0</v>
      </c>
      <c r="AV426" s="176">
        <f>AU426/AR426*100</f>
        <v>0</v>
      </c>
      <c r="AW426" s="176">
        <f t="shared" ref="AW426" si="1447">AW427+AW428+AW429+AW431+AW432</f>
        <v>0</v>
      </c>
      <c r="AX426" s="176">
        <f t="shared" ref="AX426" si="1448">AX427+AX428+AX429+AX431+AX432</f>
        <v>0</v>
      </c>
      <c r="AY426" s="176" t="e">
        <f>AX426/AW426*100</f>
        <v>#DIV/0!</v>
      </c>
      <c r="AZ426" s="272"/>
    </row>
    <row r="427" spans="1:52" ht="31.5">
      <c r="A427" s="290"/>
      <c r="B427" s="291"/>
      <c r="C427" s="292"/>
      <c r="D427" s="186" t="s">
        <v>37</v>
      </c>
      <c r="E427" s="154">
        <f t="shared" si="1416"/>
        <v>2937.6</v>
      </c>
      <c r="F427" s="154">
        <f t="shared" si="1417"/>
        <v>0</v>
      </c>
      <c r="G427" s="179"/>
      <c r="H427" s="155">
        <f>H213</f>
        <v>0</v>
      </c>
      <c r="I427" s="155">
        <f t="shared" ref="I427:AY427" si="1449">I213</f>
        <v>0</v>
      </c>
      <c r="J427" s="155">
        <f t="shared" si="1449"/>
        <v>0</v>
      </c>
      <c r="K427" s="155">
        <f t="shared" si="1449"/>
        <v>0</v>
      </c>
      <c r="L427" s="155">
        <f t="shared" si="1449"/>
        <v>0</v>
      </c>
      <c r="M427" s="155">
        <f t="shared" si="1449"/>
        <v>0</v>
      </c>
      <c r="N427" s="155">
        <f t="shared" si="1449"/>
        <v>0</v>
      </c>
      <c r="O427" s="155">
        <f t="shared" si="1449"/>
        <v>0</v>
      </c>
      <c r="P427" s="155">
        <f t="shared" si="1449"/>
        <v>0</v>
      </c>
      <c r="Q427" s="155">
        <f t="shared" si="1449"/>
        <v>0</v>
      </c>
      <c r="R427" s="155">
        <f t="shared" si="1449"/>
        <v>0</v>
      </c>
      <c r="S427" s="155">
        <f t="shared" si="1449"/>
        <v>0</v>
      </c>
      <c r="T427" s="155">
        <f t="shared" si="1449"/>
        <v>0</v>
      </c>
      <c r="U427" s="155">
        <f t="shared" si="1449"/>
        <v>0</v>
      </c>
      <c r="V427" s="155">
        <f t="shared" si="1449"/>
        <v>0</v>
      </c>
      <c r="W427" s="155">
        <f t="shared" si="1449"/>
        <v>0</v>
      </c>
      <c r="X427" s="155">
        <f t="shared" si="1449"/>
        <v>0</v>
      </c>
      <c r="Y427" s="155">
        <f t="shared" si="1449"/>
        <v>0</v>
      </c>
      <c r="Z427" s="155">
        <f t="shared" si="1449"/>
        <v>0</v>
      </c>
      <c r="AA427" s="155">
        <f t="shared" si="1449"/>
        <v>0</v>
      </c>
      <c r="AB427" s="155">
        <f t="shared" si="1449"/>
        <v>0</v>
      </c>
      <c r="AC427" s="155">
        <f t="shared" si="1449"/>
        <v>0</v>
      </c>
      <c r="AD427" s="155">
        <f t="shared" si="1449"/>
        <v>0</v>
      </c>
      <c r="AE427" s="155">
        <f t="shared" si="1449"/>
        <v>0</v>
      </c>
      <c r="AF427" s="155">
        <f t="shared" si="1449"/>
        <v>0</v>
      </c>
      <c r="AG427" s="155">
        <f t="shared" si="1449"/>
        <v>0</v>
      </c>
      <c r="AH427" s="155">
        <f t="shared" si="1449"/>
        <v>0</v>
      </c>
      <c r="AI427" s="155">
        <f t="shared" si="1449"/>
        <v>0</v>
      </c>
      <c r="AJ427" s="155">
        <f t="shared" si="1449"/>
        <v>0</v>
      </c>
      <c r="AK427" s="155">
        <f t="shared" si="1449"/>
        <v>0</v>
      </c>
      <c r="AL427" s="155">
        <f t="shared" si="1449"/>
        <v>0</v>
      </c>
      <c r="AM427" s="155">
        <f t="shared" si="1449"/>
        <v>0</v>
      </c>
      <c r="AN427" s="155">
        <f t="shared" si="1449"/>
        <v>0</v>
      </c>
      <c r="AO427" s="155">
        <f t="shared" si="1449"/>
        <v>0</v>
      </c>
      <c r="AP427" s="155">
        <f t="shared" si="1449"/>
        <v>0</v>
      </c>
      <c r="AQ427" s="155">
        <f t="shared" si="1449"/>
        <v>0</v>
      </c>
      <c r="AR427" s="155">
        <f t="shared" si="1449"/>
        <v>2937.6</v>
      </c>
      <c r="AS427" s="155">
        <f t="shared" si="1449"/>
        <v>0</v>
      </c>
      <c r="AT427" s="155">
        <f t="shared" si="1449"/>
        <v>0</v>
      </c>
      <c r="AU427" s="155">
        <f t="shared" si="1449"/>
        <v>0</v>
      </c>
      <c r="AV427" s="155">
        <f t="shared" si="1449"/>
        <v>0</v>
      </c>
      <c r="AW427" s="155">
        <f t="shared" si="1449"/>
        <v>0</v>
      </c>
      <c r="AX427" s="155">
        <f t="shared" si="1449"/>
        <v>0</v>
      </c>
      <c r="AY427" s="155">
        <f t="shared" si="1449"/>
        <v>0</v>
      </c>
      <c r="AZ427" s="273"/>
    </row>
    <row r="428" spans="1:52" ht="61.5" customHeight="1">
      <c r="A428" s="290"/>
      <c r="B428" s="291"/>
      <c r="C428" s="292"/>
      <c r="D428" s="189" t="s">
        <v>2</v>
      </c>
      <c r="E428" s="154">
        <f t="shared" si="1416"/>
        <v>1859.1</v>
      </c>
      <c r="F428" s="154">
        <f t="shared" si="1417"/>
        <v>0</v>
      </c>
      <c r="G428" s="190"/>
      <c r="H428" s="155">
        <f t="shared" ref="H428:AY428" si="1450">H214</f>
        <v>0</v>
      </c>
      <c r="I428" s="155">
        <f t="shared" si="1450"/>
        <v>0</v>
      </c>
      <c r="J428" s="155">
        <f t="shared" si="1450"/>
        <v>0</v>
      </c>
      <c r="K428" s="155">
        <f t="shared" si="1450"/>
        <v>0</v>
      </c>
      <c r="L428" s="155">
        <f t="shared" si="1450"/>
        <v>0</v>
      </c>
      <c r="M428" s="155">
        <f t="shared" si="1450"/>
        <v>0</v>
      </c>
      <c r="N428" s="155">
        <f t="shared" si="1450"/>
        <v>0</v>
      </c>
      <c r="O428" s="155">
        <f t="shared" si="1450"/>
        <v>0</v>
      </c>
      <c r="P428" s="155">
        <f t="shared" si="1450"/>
        <v>0</v>
      </c>
      <c r="Q428" s="155">
        <f t="shared" si="1450"/>
        <v>0</v>
      </c>
      <c r="R428" s="155">
        <f t="shared" si="1450"/>
        <v>0</v>
      </c>
      <c r="S428" s="155">
        <f t="shared" si="1450"/>
        <v>0</v>
      </c>
      <c r="T428" s="155">
        <f t="shared" si="1450"/>
        <v>0</v>
      </c>
      <c r="U428" s="155">
        <f t="shared" si="1450"/>
        <v>0</v>
      </c>
      <c r="V428" s="155">
        <f t="shared" si="1450"/>
        <v>0</v>
      </c>
      <c r="W428" s="155">
        <f t="shared" si="1450"/>
        <v>0</v>
      </c>
      <c r="X428" s="155">
        <f t="shared" si="1450"/>
        <v>0</v>
      </c>
      <c r="Y428" s="155">
        <f t="shared" si="1450"/>
        <v>0</v>
      </c>
      <c r="Z428" s="155">
        <f t="shared" si="1450"/>
        <v>0</v>
      </c>
      <c r="AA428" s="155">
        <f t="shared" si="1450"/>
        <v>0</v>
      </c>
      <c r="AB428" s="155">
        <f t="shared" si="1450"/>
        <v>0</v>
      </c>
      <c r="AC428" s="155">
        <f t="shared" si="1450"/>
        <v>0</v>
      </c>
      <c r="AD428" s="155">
        <f t="shared" si="1450"/>
        <v>0</v>
      </c>
      <c r="AE428" s="155">
        <f t="shared" si="1450"/>
        <v>0</v>
      </c>
      <c r="AF428" s="155">
        <f t="shared" si="1450"/>
        <v>0</v>
      </c>
      <c r="AG428" s="155">
        <f t="shared" si="1450"/>
        <v>0</v>
      </c>
      <c r="AH428" s="155">
        <f t="shared" si="1450"/>
        <v>0</v>
      </c>
      <c r="AI428" s="155">
        <f t="shared" si="1450"/>
        <v>0</v>
      </c>
      <c r="AJ428" s="155">
        <f t="shared" si="1450"/>
        <v>0</v>
      </c>
      <c r="AK428" s="155">
        <f t="shared" si="1450"/>
        <v>0</v>
      </c>
      <c r="AL428" s="155">
        <f t="shared" si="1450"/>
        <v>0</v>
      </c>
      <c r="AM428" s="155">
        <f t="shared" si="1450"/>
        <v>0</v>
      </c>
      <c r="AN428" s="155">
        <f t="shared" si="1450"/>
        <v>0</v>
      </c>
      <c r="AO428" s="155">
        <f t="shared" si="1450"/>
        <v>31.3</v>
      </c>
      <c r="AP428" s="155">
        <f t="shared" si="1450"/>
        <v>0</v>
      </c>
      <c r="AQ428" s="155">
        <f t="shared" si="1450"/>
        <v>0</v>
      </c>
      <c r="AR428" s="155">
        <f t="shared" si="1450"/>
        <v>1827.8</v>
      </c>
      <c r="AS428" s="155">
        <f t="shared" si="1450"/>
        <v>0</v>
      </c>
      <c r="AT428" s="155">
        <f t="shared" si="1450"/>
        <v>0</v>
      </c>
      <c r="AU428" s="155">
        <f t="shared" si="1450"/>
        <v>0</v>
      </c>
      <c r="AV428" s="155">
        <f t="shared" si="1450"/>
        <v>0</v>
      </c>
      <c r="AW428" s="155">
        <f t="shared" si="1450"/>
        <v>0</v>
      </c>
      <c r="AX428" s="155">
        <f t="shared" si="1450"/>
        <v>0</v>
      </c>
      <c r="AY428" s="155">
        <f t="shared" si="1450"/>
        <v>0</v>
      </c>
      <c r="AZ428" s="273"/>
    </row>
    <row r="429" spans="1:52" ht="20.25" customHeight="1">
      <c r="A429" s="290"/>
      <c r="B429" s="291"/>
      <c r="C429" s="292"/>
      <c r="D429" s="206" t="s">
        <v>279</v>
      </c>
      <c r="E429" s="154">
        <f t="shared" si="1416"/>
        <v>107.52000000000001</v>
      </c>
      <c r="F429" s="154">
        <f t="shared" si="1417"/>
        <v>0</v>
      </c>
      <c r="G429" s="190"/>
      <c r="H429" s="155">
        <f t="shared" ref="H429:AY429" si="1451">H215</f>
        <v>0</v>
      </c>
      <c r="I429" s="155">
        <f t="shared" si="1451"/>
        <v>0</v>
      </c>
      <c r="J429" s="155">
        <f t="shared" si="1451"/>
        <v>0</v>
      </c>
      <c r="K429" s="155">
        <f t="shared" si="1451"/>
        <v>0</v>
      </c>
      <c r="L429" s="155">
        <f t="shared" si="1451"/>
        <v>0</v>
      </c>
      <c r="M429" s="155">
        <f t="shared" si="1451"/>
        <v>0</v>
      </c>
      <c r="N429" s="155">
        <f t="shared" si="1451"/>
        <v>0</v>
      </c>
      <c r="O429" s="155">
        <f t="shared" si="1451"/>
        <v>0</v>
      </c>
      <c r="P429" s="155">
        <f t="shared" si="1451"/>
        <v>0</v>
      </c>
      <c r="Q429" s="155">
        <f t="shared" si="1451"/>
        <v>0</v>
      </c>
      <c r="R429" s="155">
        <f t="shared" si="1451"/>
        <v>0</v>
      </c>
      <c r="S429" s="155">
        <f t="shared" si="1451"/>
        <v>0</v>
      </c>
      <c r="T429" s="155">
        <f t="shared" si="1451"/>
        <v>0</v>
      </c>
      <c r="U429" s="155">
        <f t="shared" si="1451"/>
        <v>0</v>
      </c>
      <c r="V429" s="155">
        <f t="shared" si="1451"/>
        <v>0</v>
      </c>
      <c r="W429" s="155">
        <f t="shared" si="1451"/>
        <v>0</v>
      </c>
      <c r="X429" s="155">
        <f t="shared" si="1451"/>
        <v>0</v>
      </c>
      <c r="Y429" s="155">
        <f t="shared" si="1451"/>
        <v>0</v>
      </c>
      <c r="Z429" s="155">
        <f t="shared" si="1451"/>
        <v>0</v>
      </c>
      <c r="AA429" s="155">
        <f t="shared" si="1451"/>
        <v>0</v>
      </c>
      <c r="AB429" s="155">
        <f t="shared" si="1451"/>
        <v>0</v>
      </c>
      <c r="AC429" s="155">
        <f t="shared" si="1451"/>
        <v>0</v>
      </c>
      <c r="AD429" s="155">
        <f t="shared" si="1451"/>
        <v>0</v>
      </c>
      <c r="AE429" s="155">
        <f t="shared" si="1451"/>
        <v>0</v>
      </c>
      <c r="AF429" s="155">
        <f t="shared" si="1451"/>
        <v>0</v>
      </c>
      <c r="AG429" s="155">
        <f t="shared" si="1451"/>
        <v>0</v>
      </c>
      <c r="AH429" s="155">
        <f t="shared" si="1451"/>
        <v>0</v>
      </c>
      <c r="AI429" s="155">
        <f t="shared" si="1451"/>
        <v>0</v>
      </c>
      <c r="AJ429" s="155">
        <f t="shared" si="1451"/>
        <v>0</v>
      </c>
      <c r="AK429" s="155">
        <f t="shared" si="1451"/>
        <v>0</v>
      </c>
      <c r="AL429" s="155">
        <f t="shared" si="1451"/>
        <v>0</v>
      </c>
      <c r="AM429" s="155">
        <f t="shared" si="1451"/>
        <v>0</v>
      </c>
      <c r="AN429" s="155">
        <f t="shared" si="1451"/>
        <v>0</v>
      </c>
      <c r="AO429" s="155">
        <f t="shared" si="1451"/>
        <v>0</v>
      </c>
      <c r="AP429" s="155">
        <f t="shared" si="1451"/>
        <v>0</v>
      </c>
      <c r="AQ429" s="155">
        <f t="shared" si="1451"/>
        <v>0</v>
      </c>
      <c r="AR429" s="155">
        <f t="shared" si="1451"/>
        <v>107.52000000000001</v>
      </c>
      <c r="AS429" s="155">
        <f t="shared" si="1451"/>
        <v>0</v>
      </c>
      <c r="AT429" s="155">
        <f t="shared" si="1451"/>
        <v>0</v>
      </c>
      <c r="AU429" s="155">
        <f t="shared" si="1451"/>
        <v>0</v>
      </c>
      <c r="AV429" s="155">
        <f t="shared" si="1451"/>
        <v>0</v>
      </c>
      <c r="AW429" s="155">
        <f t="shared" si="1451"/>
        <v>0</v>
      </c>
      <c r="AX429" s="155">
        <f t="shared" si="1451"/>
        <v>0</v>
      </c>
      <c r="AY429" s="155">
        <f t="shared" si="1451"/>
        <v>0</v>
      </c>
      <c r="AZ429" s="273"/>
    </row>
    <row r="430" spans="1:52" ht="86.25" customHeight="1">
      <c r="A430" s="290"/>
      <c r="B430" s="291"/>
      <c r="C430" s="292"/>
      <c r="D430" s="206" t="s">
        <v>286</v>
      </c>
      <c r="E430" s="154">
        <f t="shared" si="1416"/>
        <v>0</v>
      </c>
      <c r="F430" s="154">
        <f t="shared" si="1417"/>
        <v>0</v>
      </c>
      <c r="G430" s="159"/>
      <c r="H430" s="155">
        <f t="shared" ref="H430:AY430" si="1452">H216</f>
        <v>0</v>
      </c>
      <c r="I430" s="155">
        <f t="shared" si="1452"/>
        <v>0</v>
      </c>
      <c r="J430" s="155">
        <f t="shared" si="1452"/>
        <v>0</v>
      </c>
      <c r="K430" s="155">
        <f t="shared" si="1452"/>
        <v>0</v>
      </c>
      <c r="L430" s="155">
        <f t="shared" si="1452"/>
        <v>0</v>
      </c>
      <c r="M430" s="155">
        <f t="shared" si="1452"/>
        <v>0</v>
      </c>
      <c r="N430" s="155">
        <f t="shared" si="1452"/>
        <v>0</v>
      </c>
      <c r="O430" s="155">
        <f t="shared" si="1452"/>
        <v>0</v>
      </c>
      <c r="P430" s="155">
        <f t="shared" si="1452"/>
        <v>0</v>
      </c>
      <c r="Q430" s="155">
        <f t="shared" si="1452"/>
        <v>0</v>
      </c>
      <c r="R430" s="155">
        <f t="shared" si="1452"/>
        <v>0</v>
      </c>
      <c r="S430" s="155">
        <f t="shared" si="1452"/>
        <v>0</v>
      </c>
      <c r="T430" s="155">
        <f t="shared" si="1452"/>
        <v>0</v>
      </c>
      <c r="U430" s="155">
        <f t="shared" si="1452"/>
        <v>0</v>
      </c>
      <c r="V430" s="155">
        <f t="shared" si="1452"/>
        <v>0</v>
      </c>
      <c r="W430" s="155">
        <f t="shared" si="1452"/>
        <v>0</v>
      </c>
      <c r="X430" s="155">
        <f t="shared" si="1452"/>
        <v>0</v>
      </c>
      <c r="Y430" s="155">
        <f t="shared" si="1452"/>
        <v>0</v>
      </c>
      <c r="Z430" s="155">
        <f t="shared" si="1452"/>
        <v>0</v>
      </c>
      <c r="AA430" s="155">
        <f t="shared" si="1452"/>
        <v>0</v>
      </c>
      <c r="AB430" s="155">
        <f t="shared" si="1452"/>
        <v>0</v>
      </c>
      <c r="AC430" s="155">
        <f t="shared" si="1452"/>
        <v>0</v>
      </c>
      <c r="AD430" s="155">
        <f t="shared" si="1452"/>
        <v>0</v>
      </c>
      <c r="AE430" s="155">
        <f t="shared" si="1452"/>
        <v>0</v>
      </c>
      <c r="AF430" s="155">
        <f t="shared" si="1452"/>
        <v>0</v>
      </c>
      <c r="AG430" s="155">
        <f t="shared" si="1452"/>
        <v>0</v>
      </c>
      <c r="AH430" s="155">
        <f t="shared" si="1452"/>
        <v>0</v>
      </c>
      <c r="AI430" s="155">
        <f t="shared" si="1452"/>
        <v>0</v>
      </c>
      <c r="AJ430" s="155">
        <f t="shared" si="1452"/>
        <v>0</v>
      </c>
      <c r="AK430" s="155">
        <f t="shared" si="1452"/>
        <v>0</v>
      </c>
      <c r="AL430" s="155">
        <f t="shared" si="1452"/>
        <v>0</v>
      </c>
      <c r="AM430" s="155">
        <f t="shared" si="1452"/>
        <v>0</v>
      </c>
      <c r="AN430" s="155">
        <f t="shared" si="1452"/>
        <v>0</v>
      </c>
      <c r="AO430" s="155">
        <f t="shared" si="1452"/>
        <v>0</v>
      </c>
      <c r="AP430" s="155">
        <f t="shared" si="1452"/>
        <v>0</v>
      </c>
      <c r="AQ430" s="155">
        <f t="shared" si="1452"/>
        <v>0</v>
      </c>
      <c r="AR430" s="155">
        <f t="shared" si="1452"/>
        <v>0</v>
      </c>
      <c r="AS430" s="155">
        <f t="shared" si="1452"/>
        <v>0</v>
      </c>
      <c r="AT430" s="155">
        <f t="shared" si="1452"/>
        <v>0</v>
      </c>
      <c r="AU430" s="155">
        <f t="shared" si="1452"/>
        <v>0</v>
      </c>
      <c r="AV430" s="155">
        <f t="shared" si="1452"/>
        <v>0</v>
      </c>
      <c r="AW430" s="155">
        <f t="shared" si="1452"/>
        <v>0</v>
      </c>
      <c r="AX430" s="155">
        <f t="shared" si="1452"/>
        <v>0</v>
      </c>
      <c r="AY430" s="155">
        <f t="shared" si="1452"/>
        <v>0</v>
      </c>
      <c r="AZ430" s="273"/>
    </row>
    <row r="431" spans="1:52" ht="20.25" customHeight="1">
      <c r="A431" s="290"/>
      <c r="B431" s="291"/>
      <c r="C431" s="292"/>
      <c r="D431" s="206" t="s">
        <v>280</v>
      </c>
      <c r="E431" s="154">
        <f t="shared" si="1416"/>
        <v>0</v>
      </c>
      <c r="F431" s="154">
        <f t="shared" si="1417"/>
        <v>0</v>
      </c>
      <c r="G431" s="159"/>
      <c r="H431" s="155">
        <f t="shared" ref="H431:AY431" si="1453">H217</f>
        <v>0</v>
      </c>
      <c r="I431" s="155">
        <f t="shared" si="1453"/>
        <v>0</v>
      </c>
      <c r="J431" s="155">
        <f t="shared" si="1453"/>
        <v>0</v>
      </c>
      <c r="K431" s="155">
        <f t="shared" si="1453"/>
        <v>0</v>
      </c>
      <c r="L431" s="155">
        <f t="shared" si="1453"/>
        <v>0</v>
      </c>
      <c r="M431" s="155">
        <f t="shared" si="1453"/>
        <v>0</v>
      </c>
      <c r="N431" s="155">
        <f t="shared" si="1453"/>
        <v>0</v>
      </c>
      <c r="O431" s="155">
        <f t="shared" si="1453"/>
        <v>0</v>
      </c>
      <c r="P431" s="155">
        <f t="shared" si="1453"/>
        <v>0</v>
      </c>
      <c r="Q431" s="155">
        <f t="shared" si="1453"/>
        <v>0</v>
      </c>
      <c r="R431" s="155">
        <f t="shared" si="1453"/>
        <v>0</v>
      </c>
      <c r="S431" s="155">
        <f t="shared" si="1453"/>
        <v>0</v>
      </c>
      <c r="T431" s="155">
        <f t="shared" si="1453"/>
        <v>0</v>
      </c>
      <c r="U431" s="155">
        <f t="shared" si="1453"/>
        <v>0</v>
      </c>
      <c r="V431" s="155">
        <f t="shared" si="1453"/>
        <v>0</v>
      </c>
      <c r="W431" s="155">
        <f t="shared" si="1453"/>
        <v>0</v>
      </c>
      <c r="X431" s="155">
        <f t="shared" si="1453"/>
        <v>0</v>
      </c>
      <c r="Y431" s="155">
        <f t="shared" si="1453"/>
        <v>0</v>
      </c>
      <c r="Z431" s="155">
        <f t="shared" si="1453"/>
        <v>0</v>
      </c>
      <c r="AA431" s="155">
        <f t="shared" si="1453"/>
        <v>0</v>
      </c>
      <c r="AB431" s="155">
        <f t="shared" si="1453"/>
        <v>0</v>
      </c>
      <c r="AC431" s="155">
        <f t="shared" si="1453"/>
        <v>0</v>
      </c>
      <c r="AD431" s="155">
        <f t="shared" si="1453"/>
        <v>0</v>
      </c>
      <c r="AE431" s="155">
        <f t="shared" si="1453"/>
        <v>0</v>
      </c>
      <c r="AF431" s="155">
        <f t="shared" si="1453"/>
        <v>0</v>
      </c>
      <c r="AG431" s="155">
        <f t="shared" si="1453"/>
        <v>0</v>
      </c>
      <c r="AH431" s="155">
        <f t="shared" si="1453"/>
        <v>0</v>
      </c>
      <c r="AI431" s="155">
        <f t="shared" si="1453"/>
        <v>0</v>
      </c>
      <c r="AJ431" s="155">
        <f t="shared" si="1453"/>
        <v>0</v>
      </c>
      <c r="AK431" s="155">
        <f t="shared" si="1453"/>
        <v>0</v>
      </c>
      <c r="AL431" s="155">
        <f t="shared" si="1453"/>
        <v>0</v>
      </c>
      <c r="AM431" s="155">
        <f t="shared" si="1453"/>
        <v>0</v>
      </c>
      <c r="AN431" s="155">
        <f t="shared" si="1453"/>
        <v>0</v>
      </c>
      <c r="AO431" s="155">
        <f t="shared" si="1453"/>
        <v>0</v>
      </c>
      <c r="AP431" s="155">
        <f t="shared" si="1453"/>
        <v>0</v>
      </c>
      <c r="AQ431" s="155">
        <f t="shared" si="1453"/>
        <v>0</v>
      </c>
      <c r="AR431" s="155">
        <f t="shared" si="1453"/>
        <v>0</v>
      </c>
      <c r="AS431" s="155">
        <f t="shared" si="1453"/>
        <v>0</v>
      </c>
      <c r="AT431" s="155">
        <f t="shared" si="1453"/>
        <v>0</v>
      </c>
      <c r="AU431" s="155">
        <f t="shared" si="1453"/>
        <v>0</v>
      </c>
      <c r="AV431" s="155">
        <f t="shared" si="1453"/>
        <v>0</v>
      </c>
      <c r="AW431" s="155">
        <f t="shared" si="1453"/>
        <v>0</v>
      </c>
      <c r="AX431" s="155">
        <f t="shared" si="1453"/>
        <v>0</v>
      </c>
      <c r="AY431" s="155">
        <f t="shared" si="1453"/>
        <v>0</v>
      </c>
      <c r="AZ431" s="273"/>
    </row>
    <row r="432" spans="1:52" ht="31.5">
      <c r="A432" s="293"/>
      <c r="B432" s="294"/>
      <c r="C432" s="295"/>
      <c r="D432" s="177" t="s">
        <v>43</v>
      </c>
      <c r="E432" s="154">
        <f t="shared" si="1416"/>
        <v>0</v>
      </c>
      <c r="F432" s="154">
        <f t="shared" si="1417"/>
        <v>0</v>
      </c>
      <c r="G432" s="179"/>
      <c r="H432" s="155">
        <f t="shared" ref="H432:AY432" si="1454">H218</f>
        <v>0</v>
      </c>
      <c r="I432" s="155">
        <f t="shared" si="1454"/>
        <v>0</v>
      </c>
      <c r="J432" s="155">
        <f t="shared" si="1454"/>
        <v>0</v>
      </c>
      <c r="K432" s="155">
        <f t="shared" si="1454"/>
        <v>0</v>
      </c>
      <c r="L432" s="155">
        <f t="shared" si="1454"/>
        <v>0</v>
      </c>
      <c r="M432" s="155">
        <f t="shared" si="1454"/>
        <v>0</v>
      </c>
      <c r="N432" s="155">
        <f t="shared" si="1454"/>
        <v>0</v>
      </c>
      <c r="O432" s="155">
        <f t="shared" si="1454"/>
        <v>0</v>
      </c>
      <c r="P432" s="155">
        <f t="shared" si="1454"/>
        <v>0</v>
      </c>
      <c r="Q432" s="155">
        <f t="shared" si="1454"/>
        <v>0</v>
      </c>
      <c r="R432" s="155">
        <f t="shared" si="1454"/>
        <v>0</v>
      </c>
      <c r="S432" s="155">
        <f t="shared" si="1454"/>
        <v>0</v>
      </c>
      <c r="T432" s="155">
        <f t="shared" si="1454"/>
        <v>0</v>
      </c>
      <c r="U432" s="155">
        <f t="shared" si="1454"/>
        <v>0</v>
      </c>
      <c r="V432" s="155">
        <f t="shared" si="1454"/>
        <v>0</v>
      </c>
      <c r="W432" s="155">
        <f t="shared" si="1454"/>
        <v>0</v>
      </c>
      <c r="X432" s="155">
        <f t="shared" si="1454"/>
        <v>0</v>
      </c>
      <c r="Y432" s="155">
        <f t="shared" si="1454"/>
        <v>0</v>
      </c>
      <c r="Z432" s="155">
        <f t="shared" si="1454"/>
        <v>0</v>
      </c>
      <c r="AA432" s="155">
        <f t="shared" si="1454"/>
        <v>0</v>
      </c>
      <c r="AB432" s="155">
        <f t="shared" si="1454"/>
        <v>0</v>
      </c>
      <c r="AC432" s="155">
        <f t="shared" si="1454"/>
        <v>0</v>
      </c>
      <c r="AD432" s="155">
        <f t="shared" si="1454"/>
        <v>0</v>
      </c>
      <c r="AE432" s="155">
        <f t="shared" si="1454"/>
        <v>0</v>
      </c>
      <c r="AF432" s="155">
        <f t="shared" si="1454"/>
        <v>0</v>
      </c>
      <c r="AG432" s="155">
        <f t="shared" si="1454"/>
        <v>0</v>
      </c>
      <c r="AH432" s="155">
        <f t="shared" si="1454"/>
        <v>0</v>
      </c>
      <c r="AI432" s="155">
        <f t="shared" si="1454"/>
        <v>0</v>
      </c>
      <c r="AJ432" s="155">
        <f t="shared" si="1454"/>
        <v>0</v>
      </c>
      <c r="AK432" s="155">
        <f t="shared" si="1454"/>
        <v>0</v>
      </c>
      <c r="AL432" s="155">
        <f t="shared" si="1454"/>
        <v>0</v>
      </c>
      <c r="AM432" s="155">
        <f t="shared" si="1454"/>
        <v>0</v>
      </c>
      <c r="AN432" s="155">
        <f t="shared" si="1454"/>
        <v>0</v>
      </c>
      <c r="AO432" s="155">
        <f t="shared" si="1454"/>
        <v>0</v>
      </c>
      <c r="AP432" s="155">
        <f t="shared" si="1454"/>
        <v>0</v>
      </c>
      <c r="AQ432" s="155">
        <f t="shared" si="1454"/>
        <v>0</v>
      </c>
      <c r="AR432" s="155">
        <f t="shared" si="1454"/>
        <v>0</v>
      </c>
      <c r="AS432" s="155">
        <f t="shared" si="1454"/>
        <v>0</v>
      </c>
      <c r="AT432" s="155">
        <f t="shared" si="1454"/>
        <v>0</v>
      </c>
      <c r="AU432" s="155">
        <f t="shared" si="1454"/>
        <v>0</v>
      </c>
      <c r="AV432" s="155">
        <f t="shared" si="1454"/>
        <v>0</v>
      </c>
      <c r="AW432" s="155">
        <f t="shared" si="1454"/>
        <v>0</v>
      </c>
      <c r="AX432" s="155">
        <f t="shared" si="1454"/>
        <v>0</v>
      </c>
      <c r="AY432" s="155">
        <f t="shared" si="1454"/>
        <v>0</v>
      </c>
      <c r="AZ432" s="274"/>
    </row>
    <row r="433" spans="1:52" ht="18.75" customHeight="1">
      <c r="A433" s="279" t="s">
        <v>339</v>
      </c>
      <c r="B433" s="288"/>
      <c r="C433" s="289"/>
      <c r="D433" s="194" t="s">
        <v>41</v>
      </c>
      <c r="E433" s="154">
        <f t="shared" ref="E433:E439" si="1455">H433+K433+N433+Q433+T433+W433+Z433+AE433+AJ433+AO433+AR433+AW433</f>
        <v>25891.699999999997</v>
      </c>
      <c r="F433" s="154">
        <f t="shared" ref="F433:F439" si="1456">I433+L433+O433+R433+U433+X433+AA433+AF433+AK433+AP433+AS433+AX433</f>
        <v>0</v>
      </c>
      <c r="G433" s="185">
        <f>F433/E433</f>
        <v>0</v>
      </c>
      <c r="H433" s="176">
        <f>H434+H435+H436+H438+H439</f>
        <v>0</v>
      </c>
      <c r="I433" s="176">
        <f t="shared" ref="I433" si="1457">I434+I435+I436+I438+I439</f>
        <v>0</v>
      </c>
      <c r="J433" s="176" t="e">
        <f>I433/H433*100</f>
        <v>#DIV/0!</v>
      </c>
      <c r="K433" s="176">
        <f t="shared" ref="K433" si="1458">K434+K435+K436+K438+K439</f>
        <v>0</v>
      </c>
      <c r="L433" s="176">
        <f t="shared" ref="L433" si="1459">L434+L435+L436+L438+L439</f>
        <v>0</v>
      </c>
      <c r="M433" s="176" t="e">
        <f>L433/K433*100</f>
        <v>#DIV/0!</v>
      </c>
      <c r="N433" s="176">
        <f t="shared" ref="N433" si="1460">N434+N435+N436+N438+N439</f>
        <v>5884.8405000000002</v>
      </c>
      <c r="O433" s="176">
        <f t="shared" ref="O433" si="1461">O434+O435+O436+O438+O439</f>
        <v>0</v>
      </c>
      <c r="P433" s="176">
        <f>O433/N433*100</f>
        <v>0</v>
      </c>
      <c r="Q433" s="176">
        <f t="shared" ref="Q433" si="1462">Q434+Q435+Q436+Q438+Q439</f>
        <v>19335.859499999999</v>
      </c>
      <c r="R433" s="176">
        <f t="shared" ref="R433" si="1463">R434+R435+R436+R438+R439</f>
        <v>0</v>
      </c>
      <c r="S433" s="176">
        <f>R433/Q433*100</f>
        <v>0</v>
      </c>
      <c r="T433" s="176">
        <f t="shared" ref="T433" si="1464">T434+T435+T436+T438+T439</f>
        <v>0</v>
      </c>
      <c r="U433" s="176">
        <f t="shared" ref="U433" si="1465">U434+U435+U436+U438+U439</f>
        <v>0</v>
      </c>
      <c r="V433" s="176" t="e">
        <f>U433/T433*100</f>
        <v>#DIV/0!</v>
      </c>
      <c r="W433" s="176">
        <f t="shared" ref="W433" si="1466">W434+W435+W436+W438+W439</f>
        <v>0</v>
      </c>
      <c r="X433" s="176">
        <f t="shared" ref="X433" si="1467">X434+X435+X436+X438+X439</f>
        <v>0</v>
      </c>
      <c r="Y433" s="176" t="e">
        <f>X433/W433*100</f>
        <v>#DIV/0!</v>
      </c>
      <c r="Z433" s="176">
        <f t="shared" ref="Z433" si="1468">Z434+Z435+Z436+Z438+Z439</f>
        <v>0</v>
      </c>
      <c r="AA433" s="176">
        <f t="shared" ref="AA433" si="1469">AA434+AA435+AA436+AA438+AA439</f>
        <v>0</v>
      </c>
      <c r="AB433" s="176">
        <f t="shared" ref="AB433" si="1470">AB434+AB435+AB436+AB438+AB439</f>
        <v>0</v>
      </c>
      <c r="AC433" s="176">
        <f t="shared" ref="AC433" si="1471">AC434+AC435+AC436+AC438+AC439</f>
        <v>0</v>
      </c>
      <c r="AD433" s="176" t="e">
        <f>AC433/Z433*100</f>
        <v>#DIV/0!</v>
      </c>
      <c r="AE433" s="176">
        <f t="shared" ref="AE433" si="1472">AE434+AE435+AE436+AE438+AE439</f>
        <v>0</v>
      </c>
      <c r="AF433" s="176">
        <f t="shared" ref="AF433" si="1473">AF434+AF435+AF436+AF438+AF439</f>
        <v>0</v>
      </c>
      <c r="AG433" s="176">
        <f t="shared" ref="AG433" si="1474">AG434+AG435+AG436+AG438+AG439</f>
        <v>0</v>
      </c>
      <c r="AH433" s="176">
        <f t="shared" ref="AH433" si="1475">AH434+AH435+AH436+AH438+AH439</f>
        <v>0</v>
      </c>
      <c r="AI433" s="176" t="e">
        <f>AH433/AE433*100</f>
        <v>#DIV/0!</v>
      </c>
      <c r="AJ433" s="176">
        <f t="shared" ref="AJ433" si="1476">AJ434+AJ435+AJ436+AJ438+AJ439</f>
        <v>671</v>
      </c>
      <c r="AK433" s="176">
        <f t="shared" ref="AK433" si="1477">AK434+AK435+AK436+AK438+AK439</f>
        <v>0</v>
      </c>
      <c r="AL433" s="176">
        <f t="shared" ref="AL433" si="1478">AL434+AL435+AL436+AL438+AL439</f>
        <v>0</v>
      </c>
      <c r="AM433" s="176">
        <f t="shared" ref="AM433" si="1479">AM434+AM435+AM436+AM438+AM439</f>
        <v>0</v>
      </c>
      <c r="AN433" s="176">
        <f>AM433/AJ433*100</f>
        <v>0</v>
      </c>
      <c r="AO433" s="176">
        <f t="shared" ref="AO433" si="1480">AO434+AO435+AO436+AO438+AO439</f>
        <v>0</v>
      </c>
      <c r="AP433" s="176">
        <f t="shared" ref="AP433" si="1481">AP434+AP435+AP436+AP438+AP439</f>
        <v>0</v>
      </c>
      <c r="AQ433" s="176" t="e">
        <f>AP433/AO433*100</f>
        <v>#DIV/0!</v>
      </c>
      <c r="AR433" s="176">
        <f t="shared" ref="AR433" si="1482">AR434+AR435+AR436+AR438+AR439</f>
        <v>0</v>
      </c>
      <c r="AS433" s="176">
        <f t="shared" ref="AS433" si="1483">AS434+AS435+AS436+AS438+AS439</f>
        <v>0</v>
      </c>
      <c r="AT433" s="176">
        <f t="shared" ref="AT433" si="1484">AT434+AT435+AT436+AT438+AT439</f>
        <v>0</v>
      </c>
      <c r="AU433" s="176">
        <f t="shared" ref="AU433" si="1485">AU434+AU435+AU436+AU438+AU439</f>
        <v>0</v>
      </c>
      <c r="AV433" s="176" t="e">
        <f>AU433/AR433*100</f>
        <v>#DIV/0!</v>
      </c>
      <c r="AW433" s="176">
        <f t="shared" ref="AW433" si="1486">AW434+AW435+AW436+AW438+AW439</f>
        <v>0</v>
      </c>
      <c r="AX433" s="176">
        <f t="shared" ref="AX433" si="1487">AX434+AX435+AX436+AX438+AX439</f>
        <v>0</v>
      </c>
      <c r="AY433" s="176" t="e">
        <f>AX433/AW433*100</f>
        <v>#DIV/0!</v>
      </c>
      <c r="AZ433" s="272"/>
    </row>
    <row r="434" spans="1:52" ht="31.5">
      <c r="A434" s="290"/>
      <c r="B434" s="291"/>
      <c r="C434" s="292"/>
      <c r="D434" s="186" t="s">
        <v>37</v>
      </c>
      <c r="E434" s="154">
        <f t="shared" si="1455"/>
        <v>0</v>
      </c>
      <c r="F434" s="154">
        <f t="shared" si="1456"/>
        <v>0</v>
      </c>
      <c r="G434" s="179"/>
      <c r="H434" s="155">
        <f>H117</f>
        <v>0</v>
      </c>
      <c r="I434" s="155">
        <f t="shared" ref="I434:AY434" si="1488">I117</f>
        <v>0</v>
      </c>
      <c r="J434" s="155">
        <f t="shared" si="1488"/>
        <v>0</v>
      </c>
      <c r="K434" s="155">
        <f t="shared" si="1488"/>
        <v>0</v>
      </c>
      <c r="L434" s="155">
        <f t="shared" si="1488"/>
        <v>0</v>
      </c>
      <c r="M434" s="155">
        <f t="shared" si="1488"/>
        <v>0</v>
      </c>
      <c r="N434" s="155">
        <f t="shared" si="1488"/>
        <v>0</v>
      </c>
      <c r="O434" s="155">
        <f t="shared" si="1488"/>
        <v>0</v>
      </c>
      <c r="P434" s="155">
        <f t="shared" si="1488"/>
        <v>0</v>
      </c>
      <c r="Q434" s="155">
        <f t="shared" si="1488"/>
        <v>0</v>
      </c>
      <c r="R434" s="155">
        <f t="shared" si="1488"/>
        <v>0</v>
      </c>
      <c r="S434" s="155">
        <f t="shared" si="1488"/>
        <v>0</v>
      </c>
      <c r="T434" s="155">
        <f t="shared" si="1488"/>
        <v>0</v>
      </c>
      <c r="U434" s="155">
        <f t="shared" si="1488"/>
        <v>0</v>
      </c>
      <c r="V434" s="155">
        <f t="shared" si="1488"/>
        <v>0</v>
      </c>
      <c r="W434" s="155">
        <f t="shared" si="1488"/>
        <v>0</v>
      </c>
      <c r="X434" s="155">
        <f t="shared" si="1488"/>
        <v>0</v>
      </c>
      <c r="Y434" s="155">
        <f t="shared" si="1488"/>
        <v>0</v>
      </c>
      <c r="Z434" s="155">
        <f t="shared" si="1488"/>
        <v>0</v>
      </c>
      <c r="AA434" s="155">
        <f t="shared" si="1488"/>
        <v>0</v>
      </c>
      <c r="AB434" s="155">
        <f t="shared" si="1488"/>
        <v>0</v>
      </c>
      <c r="AC434" s="155">
        <f t="shared" si="1488"/>
        <v>0</v>
      </c>
      <c r="AD434" s="155">
        <f t="shared" si="1488"/>
        <v>0</v>
      </c>
      <c r="AE434" s="155">
        <f t="shared" si="1488"/>
        <v>0</v>
      </c>
      <c r="AF434" s="155">
        <f t="shared" si="1488"/>
        <v>0</v>
      </c>
      <c r="AG434" s="155">
        <f t="shared" si="1488"/>
        <v>0</v>
      </c>
      <c r="AH434" s="155">
        <f t="shared" si="1488"/>
        <v>0</v>
      </c>
      <c r="AI434" s="155">
        <f t="shared" si="1488"/>
        <v>0</v>
      </c>
      <c r="AJ434" s="155">
        <f t="shared" si="1488"/>
        <v>0</v>
      </c>
      <c r="AK434" s="155">
        <f t="shared" si="1488"/>
        <v>0</v>
      </c>
      <c r="AL434" s="155">
        <f t="shared" si="1488"/>
        <v>0</v>
      </c>
      <c r="AM434" s="155">
        <f t="shared" si="1488"/>
        <v>0</v>
      </c>
      <c r="AN434" s="155">
        <f t="shared" si="1488"/>
        <v>0</v>
      </c>
      <c r="AO434" s="155">
        <f t="shared" si="1488"/>
        <v>0</v>
      </c>
      <c r="AP434" s="155">
        <f t="shared" si="1488"/>
        <v>0</v>
      </c>
      <c r="AQ434" s="155">
        <f t="shared" si="1488"/>
        <v>0</v>
      </c>
      <c r="AR434" s="155">
        <f t="shared" si="1488"/>
        <v>0</v>
      </c>
      <c r="AS434" s="155">
        <f t="shared" si="1488"/>
        <v>0</v>
      </c>
      <c r="AT434" s="155">
        <f t="shared" si="1488"/>
        <v>0</v>
      </c>
      <c r="AU434" s="155">
        <f t="shared" si="1488"/>
        <v>0</v>
      </c>
      <c r="AV434" s="155">
        <f t="shared" si="1488"/>
        <v>0</v>
      </c>
      <c r="AW434" s="155">
        <f t="shared" si="1488"/>
        <v>0</v>
      </c>
      <c r="AX434" s="155">
        <f t="shared" si="1488"/>
        <v>0</v>
      </c>
      <c r="AY434" s="155">
        <f t="shared" si="1488"/>
        <v>0</v>
      </c>
      <c r="AZ434" s="273"/>
    </row>
    <row r="435" spans="1:52" ht="61.5" customHeight="1">
      <c r="A435" s="290"/>
      <c r="B435" s="291"/>
      <c r="C435" s="292"/>
      <c r="D435" s="189" t="s">
        <v>2</v>
      </c>
      <c r="E435" s="154">
        <f t="shared" si="1455"/>
        <v>25891.699999999997</v>
      </c>
      <c r="F435" s="154">
        <f t="shared" si="1456"/>
        <v>0</v>
      </c>
      <c r="G435" s="190"/>
      <c r="H435" s="155">
        <f t="shared" ref="H435:AY435" si="1489">H118</f>
        <v>0</v>
      </c>
      <c r="I435" s="155">
        <f t="shared" si="1489"/>
        <v>0</v>
      </c>
      <c r="J435" s="155">
        <f t="shared" si="1489"/>
        <v>0</v>
      </c>
      <c r="K435" s="155">
        <f t="shared" si="1489"/>
        <v>0</v>
      </c>
      <c r="L435" s="155">
        <f t="shared" si="1489"/>
        <v>0</v>
      </c>
      <c r="M435" s="155">
        <f t="shared" si="1489"/>
        <v>0</v>
      </c>
      <c r="N435" s="155">
        <f t="shared" si="1489"/>
        <v>5884.8405000000002</v>
      </c>
      <c r="O435" s="155">
        <f t="shared" si="1489"/>
        <v>0</v>
      </c>
      <c r="P435" s="155">
        <f t="shared" si="1489"/>
        <v>0</v>
      </c>
      <c r="Q435" s="155">
        <f t="shared" si="1489"/>
        <v>19335.859499999999</v>
      </c>
      <c r="R435" s="155">
        <f t="shared" si="1489"/>
        <v>0</v>
      </c>
      <c r="S435" s="155">
        <f t="shared" si="1489"/>
        <v>0</v>
      </c>
      <c r="T435" s="155">
        <f t="shared" si="1489"/>
        <v>0</v>
      </c>
      <c r="U435" s="155">
        <f t="shared" si="1489"/>
        <v>0</v>
      </c>
      <c r="V435" s="155">
        <f t="shared" si="1489"/>
        <v>0</v>
      </c>
      <c r="W435" s="155">
        <f t="shared" si="1489"/>
        <v>0</v>
      </c>
      <c r="X435" s="155">
        <f t="shared" si="1489"/>
        <v>0</v>
      </c>
      <c r="Y435" s="155">
        <f t="shared" si="1489"/>
        <v>0</v>
      </c>
      <c r="Z435" s="155">
        <f t="shared" si="1489"/>
        <v>0</v>
      </c>
      <c r="AA435" s="155">
        <f t="shared" si="1489"/>
        <v>0</v>
      </c>
      <c r="AB435" s="155">
        <f t="shared" si="1489"/>
        <v>0</v>
      </c>
      <c r="AC435" s="155">
        <f t="shared" si="1489"/>
        <v>0</v>
      </c>
      <c r="AD435" s="155">
        <f t="shared" si="1489"/>
        <v>0</v>
      </c>
      <c r="AE435" s="155">
        <f t="shared" si="1489"/>
        <v>0</v>
      </c>
      <c r="AF435" s="155">
        <f t="shared" si="1489"/>
        <v>0</v>
      </c>
      <c r="AG435" s="155">
        <f t="shared" si="1489"/>
        <v>0</v>
      </c>
      <c r="AH435" s="155">
        <f t="shared" si="1489"/>
        <v>0</v>
      </c>
      <c r="AI435" s="155">
        <f t="shared" si="1489"/>
        <v>0</v>
      </c>
      <c r="AJ435" s="155">
        <f t="shared" si="1489"/>
        <v>671</v>
      </c>
      <c r="AK435" s="155">
        <f t="shared" si="1489"/>
        <v>0</v>
      </c>
      <c r="AL435" s="155">
        <f t="shared" si="1489"/>
        <v>0</v>
      </c>
      <c r="AM435" s="155">
        <f t="shared" si="1489"/>
        <v>0</v>
      </c>
      <c r="AN435" s="155">
        <f t="shared" si="1489"/>
        <v>0</v>
      </c>
      <c r="AO435" s="155">
        <f t="shared" si="1489"/>
        <v>0</v>
      </c>
      <c r="AP435" s="155">
        <f t="shared" si="1489"/>
        <v>0</v>
      </c>
      <c r="AQ435" s="155">
        <f t="shared" si="1489"/>
        <v>0</v>
      </c>
      <c r="AR435" s="155">
        <f t="shared" si="1489"/>
        <v>0</v>
      </c>
      <c r="AS435" s="155">
        <f t="shared" si="1489"/>
        <v>0</v>
      </c>
      <c r="AT435" s="155">
        <f t="shared" si="1489"/>
        <v>0</v>
      </c>
      <c r="AU435" s="155">
        <f t="shared" si="1489"/>
        <v>0</v>
      </c>
      <c r="AV435" s="155">
        <f t="shared" si="1489"/>
        <v>0</v>
      </c>
      <c r="AW435" s="155">
        <f t="shared" si="1489"/>
        <v>0</v>
      </c>
      <c r="AX435" s="155">
        <f t="shared" si="1489"/>
        <v>0</v>
      </c>
      <c r="AY435" s="155">
        <f t="shared" si="1489"/>
        <v>0</v>
      </c>
      <c r="AZ435" s="273"/>
    </row>
    <row r="436" spans="1:52" ht="20.25" customHeight="1">
      <c r="A436" s="290"/>
      <c r="B436" s="291"/>
      <c r="C436" s="292"/>
      <c r="D436" s="206" t="s">
        <v>279</v>
      </c>
      <c r="E436" s="154">
        <f t="shared" si="1455"/>
        <v>0</v>
      </c>
      <c r="F436" s="154">
        <f t="shared" si="1456"/>
        <v>0</v>
      </c>
      <c r="G436" s="190"/>
      <c r="H436" s="155">
        <f t="shared" ref="H436:AY436" si="1490">H119</f>
        <v>0</v>
      </c>
      <c r="I436" s="155">
        <f t="shared" si="1490"/>
        <v>0</v>
      </c>
      <c r="J436" s="155">
        <f t="shared" si="1490"/>
        <v>0</v>
      </c>
      <c r="K436" s="155">
        <f t="shared" si="1490"/>
        <v>0</v>
      </c>
      <c r="L436" s="155">
        <f t="shared" si="1490"/>
        <v>0</v>
      </c>
      <c r="M436" s="155">
        <f t="shared" si="1490"/>
        <v>0</v>
      </c>
      <c r="N436" s="155">
        <f t="shared" si="1490"/>
        <v>0</v>
      </c>
      <c r="O436" s="155">
        <f t="shared" si="1490"/>
        <v>0</v>
      </c>
      <c r="P436" s="155">
        <f t="shared" si="1490"/>
        <v>0</v>
      </c>
      <c r="Q436" s="155">
        <f t="shared" si="1490"/>
        <v>0</v>
      </c>
      <c r="R436" s="155">
        <f t="shared" si="1490"/>
        <v>0</v>
      </c>
      <c r="S436" s="155">
        <f t="shared" si="1490"/>
        <v>0</v>
      </c>
      <c r="T436" s="155">
        <f t="shared" si="1490"/>
        <v>0</v>
      </c>
      <c r="U436" s="155">
        <f t="shared" si="1490"/>
        <v>0</v>
      </c>
      <c r="V436" s="155">
        <f t="shared" si="1490"/>
        <v>0</v>
      </c>
      <c r="W436" s="155">
        <f t="shared" si="1490"/>
        <v>0</v>
      </c>
      <c r="X436" s="155">
        <f t="shared" si="1490"/>
        <v>0</v>
      </c>
      <c r="Y436" s="155">
        <f t="shared" si="1490"/>
        <v>0</v>
      </c>
      <c r="Z436" s="155">
        <f t="shared" si="1490"/>
        <v>0</v>
      </c>
      <c r="AA436" s="155">
        <f t="shared" si="1490"/>
        <v>0</v>
      </c>
      <c r="AB436" s="155">
        <f t="shared" si="1490"/>
        <v>0</v>
      </c>
      <c r="AC436" s="155">
        <f t="shared" si="1490"/>
        <v>0</v>
      </c>
      <c r="AD436" s="155">
        <f t="shared" si="1490"/>
        <v>0</v>
      </c>
      <c r="AE436" s="155">
        <f t="shared" si="1490"/>
        <v>0</v>
      </c>
      <c r="AF436" s="155">
        <f t="shared" si="1490"/>
        <v>0</v>
      </c>
      <c r="AG436" s="155">
        <f t="shared" si="1490"/>
        <v>0</v>
      </c>
      <c r="AH436" s="155">
        <f t="shared" si="1490"/>
        <v>0</v>
      </c>
      <c r="AI436" s="155">
        <f t="shared" si="1490"/>
        <v>0</v>
      </c>
      <c r="AJ436" s="155">
        <f t="shared" si="1490"/>
        <v>0</v>
      </c>
      <c r="AK436" s="155">
        <f t="shared" si="1490"/>
        <v>0</v>
      </c>
      <c r="AL436" s="155">
        <f t="shared" si="1490"/>
        <v>0</v>
      </c>
      <c r="AM436" s="155">
        <f t="shared" si="1490"/>
        <v>0</v>
      </c>
      <c r="AN436" s="155">
        <f t="shared" si="1490"/>
        <v>0</v>
      </c>
      <c r="AO436" s="155">
        <f t="shared" si="1490"/>
        <v>0</v>
      </c>
      <c r="AP436" s="155">
        <f t="shared" si="1490"/>
        <v>0</v>
      </c>
      <c r="AQ436" s="155">
        <f t="shared" si="1490"/>
        <v>0</v>
      </c>
      <c r="AR436" s="155">
        <f t="shared" si="1490"/>
        <v>0</v>
      </c>
      <c r="AS436" s="155">
        <f t="shared" si="1490"/>
        <v>0</v>
      </c>
      <c r="AT436" s="155">
        <f t="shared" si="1490"/>
        <v>0</v>
      </c>
      <c r="AU436" s="155">
        <f t="shared" si="1490"/>
        <v>0</v>
      </c>
      <c r="AV436" s="155">
        <f t="shared" si="1490"/>
        <v>0</v>
      </c>
      <c r="AW436" s="155">
        <f t="shared" si="1490"/>
        <v>0</v>
      </c>
      <c r="AX436" s="155">
        <f t="shared" si="1490"/>
        <v>0</v>
      </c>
      <c r="AY436" s="155">
        <f t="shared" si="1490"/>
        <v>0</v>
      </c>
      <c r="AZ436" s="273"/>
    </row>
    <row r="437" spans="1:52" ht="86.25" customHeight="1">
      <c r="A437" s="290"/>
      <c r="B437" s="291"/>
      <c r="C437" s="292"/>
      <c r="D437" s="206" t="s">
        <v>286</v>
      </c>
      <c r="E437" s="154">
        <f t="shared" si="1455"/>
        <v>0</v>
      </c>
      <c r="F437" s="154">
        <f t="shared" si="1456"/>
        <v>0</v>
      </c>
      <c r="G437" s="159"/>
      <c r="H437" s="155">
        <f t="shared" ref="H437:AY437" si="1491">H120</f>
        <v>0</v>
      </c>
      <c r="I437" s="155">
        <f t="shared" si="1491"/>
        <v>0</v>
      </c>
      <c r="J437" s="155">
        <f t="shared" si="1491"/>
        <v>0</v>
      </c>
      <c r="K437" s="155">
        <f t="shared" si="1491"/>
        <v>0</v>
      </c>
      <c r="L437" s="155">
        <f t="shared" si="1491"/>
        <v>0</v>
      </c>
      <c r="M437" s="155">
        <f t="shared" si="1491"/>
        <v>0</v>
      </c>
      <c r="N437" s="155">
        <f t="shared" si="1491"/>
        <v>0</v>
      </c>
      <c r="O437" s="155">
        <f t="shared" si="1491"/>
        <v>0</v>
      </c>
      <c r="P437" s="155">
        <f t="shared" si="1491"/>
        <v>0</v>
      </c>
      <c r="Q437" s="155">
        <f t="shared" si="1491"/>
        <v>0</v>
      </c>
      <c r="R437" s="155">
        <f t="shared" si="1491"/>
        <v>0</v>
      </c>
      <c r="S437" s="155">
        <f t="shared" si="1491"/>
        <v>0</v>
      </c>
      <c r="T437" s="155">
        <f t="shared" si="1491"/>
        <v>0</v>
      </c>
      <c r="U437" s="155">
        <f t="shared" si="1491"/>
        <v>0</v>
      </c>
      <c r="V437" s="155">
        <f t="shared" si="1491"/>
        <v>0</v>
      </c>
      <c r="W437" s="155">
        <f t="shared" si="1491"/>
        <v>0</v>
      </c>
      <c r="X437" s="155">
        <f t="shared" si="1491"/>
        <v>0</v>
      </c>
      <c r="Y437" s="155">
        <f t="shared" si="1491"/>
        <v>0</v>
      </c>
      <c r="Z437" s="155">
        <f t="shared" si="1491"/>
        <v>0</v>
      </c>
      <c r="AA437" s="155">
        <f t="shared" si="1491"/>
        <v>0</v>
      </c>
      <c r="AB437" s="155">
        <f t="shared" si="1491"/>
        <v>0</v>
      </c>
      <c r="AC437" s="155">
        <f t="shared" si="1491"/>
        <v>0</v>
      </c>
      <c r="AD437" s="155">
        <f t="shared" si="1491"/>
        <v>0</v>
      </c>
      <c r="AE437" s="155">
        <f t="shared" si="1491"/>
        <v>0</v>
      </c>
      <c r="AF437" s="155">
        <f t="shared" si="1491"/>
        <v>0</v>
      </c>
      <c r="AG437" s="155">
        <f t="shared" si="1491"/>
        <v>0</v>
      </c>
      <c r="AH437" s="155">
        <f t="shared" si="1491"/>
        <v>0</v>
      </c>
      <c r="AI437" s="155">
        <f t="shared" si="1491"/>
        <v>0</v>
      </c>
      <c r="AJ437" s="155">
        <f t="shared" si="1491"/>
        <v>0</v>
      </c>
      <c r="AK437" s="155">
        <f t="shared" si="1491"/>
        <v>0</v>
      </c>
      <c r="AL437" s="155">
        <f t="shared" si="1491"/>
        <v>0</v>
      </c>
      <c r="AM437" s="155">
        <f t="shared" si="1491"/>
        <v>0</v>
      </c>
      <c r="AN437" s="155">
        <f t="shared" si="1491"/>
        <v>0</v>
      </c>
      <c r="AO437" s="155">
        <f t="shared" si="1491"/>
        <v>0</v>
      </c>
      <c r="AP437" s="155">
        <f t="shared" si="1491"/>
        <v>0</v>
      </c>
      <c r="AQ437" s="155">
        <f t="shared" si="1491"/>
        <v>0</v>
      </c>
      <c r="AR437" s="155">
        <f t="shared" si="1491"/>
        <v>0</v>
      </c>
      <c r="AS437" s="155">
        <f t="shared" si="1491"/>
        <v>0</v>
      </c>
      <c r="AT437" s="155">
        <f t="shared" si="1491"/>
        <v>0</v>
      </c>
      <c r="AU437" s="155">
        <f t="shared" si="1491"/>
        <v>0</v>
      </c>
      <c r="AV437" s="155">
        <f t="shared" si="1491"/>
        <v>0</v>
      </c>
      <c r="AW437" s="155">
        <f t="shared" si="1491"/>
        <v>0</v>
      </c>
      <c r="AX437" s="155">
        <f t="shared" si="1491"/>
        <v>0</v>
      </c>
      <c r="AY437" s="155">
        <f t="shared" si="1491"/>
        <v>0</v>
      </c>
      <c r="AZ437" s="273"/>
    </row>
    <row r="438" spans="1:52" ht="20.25" customHeight="1">
      <c r="A438" s="290"/>
      <c r="B438" s="291"/>
      <c r="C438" s="292"/>
      <c r="D438" s="206" t="s">
        <v>280</v>
      </c>
      <c r="E438" s="154">
        <f t="shared" si="1455"/>
        <v>0</v>
      </c>
      <c r="F438" s="154">
        <f t="shared" si="1456"/>
        <v>0</v>
      </c>
      <c r="G438" s="159"/>
      <c r="H438" s="155">
        <f t="shared" ref="H438:AY438" si="1492">H121</f>
        <v>0</v>
      </c>
      <c r="I438" s="155">
        <f t="shared" si="1492"/>
        <v>0</v>
      </c>
      <c r="J438" s="155">
        <f t="shared" si="1492"/>
        <v>0</v>
      </c>
      <c r="K438" s="155">
        <f t="shared" si="1492"/>
        <v>0</v>
      </c>
      <c r="L438" s="155">
        <f t="shared" si="1492"/>
        <v>0</v>
      </c>
      <c r="M438" s="155">
        <f t="shared" si="1492"/>
        <v>0</v>
      </c>
      <c r="N438" s="155">
        <f t="shared" si="1492"/>
        <v>0</v>
      </c>
      <c r="O438" s="155">
        <f t="shared" si="1492"/>
        <v>0</v>
      </c>
      <c r="P438" s="155">
        <f t="shared" si="1492"/>
        <v>0</v>
      </c>
      <c r="Q438" s="155">
        <f t="shared" si="1492"/>
        <v>0</v>
      </c>
      <c r="R438" s="155">
        <f t="shared" si="1492"/>
        <v>0</v>
      </c>
      <c r="S438" s="155">
        <f t="shared" si="1492"/>
        <v>0</v>
      </c>
      <c r="T438" s="155">
        <f t="shared" si="1492"/>
        <v>0</v>
      </c>
      <c r="U438" s="155">
        <f t="shared" si="1492"/>
        <v>0</v>
      </c>
      <c r="V438" s="155">
        <f t="shared" si="1492"/>
        <v>0</v>
      </c>
      <c r="W438" s="155">
        <f t="shared" si="1492"/>
        <v>0</v>
      </c>
      <c r="X438" s="155">
        <f t="shared" si="1492"/>
        <v>0</v>
      </c>
      <c r="Y438" s="155">
        <f t="shared" si="1492"/>
        <v>0</v>
      </c>
      <c r="Z438" s="155">
        <f t="shared" si="1492"/>
        <v>0</v>
      </c>
      <c r="AA438" s="155">
        <f t="shared" si="1492"/>
        <v>0</v>
      </c>
      <c r="AB438" s="155">
        <f t="shared" si="1492"/>
        <v>0</v>
      </c>
      <c r="AC438" s="155">
        <f t="shared" si="1492"/>
        <v>0</v>
      </c>
      <c r="AD438" s="155">
        <f t="shared" si="1492"/>
        <v>0</v>
      </c>
      <c r="AE438" s="155">
        <f t="shared" si="1492"/>
        <v>0</v>
      </c>
      <c r="AF438" s="155">
        <f t="shared" si="1492"/>
        <v>0</v>
      </c>
      <c r="AG438" s="155">
        <f t="shared" si="1492"/>
        <v>0</v>
      </c>
      <c r="AH438" s="155">
        <f t="shared" si="1492"/>
        <v>0</v>
      </c>
      <c r="AI438" s="155">
        <f t="shared" si="1492"/>
        <v>0</v>
      </c>
      <c r="AJ438" s="155">
        <f t="shared" si="1492"/>
        <v>0</v>
      </c>
      <c r="AK438" s="155">
        <f t="shared" si="1492"/>
        <v>0</v>
      </c>
      <c r="AL438" s="155">
        <f t="shared" si="1492"/>
        <v>0</v>
      </c>
      <c r="AM438" s="155">
        <f t="shared" si="1492"/>
        <v>0</v>
      </c>
      <c r="AN438" s="155">
        <f t="shared" si="1492"/>
        <v>0</v>
      </c>
      <c r="AO438" s="155">
        <f t="shared" si="1492"/>
        <v>0</v>
      </c>
      <c r="AP438" s="155">
        <f t="shared" si="1492"/>
        <v>0</v>
      </c>
      <c r="AQ438" s="155">
        <f t="shared" si="1492"/>
        <v>0</v>
      </c>
      <c r="AR438" s="155">
        <f t="shared" si="1492"/>
        <v>0</v>
      </c>
      <c r="AS438" s="155">
        <f t="shared" si="1492"/>
        <v>0</v>
      </c>
      <c r="AT438" s="155">
        <f t="shared" si="1492"/>
        <v>0</v>
      </c>
      <c r="AU438" s="155">
        <f t="shared" si="1492"/>
        <v>0</v>
      </c>
      <c r="AV438" s="155">
        <f t="shared" si="1492"/>
        <v>0</v>
      </c>
      <c r="AW438" s="155">
        <f t="shared" si="1492"/>
        <v>0</v>
      </c>
      <c r="AX438" s="155">
        <f t="shared" si="1492"/>
        <v>0</v>
      </c>
      <c r="AY438" s="155">
        <f t="shared" si="1492"/>
        <v>0</v>
      </c>
      <c r="AZ438" s="273"/>
    </row>
    <row r="439" spans="1:52" ht="31.5">
      <c r="A439" s="293"/>
      <c r="B439" s="294"/>
      <c r="C439" s="295"/>
      <c r="D439" s="177" t="s">
        <v>43</v>
      </c>
      <c r="E439" s="154">
        <f t="shared" si="1455"/>
        <v>0</v>
      </c>
      <c r="F439" s="154">
        <f t="shared" si="1456"/>
        <v>0</v>
      </c>
      <c r="G439" s="179"/>
      <c r="H439" s="155">
        <f t="shared" ref="H439:AY439" si="1493">H122</f>
        <v>0</v>
      </c>
      <c r="I439" s="155">
        <f t="shared" si="1493"/>
        <v>0</v>
      </c>
      <c r="J439" s="155">
        <f t="shared" si="1493"/>
        <v>0</v>
      </c>
      <c r="K439" s="155">
        <f t="shared" si="1493"/>
        <v>0</v>
      </c>
      <c r="L439" s="155">
        <f t="shared" si="1493"/>
        <v>0</v>
      </c>
      <c r="M439" s="155">
        <f t="shared" si="1493"/>
        <v>0</v>
      </c>
      <c r="N439" s="155">
        <f t="shared" si="1493"/>
        <v>0</v>
      </c>
      <c r="O439" s="155">
        <f t="shared" si="1493"/>
        <v>0</v>
      </c>
      <c r="P439" s="155">
        <f t="shared" si="1493"/>
        <v>0</v>
      </c>
      <c r="Q439" s="155">
        <f t="shared" si="1493"/>
        <v>0</v>
      </c>
      <c r="R439" s="155">
        <f t="shared" si="1493"/>
        <v>0</v>
      </c>
      <c r="S439" s="155">
        <f t="shared" si="1493"/>
        <v>0</v>
      </c>
      <c r="T439" s="155">
        <f t="shared" si="1493"/>
        <v>0</v>
      </c>
      <c r="U439" s="155">
        <f t="shared" si="1493"/>
        <v>0</v>
      </c>
      <c r="V439" s="155">
        <f t="shared" si="1493"/>
        <v>0</v>
      </c>
      <c r="W439" s="155">
        <f t="shared" si="1493"/>
        <v>0</v>
      </c>
      <c r="X439" s="155">
        <f t="shared" si="1493"/>
        <v>0</v>
      </c>
      <c r="Y439" s="155">
        <f t="shared" si="1493"/>
        <v>0</v>
      </c>
      <c r="Z439" s="155">
        <f t="shared" si="1493"/>
        <v>0</v>
      </c>
      <c r="AA439" s="155">
        <f t="shared" si="1493"/>
        <v>0</v>
      </c>
      <c r="AB439" s="155">
        <f t="shared" si="1493"/>
        <v>0</v>
      </c>
      <c r="AC439" s="155">
        <f t="shared" si="1493"/>
        <v>0</v>
      </c>
      <c r="AD439" s="155">
        <f t="shared" si="1493"/>
        <v>0</v>
      </c>
      <c r="AE439" s="155">
        <f t="shared" si="1493"/>
        <v>0</v>
      </c>
      <c r="AF439" s="155">
        <f t="shared" si="1493"/>
        <v>0</v>
      </c>
      <c r="AG439" s="155">
        <f t="shared" si="1493"/>
        <v>0</v>
      </c>
      <c r="AH439" s="155">
        <f t="shared" si="1493"/>
        <v>0</v>
      </c>
      <c r="AI439" s="155">
        <f t="shared" si="1493"/>
        <v>0</v>
      </c>
      <c r="AJ439" s="155">
        <f t="shared" si="1493"/>
        <v>0</v>
      </c>
      <c r="AK439" s="155">
        <f t="shared" si="1493"/>
        <v>0</v>
      </c>
      <c r="AL439" s="155">
        <f t="shared" si="1493"/>
        <v>0</v>
      </c>
      <c r="AM439" s="155">
        <f t="shared" si="1493"/>
        <v>0</v>
      </c>
      <c r="AN439" s="155">
        <f t="shared" si="1493"/>
        <v>0</v>
      </c>
      <c r="AO439" s="155">
        <f t="shared" si="1493"/>
        <v>0</v>
      </c>
      <c r="AP439" s="155">
        <f t="shared" si="1493"/>
        <v>0</v>
      </c>
      <c r="AQ439" s="155">
        <f t="shared" si="1493"/>
        <v>0</v>
      </c>
      <c r="AR439" s="155">
        <f t="shared" si="1493"/>
        <v>0</v>
      </c>
      <c r="AS439" s="155">
        <f t="shared" si="1493"/>
        <v>0</v>
      </c>
      <c r="AT439" s="155">
        <f t="shared" si="1493"/>
        <v>0</v>
      </c>
      <c r="AU439" s="155">
        <f t="shared" si="1493"/>
        <v>0</v>
      </c>
      <c r="AV439" s="155">
        <f t="shared" si="1493"/>
        <v>0</v>
      </c>
      <c r="AW439" s="155">
        <f t="shared" si="1493"/>
        <v>0</v>
      </c>
      <c r="AX439" s="155">
        <f t="shared" si="1493"/>
        <v>0</v>
      </c>
      <c r="AY439" s="155">
        <f t="shared" si="1493"/>
        <v>0</v>
      </c>
      <c r="AZ439" s="274"/>
    </row>
    <row r="440" spans="1:52" ht="15.75">
      <c r="A440" s="221"/>
      <c r="B440" s="221"/>
      <c r="C440" s="221"/>
      <c r="D440" s="205"/>
      <c r="E440" s="210"/>
      <c r="F440" s="210"/>
      <c r="G440" s="211"/>
      <c r="H440" s="193"/>
      <c r="I440" s="193"/>
      <c r="J440" s="211"/>
      <c r="K440" s="193"/>
      <c r="L440" s="193"/>
      <c r="M440" s="211"/>
      <c r="N440" s="193"/>
      <c r="O440" s="193"/>
      <c r="P440" s="211"/>
      <c r="Q440" s="193"/>
      <c r="R440" s="193"/>
      <c r="S440" s="211"/>
      <c r="T440" s="193"/>
      <c r="U440" s="193"/>
      <c r="V440" s="211"/>
      <c r="W440" s="193"/>
      <c r="X440" s="193"/>
      <c r="Y440" s="211"/>
      <c r="Z440" s="193"/>
      <c r="AA440" s="193"/>
      <c r="AB440" s="211"/>
      <c r="AC440" s="211"/>
      <c r="AD440" s="211"/>
      <c r="AE440" s="193"/>
      <c r="AF440" s="193"/>
      <c r="AG440" s="211"/>
      <c r="AH440" s="211"/>
      <c r="AI440" s="211"/>
      <c r="AJ440" s="193"/>
      <c r="AK440" s="193"/>
      <c r="AL440" s="211"/>
      <c r="AM440" s="211"/>
      <c r="AN440" s="211"/>
      <c r="AO440" s="193"/>
      <c r="AP440" s="211"/>
      <c r="AQ440" s="211"/>
      <c r="AR440" s="193"/>
      <c r="AS440" s="193"/>
      <c r="AT440" s="211"/>
      <c r="AU440" s="211"/>
      <c r="AV440" s="211"/>
      <c r="AW440" s="193"/>
      <c r="AX440" s="193"/>
      <c r="AY440" s="211"/>
      <c r="AZ440" s="205"/>
    </row>
    <row r="441" spans="1:52" s="113" customFormat="1" ht="11.25" customHeight="1">
      <c r="A441" s="112"/>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c r="AO441" s="126"/>
      <c r="AP441" s="126"/>
      <c r="AQ441" s="126"/>
      <c r="AR441" s="126"/>
      <c r="AS441" s="126"/>
      <c r="AT441" s="126"/>
      <c r="AU441" s="126"/>
      <c r="AV441" s="126"/>
      <c r="AW441" s="126"/>
      <c r="AX441" s="126"/>
      <c r="AY441" s="126"/>
      <c r="AZ441" s="126"/>
    </row>
    <row r="442" spans="1:52" s="113" customFormat="1" ht="19.5" customHeight="1">
      <c r="A442" s="112"/>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c r="AO442" s="126"/>
      <c r="AP442" s="126"/>
      <c r="AQ442" s="126"/>
      <c r="AR442" s="126"/>
      <c r="AS442" s="126"/>
      <c r="AT442" s="126"/>
      <c r="AU442" s="126"/>
      <c r="AV442" s="126"/>
      <c r="AW442" s="126"/>
      <c r="AX442" s="126"/>
      <c r="AY442" s="126"/>
      <c r="AZ442" s="126"/>
    </row>
    <row r="443" spans="1:52" ht="19.5" customHeight="1">
      <c r="A443" s="275" t="s">
        <v>340</v>
      </c>
      <c r="B443" s="275"/>
      <c r="C443" s="275"/>
      <c r="D443" s="275"/>
      <c r="E443" s="275"/>
      <c r="F443" s="275"/>
      <c r="G443" s="275"/>
      <c r="H443" s="275"/>
      <c r="I443" s="275"/>
      <c r="J443" s="275"/>
      <c r="K443" s="275"/>
      <c r="L443" s="275"/>
      <c r="M443" s="275"/>
      <c r="N443" s="275"/>
      <c r="O443" s="275"/>
      <c r="P443" s="275"/>
      <c r="Q443" s="275"/>
      <c r="R443" s="275"/>
      <c r="S443" s="275"/>
      <c r="T443" s="275"/>
      <c r="U443" s="275"/>
      <c r="V443" s="275"/>
      <c r="W443" s="275"/>
      <c r="X443" s="275"/>
      <c r="Y443" s="275"/>
      <c r="Z443" s="275"/>
      <c r="AA443" s="275"/>
      <c r="AB443" s="275"/>
      <c r="AC443" s="275"/>
      <c r="AD443" s="275"/>
      <c r="AE443" s="275"/>
      <c r="AF443" s="275"/>
      <c r="AG443" s="275"/>
      <c r="AH443" s="275"/>
      <c r="AI443" s="275"/>
      <c r="AJ443" s="275"/>
      <c r="AK443" s="275"/>
      <c r="AL443" s="275"/>
      <c r="AM443" s="275"/>
      <c r="AN443" s="275"/>
      <c r="AO443" s="275"/>
      <c r="AP443" s="275"/>
      <c r="AQ443" s="275"/>
      <c r="AR443" s="275"/>
      <c r="AS443" s="275"/>
      <c r="AT443" s="275"/>
      <c r="AU443" s="275"/>
      <c r="AV443" s="275"/>
      <c r="AW443" s="275"/>
      <c r="AX443" s="275"/>
      <c r="AY443" s="275"/>
    </row>
    <row r="444" spans="1:52" ht="19.5" customHeight="1">
      <c r="A444" s="220"/>
      <c r="B444" s="220"/>
      <c r="C444" s="220"/>
      <c r="D444" s="207"/>
      <c r="E444" s="207"/>
      <c r="F444" s="207"/>
      <c r="G444" s="207"/>
      <c r="H444" s="207"/>
      <c r="I444" s="207"/>
      <c r="J444" s="207"/>
      <c r="K444" s="207"/>
      <c r="L444" s="207"/>
      <c r="M444" s="207"/>
      <c r="N444" s="207"/>
      <c r="O444" s="207"/>
      <c r="P444" s="207"/>
      <c r="Q444" s="207"/>
      <c r="R444" s="207"/>
      <c r="S444" s="207"/>
      <c r="T444" s="207"/>
      <c r="U444" s="207"/>
      <c r="V444" s="207"/>
      <c r="W444" s="207"/>
      <c r="X444" s="207"/>
      <c r="Y444" s="207"/>
      <c r="Z444" s="207"/>
      <c r="AA444" s="207"/>
      <c r="AB444" s="207"/>
      <c r="AC444" s="207"/>
      <c r="AD444" s="207"/>
      <c r="AE444" s="207"/>
      <c r="AF444" s="207"/>
      <c r="AG444" s="207"/>
      <c r="AH444" s="207"/>
      <c r="AI444" s="207"/>
      <c r="AJ444" s="207"/>
      <c r="AK444" s="207"/>
      <c r="AL444" s="207"/>
      <c r="AM444" s="207"/>
      <c r="AN444" s="207"/>
      <c r="AO444" s="207"/>
      <c r="AP444" s="207"/>
      <c r="AQ444" s="207"/>
      <c r="AR444" s="207"/>
      <c r="AS444" s="207"/>
      <c r="AT444" s="207"/>
      <c r="AU444" s="207"/>
      <c r="AV444" s="207"/>
      <c r="AW444" s="207"/>
      <c r="AX444" s="207"/>
      <c r="AY444" s="207"/>
    </row>
    <row r="445" spans="1:52" ht="16.5" customHeight="1">
      <c r="A445" s="204" t="s">
        <v>341</v>
      </c>
      <c r="B445" s="204"/>
      <c r="C445" s="204"/>
      <c r="D445" s="204"/>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D445" s="203"/>
      <c r="AE445" s="203"/>
      <c r="AF445" s="203"/>
      <c r="AG445" s="203"/>
      <c r="AH445" s="203"/>
      <c r="AI445" s="203"/>
      <c r="AJ445" s="203"/>
      <c r="AK445" s="203"/>
      <c r="AL445" s="203"/>
      <c r="AM445" s="203"/>
      <c r="AN445" s="203"/>
      <c r="AO445" s="203"/>
      <c r="AP445" s="203"/>
      <c r="AQ445" s="203"/>
      <c r="AR445" s="203"/>
      <c r="AS445" s="203"/>
      <c r="AT445" s="203"/>
      <c r="AU445" s="203"/>
      <c r="AV445" s="203"/>
      <c r="AW445" s="203"/>
      <c r="AX445" s="203"/>
      <c r="AY445" s="203"/>
      <c r="AZ445" s="122"/>
    </row>
    <row r="446" spans="1:52" ht="18.75">
      <c r="A446" s="129"/>
      <c r="B446" s="127" t="s">
        <v>342</v>
      </c>
      <c r="C446" s="127"/>
      <c r="D446" s="130"/>
      <c r="E446" s="131"/>
      <c r="F446" s="131"/>
      <c r="G446" s="131"/>
      <c r="H446" s="127"/>
      <c r="I446" s="127"/>
      <c r="J446" s="127"/>
      <c r="K446" s="127"/>
      <c r="L446" s="127"/>
      <c r="M446" s="127"/>
      <c r="N446" s="127"/>
      <c r="O446" s="127"/>
      <c r="P446" s="127"/>
      <c r="Q446" s="127"/>
      <c r="R446" s="127"/>
      <c r="S446" s="127"/>
      <c r="T446" s="128"/>
      <c r="U446" s="128"/>
      <c r="V446" s="128"/>
      <c r="W446" s="128"/>
      <c r="X446" s="128"/>
      <c r="Y446" s="128"/>
      <c r="Z446" s="128"/>
      <c r="AA446" s="128"/>
      <c r="AB446" s="128"/>
      <c r="AC446" s="128"/>
      <c r="AD446" s="128"/>
      <c r="AE446" s="128"/>
      <c r="AF446" s="128"/>
      <c r="AG446" s="128"/>
      <c r="AH446" s="128"/>
      <c r="AI446" s="128"/>
      <c r="AJ446" s="128"/>
      <c r="AK446" s="128"/>
      <c r="AL446" s="128"/>
      <c r="AM446" s="128"/>
      <c r="AN446" s="128"/>
      <c r="AO446" s="127"/>
      <c r="AP446" s="127"/>
      <c r="AQ446" s="127"/>
      <c r="AR446" s="127"/>
      <c r="AS446" s="127"/>
      <c r="AT446" s="128"/>
      <c r="AU446" s="128"/>
      <c r="AV446" s="128"/>
      <c r="AW446" s="128"/>
      <c r="AX446" s="128"/>
      <c r="AY446" s="132"/>
    </row>
    <row r="447" spans="1:52" ht="18.75">
      <c r="A447" s="129"/>
      <c r="B447" s="127"/>
      <c r="C447" s="127"/>
      <c r="D447" s="130"/>
      <c r="E447" s="131"/>
      <c r="F447" s="131"/>
      <c r="G447" s="131"/>
      <c r="H447" s="127"/>
      <c r="I447" s="127"/>
      <c r="J447" s="127"/>
      <c r="K447" s="127"/>
      <c r="L447" s="127"/>
      <c r="M447" s="127"/>
      <c r="N447" s="127"/>
      <c r="O447" s="127"/>
      <c r="P447" s="127"/>
      <c r="Q447" s="127"/>
      <c r="R447" s="127"/>
      <c r="S447" s="127"/>
      <c r="T447" s="128"/>
      <c r="U447" s="128"/>
      <c r="V447" s="128"/>
      <c r="W447" s="128"/>
      <c r="X447" s="128"/>
      <c r="Y447" s="128"/>
      <c r="Z447" s="128"/>
      <c r="AA447" s="128"/>
      <c r="AB447" s="128"/>
      <c r="AC447" s="128"/>
      <c r="AD447" s="128"/>
      <c r="AE447" s="128"/>
      <c r="AF447" s="128"/>
      <c r="AG447" s="128"/>
      <c r="AH447" s="128"/>
      <c r="AI447" s="128"/>
      <c r="AJ447" s="128"/>
      <c r="AK447" s="128"/>
      <c r="AL447" s="128"/>
      <c r="AM447" s="128"/>
      <c r="AN447" s="128"/>
      <c r="AO447" s="127"/>
      <c r="AP447" s="127"/>
      <c r="AQ447" s="127"/>
      <c r="AR447" s="127"/>
      <c r="AS447" s="127"/>
      <c r="AT447" s="128"/>
      <c r="AU447" s="128"/>
      <c r="AV447" s="128"/>
      <c r="AW447" s="128"/>
      <c r="AX447" s="128"/>
      <c r="AY447" s="132"/>
    </row>
    <row r="448" spans="1:52" ht="18.75">
      <c r="A448" s="129"/>
      <c r="B448" s="127" t="s">
        <v>287</v>
      </c>
      <c r="C448" s="127"/>
      <c r="D448" s="130"/>
      <c r="E448" s="131"/>
      <c r="F448" s="131"/>
      <c r="G448" s="131"/>
      <c r="H448" s="127"/>
      <c r="I448" s="127"/>
      <c r="J448" s="127"/>
      <c r="K448" s="127"/>
      <c r="L448" s="127"/>
      <c r="M448" s="127"/>
      <c r="N448" s="127"/>
      <c r="O448" s="127"/>
      <c r="P448" s="127"/>
      <c r="Q448" s="127"/>
      <c r="R448" s="127"/>
      <c r="S448" s="127"/>
      <c r="T448" s="128"/>
      <c r="U448" s="128"/>
      <c r="V448" s="128"/>
      <c r="W448" s="128"/>
      <c r="X448" s="128"/>
      <c r="Y448" s="128"/>
      <c r="Z448" s="128"/>
      <c r="AA448" s="128"/>
      <c r="AB448" s="128"/>
      <c r="AC448" s="128"/>
      <c r="AD448" s="128"/>
      <c r="AE448" s="128"/>
      <c r="AF448" s="128"/>
      <c r="AG448" s="128"/>
      <c r="AH448" s="128"/>
      <c r="AI448" s="128"/>
      <c r="AJ448" s="128"/>
      <c r="AK448" s="128"/>
      <c r="AL448" s="128"/>
      <c r="AM448" s="128"/>
      <c r="AN448" s="128"/>
      <c r="AO448" s="127"/>
      <c r="AP448" s="127"/>
      <c r="AQ448" s="127"/>
      <c r="AR448" s="127"/>
      <c r="AS448" s="127"/>
      <c r="AT448" s="128"/>
      <c r="AU448" s="128"/>
      <c r="AV448" s="128"/>
      <c r="AW448" s="128"/>
      <c r="AX448" s="128"/>
      <c r="AY448" s="132"/>
    </row>
    <row r="449" spans="1:51" ht="18.75">
      <c r="A449" s="129"/>
      <c r="B449" s="127"/>
      <c r="C449" s="127"/>
      <c r="D449" s="130"/>
      <c r="E449" s="131"/>
      <c r="F449" s="131"/>
      <c r="G449" s="131"/>
      <c r="H449" s="127"/>
      <c r="I449" s="127"/>
      <c r="J449" s="127"/>
      <c r="K449" s="127"/>
      <c r="L449" s="127"/>
      <c r="M449" s="127"/>
      <c r="N449" s="127"/>
      <c r="O449" s="127"/>
      <c r="P449" s="127"/>
      <c r="Q449" s="127"/>
      <c r="R449" s="127"/>
      <c r="S449" s="127"/>
      <c r="T449" s="128"/>
      <c r="U449" s="128"/>
      <c r="V449" s="128"/>
      <c r="W449" s="128"/>
      <c r="X449" s="128"/>
      <c r="Y449" s="128"/>
      <c r="Z449" s="128"/>
      <c r="AA449" s="128"/>
      <c r="AB449" s="128"/>
      <c r="AC449" s="128"/>
      <c r="AD449" s="128"/>
      <c r="AE449" s="128"/>
      <c r="AF449" s="128"/>
      <c r="AG449" s="128"/>
      <c r="AH449" s="128"/>
      <c r="AI449" s="128"/>
      <c r="AJ449" s="128"/>
      <c r="AK449" s="128"/>
      <c r="AL449" s="128"/>
      <c r="AM449" s="128"/>
      <c r="AN449" s="128"/>
      <c r="AO449" s="127"/>
      <c r="AP449" s="127"/>
      <c r="AQ449" s="127"/>
      <c r="AR449" s="127"/>
      <c r="AS449" s="127"/>
      <c r="AT449" s="128"/>
      <c r="AU449" s="128"/>
      <c r="AV449" s="128"/>
      <c r="AW449" s="128"/>
      <c r="AX449" s="128"/>
      <c r="AY449" s="132"/>
    </row>
    <row r="450" spans="1:51" ht="18.75" customHeight="1">
      <c r="A450" s="275" t="s">
        <v>355</v>
      </c>
      <c r="B450" s="275"/>
      <c r="C450" s="275"/>
      <c r="D450" s="374"/>
      <c r="E450" s="374"/>
      <c r="F450" s="374"/>
      <c r="G450" s="374"/>
      <c r="H450" s="374"/>
      <c r="I450" s="374"/>
      <c r="J450" s="374"/>
      <c r="K450" s="374"/>
      <c r="L450" s="374"/>
      <c r="M450" s="374"/>
      <c r="N450" s="374"/>
      <c r="O450" s="374"/>
      <c r="P450" s="374"/>
      <c r="Q450" s="374"/>
      <c r="R450" s="374"/>
      <c r="S450" s="374"/>
      <c r="T450" s="374"/>
      <c r="U450" s="374"/>
      <c r="V450" s="207"/>
      <c r="W450" s="207"/>
      <c r="X450" s="207"/>
      <c r="Y450" s="207"/>
      <c r="Z450" s="207"/>
      <c r="AA450" s="207"/>
      <c r="AB450" s="207"/>
      <c r="AC450" s="207"/>
      <c r="AD450" s="207"/>
      <c r="AE450" s="207"/>
      <c r="AF450" s="207"/>
      <c r="AG450" s="207"/>
      <c r="AH450" s="207"/>
      <c r="AI450" s="207"/>
      <c r="AJ450" s="207"/>
      <c r="AK450" s="207"/>
      <c r="AL450" s="207"/>
      <c r="AM450" s="207"/>
      <c r="AN450" s="207"/>
      <c r="AO450" s="207"/>
      <c r="AP450" s="207"/>
      <c r="AQ450" s="207"/>
      <c r="AR450" s="207"/>
      <c r="AS450" s="207"/>
      <c r="AT450" s="207"/>
      <c r="AU450" s="207"/>
      <c r="AV450" s="207"/>
      <c r="AW450" s="207"/>
      <c r="AX450" s="207"/>
      <c r="AY450" s="207"/>
    </row>
    <row r="453" spans="1:51" ht="18.75">
      <c r="A453" s="203"/>
      <c r="B453" s="127"/>
      <c r="C453" s="127"/>
      <c r="D453" s="130"/>
      <c r="E453" s="131"/>
      <c r="F453" s="131"/>
      <c r="G453" s="131"/>
      <c r="H453" s="127"/>
      <c r="I453" s="127"/>
      <c r="J453" s="127"/>
      <c r="K453" s="127"/>
      <c r="L453" s="127"/>
      <c r="M453" s="127"/>
      <c r="N453" s="127"/>
      <c r="O453" s="127"/>
      <c r="P453" s="127"/>
      <c r="Q453" s="127"/>
      <c r="R453" s="127"/>
      <c r="S453" s="127"/>
      <c r="T453" s="128"/>
      <c r="U453" s="128"/>
      <c r="V453" s="128"/>
      <c r="W453" s="128"/>
      <c r="X453" s="128"/>
      <c r="Y453" s="128"/>
      <c r="Z453" s="128"/>
      <c r="AA453" s="128"/>
      <c r="AB453" s="128"/>
      <c r="AC453" s="128"/>
      <c r="AD453" s="128"/>
      <c r="AE453" s="128"/>
      <c r="AF453" s="128"/>
      <c r="AG453" s="128"/>
      <c r="AH453" s="128"/>
      <c r="AI453" s="128"/>
      <c r="AJ453" s="128"/>
      <c r="AK453" s="128"/>
      <c r="AL453" s="128"/>
      <c r="AM453" s="128"/>
      <c r="AN453" s="128"/>
      <c r="AO453" s="127"/>
      <c r="AP453" s="127"/>
      <c r="AQ453" s="127"/>
      <c r="AR453" s="128"/>
      <c r="AS453" s="128"/>
      <c r="AT453" s="128"/>
      <c r="AU453" s="128"/>
      <c r="AV453" s="128"/>
      <c r="AW453" s="132"/>
      <c r="AX453" s="106"/>
      <c r="AY453" s="106"/>
    </row>
    <row r="454" spans="1:51">
      <c r="A454" s="115"/>
      <c r="T454" s="116"/>
      <c r="U454" s="116"/>
      <c r="V454" s="116"/>
      <c r="W454" s="116"/>
      <c r="X454" s="116"/>
      <c r="Y454" s="116"/>
      <c r="Z454" s="116"/>
      <c r="AA454" s="116"/>
      <c r="AB454" s="116"/>
      <c r="AC454" s="116"/>
      <c r="AD454" s="116"/>
      <c r="AE454" s="116"/>
      <c r="AF454" s="116"/>
      <c r="AG454" s="116"/>
      <c r="AH454" s="116"/>
      <c r="AI454" s="116"/>
      <c r="AJ454" s="116"/>
      <c r="AK454" s="116"/>
      <c r="AL454" s="116"/>
      <c r="AM454" s="116"/>
      <c r="AN454" s="116"/>
      <c r="AR454" s="116"/>
      <c r="AS454" s="116"/>
      <c r="AT454" s="116"/>
      <c r="AU454" s="116"/>
      <c r="AV454" s="116"/>
      <c r="AW454" s="106"/>
      <c r="AX454" s="106"/>
      <c r="AY454" s="106"/>
    </row>
    <row r="455" spans="1:51">
      <c r="A455" s="115"/>
      <c r="T455" s="116"/>
      <c r="U455" s="116"/>
      <c r="V455" s="116"/>
      <c r="W455" s="116"/>
      <c r="X455" s="116"/>
      <c r="Y455" s="116"/>
      <c r="Z455" s="116"/>
      <c r="AA455" s="116"/>
      <c r="AB455" s="116"/>
      <c r="AC455" s="116"/>
      <c r="AD455" s="116"/>
      <c r="AE455" s="116"/>
      <c r="AF455" s="116"/>
      <c r="AG455" s="116"/>
      <c r="AH455" s="116"/>
      <c r="AI455" s="116"/>
      <c r="AJ455" s="116"/>
      <c r="AK455" s="116"/>
      <c r="AL455" s="116"/>
      <c r="AM455" s="116"/>
      <c r="AN455" s="116"/>
      <c r="AR455" s="116"/>
      <c r="AS455" s="116"/>
      <c r="AT455" s="116"/>
      <c r="AU455" s="116"/>
      <c r="AV455" s="116"/>
      <c r="AW455" s="106"/>
      <c r="AX455" s="106"/>
      <c r="AY455" s="106"/>
    </row>
    <row r="456" spans="1:51">
      <c r="A456" s="115"/>
      <c r="T456" s="116"/>
      <c r="U456" s="116"/>
      <c r="V456" s="116"/>
      <c r="W456" s="116"/>
      <c r="X456" s="116"/>
      <c r="Y456" s="116"/>
      <c r="Z456" s="116"/>
      <c r="AA456" s="116"/>
      <c r="AB456" s="116"/>
      <c r="AC456" s="116"/>
      <c r="AD456" s="116"/>
      <c r="AE456" s="116"/>
      <c r="AF456" s="116"/>
      <c r="AG456" s="116"/>
      <c r="AH456" s="116"/>
      <c r="AI456" s="116"/>
      <c r="AJ456" s="116"/>
      <c r="AK456" s="116"/>
      <c r="AL456" s="116"/>
      <c r="AM456" s="116"/>
      <c r="AN456" s="116"/>
      <c r="AR456" s="116"/>
      <c r="AS456" s="116"/>
      <c r="AT456" s="116"/>
      <c r="AU456" s="116"/>
      <c r="AV456" s="116"/>
      <c r="AW456" s="106"/>
      <c r="AX456" s="106"/>
      <c r="AY456" s="106"/>
    </row>
    <row r="457" spans="1:51" ht="14.25" customHeight="1">
      <c r="A457" s="115"/>
      <c r="T457" s="116"/>
      <c r="U457" s="116"/>
      <c r="V457" s="116"/>
      <c r="W457" s="116"/>
      <c r="X457" s="116"/>
      <c r="Y457" s="116"/>
      <c r="Z457" s="116"/>
      <c r="AA457" s="116"/>
      <c r="AB457" s="116"/>
      <c r="AC457" s="116"/>
      <c r="AD457" s="116"/>
      <c r="AE457" s="116"/>
      <c r="AF457" s="116"/>
      <c r="AG457" s="116"/>
      <c r="AH457" s="116"/>
      <c r="AI457" s="116"/>
      <c r="AJ457" s="116"/>
      <c r="AK457" s="116"/>
      <c r="AL457" s="116"/>
      <c r="AM457" s="116"/>
      <c r="AN457" s="116"/>
      <c r="AR457" s="116"/>
      <c r="AS457" s="116"/>
      <c r="AT457" s="116"/>
      <c r="AU457" s="116"/>
      <c r="AV457" s="116"/>
      <c r="AW457" s="106"/>
      <c r="AX457" s="106"/>
      <c r="AY457" s="106"/>
    </row>
    <row r="458" spans="1:51">
      <c r="A458" s="117"/>
      <c r="T458" s="116"/>
      <c r="U458" s="116"/>
      <c r="V458" s="116"/>
      <c r="W458" s="116"/>
      <c r="X458" s="116"/>
      <c r="Y458" s="116"/>
      <c r="Z458" s="116"/>
      <c r="AA458" s="116"/>
      <c r="AB458" s="116"/>
      <c r="AC458" s="116"/>
      <c r="AD458" s="116"/>
      <c r="AE458" s="116"/>
      <c r="AF458" s="116"/>
      <c r="AG458" s="116"/>
      <c r="AH458" s="116"/>
      <c r="AI458" s="116"/>
      <c r="AJ458" s="116"/>
      <c r="AK458" s="116"/>
      <c r="AL458" s="116"/>
      <c r="AM458" s="116"/>
      <c r="AN458" s="116"/>
      <c r="AR458" s="116"/>
      <c r="AS458" s="116"/>
      <c r="AT458" s="116"/>
      <c r="AU458" s="116"/>
      <c r="AV458" s="116"/>
      <c r="AW458" s="106"/>
      <c r="AX458" s="106"/>
      <c r="AY458" s="106"/>
    </row>
    <row r="459" spans="1:51">
      <c r="A459" s="115"/>
      <c r="T459" s="116"/>
      <c r="U459" s="116"/>
      <c r="V459" s="116"/>
      <c r="W459" s="116"/>
      <c r="X459" s="116"/>
      <c r="Y459" s="116"/>
      <c r="Z459" s="116"/>
      <c r="AA459" s="116"/>
      <c r="AB459" s="116"/>
      <c r="AC459" s="116"/>
      <c r="AD459" s="116"/>
      <c r="AE459" s="116"/>
      <c r="AF459" s="116"/>
      <c r="AG459" s="116"/>
      <c r="AH459" s="116"/>
      <c r="AI459" s="116"/>
      <c r="AJ459" s="116"/>
      <c r="AK459" s="116"/>
      <c r="AL459" s="116"/>
      <c r="AM459" s="116"/>
      <c r="AN459" s="116"/>
      <c r="AR459" s="116"/>
      <c r="AS459" s="116"/>
      <c r="AT459" s="116"/>
      <c r="AU459" s="116"/>
      <c r="AV459" s="116"/>
      <c r="AW459" s="106"/>
      <c r="AX459" s="106"/>
      <c r="AY459" s="106"/>
    </row>
    <row r="460" spans="1:51">
      <c r="A460" s="115"/>
      <c r="T460" s="116"/>
      <c r="U460" s="116"/>
      <c r="V460" s="116"/>
      <c r="W460" s="116"/>
      <c r="X460" s="116"/>
      <c r="Y460" s="116"/>
      <c r="Z460" s="116"/>
      <c r="AA460" s="116"/>
      <c r="AB460" s="116"/>
      <c r="AC460" s="116"/>
      <c r="AD460" s="116"/>
      <c r="AE460" s="116"/>
      <c r="AF460" s="116"/>
      <c r="AG460" s="116"/>
      <c r="AH460" s="116"/>
      <c r="AI460" s="116"/>
      <c r="AJ460" s="116"/>
      <c r="AK460" s="116"/>
      <c r="AL460" s="116"/>
      <c r="AM460" s="116"/>
      <c r="AN460" s="116"/>
      <c r="AR460" s="116"/>
      <c r="AS460" s="116"/>
      <c r="AT460" s="116"/>
      <c r="AU460" s="116"/>
      <c r="AV460" s="116"/>
      <c r="AW460" s="106"/>
      <c r="AX460" s="106"/>
      <c r="AY460" s="106"/>
    </row>
    <row r="461" spans="1:51">
      <c r="A461" s="115"/>
      <c r="T461" s="116"/>
      <c r="U461" s="116"/>
      <c r="V461" s="116"/>
      <c r="W461" s="116"/>
      <c r="X461" s="116"/>
      <c r="Y461" s="116"/>
      <c r="Z461" s="116"/>
      <c r="AA461" s="116"/>
      <c r="AB461" s="116"/>
      <c r="AC461" s="116"/>
      <c r="AD461" s="116"/>
      <c r="AE461" s="116"/>
      <c r="AF461" s="116"/>
      <c r="AG461" s="116"/>
      <c r="AH461" s="116"/>
      <c r="AI461" s="116"/>
      <c r="AJ461" s="116"/>
      <c r="AK461" s="116"/>
      <c r="AL461" s="116"/>
      <c r="AM461" s="116"/>
      <c r="AN461" s="116"/>
      <c r="AR461" s="116"/>
      <c r="AS461" s="116"/>
      <c r="AT461" s="116"/>
      <c r="AU461" s="116"/>
      <c r="AV461" s="116"/>
      <c r="AW461" s="106"/>
      <c r="AX461" s="106"/>
      <c r="AY461" s="106"/>
    </row>
    <row r="462" spans="1:51">
      <c r="A462" s="115"/>
      <c r="T462" s="116"/>
      <c r="U462" s="116"/>
      <c r="V462" s="116"/>
      <c r="W462" s="116"/>
      <c r="X462" s="116"/>
      <c r="Y462" s="116"/>
      <c r="Z462" s="116"/>
      <c r="AA462" s="116"/>
      <c r="AB462" s="116"/>
      <c r="AC462" s="116"/>
      <c r="AD462" s="116"/>
      <c r="AE462" s="116"/>
      <c r="AF462" s="116"/>
      <c r="AG462" s="116"/>
      <c r="AH462" s="116"/>
      <c r="AI462" s="116"/>
      <c r="AJ462" s="116"/>
      <c r="AK462" s="116"/>
      <c r="AL462" s="116"/>
      <c r="AM462" s="116"/>
      <c r="AN462" s="116"/>
      <c r="AR462" s="116"/>
      <c r="AS462" s="116"/>
      <c r="AT462" s="116"/>
      <c r="AU462" s="116"/>
      <c r="AV462" s="116"/>
      <c r="AW462" s="106"/>
      <c r="AX462" s="106"/>
      <c r="AY462" s="106"/>
    </row>
    <row r="463" spans="1:51" ht="12.75" customHeight="1">
      <c r="A463" s="115"/>
    </row>
    <row r="464" spans="1:51">
      <c r="A464" s="117"/>
    </row>
    <row r="465" spans="1:52">
      <c r="A465" s="115"/>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R465" s="120"/>
      <c r="AS465" s="120"/>
      <c r="AT465" s="120"/>
      <c r="AU465" s="120"/>
      <c r="AV465" s="120"/>
    </row>
    <row r="466" spans="1:52" s="114" customFormat="1">
      <c r="A466" s="115"/>
      <c r="D466" s="118"/>
      <c r="E466" s="119"/>
      <c r="F466" s="119"/>
      <c r="G466" s="119"/>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R466" s="120"/>
      <c r="AS466" s="120"/>
      <c r="AT466" s="120"/>
      <c r="AU466" s="120"/>
      <c r="AV466" s="120"/>
      <c r="AZ466" s="106"/>
    </row>
    <row r="467" spans="1:52" s="114" customFormat="1">
      <c r="A467" s="115"/>
      <c r="D467" s="118"/>
      <c r="E467" s="119"/>
      <c r="F467" s="119"/>
      <c r="G467" s="119"/>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R467" s="120"/>
      <c r="AS467" s="120"/>
      <c r="AT467" s="120"/>
      <c r="AU467" s="120"/>
      <c r="AV467" s="120"/>
      <c r="AZ467" s="106"/>
    </row>
    <row r="468" spans="1:52" s="114" customFormat="1">
      <c r="A468" s="115"/>
      <c r="D468" s="118"/>
      <c r="E468" s="119"/>
      <c r="F468" s="119"/>
      <c r="G468" s="119"/>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R468" s="120"/>
      <c r="AS468" s="120"/>
      <c r="AT468" s="120"/>
      <c r="AU468" s="120"/>
      <c r="AV468" s="120"/>
      <c r="AZ468" s="106"/>
    </row>
    <row r="469" spans="1:52" s="114" customFormat="1">
      <c r="A469" s="115"/>
      <c r="D469" s="118"/>
      <c r="E469" s="119"/>
      <c r="F469" s="119"/>
      <c r="G469" s="119"/>
      <c r="AZ469" s="106"/>
    </row>
    <row r="475" spans="1:52" s="114" customFormat="1" ht="49.5" customHeight="1">
      <c r="D475" s="118"/>
      <c r="E475" s="119"/>
      <c r="F475" s="119"/>
      <c r="G475" s="119"/>
      <c r="AZ475" s="106"/>
    </row>
  </sheetData>
  <mergeCells count="242">
    <mergeCell ref="A450:U450"/>
    <mergeCell ref="A205:A211"/>
    <mergeCell ref="B205:B211"/>
    <mergeCell ref="C205:C211"/>
    <mergeCell ref="AZ205:AZ211"/>
    <mergeCell ref="AZ212:AZ218"/>
    <mergeCell ref="A426:C432"/>
    <mergeCell ref="AZ426:AZ432"/>
    <mergeCell ref="A433:C439"/>
    <mergeCell ref="AZ433:AZ439"/>
    <mergeCell ref="AZ397:AZ403"/>
    <mergeCell ref="AZ405:AZ411"/>
    <mergeCell ref="A397:C403"/>
    <mergeCell ref="AZ390:AZ396"/>
    <mergeCell ref="A212:C218"/>
    <mergeCell ref="A219:C225"/>
    <mergeCell ref="A226:AZ226"/>
    <mergeCell ref="A227:AZ227"/>
    <mergeCell ref="A228:AZ228"/>
    <mergeCell ref="A390:C396"/>
    <mergeCell ref="AZ219:AZ225"/>
    <mergeCell ref="A229:A235"/>
    <mergeCell ref="B229:B235"/>
    <mergeCell ref="C229:C235"/>
    <mergeCell ref="AZ229:AZ235"/>
    <mergeCell ref="A191:A197"/>
    <mergeCell ref="B191:B197"/>
    <mergeCell ref="C191:C197"/>
    <mergeCell ref="AZ191:AZ197"/>
    <mergeCell ref="A198:A204"/>
    <mergeCell ref="B198:B204"/>
    <mergeCell ref="C198:C204"/>
    <mergeCell ref="AZ198:AZ204"/>
    <mergeCell ref="AZ167:AZ173"/>
    <mergeCell ref="A184:A190"/>
    <mergeCell ref="B184:B190"/>
    <mergeCell ref="C184:C190"/>
    <mergeCell ref="AZ184:AZ190"/>
    <mergeCell ref="A167:C173"/>
    <mergeCell ref="A174:C180"/>
    <mergeCell ref="A182:AZ182"/>
    <mergeCell ref="A183:AZ183"/>
    <mergeCell ref="A181:AZ181"/>
    <mergeCell ref="AZ174:AZ180"/>
    <mergeCell ref="B125:B131"/>
    <mergeCell ref="C125:C131"/>
    <mergeCell ref="AZ125:AZ131"/>
    <mergeCell ref="A85:AZ85"/>
    <mergeCell ref="A86:AZ86"/>
    <mergeCell ref="A94:C100"/>
    <mergeCell ref="A101:AZ101"/>
    <mergeCell ref="A116:C122"/>
    <mergeCell ref="A123:AZ123"/>
    <mergeCell ref="A124:AZ124"/>
    <mergeCell ref="A109:A115"/>
    <mergeCell ref="B109:B115"/>
    <mergeCell ref="C109:C115"/>
    <mergeCell ref="AZ109:AZ115"/>
    <mergeCell ref="AZ116:AZ122"/>
    <mergeCell ref="AZ94:AZ100"/>
    <mergeCell ref="A102:A108"/>
    <mergeCell ref="B102:B108"/>
    <mergeCell ref="C102:C108"/>
    <mergeCell ref="AZ102:AZ108"/>
    <mergeCell ref="A87:A93"/>
    <mergeCell ref="B87:B93"/>
    <mergeCell ref="C87:C93"/>
    <mergeCell ref="A2:AZ2"/>
    <mergeCell ref="A3:AZ3"/>
    <mergeCell ref="A4:AZ4"/>
    <mergeCell ref="A5:AO5"/>
    <mergeCell ref="A6:A8"/>
    <mergeCell ref="B6:B8"/>
    <mergeCell ref="C6:C8"/>
    <mergeCell ref="D6:D8"/>
    <mergeCell ref="E6:G6"/>
    <mergeCell ref="H6:AY6"/>
    <mergeCell ref="AW7:AY7"/>
    <mergeCell ref="AZ6:AZ8"/>
    <mergeCell ref="E7:E8"/>
    <mergeCell ref="F7:F8"/>
    <mergeCell ref="G7:G8"/>
    <mergeCell ref="H7:J7"/>
    <mergeCell ref="T7:V7"/>
    <mergeCell ref="W7:Y7"/>
    <mergeCell ref="K7:M7"/>
    <mergeCell ref="N7:P7"/>
    <mergeCell ref="Q7:S7"/>
    <mergeCell ref="A32:AZ32"/>
    <mergeCell ref="A10:C16"/>
    <mergeCell ref="AZ10:AZ16"/>
    <mergeCell ref="A17:AZ17"/>
    <mergeCell ref="A18:C24"/>
    <mergeCell ref="AZ18:AZ31"/>
    <mergeCell ref="Z7:AD7"/>
    <mergeCell ref="AE7:AI7"/>
    <mergeCell ref="AJ7:AN7"/>
    <mergeCell ref="AO7:AQ7"/>
    <mergeCell ref="AR7:AV7"/>
    <mergeCell ref="A25:C31"/>
    <mergeCell ref="A33:AZ33"/>
    <mergeCell ref="A34:AZ34"/>
    <mergeCell ref="A35:A41"/>
    <mergeCell ref="B35:B41"/>
    <mergeCell ref="C35:C41"/>
    <mergeCell ref="AZ35:AZ41"/>
    <mergeCell ref="A42:A48"/>
    <mergeCell ref="B42:B48"/>
    <mergeCell ref="C42:C48"/>
    <mergeCell ref="AZ42:AZ48"/>
    <mergeCell ref="A49:A55"/>
    <mergeCell ref="A443:AY443"/>
    <mergeCell ref="A404:AZ404"/>
    <mergeCell ref="A405:C411"/>
    <mergeCell ref="A412:C418"/>
    <mergeCell ref="A419:C425"/>
    <mergeCell ref="AZ419:AZ425"/>
    <mergeCell ref="AZ412:AZ418"/>
    <mergeCell ref="A56:C62"/>
    <mergeCell ref="B49:B55"/>
    <mergeCell ref="C49:C55"/>
    <mergeCell ref="AZ49:AZ55"/>
    <mergeCell ref="AZ56:AZ62"/>
    <mergeCell ref="AZ87:AZ93"/>
    <mergeCell ref="A70:C76"/>
    <mergeCell ref="A77:C83"/>
    <mergeCell ref="A84:AZ84"/>
    <mergeCell ref="AZ70:AZ76"/>
    <mergeCell ref="AZ77:AZ83"/>
    <mergeCell ref="A63:A69"/>
    <mergeCell ref="B63:B69"/>
    <mergeCell ref="C63:C69"/>
    <mergeCell ref="AZ63:AZ69"/>
    <mergeCell ref="A125:A131"/>
    <mergeCell ref="A236:A242"/>
    <mergeCell ref="B236:B242"/>
    <mergeCell ref="C236:C242"/>
    <mergeCell ref="AZ236:AZ242"/>
    <mergeCell ref="A243:A249"/>
    <mergeCell ref="B243:B249"/>
    <mergeCell ref="C243:C249"/>
    <mergeCell ref="AZ243:AZ249"/>
    <mergeCell ref="A250:A256"/>
    <mergeCell ref="B250:B256"/>
    <mergeCell ref="C250:C256"/>
    <mergeCell ref="AZ250:AZ256"/>
    <mergeCell ref="A257:A263"/>
    <mergeCell ref="B257:B263"/>
    <mergeCell ref="C257:C263"/>
    <mergeCell ref="AZ257:AZ263"/>
    <mergeCell ref="A264:A270"/>
    <mergeCell ref="B264:B270"/>
    <mergeCell ref="C264:C270"/>
    <mergeCell ref="AZ264:AZ270"/>
    <mergeCell ref="A271:A277"/>
    <mergeCell ref="B271:B277"/>
    <mergeCell ref="C271:C277"/>
    <mergeCell ref="AZ271:AZ277"/>
    <mergeCell ref="A278:A284"/>
    <mergeCell ref="B278:B284"/>
    <mergeCell ref="C278:C284"/>
    <mergeCell ref="AZ278:AZ284"/>
    <mergeCell ref="A285:A291"/>
    <mergeCell ref="B285:B291"/>
    <mergeCell ref="C285:C291"/>
    <mergeCell ref="AZ285:AZ291"/>
    <mergeCell ref="A292:A298"/>
    <mergeCell ref="B292:B298"/>
    <mergeCell ref="C292:C298"/>
    <mergeCell ref="AZ292:AZ298"/>
    <mergeCell ref="A160:A166"/>
    <mergeCell ref="B160:B166"/>
    <mergeCell ref="C160:C166"/>
    <mergeCell ref="AZ160:AZ166"/>
    <mergeCell ref="A132:A138"/>
    <mergeCell ref="B132:B138"/>
    <mergeCell ref="C132:C138"/>
    <mergeCell ref="AZ132:AZ138"/>
    <mergeCell ref="A299:A305"/>
    <mergeCell ref="B299:B305"/>
    <mergeCell ref="C299:C305"/>
    <mergeCell ref="AZ299:AZ305"/>
    <mergeCell ref="A139:A145"/>
    <mergeCell ref="B139:B145"/>
    <mergeCell ref="C139:C145"/>
    <mergeCell ref="AZ139:AZ145"/>
    <mergeCell ref="A146:A152"/>
    <mergeCell ref="B146:B152"/>
    <mergeCell ref="C146:C152"/>
    <mergeCell ref="AZ146:AZ152"/>
    <mergeCell ref="A153:A159"/>
    <mergeCell ref="B153:B159"/>
    <mergeCell ref="C153:C159"/>
    <mergeCell ref="AZ153:AZ159"/>
    <mergeCell ref="A327:A333"/>
    <mergeCell ref="B327:B333"/>
    <mergeCell ref="C327:C333"/>
    <mergeCell ref="AZ327:AZ333"/>
    <mergeCell ref="A334:A340"/>
    <mergeCell ref="B334:B340"/>
    <mergeCell ref="C334:C340"/>
    <mergeCell ref="AZ334:AZ340"/>
    <mergeCell ref="A306:A312"/>
    <mergeCell ref="B306:B312"/>
    <mergeCell ref="C306:C312"/>
    <mergeCell ref="AZ306:AZ312"/>
    <mergeCell ref="A313:A319"/>
    <mergeCell ref="B313:B319"/>
    <mergeCell ref="C313:C319"/>
    <mergeCell ref="AZ313:AZ319"/>
    <mergeCell ref="A320:A326"/>
    <mergeCell ref="B320:B326"/>
    <mergeCell ref="C320:C326"/>
    <mergeCell ref="AZ320:AZ326"/>
    <mergeCell ref="A341:A347"/>
    <mergeCell ref="B341:B347"/>
    <mergeCell ref="C341:C347"/>
    <mergeCell ref="AZ341:AZ347"/>
    <mergeCell ref="A348:A354"/>
    <mergeCell ref="B348:B354"/>
    <mergeCell ref="C348:C354"/>
    <mergeCell ref="AZ348:AZ354"/>
    <mergeCell ref="A355:A361"/>
    <mergeCell ref="B355:B361"/>
    <mergeCell ref="C355:C361"/>
    <mergeCell ref="AZ355:AZ361"/>
    <mergeCell ref="A383:A389"/>
    <mergeCell ref="B383:B389"/>
    <mergeCell ref="C383:C389"/>
    <mergeCell ref="AZ383:AZ389"/>
    <mergeCell ref="A362:A368"/>
    <mergeCell ref="B362:B368"/>
    <mergeCell ref="C362:C368"/>
    <mergeCell ref="AZ362:AZ368"/>
    <mergeCell ref="A369:A375"/>
    <mergeCell ref="B369:B375"/>
    <mergeCell ref="C369:C375"/>
    <mergeCell ref="AZ369:AZ375"/>
    <mergeCell ref="A376:A382"/>
    <mergeCell ref="B376:B382"/>
    <mergeCell ref="C376:C382"/>
    <mergeCell ref="AZ376:AZ382"/>
  </mergeCells>
  <pageMargins left="0.23622047244094491" right="0.23622047244094491" top="0.43307086614173229" bottom="0.39370078740157483" header="0.19685039370078741" footer="0"/>
  <pageSetup paperSize="9" scale="30" fitToHeight="3" orientation="landscape" r:id="rId1"/>
  <headerFooter>
    <oddFooter>&amp;C&amp;"Times New Roman,обычный"&amp;8Страница  &amp;P из &amp;N</oddFooter>
  </headerFooter>
  <rowBreaks count="1" manualBreakCount="1">
    <brk id="414" max="53" man="1"/>
  </rowBreaks>
</worksheet>
</file>

<file path=xl/worksheets/sheet5.xml><?xml version="1.0" encoding="utf-8"?>
<worksheet xmlns="http://schemas.openxmlformats.org/spreadsheetml/2006/main" xmlns:r="http://schemas.openxmlformats.org/officeDocument/2006/relationships">
  <sheetPr>
    <pageSetUpPr fitToPage="1"/>
  </sheetPr>
  <dimension ref="A1:AY42"/>
  <sheetViews>
    <sheetView view="pageBreakPreview" zoomScale="85" zoomScaleNormal="100" zoomScaleSheetLayoutView="85" workbookViewId="0">
      <pane xSplit="2" ySplit="8" topLeftCell="C9" activePane="bottomRight" state="frozen"/>
      <selection pane="topRight" activeCell="C1" sqref="C1"/>
      <selection pane="bottomLeft" activeCell="A7" sqref="A7"/>
      <selection pane="bottomRight" activeCell="F13" sqref="F13"/>
    </sheetView>
  </sheetViews>
  <sheetFormatPr defaultRowHeight="15"/>
  <cols>
    <col min="1" max="1" width="4" style="198" customWidth="1"/>
    <col min="2" max="2" width="36" style="199" customWidth="1"/>
    <col min="3" max="4" width="14.85546875" style="199" customWidth="1"/>
    <col min="5" max="6" width="8" style="199" customWidth="1"/>
    <col min="7" max="7" width="6.85546875" style="199" customWidth="1"/>
    <col min="8" max="9" width="6.42578125" style="199" customWidth="1"/>
    <col min="10" max="10" width="2.7109375" style="199" bestFit="1" customWidth="1"/>
    <col min="11" max="11" width="5.42578125" style="199" customWidth="1"/>
    <col min="12" max="12" width="6.140625" style="199" customWidth="1"/>
    <col min="13" max="13" width="2.7109375" style="199" bestFit="1" customWidth="1"/>
    <col min="14" max="14" width="5.5703125" style="199" customWidth="1"/>
    <col min="15" max="15" width="5.42578125" style="199" customWidth="1"/>
    <col min="16" max="16" width="2.7109375" style="199" bestFit="1" customWidth="1"/>
    <col min="17" max="18" width="6.140625" style="199" customWidth="1"/>
    <col min="19" max="19" width="2.7109375" style="199" bestFit="1" customWidth="1"/>
    <col min="20" max="20" width="4.85546875" style="199" customWidth="1"/>
    <col min="21" max="21" width="5.28515625" style="199" customWidth="1"/>
    <col min="22" max="22" width="2.7109375" style="199" bestFit="1" customWidth="1"/>
    <col min="23" max="23" width="5.7109375" style="199" customWidth="1"/>
    <col min="24" max="24" width="5.140625" style="199" customWidth="1"/>
    <col min="25" max="25" width="2.7109375" style="199" bestFit="1" customWidth="1"/>
    <col min="26" max="26" width="5.7109375" style="199" customWidth="1"/>
    <col min="27" max="27" width="5" style="199" customWidth="1"/>
    <col min="28" max="28" width="2.7109375" style="199" bestFit="1" customWidth="1"/>
    <col min="29" max="29" width="4.7109375" style="199" customWidth="1"/>
    <col min="30" max="30" width="4.5703125" style="199" customWidth="1"/>
    <col min="31" max="31" width="2.7109375" style="199" bestFit="1" customWidth="1"/>
    <col min="32" max="32" width="5" style="199" customWidth="1"/>
    <col min="33" max="33" width="5.140625" style="199" customWidth="1"/>
    <col min="34" max="34" width="2.7109375" style="199" bestFit="1" customWidth="1"/>
    <col min="35" max="35" width="5" style="199" customWidth="1"/>
    <col min="36" max="36" width="5.140625" style="199" customWidth="1"/>
    <col min="37" max="37" width="2.7109375" style="199" bestFit="1" customWidth="1"/>
    <col min="38" max="38" width="4.7109375" style="199" customWidth="1"/>
    <col min="39" max="39" width="6" style="199" customWidth="1"/>
    <col min="40" max="40" width="2.7109375" style="199" bestFit="1" customWidth="1"/>
    <col min="41" max="41" width="7.5703125" style="199" customWidth="1"/>
    <col min="42" max="42" width="5.28515625" style="199" customWidth="1"/>
    <col min="43" max="43" width="2.7109375" style="199" bestFit="1" customWidth="1"/>
    <col min="44" max="16384" width="9.140625" style="199"/>
  </cols>
  <sheetData>
    <row r="1" spans="1:43">
      <c r="AF1" s="379" t="s">
        <v>281</v>
      </c>
      <c r="AG1" s="379"/>
      <c r="AH1" s="379"/>
      <c r="AI1" s="379"/>
      <c r="AJ1" s="379"/>
      <c r="AK1" s="379"/>
      <c r="AL1" s="379"/>
      <c r="AM1" s="379"/>
      <c r="AN1" s="379"/>
    </row>
    <row r="2" spans="1:43" s="123" customFormat="1" ht="15.75" customHeight="1">
      <c r="A2" s="384" t="s">
        <v>410</v>
      </c>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135"/>
      <c r="AQ2" s="135"/>
    </row>
    <row r="3" spans="1:43" s="123" customFormat="1" ht="15.75" customHeight="1">
      <c r="A3" s="13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row>
    <row r="4" spans="1:43" s="36" customFormat="1" ht="13.5" thickBot="1">
      <c r="A4" s="38"/>
    </row>
    <row r="5" spans="1:43" s="36" customFormat="1" ht="12.75" customHeight="1" thickBot="1">
      <c r="A5" s="385" t="s">
        <v>0</v>
      </c>
      <c r="B5" s="387" t="s">
        <v>42</v>
      </c>
      <c r="C5" s="387" t="s">
        <v>275</v>
      </c>
      <c r="D5" s="389" t="s">
        <v>349</v>
      </c>
      <c r="E5" s="375" t="s">
        <v>352</v>
      </c>
      <c r="F5" s="376"/>
      <c r="G5" s="376"/>
      <c r="H5" s="391" t="s">
        <v>256</v>
      </c>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3"/>
    </row>
    <row r="6" spans="1:43" s="36" customFormat="1" ht="66.75" customHeight="1">
      <c r="A6" s="386"/>
      <c r="B6" s="388"/>
      <c r="C6" s="388"/>
      <c r="D6" s="390"/>
      <c r="E6" s="377"/>
      <c r="F6" s="378"/>
      <c r="G6" s="378"/>
      <c r="H6" s="261" t="s">
        <v>17</v>
      </c>
      <c r="I6" s="261"/>
      <c r="J6" s="261"/>
      <c r="K6" s="261" t="s">
        <v>18</v>
      </c>
      <c r="L6" s="261"/>
      <c r="M6" s="261"/>
      <c r="N6" s="261" t="s">
        <v>22</v>
      </c>
      <c r="O6" s="261"/>
      <c r="P6" s="261"/>
      <c r="Q6" s="261" t="s">
        <v>24</v>
      </c>
      <c r="R6" s="261"/>
      <c r="S6" s="261"/>
      <c r="T6" s="261" t="s">
        <v>25</v>
      </c>
      <c r="U6" s="261"/>
      <c r="V6" s="261"/>
      <c r="W6" s="261" t="s">
        <v>26</v>
      </c>
      <c r="X6" s="261"/>
      <c r="Y6" s="261"/>
      <c r="Z6" s="261" t="s">
        <v>28</v>
      </c>
      <c r="AA6" s="261"/>
      <c r="AB6" s="261"/>
      <c r="AC6" s="261" t="s">
        <v>29</v>
      </c>
      <c r="AD6" s="261"/>
      <c r="AE6" s="261"/>
      <c r="AF6" s="261" t="s">
        <v>30</v>
      </c>
      <c r="AG6" s="261"/>
      <c r="AH6" s="261"/>
      <c r="AI6" s="261" t="s">
        <v>32</v>
      </c>
      <c r="AJ6" s="261"/>
      <c r="AK6" s="261"/>
      <c r="AL6" s="261" t="s">
        <v>33</v>
      </c>
      <c r="AM6" s="261"/>
      <c r="AN6" s="261"/>
      <c r="AO6" s="261" t="s">
        <v>34</v>
      </c>
      <c r="AP6" s="261"/>
      <c r="AQ6" s="383"/>
    </row>
    <row r="7" spans="1:43" s="104" customFormat="1" ht="26.25" thickBot="1">
      <c r="A7" s="102"/>
      <c r="B7" s="103"/>
      <c r="C7" s="103"/>
      <c r="D7" s="103"/>
      <c r="E7" s="101" t="s">
        <v>20</v>
      </c>
      <c r="F7" s="101" t="s">
        <v>21</v>
      </c>
      <c r="G7" s="101" t="s">
        <v>19</v>
      </c>
      <c r="H7" s="101" t="s">
        <v>20</v>
      </c>
      <c r="I7" s="101" t="s">
        <v>21</v>
      </c>
      <c r="J7" s="101" t="s">
        <v>19</v>
      </c>
      <c r="K7" s="101" t="s">
        <v>20</v>
      </c>
      <c r="L7" s="101" t="s">
        <v>21</v>
      </c>
      <c r="M7" s="101" t="s">
        <v>19</v>
      </c>
      <c r="N7" s="101" t="s">
        <v>20</v>
      </c>
      <c r="O7" s="101" t="s">
        <v>21</v>
      </c>
      <c r="P7" s="101" t="s">
        <v>19</v>
      </c>
      <c r="Q7" s="101" t="s">
        <v>20</v>
      </c>
      <c r="R7" s="101" t="s">
        <v>21</v>
      </c>
      <c r="S7" s="101" t="s">
        <v>19</v>
      </c>
      <c r="T7" s="101" t="s">
        <v>20</v>
      </c>
      <c r="U7" s="101" t="s">
        <v>21</v>
      </c>
      <c r="V7" s="101" t="s">
        <v>19</v>
      </c>
      <c r="W7" s="101" t="s">
        <v>20</v>
      </c>
      <c r="X7" s="101" t="s">
        <v>21</v>
      </c>
      <c r="Y7" s="101" t="s">
        <v>19</v>
      </c>
      <c r="Z7" s="101" t="s">
        <v>20</v>
      </c>
      <c r="AA7" s="101" t="s">
        <v>21</v>
      </c>
      <c r="AB7" s="101" t="s">
        <v>19</v>
      </c>
      <c r="AC7" s="101" t="s">
        <v>20</v>
      </c>
      <c r="AD7" s="101" t="s">
        <v>21</v>
      </c>
      <c r="AE7" s="101" t="s">
        <v>19</v>
      </c>
      <c r="AF7" s="101" t="s">
        <v>20</v>
      </c>
      <c r="AG7" s="101" t="s">
        <v>21</v>
      </c>
      <c r="AH7" s="101" t="s">
        <v>19</v>
      </c>
      <c r="AI7" s="101" t="s">
        <v>20</v>
      </c>
      <c r="AJ7" s="101" t="s">
        <v>21</v>
      </c>
      <c r="AK7" s="101" t="s">
        <v>19</v>
      </c>
      <c r="AL7" s="101" t="s">
        <v>20</v>
      </c>
      <c r="AM7" s="101" t="s">
        <v>21</v>
      </c>
      <c r="AN7" s="101" t="s">
        <v>19</v>
      </c>
      <c r="AO7" s="101" t="s">
        <v>20</v>
      </c>
      <c r="AP7" s="101" t="s">
        <v>21</v>
      </c>
      <c r="AQ7" s="134" t="s">
        <v>19</v>
      </c>
    </row>
    <row r="8" spans="1:43" s="36" customFormat="1" ht="12.75" customHeight="1">
      <c r="A8" s="380" t="s">
        <v>257</v>
      </c>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row>
    <row r="9" spans="1:43" s="36" customFormat="1" ht="31.5">
      <c r="A9" s="223" t="s">
        <v>265</v>
      </c>
      <c r="B9" s="212" t="s">
        <v>343</v>
      </c>
      <c r="C9" s="224">
        <v>23100</v>
      </c>
      <c r="D9" s="224">
        <v>24833</v>
      </c>
      <c r="E9" s="224">
        <v>26695</v>
      </c>
      <c r="F9" s="37"/>
      <c r="G9" s="213"/>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224">
        <v>26695</v>
      </c>
      <c r="AP9" s="37"/>
      <c r="AQ9" s="37"/>
    </row>
    <row r="10" spans="1:43" s="36" customFormat="1" ht="47.25">
      <c r="A10" s="223" t="s">
        <v>266</v>
      </c>
      <c r="B10" s="212" t="s">
        <v>411</v>
      </c>
      <c r="C10" s="223">
        <v>90</v>
      </c>
      <c r="D10" s="223">
        <v>92</v>
      </c>
      <c r="E10" s="223">
        <v>93</v>
      </c>
      <c r="F10" s="37"/>
      <c r="G10" s="213"/>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223">
        <v>93</v>
      </c>
      <c r="AP10" s="37"/>
      <c r="AQ10" s="37"/>
    </row>
    <row r="11" spans="1:43" s="36" customFormat="1" ht="15.75">
      <c r="A11" s="223" t="s">
        <v>267</v>
      </c>
      <c r="B11" s="212" t="s">
        <v>344</v>
      </c>
      <c r="C11" s="225">
        <v>2.2000000000000002</v>
      </c>
      <c r="D11" s="225">
        <v>2.2000000000000002</v>
      </c>
      <c r="E11" s="225">
        <v>2.2000000000000002</v>
      </c>
      <c r="F11" s="37"/>
      <c r="G11" s="213"/>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225">
        <v>2.2000000000000002</v>
      </c>
      <c r="AP11" s="37"/>
      <c r="AQ11" s="37"/>
    </row>
    <row r="12" spans="1:43" s="36" customFormat="1" ht="189">
      <c r="A12" s="223" t="s">
        <v>269</v>
      </c>
      <c r="B12" s="212" t="s">
        <v>412</v>
      </c>
      <c r="C12" s="225">
        <v>9.6</v>
      </c>
      <c r="D12" s="225">
        <v>9</v>
      </c>
      <c r="E12" s="225">
        <v>8.9</v>
      </c>
      <c r="F12" s="37"/>
      <c r="G12" s="213"/>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225">
        <v>8.9</v>
      </c>
      <c r="AP12" s="37"/>
      <c r="AQ12" s="37"/>
    </row>
    <row r="13" spans="1:43" s="36" customFormat="1" ht="110.25">
      <c r="A13" s="223" t="s">
        <v>413</v>
      </c>
      <c r="B13" s="212" t="s">
        <v>345</v>
      </c>
      <c r="C13" s="225">
        <v>18</v>
      </c>
      <c r="D13" s="225">
        <v>16</v>
      </c>
      <c r="E13" s="225">
        <v>15</v>
      </c>
      <c r="F13" s="37"/>
      <c r="G13" s="213"/>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225">
        <v>15</v>
      </c>
      <c r="AP13" s="37"/>
      <c r="AQ13" s="37"/>
    </row>
    <row r="14" spans="1:43" s="36" customFormat="1" ht="110.25">
      <c r="A14" s="223" t="s">
        <v>414</v>
      </c>
      <c r="B14" s="212" t="s">
        <v>346</v>
      </c>
      <c r="C14" s="225">
        <v>175</v>
      </c>
      <c r="D14" s="225">
        <v>150</v>
      </c>
      <c r="E14" s="225">
        <v>130</v>
      </c>
      <c r="F14" s="37"/>
      <c r="G14" s="213"/>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225">
        <v>130</v>
      </c>
      <c r="AP14" s="37"/>
      <c r="AQ14" s="37"/>
    </row>
    <row r="15" spans="1:43" s="36" customFormat="1" ht="65.25" customHeight="1">
      <c r="A15" s="223" t="s">
        <v>415</v>
      </c>
      <c r="B15" s="212" t="s">
        <v>347</v>
      </c>
      <c r="C15" s="225">
        <v>57</v>
      </c>
      <c r="D15" s="225">
        <v>31</v>
      </c>
      <c r="E15" s="225">
        <v>1</v>
      </c>
      <c r="F15" s="37"/>
      <c r="G15" s="213"/>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225">
        <v>1</v>
      </c>
      <c r="AP15" s="37"/>
      <c r="AQ15" s="37"/>
    </row>
    <row r="16" spans="1:43" s="36" customFormat="1" ht="252">
      <c r="A16" s="223" t="s">
        <v>416</v>
      </c>
      <c r="B16" s="212" t="s">
        <v>417</v>
      </c>
      <c r="C16" s="225">
        <v>13</v>
      </c>
      <c r="D16" s="225">
        <v>5</v>
      </c>
      <c r="E16" s="225">
        <v>32</v>
      </c>
      <c r="F16" s="37"/>
      <c r="G16" s="213"/>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225">
        <v>32</v>
      </c>
      <c r="AP16" s="37"/>
      <c r="AQ16" s="37"/>
    </row>
    <row r="17" spans="1:43" s="36" customFormat="1" ht="63">
      <c r="A17" s="223" t="s">
        <v>418</v>
      </c>
      <c r="B17" s="212" t="s">
        <v>348</v>
      </c>
      <c r="C17" s="225">
        <v>9</v>
      </c>
      <c r="D17" s="225">
        <v>8</v>
      </c>
      <c r="E17" s="225">
        <v>8</v>
      </c>
      <c r="F17" s="37"/>
      <c r="G17" s="213"/>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225">
        <v>8</v>
      </c>
      <c r="AP17" s="37"/>
      <c r="AQ17" s="37"/>
    </row>
    <row r="18" spans="1:43" s="36" customFormat="1" ht="47.25">
      <c r="A18" s="223" t="s">
        <v>419</v>
      </c>
      <c r="B18" s="212" t="s">
        <v>420</v>
      </c>
      <c r="C18" s="225">
        <v>74</v>
      </c>
      <c r="D18" s="225">
        <v>7</v>
      </c>
      <c r="E18" s="225">
        <v>0</v>
      </c>
      <c r="F18" s="37"/>
      <c r="G18" s="213"/>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225">
        <v>0</v>
      </c>
      <c r="AP18" s="37"/>
      <c r="AQ18" s="37"/>
    </row>
    <row r="19" spans="1:43" s="36" customFormat="1" ht="47.25">
      <c r="A19" s="223" t="s">
        <v>421</v>
      </c>
      <c r="B19" s="212" t="s">
        <v>422</v>
      </c>
      <c r="C19" s="225">
        <v>17</v>
      </c>
      <c r="D19" s="225">
        <v>57</v>
      </c>
      <c r="E19" s="225">
        <v>0</v>
      </c>
      <c r="F19" s="37"/>
      <c r="G19" s="213"/>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225">
        <v>0</v>
      </c>
      <c r="AP19" s="37"/>
      <c r="AQ19" s="37"/>
    </row>
    <row r="20" spans="1:43" s="36" customFormat="1" ht="63">
      <c r="A20" s="223" t="s">
        <v>423</v>
      </c>
      <c r="B20" s="212" t="s">
        <v>424</v>
      </c>
      <c r="C20" s="225">
        <v>6</v>
      </c>
      <c r="D20" s="225">
        <v>6</v>
      </c>
      <c r="E20" s="225">
        <v>6</v>
      </c>
      <c r="F20" s="37"/>
      <c r="G20" s="213"/>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225">
        <v>6</v>
      </c>
      <c r="AP20" s="37"/>
      <c r="AQ20" s="37"/>
    </row>
    <row r="21" spans="1:43" s="36" customFormat="1" ht="78.75">
      <c r="A21" s="223" t="s">
        <v>425</v>
      </c>
      <c r="B21" s="212" t="s">
        <v>426</v>
      </c>
      <c r="C21" s="225">
        <v>1</v>
      </c>
      <c r="D21" s="225">
        <v>1</v>
      </c>
      <c r="E21" s="225">
        <v>0</v>
      </c>
      <c r="F21" s="37"/>
      <c r="G21" s="213"/>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225">
        <v>0</v>
      </c>
      <c r="AP21" s="37"/>
      <c r="AQ21" s="37"/>
    </row>
    <row r="22" spans="1:43" s="36" customFormat="1" ht="78.75">
      <c r="A22" s="223" t="s">
        <v>427</v>
      </c>
      <c r="B22" s="212" t="s">
        <v>428</v>
      </c>
      <c r="C22" s="225" t="s">
        <v>429</v>
      </c>
      <c r="D22" s="225" t="s">
        <v>430</v>
      </c>
      <c r="E22" s="225" t="s">
        <v>431</v>
      </c>
      <c r="F22" s="37"/>
      <c r="G22" s="213"/>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225" t="s">
        <v>431</v>
      </c>
      <c r="AP22" s="37"/>
      <c r="AQ22" s="37"/>
    </row>
    <row r="23" spans="1:43" s="36" customFormat="1" ht="12.75" customHeight="1">
      <c r="A23" s="382" t="s">
        <v>258</v>
      </c>
      <c r="B23" s="382"/>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2"/>
      <c r="AO23" s="382"/>
      <c r="AP23" s="382"/>
      <c r="AQ23" s="382"/>
    </row>
    <row r="24" spans="1:43" s="36" customFormat="1" ht="110.25">
      <c r="A24" s="223" t="s">
        <v>265</v>
      </c>
      <c r="B24" s="212" t="s">
        <v>432</v>
      </c>
      <c r="C24" s="223">
        <v>47.354999999999997</v>
      </c>
      <c r="D24" s="223" t="s">
        <v>354</v>
      </c>
      <c r="E24" s="223">
        <v>4</v>
      </c>
      <c r="F24" s="222"/>
      <c r="G24" s="222"/>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223">
        <v>4</v>
      </c>
      <c r="AP24" s="37"/>
      <c r="AQ24" s="37"/>
    </row>
    <row r="25" spans="1:43" s="36" customFormat="1" ht="63">
      <c r="A25" s="223" t="s">
        <v>266</v>
      </c>
      <c r="B25" s="212" t="s">
        <v>350</v>
      </c>
      <c r="C25" s="223">
        <v>3.8</v>
      </c>
      <c r="D25" s="223">
        <v>4</v>
      </c>
      <c r="E25" s="223">
        <v>4.0999999999999996</v>
      </c>
      <c r="F25" s="105"/>
      <c r="G25" s="105"/>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223">
        <v>4.0999999999999996</v>
      </c>
      <c r="AP25" s="37"/>
      <c r="AQ25" s="37"/>
    </row>
    <row r="26" spans="1:43" s="36" customFormat="1" ht="47.25">
      <c r="A26" s="225" t="s">
        <v>267</v>
      </c>
      <c r="B26" s="212" t="s">
        <v>351</v>
      </c>
      <c r="C26" s="223">
        <v>16.3</v>
      </c>
      <c r="D26" s="223">
        <v>16.8</v>
      </c>
      <c r="E26" s="223">
        <v>17.3</v>
      </c>
      <c r="F26" s="105"/>
      <c r="G26" s="105"/>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223">
        <v>17.3</v>
      </c>
      <c r="AP26" s="37"/>
      <c r="AQ26" s="37"/>
    </row>
    <row r="27" spans="1:43" s="36" customFormat="1" ht="47.25">
      <c r="A27" s="225" t="s">
        <v>269</v>
      </c>
      <c r="B27" s="212" t="s">
        <v>433</v>
      </c>
      <c r="C27" s="225">
        <v>100</v>
      </c>
      <c r="D27" s="225">
        <v>100</v>
      </c>
      <c r="E27" s="225">
        <v>100</v>
      </c>
      <c r="F27" s="105"/>
      <c r="G27" s="105"/>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225">
        <v>100</v>
      </c>
      <c r="AP27" s="37"/>
      <c r="AQ27" s="37"/>
    </row>
    <row r="28" spans="1:43" s="36" customFormat="1" ht="47.25">
      <c r="A28" s="225" t="s">
        <v>413</v>
      </c>
      <c r="B28" s="212" t="s">
        <v>353</v>
      </c>
      <c r="C28" s="225">
        <v>100</v>
      </c>
      <c r="D28" s="225">
        <v>100</v>
      </c>
      <c r="E28" s="225">
        <v>100</v>
      </c>
      <c r="F28" s="105"/>
      <c r="G28" s="105"/>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225">
        <v>100</v>
      </c>
      <c r="AP28" s="37"/>
      <c r="AQ28" s="37"/>
    </row>
    <row r="29" spans="1:43" s="36" customFormat="1" ht="252">
      <c r="A29" s="225" t="s">
        <v>414</v>
      </c>
      <c r="B29" s="212" t="s">
        <v>434</v>
      </c>
      <c r="C29" s="225">
        <v>100</v>
      </c>
      <c r="D29" s="225">
        <v>100</v>
      </c>
      <c r="E29" s="225">
        <v>100</v>
      </c>
      <c r="F29" s="105"/>
      <c r="G29" s="105"/>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225">
        <v>100</v>
      </c>
      <c r="AP29" s="37"/>
      <c r="AQ29" s="37"/>
    </row>
    <row r="30" spans="1:43" s="36" customFormat="1" ht="126">
      <c r="A30" s="225" t="s">
        <v>415</v>
      </c>
      <c r="B30" s="212" t="s">
        <v>435</v>
      </c>
      <c r="C30" s="225">
        <v>91.4</v>
      </c>
      <c r="D30" s="225">
        <v>8.6</v>
      </c>
      <c r="E30" s="226"/>
      <c r="F30" s="105"/>
      <c r="G30" s="105"/>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226"/>
      <c r="AP30" s="37"/>
      <c r="AQ30" s="37"/>
    </row>
    <row r="31" spans="1:43" s="36" customFormat="1" ht="110.25">
      <c r="A31" s="225" t="s">
        <v>416</v>
      </c>
      <c r="B31" s="212" t="s">
        <v>436</v>
      </c>
      <c r="C31" s="225">
        <v>23</v>
      </c>
      <c r="D31" s="225">
        <v>77</v>
      </c>
      <c r="E31" s="226"/>
      <c r="F31" s="105"/>
      <c r="G31" s="105"/>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226"/>
      <c r="AP31" s="37"/>
      <c r="AQ31" s="37"/>
    </row>
    <row r="32" spans="1:43" s="36" customFormat="1" ht="299.25">
      <c r="A32" s="225" t="s">
        <v>418</v>
      </c>
      <c r="B32" s="212" t="s">
        <v>437</v>
      </c>
      <c r="C32" s="225">
        <v>100</v>
      </c>
      <c r="D32" s="225">
        <v>100</v>
      </c>
      <c r="E32" s="225">
        <v>100</v>
      </c>
      <c r="F32" s="105"/>
      <c r="G32" s="105"/>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225">
        <v>100</v>
      </c>
      <c r="AP32" s="37"/>
      <c r="AQ32" s="37"/>
    </row>
    <row r="33" spans="1:51" s="36" customFormat="1" ht="204.75">
      <c r="A33" s="225" t="s">
        <v>419</v>
      </c>
      <c r="B33" s="212" t="s">
        <v>438</v>
      </c>
      <c r="C33" s="225">
        <v>100</v>
      </c>
      <c r="D33" s="225">
        <v>100</v>
      </c>
      <c r="E33" s="225">
        <v>100</v>
      </c>
      <c r="F33" s="105"/>
      <c r="G33" s="105"/>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225">
        <v>100</v>
      </c>
      <c r="AP33" s="37"/>
      <c r="AQ33" s="37"/>
    </row>
    <row r="34" spans="1:51" s="36" customFormat="1" ht="126">
      <c r="A34" s="225" t="s">
        <v>421</v>
      </c>
      <c r="B34" s="212" t="s">
        <v>439</v>
      </c>
      <c r="C34" s="225">
        <v>100</v>
      </c>
      <c r="D34" s="225">
        <v>100</v>
      </c>
      <c r="E34" s="226"/>
      <c r="F34" s="105"/>
      <c r="G34" s="105"/>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226"/>
      <c r="AP34" s="37"/>
      <c r="AQ34" s="37"/>
    </row>
    <row r="35" spans="1:51" s="36" customFormat="1" ht="204.75">
      <c r="A35" s="225" t="s">
        <v>423</v>
      </c>
      <c r="B35" s="212" t="s">
        <v>438</v>
      </c>
      <c r="C35" s="225">
        <v>100</v>
      </c>
      <c r="D35" s="225">
        <v>100</v>
      </c>
      <c r="E35" s="225">
        <v>100</v>
      </c>
      <c r="F35" s="105"/>
      <c r="G35" s="105"/>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225">
        <v>100</v>
      </c>
      <c r="AP35" s="37"/>
      <c r="AQ35" s="37"/>
    </row>
    <row r="36" spans="1:51" s="36" customFormat="1" ht="63">
      <c r="A36" s="225" t="s">
        <v>425</v>
      </c>
      <c r="B36" s="212" t="s">
        <v>440</v>
      </c>
      <c r="C36" s="225">
        <v>100</v>
      </c>
      <c r="D36" s="225">
        <v>100</v>
      </c>
      <c r="E36" s="225">
        <v>0</v>
      </c>
      <c r="F36" s="105"/>
      <c r="G36" s="105"/>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225">
        <v>0</v>
      </c>
      <c r="AP36" s="37"/>
      <c r="AQ36" s="37"/>
    </row>
    <row r="37" spans="1:51" s="36" customFormat="1" ht="15.75">
      <c r="A37" s="214"/>
      <c r="B37" s="215"/>
      <c r="C37" s="216"/>
      <c r="D37" s="216"/>
      <c r="E37" s="216"/>
      <c r="F37" s="216"/>
      <c r="G37" s="216"/>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row>
    <row r="38" spans="1:51" s="100" customFormat="1" ht="12.75">
      <c r="A38" s="98"/>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row>
    <row r="39" spans="1:51" ht="18.75">
      <c r="A39" s="275" t="s">
        <v>340</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row>
    <row r="40" spans="1:51" ht="18.75">
      <c r="A40" s="207"/>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row>
    <row r="41" spans="1:51" ht="18.75">
      <c r="A41" s="204" t="s">
        <v>341</v>
      </c>
      <c r="B41" s="204"/>
      <c r="C41" s="204"/>
      <c r="D41" s="204"/>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row>
    <row r="42" spans="1:51" ht="18.75">
      <c r="A42" s="129"/>
      <c r="B42" s="127" t="s">
        <v>342</v>
      </c>
      <c r="C42" s="127"/>
      <c r="D42" s="130"/>
      <c r="E42" s="131"/>
      <c r="F42" s="131"/>
      <c r="G42" s="131"/>
      <c r="H42" s="127"/>
      <c r="I42" s="127"/>
      <c r="J42" s="127"/>
      <c r="K42" s="127"/>
      <c r="L42" s="127"/>
      <c r="M42" s="127"/>
      <c r="N42" s="127"/>
      <c r="O42" s="127"/>
      <c r="P42" s="127"/>
      <c r="Q42" s="127"/>
      <c r="R42" s="127"/>
      <c r="S42" s="127"/>
      <c r="T42" s="128"/>
      <c r="U42" s="128"/>
      <c r="V42" s="128"/>
      <c r="W42" s="128"/>
      <c r="X42" s="128"/>
      <c r="Y42" s="128"/>
      <c r="Z42" s="128"/>
      <c r="AA42" s="128"/>
      <c r="AB42" s="128"/>
      <c r="AC42" s="128"/>
      <c r="AD42" s="128"/>
      <c r="AE42" s="128"/>
      <c r="AF42" s="128"/>
      <c r="AG42" s="128"/>
      <c r="AH42" s="128"/>
      <c r="AI42" s="128"/>
      <c r="AJ42" s="128"/>
      <c r="AK42" s="128"/>
      <c r="AL42" s="128"/>
      <c r="AM42" s="128"/>
      <c r="AN42" s="128"/>
      <c r="AO42" s="127"/>
      <c r="AP42" s="127"/>
      <c r="AQ42" s="127"/>
      <c r="AR42" s="127"/>
      <c r="AS42" s="127"/>
      <c r="AT42" s="128"/>
      <c r="AU42" s="128"/>
      <c r="AV42" s="128"/>
      <c r="AW42" s="128"/>
      <c r="AX42" s="128"/>
      <c r="AY42" s="132"/>
    </row>
  </sheetData>
  <mergeCells count="23">
    <mergeCell ref="A39:AY39"/>
    <mergeCell ref="AF1:AN1"/>
    <mergeCell ref="A8:AQ8"/>
    <mergeCell ref="A23:AQ23"/>
    <mergeCell ref="AC6:AE6"/>
    <mergeCell ref="AF6:AH6"/>
    <mergeCell ref="AI6:AK6"/>
    <mergeCell ref="AL6:AN6"/>
    <mergeCell ref="AO6:AQ6"/>
    <mergeCell ref="A2:AO2"/>
    <mergeCell ref="A5:A6"/>
    <mergeCell ref="B5:B6"/>
    <mergeCell ref="C5:C6"/>
    <mergeCell ref="D5:D6"/>
    <mergeCell ref="H5:AQ5"/>
    <mergeCell ref="H6:J6"/>
    <mergeCell ref="Z6:AB6"/>
    <mergeCell ref="E5:G6"/>
    <mergeCell ref="K6:M6"/>
    <mergeCell ref="N6:P6"/>
    <mergeCell ref="Q6:S6"/>
    <mergeCell ref="T6:V6"/>
    <mergeCell ref="W6:Y6"/>
  </mergeCells>
  <pageMargins left="0.78740157480314965" right="0.78740157480314965" top="0.70866141732283472" bottom="0.35433070866141736" header="0" footer="0"/>
  <pageSetup paperSize="9" scale="49" fitToHeight="0" orientation="landscape" r:id="rId1"/>
  <headerFooter>
    <oddFooter>&amp;C&amp;"Times New Roman,обычный"&amp;8Страница  &amp;P из &amp;N</oddFooter>
  </headerFooter>
  <rowBreaks count="2" manualBreakCount="2">
    <brk id="16" max="42" man="1"/>
    <brk id="34" max="42" man="1"/>
  </rowBreaks>
</worksheet>
</file>

<file path=xl/worksheets/sheet6.xml><?xml version="1.0" encoding="utf-8"?>
<worksheet xmlns="http://schemas.openxmlformats.org/spreadsheetml/2006/main" xmlns:r="http://schemas.openxmlformats.org/officeDocument/2006/relationships">
  <sheetPr>
    <pageSetUpPr fitToPage="1"/>
  </sheetPr>
  <dimension ref="A1:D43"/>
  <sheetViews>
    <sheetView tabSelected="1" zoomScaleNormal="100" zoomScaleSheetLayoutView="100" workbookViewId="0">
      <selection activeCell="D42" sqref="D42"/>
    </sheetView>
  </sheetViews>
  <sheetFormatPr defaultRowHeight="18.75"/>
  <cols>
    <col min="1" max="1" width="4" style="200" customWidth="1"/>
    <col min="2" max="2" width="7.28515625" style="133" customWidth="1"/>
    <col min="3" max="3" width="42.5703125" style="201" customWidth="1"/>
    <col min="4" max="4" width="54.28515625" style="133" customWidth="1"/>
    <col min="5" max="246" width="9.140625" style="133"/>
    <col min="247" max="247" width="4" style="133" customWidth="1"/>
    <col min="248" max="248" width="69" style="133" customWidth="1"/>
    <col min="249" max="249" width="66.5703125" style="133" customWidth="1"/>
    <col min="250" max="502" width="9.140625" style="133"/>
    <col min="503" max="503" width="4" style="133" customWidth="1"/>
    <col min="504" max="504" width="69" style="133" customWidth="1"/>
    <col min="505" max="505" width="66.5703125" style="133" customWidth="1"/>
    <col min="506" max="758" width="9.140625" style="133"/>
    <col min="759" max="759" width="4" style="133" customWidth="1"/>
    <col min="760" max="760" width="69" style="133" customWidth="1"/>
    <col min="761" max="761" width="66.5703125" style="133" customWidth="1"/>
    <col min="762" max="1014" width="9.140625" style="133"/>
    <col min="1015" max="1015" width="4" style="133" customWidth="1"/>
    <col min="1016" max="1016" width="69" style="133" customWidth="1"/>
    <col min="1017" max="1017" width="66.5703125" style="133" customWidth="1"/>
    <col min="1018" max="1270" width="9.140625" style="133"/>
    <col min="1271" max="1271" width="4" style="133" customWidth="1"/>
    <col min="1272" max="1272" width="69" style="133" customWidth="1"/>
    <col min="1273" max="1273" width="66.5703125" style="133" customWidth="1"/>
    <col min="1274" max="1526" width="9.140625" style="133"/>
    <col min="1527" max="1527" width="4" style="133" customWidth="1"/>
    <col min="1528" max="1528" width="69" style="133" customWidth="1"/>
    <col min="1529" max="1529" width="66.5703125" style="133" customWidth="1"/>
    <col min="1530" max="1782" width="9.140625" style="133"/>
    <col min="1783" max="1783" width="4" style="133" customWidth="1"/>
    <col min="1784" max="1784" width="69" style="133" customWidth="1"/>
    <col min="1785" max="1785" width="66.5703125" style="133" customWidth="1"/>
    <col min="1786" max="2038" width="9.140625" style="133"/>
    <col min="2039" max="2039" width="4" style="133" customWidth="1"/>
    <col min="2040" max="2040" width="69" style="133" customWidth="1"/>
    <col min="2041" max="2041" width="66.5703125" style="133" customWidth="1"/>
    <col min="2042" max="2294" width="9.140625" style="133"/>
    <col min="2295" max="2295" width="4" style="133" customWidth="1"/>
    <col min="2296" max="2296" width="69" style="133" customWidth="1"/>
    <col min="2297" max="2297" width="66.5703125" style="133" customWidth="1"/>
    <col min="2298" max="2550" width="9.140625" style="133"/>
    <col min="2551" max="2551" width="4" style="133" customWidth="1"/>
    <col min="2552" max="2552" width="69" style="133" customWidth="1"/>
    <col min="2553" max="2553" width="66.5703125" style="133" customWidth="1"/>
    <col min="2554" max="2806" width="9.140625" style="133"/>
    <col min="2807" max="2807" width="4" style="133" customWidth="1"/>
    <col min="2808" max="2808" width="69" style="133" customWidth="1"/>
    <col min="2809" max="2809" width="66.5703125" style="133" customWidth="1"/>
    <col min="2810" max="3062" width="9.140625" style="133"/>
    <col min="3063" max="3063" width="4" style="133" customWidth="1"/>
    <col min="3064" max="3064" width="69" style="133" customWidth="1"/>
    <col min="3065" max="3065" width="66.5703125" style="133" customWidth="1"/>
    <col min="3066" max="3318" width="9.140625" style="133"/>
    <col min="3319" max="3319" width="4" style="133" customWidth="1"/>
    <col min="3320" max="3320" width="69" style="133" customWidth="1"/>
    <col min="3321" max="3321" width="66.5703125" style="133" customWidth="1"/>
    <col min="3322" max="3574" width="9.140625" style="133"/>
    <col min="3575" max="3575" width="4" style="133" customWidth="1"/>
    <col min="3576" max="3576" width="69" style="133" customWidth="1"/>
    <col min="3577" max="3577" width="66.5703125" style="133" customWidth="1"/>
    <col min="3578" max="3830" width="9.140625" style="133"/>
    <col min="3831" max="3831" width="4" style="133" customWidth="1"/>
    <col min="3832" max="3832" width="69" style="133" customWidth="1"/>
    <col min="3833" max="3833" width="66.5703125" style="133" customWidth="1"/>
    <col min="3834" max="4086" width="9.140625" style="133"/>
    <col min="4087" max="4087" width="4" style="133" customWidth="1"/>
    <col min="4088" max="4088" width="69" style="133" customWidth="1"/>
    <col min="4089" max="4089" width="66.5703125" style="133" customWidth="1"/>
    <col min="4090" max="4342" width="9.140625" style="133"/>
    <col min="4343" max="4343" width="4" style="133" customWidth="1"/>
    <col min="4344" max="4344" width="69" style="133" customWidth="1"/>
    <col min="4345" max="4345" width="66.5703125" style="133" customWidth="1"/>
    <col min="4346" max="4598" width="9.140625" style="133"/>
    <col min="4599" max="4599" width="4" style="133" customWidth="1"/>
    <col min="4600" max="4600" width="69" style="133" customWidth="1"/>
    <col min="4601" max="4601" width="66.5703125" style="133" customWidth="1"/>
    <col min="4602" max="4854" width="9.140625" style="133"/>
    <col min="4855" max="4855" width="4" style="133" customWidth="1"/>
    <col min="4856" max="4856" width="69" style="133" customWidth="1"/>
    <col min="4857" max="4857" width="66.5703125" style="133" customWidth="1"/>
    <col min="4858" max="5110" width="9.140625" style="133"/>
    <col min="5111" max="5111" width="4" style="133" customWidth="1"/>
    <col min="5112" max="5112" width="69" style="133" customWidth="1"/>
    <col min="5113" max="5113" width="66.5703125" style="133" customWidth="1"/>
    <col min="5114" max="5366" width="9.140625" style="133"/>
    <col min="5367" max="5367" width="4" style="133" customWidth="1"/>
    <col min="5368" max="5368" width="69" style="133" customWidth="1"/>
    <col min="5369" max="5369" width="66.5703125" style="133" customWidth="1"/>
    <col min="5370" max="5622" width="9.140625" style="133"/>
    <col min="5623" max="5623" width="4" style="133" customWidth="1"/>
    <col min="5624" max="5624" width="69" style="133" customWidth="1"/>
    <col min="5625" max="5625" width="66.5703125" style="133" customWidth="1"/>
    <col min="5626" max="5878" width="9.140625" style="133"/>
    <col min="5879" max="5879" width="4" style="133" customWidth="1"/>
    <col min="5880" max="5880" width="69" style="133" customWidth="1"/>
    <col min="5881" max="5881" width="66.5703125" style="133" customWidth="1"/>
    <col min="5882" max="6134" width="9.140625" style="133"/>
    <col min="6135" max="6135" width="4" style="133" customWidth="1"/>
    <col min="6136" max="6136" width="69" style="133" customWidth="1"/>
    <col min="6137" max="6137" width="66.5703125" style="133" customWidth="1"/>
    <col min="6138" max="6390" width="9.140625" style="133"/>
    <col min="6391" max="6391" width="4" style="133" customWidth="1"/>
    <col min="6392" max="6392" width="69" style="133" customWidth="1"/>
    <col min="6393" max="6393" width="66.5703125" style="133" customWidth="1"/>
    <col min="6394" max="6646" width="9.140625" style="133"/>
    <col min="6647" max="6647" width="4" style="133" customWidth="1"/>
    <col min="6648" max="6648" width="69" style="133" customWidth="1"/>
    <col min="6649" max="6649" width="66.5703125" style="133" customWidth="1"/>
    <col min="6650" max="6902" width="9.140625" style="133"/>
    <col min="6903" max="6903" width="4" style="133" customWidth="1"/>
    <col min="6904" max="6904" width="69" style="133" customWidth="1"/>
    <col min="6905" max="6905" width="66.5703125" style="133" customWidth="1"/>
    <col min="6906" max="7158" width="9.140625" style="133"/>
    <col min="7159" max="7159" width="4" style="133" customWidth="1"/>
    <col min="7160" max="7160" width="69" style="133" customWidth="1"/>
    <col min="7161" max="7161" width="66.5703125" style="133" customWidth="1"/>
    <col min="7162" max="7414" width="9.140625" style="133"/>
    <col min="7415" max="7415" width="4" style="133" customWidth="1"/>
    <col min="7416" max="7416" width="69" style="133" customWidth="1"/>
    <col min="7417" max="7417" width="66.5703125" style="133" customWidth="1"/>
    <col min="7418" max="7670" width="9.140625" style="133"/>
    <col min="7671" max="7671" width="4" style="133" customWidth="1"/>
    <col min="7672" max="7672" width="69" style="133" customWidth="1"/>
    <col min="7673" max="7673" width="66.5703125" style="133" customWidth="1"/>
    <col min="7674" max="7926" width="9.140625" style="133"/>
    <col min="7927" max="7927" width="4" style="133" customWidth="1"/>
    <col min="7928" max="7928" width="69" style="133" customWidth="1"/>
    <col min="7929" max="7929" width="66.5703125" style="133" customWidth="1"/>
    <col min="7930" max="8182" width="9.140625" style="133"/>
    <col min="8183" max="8183" width="4" style="133" customWidth="1"/>
    <col min="8184" max="8184" width="69" style="133" customWidth="1"/>
    <col min="8185" max="8185" width="66.5703125" style="133" customWidth="1"/>
    <col min="8186" max="8438" width="9.140625" style="133"/>
    <col min="8439" max="8439" width="4" style="133" customWidth="1"/>
    <col min="8440" max="8440" width="69" style="133" customWidth="1"/>
    <col min="8441" max="8441" width="66.5703125" style="133" customWidth="1"/>
    <col min="8442" max="8694" width="9.140625" style="133"/>
    <col min="8695" max="8695" width="4" style="133" customWidth="1"/>
    <col min="8696" max="8696" width="69" style="133" customWidth="1"/>
    <col min="8697" max="8697" width="66.5703125" style="133" customWidth="1"/>
    <col min="8698" max="8950" width="9.140625" style="133"/>
    <col min="8951" max="8951" width="4" style="133" customWidth="1"/>
    <col min="8952" max="8952" width="69" style="133" customWidth="1"/>
    <col min="8953" max="8953" width="66.5703125" style="133" customWidth="1"/>
    <col min="8954" max="9206" width="9.140625" style="133"/>
    <col min="9207" max="9207" width="4" style="133" customWidth="1"/>
    <col min="9208" max="9208" width="69" style="133" customWidth="1"/>
    <col min="9209" max="9209" width="66.5703125" style="133" customWidth="1"/>
    <col min="9210" max="9462" width="9.140625" style="133"/>
    <col min="9463" max="9463" width="4" style="133" customWidth="1"/>
    <col min="9464" max="9464" width="69" style="133" customWidth="1"/>
    <col min="9465" max="9465" width="66.5703125" style="133" customWidth="1"/>
    <col min="9466" max="9718" width="9.140625" style="133"/>
    <col min="9719" max="9719" width="4" style="133" customWidth="1"/>
    <col min="9720" max="9720" width="69" style="133" customWidth="1"/>
    <col min="9721" max="9721" width="66.5703125" style="133" customWidth="1"/>
    <col min="9722" max="9974" width="9.140625" style="133"/>
    <col min="9975" max="9975" width="4" style="133" customWidth="1"/>
    <col min="9976" max="9976" width="69" style="133" customWidth="1"/>
    <col min="9977" max="9977" width="66.5703125" style="133" customWidth="1"/>
    <col min="9978" max="10230" width="9.140625" style="133"/>
    <col min="10231" max="10231" width="4" style="133" customWidth="1"/>
    <col min="10232" max="10232" width="69" style="133" customWidth="1"/>
    <col min="10233" max="10233" width="66.5703125" style="133" customWidth="1"/>
    <col min="10234" max="10486" width="9.140625" style="133"/>
    <col min="10487" max="10487" width="4" style="133" customWidth="1"/>
    <col min="10488" max="10488" width="69" style="133" customWidth="1"/>
    <col min="10489" max="10489" width="66.5703125" style="133" customWidth="1"/>
    <col min="10490" max="10742" width="9.140625" style="133"/>
    <col min="10743" max="10743" width="4" style="133" customWidth="1"/>
    <col min="10744" max="10744" width="69" style="133" customWidth="1"/>
    <col min="10745" max="10745" width="66.5703125" style="133" customWidth="1"/>
    <col min="10746" max="10998" width="9.140625" style="133"/>
    <col min="10999" max="10999" width="4" style="133" customWidth="1"/>
    <col min="11000" max="11000" width="69" style="133" customWidth="1"/>
    <col min="11001" max="11001" width="66.5703125" style="133" customWidth="1"/>
    <col min="11002" max="11254" width="9.140625" style="133"/>
    <col min="11255" max="11255" width="4" style="133" customWidth="1"/>
    <col min="11256" max="11256" width="69" style="133" customWidth="1"/>
    <col min="11257" max="11257" width="66.5703125" style="133" customWidth="1"/>
    <col min="11258" max="11510" width="9.140625" style="133"/>
    <col min="11511" max="11511" width="4" style="133" customWidth="1"/>
    <col min="11512" max="11512" width="69" style="133" customWidth="1"/>
    <col min="11513" max="11513" width="66.5703125" style="133" customWidth="1"/>
    <col min="11514" max="11766" width="9.140625" style="133"/>
    <col min="11767" max="11767" width="4" style="133" customWidth="1"/>
    <col min="11768" max="11768" width="69" style="133" customWidth="1"/>
    <col min="11769" max="11769" width="66.5703125" style="133" customWidth="1"/>
    <col min="11770" max="12022" width="9.140625" style="133"/>
    <col min="12023" max="12023" width="4" style="133" customWidth="1"/>
    <col min="12024" max="12024" width="69" style="133" customWidth="1"/>
    <col min="12025" max="12025" width="66.5703125" style="133" customWidth="1"/>
    <col min="12026" max="12278" width="9.140625" style="133"/>
    <col min="12279" max="12279" width="4" style="133" customWidth="1"/>
    <col min="12280" max="12280" width="69" style="133" customWidth="1"/>
    <col min="12281" max="12281" width="66.5703125" style="133" customWidth="1"/>
    <col min="12282" max="12534" width="9.140625" style="133"/>
    <col min="12535" max="12535" width="4" style="133" customWidth="1"/>
    <col min="12536" max="12536" width="69" style="133" customWidth="1"/>
    <col min="12537" max="12537" width="66.5703125" style="133" customWidth="1"/>
    <col min="12538" max="12790" width="9.140625" style="133"/>
    <col min="12791" max="12791" width="4" style="133" customWidth="1"/>
    <col min="12792" max="12792" width="69" style="133" customWidth="1"/>
    <col min="12793" max="12793" width="66.5703125" style="133" customWidth="1"/>
    <col min="12794" max="13046" width="9.140625" style="133"/>
    <col min="13047" max="13047" width="4" style="133" customWidth="1"/>
    <col min="13048" max="13048" width="69" style="133" customWidth="1"/>
    <col min="13049" max="13049" width="66.5703125" style="133" customWidth="1"/>
    <col min="13050" max="13302" width="9.140625" style="133"/>
    <col min="13303" max="13303" width="4" style="133" customWidth="1"/>
    <col min="13304" max="13304" width="69" style="133" customWidth="1"/>
    <col min="13305" max="13305" width="66.5703125" style="133" customWidth="1"/>
    <col min="13306" max="13558" width="9.140625" style="133"/>
    <col min="13559" max="13559" width="4" style="133" customWidth="1"/>
    <col min="13560" max="13560" width="69" style="133" customWidth="1"/>
    <col min="13561" max="13561" width="66.5703125" style="133" customWidth="1"/>
    <col min="13562" max="13814" width="9.140625" style="133"/>
    <col min="13815" max="13815" width="4" style="133" customWidth="1"/>
    <col min="13816" max="13816" width="69" style="133" customWidth="1"/>
    <col min="13817" max="13817" width="66.5703125" style="133" customWidth="1"/>
    <col min="13818" max="14070" width="9.140625" style="133"/>
    <col min="14071" max="14071" width="4" style="133" customWidth="1"/>
    <col min="14072" max="14072" width="69" style="133" customWidth="1"/>
    <col min="14073" max="14073" width="66.5703125" style="133" customWidth="1"/>
    <col min="14074" max="14326" width="9.140625" style="133"/>
    <col min="14327" max="14327" width="4" style="133" customWidth="1"/>
    <col min="14328" max="14328" width="69" style="133" customWidth="1"/>
    <col min="14329" max="14329" width="66.5703125" style="133" customWidth="1"/>
    <col min="14330" max="14582" width="9.140625" style="133"/>
    <col min="14583" max="14583" width="4" style="133" customWidth="1"/>
    <col min="14584" max="14584" width="69" style="133" customWidth="1"/>
    <col min="14585" max="14585" width="66.5703125" style="133" customWidth="1"/>
    <col min="14586" max="14838" width="9.140625" style="133"/>
    <col min="14839" max="14839" width="4" style="133" customWidth="1"/>
    <col min="14840" max="14840" width="69" style="133" customWidth="1"/>
    <col min="14841" max="14841" width="66.5703125" style="133" customWidth="1"/>
    <col min="14842" max="15094" width="9.140625" style="133"/>
    <col min="15095" max="15095" width="4" style="133" customWidth="1"/>
    <col min="15096" max="15096" width="69" style="133" customWidth="1"/>
    <col min="15097" max="15097" width="66.5703125" style="133" customWidth="1"/>
    <col min="15098" max="15350" width="9.140625" style="133"/>
    <col min="15351" max="15351" width="4" style="133" customWidth="1"/>
    <col min="15352" max="15352" width="69" style="133" customWidth="1"/>
    <col min="15353" max="15353" width="66.5703125" style="133" customWidth="1"/>
    <col min="15354" max="15606" width="9.140625" style="133"/>
    <col min="15607" max="15607" width="4" style="133" customWidth="1"/>
    <col min="15608" max="15608" width="69" style="133" customWidth="1"/>
    <col min="15609" max="15609" width="66.5703125" style="133" customWidth="1"/>
    <col min="15610" max="15862" width="9.140625" style="133"/>
    <col min="15863" max="15863" width="4" style="133" customWidth="1"/>
    <col min="15864" max="15864" width="69" style="133" customWidth="1"/>
    <col min="15865" max="15865" width="66.5703125" style="133" customWidth="1"/>
    <col min="15866" max="16118" width="9.140625" style="133"/>
    <col min="16119" max="16119" width="4" style="133" customWidth="1"/>
    <col min="16120" max="16120" width="69" style="133" customWidth="1"/>
    <col min="16121" max="16121" width="66.5703125" style="133" customWidth="1"/>
    <col min="16122" max="16384" width="9.140625" style="133"/>
  </cols>
  <sheetData>
    <row r="1" spans="1:4">
      <c r="A1" s="411"/>
      <c r="B1" s="411"/>
      <c r="C1"/>
      <c r="D1" s="394" t="s">
        <v>282</v>
      </c>
    </row>
    <row r="2" spans="1:4" ht="19.5" customHeight="1">
      <c r="A2" s="395"/>
      <c r="B2"/>
      <c r="C2"/>
      <c r="D2"/>
    </row>
    <row r="3" spans="1:4" ht="37.5" customHeight="1">
      <c r="A3" s="395"/>
      <c r="B3"/>
      <c r="C3" s="412" t="s">
        <v>441</v>
      </c>
      <c r="D3" s="412"/>
    </row>
    <row r="4" spans="1:4" ht="56.25" customHeight="1">
      <c r="A4" s="395"/>
      <c r="B4"/>
      <c r="C4" s="413" t="s">
        <v>442</v>
      </c>
      <c r="D4" s="413"/>
    </row>
    <row r="5" spans="1:4" ht="27" customHeight="1" thickBot="1">
      <c r="A5" s="395"/>
      <c r="B5" s="396"/>
      <c r="C5" s="414" t="s">
        <v>283</v>
      </c>
      <c r="D5" s="414"/>
    </row>
    <row r="6" spans="1:4" ht="24" customHeight="1">
      <c r="A6" s="415"/>
      <c r="B6" s="417" t="s">
        <v>265</v>
      </c>
      <c r="C6" s="419" t="s">
        <v>277</v>
      </c>
      <c r="D6" s="399" t="s">
        <v>443</v>
      </c>
    </row>
    <row r="7" spans="1:4" ht="20.25" customHeight="1">
      <c r="A7" s="415"/>
      <c r="B7" s="416"/>
      <c r="C7" s="420"/>
      <c r="D7" s="399" t="s">
        <v>444</v>
      </c>
    </row>
    <row r="8" spans="1:4" ht="18.75" customHeight="1">
      <c r="A8" s="415"/>
      <c r="B8" s="416"/>
      <c r="C8" s="420"/>
      <c r="D8" s="399" t="s">
        <v>445</v>
      </c>
    </row>
    <row r="9" spans="1:4" ht="54.75" customHeight="1" thickBot="1">
      <c r="A9" s="415"/>
      <c r="B9" s="416"/>
      <c r="C9" s="420"/>
      <c r="D9" s="400" t="s">
        <v>446</v>
      </c>
    </row>
    <row r="10" spans="1:4" ht="44.25" customHeight="1">
      <c r="A10" s="415"/>
      <c r="B10" s="416"/>
      <c r="C10" s="420"/>
      <c r="D10" s="399" t="s">
        <v>447</v>
      </c>
    </row>
    <row r="11" spans="1:4" ht="24.75" customHeight="1">
      <c r="A11" s="415"/>
      <c r="B11" s="416"/>
      <c r="C11" s="420"/>
      <c r="D11" s="399" t="s">
        <v>448</v>
      </c>
    </row>
    <row r="12" spans="1:4" ht="139.5" customHeight="1">
      <c r="A12" s="415"/>
      <c r="B12" s="416"/>
      <c r="C12" s="420"/>
      <c r="D12" s="399" t="s">
        <v>449</v>
      </c>
    </row>
    <row r="13" spans="1:4" ht="409.5">
      <c r="A13" s="415"/>
      <c r="B13" s="416"/>
      <c r="C13" s="420"/>
      <c r="D13" s="399" t="s">
        <v>450</v>
      </c>
    </row>
    <row r="14" spans="1:4" ht="75.75" customHeight="1" thickBot="1">
      <c r="A14" s="415"/>
      <c r="B14" s="416"/>
      <c r="C14" s="420"/>
      <c r="D14" s="401" t="s">
        <v>451</v>
      </c>
    </row>
    <row r="15" spans="1:4" ht="26.25" customHeight="1">
      <c r="A15" s="415"/>
      <c r="B15" s="416"/>
      <c r="C15" s="420"/>
      <c r="D15" s="399" t="s">
        <v>452</v>
      </c>
    </row>
    <row r="16" spans="1:4" ht="59.25" customHeight="1">
      <c r="A16" s="415"/>
      <c r="B16" s="416"/>
      <c r="C16" s="420"/>
      <c r="D16" s="399" t="s">
        <v>453</v>
      </c>
    </row>
    <row r="17" spans="1:4" ht="75.75" customHeight="1">
      <c r="A17" s="415"/>
      <c r="B17" s="416"/>
      <c r="C17" s="420"/>
      <c r="D17" s="399" t="s">
        <v>454</v>
      </c>
    </row>
    <row r="18" spans="1:4" ht="42" customHeight="1">
      <c r="A18" s="415"/>
      <c r="B18" s="416"/>
      <c r="C18" s="420"/>
      <c r="D18" s="399" t="s">
        <v>455</v>
      </c>
    </row>
    <row r="19" spans="1:4" ht="46.5" customHeight="1" thickBot="1">
      <c r="A19" s="415"/>
      <c r="B19" s="416"/>
      <c r="C19" s="420"/>
      <c r="D19" s="401" t="s">
        <v>456</v>
      </c>
    </row>
    <row r="20" spans="1:4" ht="53.25" customHeight="1">
      <c r="A20" s="415"/>
      <c r="B20" s="416"/>
      <c r="C20" s="420"/>
      <c r="D20" s="399" t="s">
        <v>331</v>
      </c>
    </row>
    <row r="21" spans="1:4" ht="60.75" customHeight="1">
      <c r="A21" s="415"/>
      <c r="B21" s="416"/>
      <c r="C21" s="420"/>
      <c r="D21" s="399" t="s">
        <v>457</v>
      </c>
    </row>
    <row r="22" spans="1:4" ht="98.25" customHeight="1" thickBot="1">
      <c r="A22" s="415"/>
      <c r="B22" s="418"/>
      <c r="C22" s="421"/>
      <c r="D22" s="401" t="s">
        <v>458</v>
      </c>
    </row>
    <row r="23" spans="1:4" ht="19.5" thickBot="1">
      <c r="A23" s="395"/>
      <c r="B23" s="402" t="s">
        <v>266</v>
      </c>
      <c r="C23" s="403" t="s">
        <v>459</v>
      </c>
      <c r="D23" s="401"/>
    </row>
    <row r="24" spans="1:4" ht="19.5" thickBot="1">
      <c r="A24" s="395"/>
      <c r="B24" s="402" t="s">
        <v>6</v>
      </c>
      <c r="C24" s="403" t="s">
        <v>460</v>
      </c>
      <c r="D24" s="401" t="s">
        <v>354</v>
      </c>
    </row>
    <row r="25" spans="1:4" ht="19.5" thickBot="1">
      <c r="A25" s="395"/>
      <c r="B25" s="402" t="s">
        <v>7</v>
      </c>
      <c r="C25" s="403" t="s">
        <v>461</v>
      </c>
      <c r="D25" s="401" t="s">
        <v>462</v>
      </c>
    </row>
    <row r="26" spans="1:4" ht="32.25" thickBot="1">
      <c r="A26" s="395"/>
      <c r="B26" s="402" t="s">
        <v>8</v>
      </c>
      <c r="C26" s="403" t="s">
        <v>463</v>
      </c>
      <c r="D26" s="401" t="s">
        <v>462</v>
      </c>
    </row>
    <row r="27" spans="1:4" ht="19.5" thickBot="1">
      <c r="A27" s="395"/>
      <c r="B27" s="404" t="s">
        <v>14</v>
      </c>
      <c r="C27" s="405" t="s">
        <v>288</v>
      </c>
      <c r="D27" s="406" t="s">
        <v>354</v>
      </c>
    </row>
    <row r="28" spans="1:4" ht="65.25" customHeight="1" thickBot="1">
      <c r="A28" s="395"/>
      <c r="B28" s="402" t="s">
        <v>267</v>
      </c>
      <c r="C28" s="403" t="s">
        <v>268</v>
      </c>
      <c r="D28" s="401" t="s">
        <v>464</v>
      </c>
    </row>
    <row r="29" spans="1:4" ht="67.5" customHeight="1">
      <c r="A29" s="415"/>
      <c r="B29" s="417" t="s">
        <v>269</v>
      </c>
      <c r="C29" s="398" t="s">
        <v>465</v>
      </c>
      <c r="D29" s="399" t="s">
        <v>467</v>
      </c>
    </row>
    <row r="30" spans="1:4" ht="60" customHeight="1">
      <c r="A30" s="415"/>
      <c r="B30" s="416"/>
      <c r="C30" s="398" t="s">
        <v>466</v>
      </c>
      <c r="D30" s="399" t="s">
        <v>468</v>
      </c>
    </row>
    <row r="31" spans="1:4" ht="81.75" customHeight="1">
      <c r="A31" s="415"/>
      <c r="B31" s="416"/>
      <c r="C31" s="407"/>
      <c r="D31" s="399" t="s">
        <v>469</v>
      </c>
    </row>
    <row r="32" spans="1:4" ht="393.75">
      <c r="A32" s="415"/>
      <c r="B32" s="416"/>
      <c r="C32" s="407"/>
      <c r="D32" s="399" t="s">
        <v>470</v>
      </c>
    </row>
    <row r="33" spans="1:4" ht="48" customHeight="1" thickBot="1">
      <c r="A33" s="415"/>
      <c r="B33" s="416"/>
      <c r="C33" s="408"/>
      <c r="D33" s="401" t="s">
        <v>471</v>
      </c>
    </row>
    <row r="34" spans="1:4" ht="19.5" thickBot="1">
      <c r="A34" s="395"/>
      <c r="B34" s="418"/>
      <c r="C34" s="403" t="s">
        <v>270</v>
      </c>
      <c r="D34" s="401" t="s">
        <v>462</v>
      </c>
    </row>
    <row r="35" spans="1:4">
      <c r="A35" s="395"/>
      <c r="B35" s="397"/>
      <c r="C35" s="397"/>
      <c r="D35" s="397"/>
    </row>
    <row r="36" spans="1:4">
      <c r="A36" s="395"/>
      <c r="B36" s="397"/>
      <c r="C36" s="397"/>
      <c r="D36" s="397"/>
    </row>
    <row r="37" spans="1:4" ht="51.75" customHeight="1">
      <c r="A37" s="395"/>
      <c r="B37" s="423" t="s">
        <v>472</v>
      </c>
      <c r="C37" s="423"/>
      <c r="D37" s="423"/>
    </row>
    <row r="38" spans="1:4">
      <c r="A38" s="395"/>
      <c r="B38" s="409"/>
      <c r="C38"/>
      <c r="D38"/>
    </row>
    <row r="39" spans="1:4">
      <c r="A39" s="395"/>
      <c r="B39" s="409"/>
      <c r="C39" s="411"/>
      <c r="D39" s="411"/>
    </row>
    <row r="40" spans="1:4" ht="45.75" customHeight="1">
      <c r="A40" s="395"/>
      <c r="B40" s="422" t="s">
        <v>473</v>
      </c>
      <c r="C40" s="422"/>
      <c r="D40" s="422"/>
    </row>
    <row r="41" spans="1:4">
      <c r="A41" s="395"/>
      <c r="B41"/>
      <c r="C41" s="410" t="s">
        <v>342</v>
      </c>
      <c r="D41"/>
    </row>
    <row r="42" spans="1:4">
      <c r="A42" s="395"/>
      <c r="B42" s="395"/>
      <c r="C42" s="395"/>
      <c r="D42" s="395"/>
    </row>
    <row r="43" spans="1:4">
      <c r="A43"/>
      <c r="B43"/>
      <c r="C43"/>
      <c r="D43"/>
    </row>
  </sheetData>
  <mergeCells count="15">
    <mergeCell ref="A29:A33"/>
    <mergeCell ref="B29:B34"/>
    <mergeCell ref="B37:D37"/>
    <mergeCell ref="C39:D39"/>
    <mergeCell ref="B40:D40"/>
    <mergeCell ref="A1:B1"/>
    <mergeCell ref="C3:D3"/>
    <mergeCell ref="C4:D4"/>
    <mergeCell ref="C5:D5"/>
    <mergeCell ref="A6:A9"/>
    <mergeCell ref="B6:B22"/>
    <mergeCell ref="C6:C22"/>
    <mergeCell ref="A10:A14"/>
    <mergeCell ref="A20:A22"/>
    <mergeCell ref="A15:A19"/>
  </mergeCells>
  <pageMargins left="0.98425196850393704" right="0.39370078740157483" top="0.39370078740157483" bottom="0.39370078740157483" header="0" footer="0.31496062992125984"/>
  <pageSetup paperSize="9" scale="36" orientation="landscape" r:id="rId1"/>
  <headerFooter>
    <oddFooter>&amp;C&amp;"Times New Roman,обычный"&amp;8Страница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свод по подпрограммам</vt:lpstr>
      <vt:lpstr>оценка эффективности</vt:lpstr>
      <vt:lpstr>Выполнение работ</vt:lpstr>
      <vt:lpstr>Финансирование таб.3</vt:lpstr>
      <vt:lpstr>Показатели таб.4</vt:lpstr>
      <vt:lpstr>пояснения таб. 5</vt:lpstr>
      <vt:lpstr>'Выполнение работ'!Заголовки_для_печати</vt:lpstr>
      <vt:lpstr>'Показатели таб.4'!Заголовки_для_печати</vt:lpstr>
      <vt:lpstr>'Финансирование таб.3'!Заголовки_для_печати</vt:lpstr>
      <vt:lpstr>'Выполнение работ'!Область_печати</vt:lpstr>
      <vt:lpstr>'Показатели таб.4'!Область_печати</vt:lpstr>
      <vt:lpstr>'пояснения таб. 5'!Область_печати</vt:lpstr>
      <vt:lpstr>'Финансирование таб.3'!Область_печати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С. Сургутсков</dc:creator>
  <cp:lastModifiedBy>MarsakovaEG</cp:lastModifiedBy>
  <cp:lastPrinted>2015-04-15T12:16:45Z</cp:lastPrinted>
  <dcterms:created xsi:type="dcterms:W3CDTF">2011-05-17T05:04:33Z</dcterms:created>
  <dcterms:modified xsi:type="dcterms:W3CDTF">2015-10-05T05:50:23Z</dcterms:modified>
</cp:coreProperties>
</file>