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0" yWindow="-192" windowWidth="10740" windowHeight="10092" firstSheet="3" activeTab="4"/>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таб.3'!$D$2:$D$403</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таб.4'!$A$1:$AQ$47</definedName>
    <definedName name="_xlnm.Print_Area" localSheetId="5">'пояснения таб. 5'!$A$1:$C$33</definedName>
  </definedNames>
  <calcPr calcId="152511"/>
</workbook>
</file>

<file path=xl/calcChain.xml><?xml version="1.0" encoding="utf-8"?>
<calcChain xmlns="http://schemas.openxmlformats.org/spreadsheetml/2006/main">
  <c r="Y245" i="13"/>
  <c r="Y248"/>
  <c r="E129" l="1"/>
  <c r="Y259"/>
  <c r="Y262"/>
  <c r="AD143" l="1"/>
  <c r="AC143"/>
  <c r="AW146"/>
  <c r="AO145"/>
  <c r="E146"/>
  <c r="Y146"/>
  <c r="Y145"/>
  <c r="Y143"/>
  <c r="X143"/>
  <c r="W143"/>
  <c r="F127"/>
  <c r="E127"/>
  <c r="F130"/>
  <c r="F129"/>
  <c r="Y130"/>
  <c r="Y129"/>
  <c r="Y127"/>
  <c r="X127"/>
  <c r="V20" i="5" l="1"/>
  <c r="V15"/>
  <c r="V9"/>
  <c r="AW357" i="13"/>
  <c r="AR357"/>
  <c r="AO357"/>
  <c r="AJ357"/>
  <c r="AE357"/>
  <c r="Z357"/>
  <c r="W357"/>
  <c r="T357"/>
  <c r="Q357"/>
  <c r="N357"/>
  <c r="K357"/>
  <c r="H357"/>
  <c r="E356"/>
  <c r="E357"/>
  <c r="AX321" l="1"/>
  <c r="AW321"/>
  <c r="AX12"/>
  <c r="AU13"/>
  <c r="AT13"/>
  <c r="AS13"/>
  <c r="AR13"/>
  <c r="AU12"/>
  <c r="AT12"/>
  <c r="AS12"/>
  <c r="AR12"/>
  <c r="AP13"/>
  <c r="AO13"/>
  <c r="AP12"/>
  <c r="AM13"/>
  <c r="AL13"/>
  <c r="AK13"/>
  <c r="AJ13"/>
  <c r="AM12"/>
  <c r="AL12"/>
  <c r="AK12"/>
  <c r="AJ12"/>
  <c r="AH13"/>
  <c r="AG13"/>
  <c r="AF13"/>
  <c r="AH12"/>
  <c r="AG12"/>
  <c r="AF12"/>
  <c r="AE12"/>
  <c r="AB13"/>
  <c r="AA13"/>
  <c r="AB12"/>
  <c r="AA12"/>
  <c r="Z12"/>
  <c r="U13"/>
  <c r="T13"/>
  <c r="U12"/>
  <c r="T12"/>
  <c r="R13"/>
  <c r="Q13"/>
  <c r="R12"/>
  <c r="Q12"/>
  <c r="O13"/>
  <c r="N13"/>
  <c r="O12"/>
  <c r="N12"/>
  <c r="L13"/>
  <c r="K13"/>
  <c r="L12"/>
  <c r="K12"/>
  <c r="I13"/>
  <c r="H13"/>
  <c r="I12"/>
  <c r="H12"/>
  <c r="F11"/>
  <c r="E11"/>
  <c r="AW307"/>
  <c r="AW304" s="1"/>
  <c r="Z329"/>
  <c r="T329"/>
  <c r="N329"/>
  <c r="AW329"/>
  <c r="AR329"/>
  <c r="AE329"/>
  <c r="U329"/>
  <c r="R329"/>
  <c r="Q329"/>
  <c r="O329"/>
  <c r="L329"/>
  <c r="K329"/>
  <c r="F317"/>
  <c r="E317"/>
  <c r="F316"/>
  <c r="E316"/>
  <c r="F315"/>
  <c r="E315"/>
  <c r="AN314"/>
  <c r="AI314"/>
  <c r="AD314"/>
  <c r="S314"/>
  <c r="F314"/>
  <c r="E314"/>
  <c r="E321" s="1"/>
  <c r="F313"/>
  <c r="E313"/>
  <c r="F312"/>
  <c r="E312"/>
  <c r="AX311"/>
  <c r="AW311"/>
  <c r="AU311"/>
  <c r="AT311"/>
  <c r="AS311"/>
  <c r="AR311"/>
  <c r="AP311"/>
  <c r="AO311"/>
  <c r="AM311"/>
  <c r="AN311" s="1"/>
  <c r="AL311"/>
  <c r="AK311"/>
  <c r="AJ311"/>
  <c r="AH311"/>
  <c r="AI311" s="1"/>
  <c r="AG311"/>
  <c r="AF311"/>
  <c r="AE311"/>
  <c r="AC311"/>
  <c r="AB311"/>
  <c r="AA311"/>
  <c r="Z311"/>
  <c r="X311"/>
  <c r="W311"/>
  <c r="U311"/>
  <c r="T311"/>
  <c r="R311"/>
  <c r="S311" s="1"/>
  <c r="Q311"/>
  <c r="L311"/>
  <c r="K311"/>
  <c r="F310"/>
  <c r="E310"/>
  <c r="F309"/>
  <c r="E309"/>
  <c r="F308"/>
  <c r="E308"/>
  <c r="AN307"/>
  <c r="AI307"/>
  <c r="AD307"/>
  <c r="S307"/>
  <c r="F307"/>
  <c r="E307"/>
  <c r="F306"/>
  <c r="E306"/>
  <c r="F305"/>
  <c r="E305"/>
  <c r="E304" s="1"/>
  <c r="AX304"/>
  <c r="AU304"/>
  <c r="AT304"/>
  <c r="AS304"/>
  <c r="AR304"/>
  <c r="AP304"/>
  <c r="AO304"/>
  <c r="AM304"/>
  <c r="AN304" s="1"/>
  <c r="AL304"/>
  <c r="AK304"/>
  <c r="AJ304"/>
  <c r="AH304"/>
  <c r="AG304"/>
  <c r="AF304"/>
  <c r="AE304"/>
  <c r="AC304"/>
  <c r="AD304" s="1"/>
  <c r="AB304"/>
  <c r="AA304"/>
  <c r="Z304"/>
  <c r="X304"/>
  <c r="W304"/>
  <c r="U304"/>
  <c r="T304"/>
  <c r="R304"/>
  <c r="S304" s="1"/>
  <c r="Q304"/>
  <c r="L304"/>
  <c r="K304"/>
  <c r="AI304" l="1"/>
  <c r="AD311"/>
  <c r="F311"/>
  <c r="G307"/>
  <c r="AW328"/>
  <c r="E311"/>
  <c r="G311" s="1"/>
  <c r="G314"/>
  <c r="F304"/>
  <c r="G304" s="1"/>
  <c r="F230" l="1"/>
  <c r="F229"/>
  <c r="F228"/>
  <c r="AY227"/>
  <c r="AV227"/>
  <c r="AQ227"/>
  <c r="AI227"/>
  <c r="AD227"/>
  <c r="V227"/>
  <c r="S227"/>
  <c r="P227"/>
  <c r="F227"/>
  <c r="E227"/>
  <c r="E224" s="1"/>
  <c r="F226"/>
  <c r="F225"/>
  <c r="AX224"/>
  <c r="AW224"/>
  <c r="AU224"/>
  <c r="AT224"/>
  <c r="AS224"/>
  <c r="AR224"/>
  <c r="AP224"/>
  <c r="AO224"/>
  <c r="AM224"/>
  <c r="AL224"/>
  <c r="AK224"/>
  <c r="AJ224"/>
  <c r="AH224"/>
  <c r="AG224"/>
  <c r="AF224"/>
  <c r="AE224"/>
  <c r="AI224" s="1"/>
  <c r="AC224"/>
  <c r="AB224"/>
  <c r="AA224"/>
  <c r="Z224"/>
  <c r="X224"/>
  <c r="W224"/>
  <c r="U224"/>
  <c r="V224" s="1"/>
  <c r="T224"/>
  <c r="R224"/>
  <c r="Q224"/>
  <c r="O224"/>
  <c r="N224"/>
  <c r="L224"/>
  <c r="K224"/>
  <c r="V262"/>
  <c r="T259"/>
  <c r="V255"/>
  <c r="V146"/>
  <c r="U143"/>
  <c r="AV224" l="1"/>
  <c r="AQ224"/>
  <c r="AD224"/>
  <c r="AY224"/>
  <c r="S224"/>
  <c r="G227"/>
  <c r="F224"/>
  <c r="G224" s="1"/>
  <c r="P224"/>
  <c r="S269" l="1"/>
  <c r="E220"/>
  <c r="S262"/>
  <c r="R135"/>
  <c r="S135" s="1"/>
  <c r="Q135"/>
  <c r="P15" i="5" l="1"/>
  <c r="P9"/>
  <c r="E269" i="13"/>
  <c r="P220"/>
  <c r="Q143" l="1"/>
  <c r="T143"/>
  <c r="V143" s="1"/>
  <c r="Z143"/>
  <c r="AE143"/>
  <c r="AJ143"/>
  <c r="P130" l="1"/>
  <c r="P129"/>
  <c r="O127"/>
  <c r="N127"/>
  <c r="P127" l="1"/>
  <c r="AT346"/>
  <c r="AT345"/>
  <c r="AT344"/>
  <c r="AT343"/>
  <c r="AT342"/>
  <c r="AT341"/>
  <c r="AL346"/>
  <c r="AL345"/>
  <c r="AL344"/>
  <c r="AL343"/>
  <c r="AL342"/>
  <c r="AL341"/>
  <c r="AG346"/>
  <c r="AG345"/>
  <c r="AG344"/>
  <c r="AG343"/>
  <c r="AG342"/>
  <c r="AG341"/>
  <c r="AB346"/>
  <c r="AB345"/>
  <c r="AB344"/>
  <c r="AB343"/>
  <c r="AB342"/>
  <c r="AB341"/>
  <c r="AX293"/>
  <c r="AW293"/>
  <c r="AX292"/>
  <c r="AW292"/>
  <c r="AX291"/>
  <c r="AW291"/>
  <c r="AX290"/>
  <c r="AW290"/>
  <c r="AX289"/>
  <c r="AW289"/>
  <c r="AX288"/>
  <c r="AW288"/>
  <c r="AU293"/>
  <c r="AT293"/>
  <c r="AT321" s="1"/>
  <c r="AS293"/>
  <c r="AR293"/>
  <c r="AU292"/>
  <c r="AT292"/>
  <c r="AT320" s="1"/>
  <c r="AT318" s="1"/>
  <c r="AS292"/>
  <c r="AU291"/>
  <c r="AT291"/>
  <c r="AT319" s="1"/>
  <c r="AS291"/>
  <c r="AR291"/>
  <c r="AU290"/>
  <c r="AT290"/>
  <c r="AS290"/>
  <c r="AR290"/>
  <c r="AU289"/>
  <c r="AT289"/>
  <c r="AT324" s="1"/>
  <c r="AS289"/>
  <c r="AR289"/>
  <c r="AU288"/>
  <c r="AT288"/>
  <c r="AS288"/>
  <c r="AR288"/>
  <c r="AU287"/>
  <c r="AP293"/>
  <c r="AO293"/>
  <c r="AP292"/>
  <c r="AO292"/>
  <c r="AP291"/>
  <c r="AO291"/>
  <c r="AP290"/>
  <c r="AO290"/>
  <c r="AP289"/>
  <c r="AO289"/>
  <c r="AO287" s="1"/>
  <c r="AP288"/>
  <c r="AO288"/>
  <c r="AM293"/>
  <c r="AL293"/>
  <c r="AL321" s="1"/>
  <c r="AK293"/>
  <c r="AJ293"/>
  <c r="AM292"/>
  <c r="AL292"/>
  <c r="AL320" s="1"/>
  <c r="AK292"/>
  <c r="AJ292"/>
  <c r="AM291"/>
  <c r="AL291"/>
  <c r="AL319" s="1"/>
  <c r="AL318" s="1"/>
  <c r="AK291"/>
  <c r="AJ291"/>
  <c r="AM290"/>
  <c r="AL290"/>
  <c r="AK290"/>
  <c r="AJ290"/>
  <c r="AM289"/>
  <c r="AL289"/>
  <c r="AL324" s="1"/>
  <c r="AK289"/>
  <c r="AJ289"/>
  <c r="AM288"/>
  <c r="AL288"/>
  <c r="AL323" s="1"/>
  <c r="AK288"/>
  <c r="AJ288"/>
  <c r="AK287"/>
  <c r="AJ287"/>
  <c r="AH293"/>
  <c r="AG293"/>
  <c r="AG321" s="1"/>
  <c r="AF293"/>
  <c r="AE293"/>
  <c r="AH292"/>
  <c r="AG292"/>
  <c r="AG320" s="1"/>
  <c r="AF292"/>
  <c r="AE292"/>
  <c r="AH291"/>
  <c r="AG291"/>
  <c r="AG319" s="1"/>
  <c r="AF291"/>
  <c r="AE291"/>
  <c r="AH290"/>
  <c r="AG290"/>
  <c r="AF290"/>
  <c r="AE290"/>
  <c r="AH289"/>
  <c r="AG289"/>
  <c r="AG324" s="1"/>
  <c r="AF289"/>
  <c r="AE289"/>
  <c r="AH288"/>
  <c r="AG288"/>
  <c r="AG323" s="1"/>
  <c r="AF288"/>
  <c r="AF287" s="1"/>
  <c r="AE288"/>
  <c r="AH287"/>
  <c r="AG287"/>
  <c r="AC293"/>
  <c r="AB293"/>
  <c r="AB321" s="1"/>
  <c r="AA293"/>
  <c r="Z293"/>
  <c r="AC292"/>
  <c r="AB292"/>
  <c r="AB320" s="1"/>
  <c r="AA292"/>
  <c r="Z292"/>
  <c r="AC291"/>
  <c r="AB291"/>
  <c r="AB319" s="1"/>
  <c r="AB318" s="1"/>
  <c r="AA291"/>
  <c r="Z291"/>
  <c r="AC290"/>
  <c r="AB290"/>
  <c r="AA290"/>
  <c r="Z290"/>
  <c r="AC289"/>
  <c r="AB289"/>
  <c r="AB324" s="1"/>
  <c r="AA289"/>
  <c r="Z289"/>
  <c r="AC288"/>
  <c r="AC287" s="1"/>
  <c r="AB288"/>
  <c r="AA288"/>
  <c r="AA287" s="1"/>
  <c r="Z288"/>
  <c r="X293"/>
  <c r="W293"/>
  <c r="X292"/>
  <c r="W292"/>
  <c r="X291"/>
  <c r="W291"/>
  <c r="X290"/>
  <c r="W290"/>
  <c r="X289"/>
  <c r="W289"/>
  <c r="X288"/>
  <c r="W288"/>
  <c r="U293"/>
  <c r="T293"/>
  <c r="U292"/>
  <c r="T292"/>
  <c r="U291"/>
  <c r="T291"/>
  <c r="U290"/>
  <c r="T290"/>
  <c r="U289"/>
  <c r="T289"/>
  <c r="U288"/>
  <c r="T288"/>
  <c r="O293"/>
  <c r="N293"/>
  <c r="O292"/>
  <c r="N292"/>
  <c r="O291"/>
  <c r="N291"/>
  <c r="O290"/>
  <c r="N290"/>
  <c r="O289"/>
  <c r="N289"/>
  <c r="O288"/>
  <c r="N288"/>
  <c r="R293"/>
  <c r="Q293"/>
  <c r="R292"/>
  <c r="Q292"/>
  <c r="R291"/>
  <c r="Q291"/>
  <c r="R290"/>
  <c r="Q290"/>
  <c r="R289"/>
  <c r="Q289"/>
  <c r="R288"/>
  <c r="Q288"/>
  <c r="L293"/>
  <c r="K293"/>
  <c r="L292"/>
  <c r="K292"/>
  <c r="L291"/>
  <c r="K291"/>
  <c r="L290"/>
  <c r="K290"/>
  <c r="L289"/>
  <c r="K289"/>
  <c r="L288"/>
  <c r="K288"/>
  <c r="I293"/>
  <c r="H293"/>
  <c r="I292"/>
  <c r="H292"/>
  <c r="I291"/>
  <c r="H291"/>
  <c r="I290"/>
  <c r="H290"/>
  <c r="I289"/>
  <c r="H289"/>
  <c r="I288"/>
  <c r="H288"/>
  <c r="E283"/>
  <c r="E234"/>
  <c r="E241"/>
  <c r="E276"/>
  <c r="E255"/>
  <c r="E262"/>
  <c r="E213"/>
  <c r="AW194"/>
  <c r="AW187"/>
  <c r="E190"/>
  <c r="E189"/>
  <c r="E188"/>
  <c r="AX177"/>
  <c r="AW177"/>
  <c r="AX176"/>
  <c r="AW176"/>
  <c r="AX175"/>
  <c r="AW175"/>
  <c r="AX174"/>
  <c r="AW174"/>
  <c r="AW13" s="1"/>
  <c r="AX173"/>
  <c r="AX172"/>
  <c r="AW172"/>
  <c r="AU177"/>
  <c r="AT177"/>
  <c r="AS177"/>
  <c r="AR177"/>
  <c r="AU176"/>
  <c r="AT176"/>
  <c r="AS176"/>
  <c r="AR176"/>
  <c r="AU175"/>
  <c r="AT175"/>
  <c r="AS175"/>
  <c r="AR175"/>
  <c r="AU174"/>
  <c r="AT174"/>
  <c r="AS174"/>
  <c r="AR174"/>
  <c r="AU173"/>
  <c r="AT173"/>
  <c r="AS173"/>
  <c r="AR173"/>
  <c r="AU172"/>
  <c r="AU171" s="1"/>
  <c r="AT172"/>
  <c r="AT171" s="1"/>
  <c r="AS172"/>
  <c r="AS171" s="1"/>
  <c r="AP177"/>
  <c r="AO177"/>
  <c r="AP176"/>
  <c r="AO176"/>
  <c r="AP175"/>
  <c r="AO175"/>
  <c r="AP174"/>
  <c r="AO174"/>
  <c r="AP173"/>
  <c r="AO173"/>
  <c r="AO12" s="1"/>
  <c r="AP172"/>
  <c r="AO172"/>
  <c r="AM177"/>
  <c r="AL177"/>
  <c r="AK177"/>
  <c r="AJ177"/>
  <c r="AM176"/>
  <c r="AL176"/>
  <c r="AK176"/>
  <c r="AJ176"/>
  <c r="AM175"/>
  <c r="AL175"/>
  <c r="AK175"/>
  <c r="AJ175"/>
  <c r="AM174"/>
  <c r="AL174"/>
  <c r="AK174"/>
  <c r="AJ174"/>
  <c r="AM173"/>
  <c r="AL173"/>
  <c r="AK173"/>
  <c r="AJ173"/>
  <c r="AM172"/>
  <c r="AL172"/>
  <c r="AL171" s="1"/>
  <c r="AK172"/>
  <c r="AJ172"/>
  <c r="AM171"/>
  <c r="AH177"/>
  <c r="AG177"/>
  <c r="AF177"/>
  <c r="AE177"/>
  <c r="AH176"/>
  <c r="AG176"/>
  <c r="AF176"/>
  <c r="AE176"/>
  <c r="AH175"/>
  <c r="AG175"/>
  <c r="AF175"/>
  <c r="AE175"/>
  <c r="AH174"/>
  <c r="AG174"/>
  <c r="AF174"/>
  <c r="AE174"/>
  <c r="AH173"/>
  <c r="AG173"/>
  <c r="AF173"/>
  <c r="AE173"/>
  <c r="AH172"/>
  <c r="AH171" s="1"/>
  <c r="AG172"/>
  <c r="AG171" s="1"/>
  <c r="AF172"/>
  <c r="AE172"/>
  <c r="AC177"/>
  <c r="AB177"/>
  <c r="AA177"/>
  <c r="Z177"/>
  <c r="AC176"/>
  <c r="AB176"/>
  <c r="AA176"/>
  <c r="Z176"/>
  <c r="AC175"/>
  <c r="AB175"/>
  <c r="AA175"/>
  <c r="Z175"/>
  <c r="AC174"/>
  <c r="AC13" s="1"/>
  <c r="AB174"/>
  <c r="AA174"/>
  <c r="Z174"/>
  <c r="AC173"/>
  <c r="AC12" s="1"/>
  <c r="AB173"/>
  <c r="AA173"/>
  <c r="Z173"/>
  <c r="AC172"/>
  <c r="AC171" s="1"/>
  <c r="AB172"/>
  <c r="AB171" s="1"/>
  <c r="AA172"/>
  <c r="AA171" s="1"/>
  <c r="Z172"/>
  <c r="AI177"/>
  <c r="AI176"/>
  <c r="AI175"/>
  <c r="AI174"/>
  <c r="AI173"/>
  <c r="AI172"/>
  <c r="X177"/>
  <c r="W177"/>
  <c r="X176"/>
  <c r="W176"/>
  <c r="X175"/>
  <c r="W175"/>
  <c r="X174"/>
  <c r="W174"/>
  <c r="X173"/>
  <c r="X12" s="1"/>
  <c r="W173"/>
  <c r="W12" s="1"/>
  <c r="X172"/>
  <c r="W172"/>
  <c r="U177"/>
  <c r="T177"/>
  <c r="U176"/>
  <c r="T176"/>
  <c r="U175"/>
  <c r="T175"/>
  <c r="U174"/>
  <c r="T174"/>
  <c r="U173"/>
  <c r="T173"/>
  <c r="U172"/>
  <c r="T172"/>
  <c r="R177"/>
  <c r="Q177"/>
  <c r="R176"/>
  <c r="Q176"/>
  <c r="R175"/>
  <c r="Q175"/>
  <c r="R174"/>
  <c r="Q174"/>
  <c r="R173"/>
  <c r="Q173"/>
  <c r="R172"/>
  <c r="Q172"/>
  <c r="O177"/>
  <c r="N177"/>
  <c r="O176"/>
  <c r="N176"/>
  <c r="O175"/>
  <c r="N175"/>
  <c r="O174"/>
  <c r="N174"/>
  <c r="O173"/>
  <c r="P173" s="1"/>
  <c r="N173"/>
  <c r="O172"/>
  <c r="N172"/>
  <c r="L177"/>
  <c r="K177"/>
  <c r="L176"/>
  <c r="K176"/>
  <c r="L175"/>
  <c r="K175"/>
  <c r="L174"/>
  <c r="K174"/>
  <c r="L173"/>
  <c r="K173"/>
  <c r="L172"/>
  <c r="K172"/>
  <c r="I177"/>
  <c r="H177"/>
  <c r="I176"/>
  <c r="H176"/>
  <c r="I175"/>
  <c r="H175"/>
  <c r="I174"/>
  <c r="H174"/>
  <c r="I173"/>
  <c r="H173"/>
  <c r="I172"/>
  <c r="H172"/>
  <c r="E167"/>
  <c r="AO143"/>
  <c r="AF171" l="1"/>
  <c r="AX287"/>
  <c r="AB340"/>
  <c r="AS287"/>
  <c r="AG340"/>
  <c r="AT340"/>
  <c r="K287"/>
  <c r="W287"/>
  <c r="AL340"/>
  <c r="AB287"/>
  <c r="AB323"/>
  <c r="AE287"/>
  <c r="L287"/>
  <c r="AG318"/>
  <c r="AT287"/>
  <c r="AT323"/>
  <c r="AL287"/>
  <c r="AX171"/>
  <c r="Q287"/>
  <c r="N287"/>
  <c r="T287"/>
  <c r="O287"/>
  <c r="AR287"/>
  <c r="H287"/>
  <c r="X287"/>
  <c r="Z287"/>
  <c r="AM287"/>
  <c r="AP287"/>
  <c r="AW287"/>
  <c r="I287"/>
  <c r="E290"/>
  <c r="U287"/>
  <c r="P174"/>
  <c r="AJ171"/>
  <c r="Z171"/>
  <c r="R287"/>
  <c r="AE171"/>
  <c r="AK171"/>
  <c r="R171"/>
  <c r="U171"/>
  <c r="H171"/>
  <c r="K171"/>
  <c r="L171"/>
  <c r="Q171"/>
  <c r="AO171"/>
  <c r="N171"/>
  <c r="I171"/>
  <c r="T171"/>
  <c r="W171"/>
  <c r="AI171"/>
  <c r="O171"/>
  <c r="X171"/>
  <c r="AP171"/>
  <c r="E137"/>
  <c r="AY130"/>
  <c r="E114"/>
  <c r="E113"/>
  <c r="E107"/>
  <c r="E106"/>
  <c r="E100"/>
  <c r="E99"/>
  <c r="E93"/>
  <c r="E92"/>
  <c r="E86"/>
  <c r="E85"/>
  <c r="E79"/>
  <c r="E78"/>
  <c r="E72"/>
  <c r="E71"/>
  <c r="AW23"/>
  <c r="E23" s="1"/>
  <c r="AW22"/>
  <c r="E22" s="1"/>
  <c r="E65"/>
  <c r="E64"/>
  <c r="P171" l="1"/>
  <c r="F117"/>
  <c r="E117"/>
  <c r="F116"/>
  <c r="E116"/>
  <c r="F115"/>
  <c r="AY114"/>
  <c r="F114"/>
  <c r="G114" s="1"/>
  <c r="AY113"/>
  <c r="F113"/>
  <c r="G113" s="1"/>
  <c r="AW112"/>
  <c r="E112" s="1"/>
  <c r="F112"/>
  <c r="AX111"/>
  <c r="AP111"/>
  <c r="E111"/>
  <c r="F110"/>
  <c r="E110"/>
  <c r="F109"/>
  <c r="E109"/>
  <c r="F108"/>
  <c r="AY107"/>
  <c r="F107"/>
  <c r="G107" s="1"/>
  <c r="AY106"/>
  <c r="F106"/>
  <c r="G106" s="1"/>
  <c r="AW105"/>
  <c r="E105" s="1"/>
  <c r="F105"/>
  <c r="AX104"/>
  <c r="AP104"/>
  <c r="E104"/>
  <c r="F103"/>
  <c r="E103"/>
  <c r="F102"/>
  <c r="E102"/>
  <c r="F101"/>
  <c r="AY100"/>
  <c r="F100"/>
  <c r="G100" s="1"/>
  <c r="AY99"/>
  <c r="F99"/>
  <c r="G99" s="1"/>
  <c r="AW98"/>
  <c r="E98" s="1"/>
  <c r="F98"/>
  <c r="AX97"/>
  <c r="AP97"/>
  <c r="E97"/>
  <c r="F96"/>
  <c r="E96"/>
  <c r="F95"/>
  <c r="E95"/>
  <c r="F94"/>
  <c r="AY93"/>
  <c r="F93"/>
  <c r="G93" s="1"/>
  <c r="AY92"/>
  <c r="F92"/>
  <c r="G92" s="1"/>
  <c r="AW91"/>
  <c r="E91" s="1"/>
  <c r="F91"/>
  <c r="AX90"/>
  <c r="AP90"/>
  <c r="E90"/>
  <c r="F89"/>
  <c r="E89"/>
  <c r="F88"/>
  <c r="E88"/>
  <c r="F87"/>
  <c r="AY86"/>
  <c r="F86"/>
  <c r="G86" s="1"/>
  <c r="AY85"/>
  <c r="F85"/>
  <c r="G85" s="1"/>
  <c r="AW84"/>
  <c r="E84" s="1"/>
  <c r="F84"/>
  <c r="AX83"/>
  <c r="AP83"/>
  <c r="E83"/>
  <c r="F82"/>
  <c r="E82"/>
  <c r="F81"/>
  <c r="E81"/>
  <c r="F80"/>
  <c r="AY79"/>
  <c r="F79"/>
  <c r="G79" s="1"/>
  <c r="AY78"/>
  <c r="F78"/>
  <c r="G78" s="1"/>
  <c r="AW77"/>
  <c r="E77" s="1"/>
  <c r="F77"/>
  <c r="AX76"/>
  <c r="AP76"/>
  <c r="E76"/>
  <c r="F75"/>
  <c r="E75"/>
  <c r="F74"/>
  <c r="E74"/>
  <c r="F73"/>
  <c r="AY72"/>
  <c r="F72"/>
  <c r="G72" s="1"/>
  <c r="AY71"/>
  <c r="F71"/>
  <c r="G71" s="1"/>
  <c r="AW70"/>
  <c r="E70" s="1"/>
  <c r="F70"/>
  <c r="AX69"/>
  <c r="AP69"/>
  <c r="E69"/>
  <c r="F68"/>
  <c r="E68"/>
  <c r="F67"/>
  <c r="E67"/>
  <c r="F66"/>
  <c r="AY65"/>
  <c r="F65"/>
  <c r="G65" s="1"/>
  <c r="AY64"/>
  <c r="F64"/>
  <c r="G64" s="1"/>
  <c r="AW63"/>
  <c r="E63" s="1"/>
  <c r="F63"/>
  <c r="AX62"/>
  <c r="AP62"/>
  <c r="E62"/>
  <c r="AW83" l="1"/>
  <c r="AW97"/>
  <c r="AW90"/>
  <c r="AY90" s="1"/>
  <c r="AW76"/>
  <c r="AY76" s="1"/>
  <c r="AW62"/>
  <c r="AW111"/>
  <c r="AY111" s="1"/>
  <c r="AW69"/>
  <c r="AY69" s="1"/>
  <c r="F62"/>
  <c r="G62" s="1"/>
  <c r="F76"/>
  <c r="G76" s="1"/>
  <c r="F83"/>
  <c r="G83" s="1"/>
  <c r="F90"/>
  <c r="G90" s="1"/>
  <c r="F104"/>
  <c r="G104" s="1"/>
  <c r="AY62"/>
  <c r="AW104"/>
  <c r="AY104" s="1"/>
  <c r="F69"/>
  <c r="G69" s="1"/>
  <c r="F97"/>
  <c r="G97" s="1"/>
  <c r="F111"/>
  <c r="G111" s="1"/>
  <c r="AY97"/>
  <c r="AY83"/>
  <c r="G34" i="5"/>
  <c r="G31"/>
  <c r="G30"/>
  <c r="AQ40"/>
  <c r="AQ38"/>
  <c r="AQ37"/>
  <c r="AQ34"/>
  <c r="AQ33"/>
  <c r="AQ32"/>
  <c r="AQ31"/>
  <c r="AQ30"/>
  <c r="AQ29"/>
  <c r="F41"/>
  <c r="F40"/>
  <c r="G40" s="1"/>
  <c r="F39"/>
  <c r="F38"/>
  <c r="G38" s="1"/>
  <c r="F37"/>
  <c r="G37" s="1"/>
  <c r="F36"/>
  <c r="F35"/>
  <c r="F34"/>
  <c r="F33"/>
  <c r="G33" s="1"/>
  <c r="F32"/>
  <c r="G32" s="1"/>
  <c r="F31"/>
  <c r="F30"/>
  <c r="F29"/>
  <c r="G29" s="1"/>
  <c r="AQ20"/>
  <c r="AQ17"/>
  <c r="AQ16"/>
  <c r="AQ15"/>
  <c r="AQ14"/>
  <c r="AQ13"/>
  <c r="AQ12"/>
  <c r="AQ11"/>
  <c r="AQ10"/>
  <c r="F22"/>
  <c r="F21"/>
  <c r="F20"/>
  <c r="G20" s="1"/>
  <c r="F19"/>
  <c r="F18"/>
  <c r="F17"/>
  <c r="G17" s="1"/>
  <c r="F16"/>
  <c r="G16" s="1"/>
  <c r="F15"/>
  <c r="G15" s="1"/>
  <c r="F14"/>
  <c r="G14" s="1"/>
  <c r="F13"/>
  <c r="G13" s="1"/>
  <c r="F12"/>
  <c r="G12" s="1"/>
  <c r="F11"/>
  <c r="G11" s="1"/>
  <c r="F10"/>
  <c r="G10" s="1"/>
  <c r="AQ9"/>
  <c r="M15" i="13"/>
  <c r="AX231"/>
  <c r="AY237"/>
  <c r="AY269"/>
  <c r="AY248"/>
  <c r="AY241"/>
  <c r="AW231"/>
  <c r="AY234"/>
  <c r="AY220"/>
  <c r="AX143"/>
  <c r="AY145"/>
  <c r="AY146"/>
  <c r="AY137"/>
  <c r="AX135"/>
  <c r="AX127"/>
  <c r="AY23"/>
  <c r="AY22"/>
  <c r="AV290" l="1"/>
  <c r="AV293"/>
  <c r="S290"/>
  <c r="V290"/>
  <c r="AI293"/>
  <c r="AN293"/>
  <c r="AD287"/>
  <c r="AD290"/>
  <c r="AV220"/>
  <c r="AR217"/>
  <c r="AV287" l="1"/>
  <c r="AU231"/>
  <c r="AV262"/>
  <c r="AV234"/>
  <c r="F195"/>
  <c r="AU164"/>
  <c r="AU127"/>
  <c r="AR127"/>
  <c r="AH357"/>
  <c r="AH356"/>
  <c r="AH355"/>
  <c r="AP355"/>
  <c r="AP202"/>
  <c r="F220"/>
  <c r="AQ220"/>
  <c r="AO217"/>
  <c r="AQ195"/>
  <c r="AP194"/>
  <c r="F137"/>
  <c r="G137" s="1"/>
  <c r="AP135"/>
  <c r="AO135"/>
  <c r="AO355"/>
  <c r="E355"/>
  <c r="AR356"/>
  <c r="AR355"/>
  <c r="AO356"/>
  <c r="AJ356"/>
  <c r="AJ355"/>
  <c r="AO202"/>
  <c r="AO204"/>
  <c r="AO203"/>
  <c r="AJ204"/>
  <c r="AJ203"/>
  <c r="AJ202"/>
  <c r="AH231"/>
  <c r="AE231"/>
  <c r="AN276"/>
  <c r="AN283"/>
  <c r="AN237"/>
  <c r="AI290" l="1"/>
  <c r="AI287"/>
  <c r="AQ287"/>
  <c r="AQ290"/>
  <c r="AN290"/>
  <c r="AN287"/>
  <c r="AQ202"/>
  <c r="AN234"/>
  <c r="AQ135"/>
  <c r="AQ355"/>
  <c r="F234"/>
  <c r="F231" s="1"/>
  <c r="AW217"/>
  <c r="AH354"/>
  <c r="AO354"/>
  <c r="AO201"/>
  <c r="AR354"/>
  <c r="AI234"/>
  <c r="F135"/>
  <c r="AJ201"/>
  <c r="AR231"/>
  <c r="AJ354"/>
  <c r="AO194"/>
  <c r="AQ194" s="1"/>
  <c r="E194" l="1"/>
  <c r="AI269"/>
  <c r="AI220"/>
  <c r="AI283"/>
  <c r="F216"/>
  <c r="F215"/>
  <c r="F214"/>
  <c r="F213"/>
  <c r="F212"/>
  <c r="F211"/>
  <c r="F223"/>
  <c r="F222"/>
  <c r="F221"/>
  <c r="F219"/>
  <c r="F218"/>
  <c r="AI237"/>
  <c r="F286"/>
  <c r="F285"/>
  <c r="F284"/>
  <c r="F283"/>
  <c r="F282"/>
  <c r="F281"/>
  <c r="F279"/>
  <c r="F278"/>
  <c r="F277"/>
  <c r="F276"/>
  <c r="G276" s="1"/>
  <c r="F275"/>
  <c r="F274"/>
  <c r="F272"/>
  <c r="F271"/>
  <c r="F270"/>
  <c r="F269"/>
  <c r="F268"/>
  <c r="F267"/>
  <c r="F265"/>
  <c r="F264"/>
  <c r="F263"/>
  <c r="F262"/>
  <c r="F261"/>
  <c r="F260"/>
  <c r="F258"/>
  <c r="F257"/>
  <c r="F256"/>
  <c r="F255"/>
  <c r="G255" s="1"/>
  <c r="F254"/>
  <c r="F253"/>
  <c r="F251"/>
  <c r="F250"/>
  <c r="F249"/>
  <c r="F248"/>
  <c r="F247"/>
  <c r="F246"/>
  <c r="F244"/>
  <c r="F243"/>
  <c r="F242"/>
  <c r="F241"/>
  <c r="F240"/>
  <c r="F239"/>
  <c r="F236"/>
  <c r="F235"/>
  <c r="F233"/>
  <c r="F232"/>
  <c r="F188"/>
  <c r="F189"/>
  <c r="G189" s="1"/>
  <c r="F190"/>
  <c r="G190" s="1"/>
  <c r="AI190"/>
  <c r="AI189"/>
  <c r="AI188"/>
  <c r="AH187"/>
  <c r="F182"/>
  <c r="G182" s="1"/>
  <c r="AH180"/>
  <c r="F180" s="1"/>
  <c r="AE180"/>
  <c r="F288" l="1"/>
  <c r="F289"/>
  <c r="F292"/>
  <c r="F293"/>
  <c r="F291"/>
  <c r="F290"/>
  <c r="AY293"/>
  <c r="F187"/>
  <c r="AI180"/>
  <c r="G188"/>
  <c r="AH127" l="1"/>
  <c r="AE127"/>
  <c r="E202" l="1"/>
  <c r="F200"/>
  <c r="E200"/>
  <c r="F199"/>
  <c r="E199"/>
  <c r="F198"/>
  <c r="E198"/>
  <c r="F197"/>
  <c r="F196"/>
  <c r="G195"/>
  <c r="AE194"/>
  <c r="F194"/>
  <c r="G194" s="1"/>
  <c r="AD269"/>
  <c r="V269"/>
  <c r="AD220"/>
  <c r="AR236"/>
  <c r="AR292" s="1"/>
  <c r="G213"/>
  <c r="AD283"/>
  <c r="AD213"/>
  <c r="F167"/>
  <c r="AC164"/>
  <c r="Z164"/>
  <c r="F9" i="5"/>
  <c r="AD164" i="13" l="1"/>
  <c r="G234"/>
  <c r="AE355"/>
  <c r="AI355" s="1"/>
  <c r="Y290" l="1"/>
  <c r="AW238"/>
  <c r="Y287" l="1"/>
  <c r="AJ127"/>
  <c r="AE187" l="1"/>
  <c r="AI187" s="1"/>
  <c r="AX367" l="1"/>
  <c r="AW367"/>
  <c r="AX366"/>
  <c r="AW366"/>
  <c r="AX365"/>
  <c r="AW365"/>
  <c r="AX364"/>
  <c r="AW364"/>
  <c r="AX363"/>
  <c r="AX362"/>
  <c r="AW362"/>
  <c r="AS367"/>
  <c r="AR367"/>
  <c r="AS366"/>
  <c r="AR366"/>
  <c r="AS365"/>
  <c r="AR365"/>
  <c r="AS364"/>
  <c r="AR364"/>
  <c r="AS363"/>
  <c r="AR363"/>
  <c r="AS362"/>
  <c r="AP367"/>
  <c r="AO367"/>
  <c r="AP366"/>
  <c r="AO366"/>
  <c r="AP365"/>
  <c r="AO365"/>
  <c r="AP364"/>
  <c r="AO364"/>
  <c r="AP363"/>
  <c r="AO363"/>
  <c r="AP362"/>
  <c r="AO362"/>
  <c r="AK367"/>
  <c r="AJ367"/>
  <c r="AK366"/>
  <c r="AJ366"/>
  <c r="AK365"/>
  <c r="AJ365"/>
  <c r="AK364"/>
  <c r="AJ364"/>
  <c r="AK363"/>
  <c r="AJ363"/>
  <c r="AK362"/>
  <c r="AJ362"/>
  <c r="AF367"/>
  <c r="AE367"/>
  <c r="AF366"/>
  <c r="AE366"/>
  <c r="AF365"/>
  <c r="AE365"/>
  <c r="AF364"/>
  <c r="AE364"/>
  <c r="AF363"/>
  <c r="AE363"/>
  <c r="AF362"/>
  <c r="AE362"/>
  <c r="AA367"/>
  <c r="Z367"/>
  <c r="AA366"/>
  <c r="Z366"/>
  <c r="AA365"/>
  <c r="Z365"/>
  <c r="AA364"/>
  <c r="Z364"/>
  <c r="AA363"/>
  <c r="Z363"/>
  <c r="AA362"/>
  <c r="Z362"/>
  <c r="X367"/>
  <c r="W367"/>
  <c r="X366"/>
  <c r="W366"/>
  <c r="X365"/>
  <c r="W365"/>
  <c r="X364"/>
  <c r="W364"/>
  <c r="X363"/>
  <c r="W363"/>
  <c r="X362"/>
  <c r="W362"/>
  <c r="U367"/>
  <c r="T367"/>
  <c r="U366"/>
  <c r="T366"/>
  <c r="U365"/>
  <c r="T365"/>
  <c r="U364"/>
  <c r="T364"/>
  <c r="U363"/>
  <c r="T363"/>
  <c r="U362"/>
  <c r="T362"/>
  <c r="R367"/>
  <c r="Q367"/>
  <c r="R366"/>
  <c r="Q366"/>
  <c r="R365"/>
  <c r="Q365"/>
  <c r="R364"/>
  <c r="Q364"/>
  <c r="R363"/>
  <c r="Q363"/>
  <c r="R362"/>
  <c r="Q362"/>
  <c r="O367"/>
  <c r="N367"/>
  <c r="O366"/>
  <c r="N366"/>
  <c r="O365"/>
  <c r="N365"/>
  <c r="O364"/>
  <c r="N364"/>
  <c r="O363"/>
  <c r="N363"/>
  <c r="O362"/>
  <c r="N362"/>
  <c r="L367"/>
  <c r="K367"/>
  <c r="L366"/>
  <c r="K366"/>
  <c r="L365"/>
  <c r="K365"/>
  <c r="L364"/>
  <c r="K364"/>
  <c r="L363"/>
  <c r="K363"/>
  <c r="L362"/>
  <c r="K362"/>
  <c r="I367"/>
  <c r="H367"/>
  <c r="I366"/>
  <c r="H366"/>
  <c r="I365"/>
  <c r="H365"/>
  <c r="I364"/>
  <c r="H364"/>
  <c r="I363"/>
  <c r="H363"/>
  <c r="I362"/>
  <c r="H362"/>
  <c r="E363"/>
  <c r="AX360"/>
  <c r="AW360"/>
  <c r="AX359"/>
  <c r="AW359"/>
  <c r="AX358"/>
  <c r="AW358"/>
  <c r="AX357"/>
  <c r="AX356"/>
  <c r="AW356"/>
  <c r="AX355"/>
  <c r="AW355"/>
  <c r="AS360"/>
  <c r="AR360"/>
  <c r="AS359"/>
  <c r="AR359"/>
  <c r="AS358"/>
  <c r="AR358"/>
  <c r="AS357"/>
  <c r="AS356"/>
  <c r="AS355"/>
  <c r="AP360"/>
  <c r="AO360"/>
  <c r="AP359"/>
  <c r="AO359"/>
  <c r="AP358"/>
  <c r="AO358"/>
  <c r="AP357"/>
  <c r="AP356"/>
  <c r="AK360"/>
  <c r="AJ360"/>
  <c r="AK359"/>
  <c r="AJ359"/>
  <c r="AK358"/>
  <c r="AJ358"/>
  <c r="AK357"/>
  <c r="AK356"/>
  <c r="AK355"/>
  <c r="AF360"/>
  <c r="AE360"/>
  <c r="AF359"/>
  <c r="AE359"/>
  <c r="AF358"/>
  <c r="AE358"/>
  <c r="AF357"/>
  <c r="AI357"/>
  <c r="AF356"/>
  <c r="AE356"/>
  <c r="AI356" s="1"/>
  <c r="AF355"/>
  <c r="AA360"/>
  <c r="Z360"/>
  <c r="AA359"/>
  <c r="Z359"/>
  <c r="AA358"/>
  <c r="Z358"/>
  <c r="AA357"/>
  <c r="AA356"/>
  <c r="Z356"/>
  <c r="AA355"/>
  <c r="Z355"/>
  <c r="X360"/>
  <c r="W360"/>
  <c r="X359"/>
  <c r="W359"/>
  <c r="X358"/>
  <c r="W358"/>
  <c r="X357"/>
  <c r="X356"/>
  <c r="W356"/>
  <c r="X355"/>
  <c r="W355"/>
  <c r="U360"/>
  <c r="T360"/>
  <c r="U359"/>
  <c r="T359"/>
  <c r="U358"/>
  <c r="T358"/>
  <c r="U357"/>
  <c r="U356"/>
  <c r="T356"/>
  <c r="U355"/>
  <c r="T355"/>
  <c r="R360"/>
  <c r="Q360"/>
  <c r="R359"/>
  <c r="Q359"/>
  <c r="R358"/>
  <c r="Q358"/>
  <c r="R357"/>
  <c r="R356"/>
  <c r="Q356"/>
  <c r="R355"/>
  <c r="Q355"/>
  <c r="O360"/>
  <c r="N360"/>
  <c r="O359"/>
  <c r="N359"/>
  <c r="O358"/>
  <c r="N358"/>
  <c r="O357"/>
  <c r="O356"/>
  <c r="N356"/>
  <c r="O355"/>
  <c r="N355"/>
  <c r="L360"/>
  <c r="K360"/>
  <c r="L359"/>
  <c r="K359"/>
  <c r="L358"/>
  <c r="K358"/>
  <c r="L357"/>
  <c r="L356"/>
  <c r="K356"/>
  <c r="L355"/>
  <c r="K355"/>
  <c r="I360"/>
  <c r="H360"/>
  <c r="I359"/>
  <c r="H359"/>
  <c r="I358"/>
  <c r="H358"/>
  <c r="I357"/>
  <c r="I356"/>
  <c r="H356"/>
  <c r="I355"/>
  <c r="H355"/>
  <c r="E354"/>
  <c r="AX353"/>
  <c r="AW353"/>
  <c r="AX352"/>
  <c r="AW352"/>
  <c r="AX351"/>
  <c r="AW351"/>
  <c r="AW350"/>
  <c r="AX348"/>
  <c r="AW348"/>
  <c r="AU353"/>
  <c r="AT353"/>
  <c r="AS353"/>
  <c r="AR353"/>
  <c r="AU352"/>
  <c r="AT352"/>
  <c r="AS352"/>
  <c r="AR352"/>
  <c r="AU351"/>
  <c r="AT351"/>
  <c r="AS351"/>
  <c r="AR351"/>
  <c r="AU350"/>
  <c r="AT350"/>
  <c r="AS350"/>
  <c r="AR350"/>
  <c r="AU349"/>
  <c r="AT349"/>
  <c r="AS349"/>
  <c r="AR349"/>
  <c r="AU348"/>
  <c r="AT348"/>
  <c r="AT347" s="1"/>
  <c r="AS348"/>
  <c r="AS347" s="1"/>
  <c r="AR348"/>
  <c r="AU347"/>
  <c r="AP353"/>
  <c r="AO353"/>
  <c r="AP352"/>
  <c r="AO352"/>
  <c r="AP351"/>
  <c r="AO351"/>
  <c r="AP350"/>
  <c r="AP349"/>
  <c r="AP348"/>
  <c r="AM353"/>
  <c r="AL353"/>
  <c r="AK353"/>
  <c r="AJ353"/>
  <c r="AM352"/>
  <c r="AL352"/>
  <c r="AK352"/>
  <c r="AJ352"/>
  <c r="AM351"/>
  <c r="AL351"/>
  <c r="AK351"/>
  <c r="AJ351"/>
  <c r="AM350"/>
  <c r="AL350"/>
  <c r="AK350"/>
  <c r="AJ350"/>
  <c r="AM349"/>
  <c r="AL349"/>
  <c r="AK349"/>
  <c r="AJ349"/>
  <c r="AM348"/>
  <c r="AM347" s="1"/>
  <c r="AL348"/>
  <c r="AL347" s="1"/>
  <c r="AK348"/>
  <c r="AJ348"/>
  <c r="AJ347" s="1"/>
  <c r="AH353"/>
  <c r="AG353"/>
  <c r="AF353"/>
  <c r="AE353"/>
  <c r="AH352"/>
  <c r="AG352"/>
  <c r="AF352"/>
  <c r="AE352"/>
  <c r="AH351"/>
  <c r="AG351"/>
  <c r="AF351"/>
  <c r="AE351"/>
  <c r="AH350"/>
  <c r="AG350"/>
  <c r="AF350"/>
  <c r="AE350"/>
  <c r="AH349"/>
  <c r="AG349"/>
  <c r="AF349"/>
  <c r="AE349"/>
  <c r="AH348"/>
  <c r="AH347" s="1"/>
  <c r="AG348"/>
  <c r="AF348"/>
  <c r="AF347" s="1"/>
  <c r="AE348"/>
  <c r="AE347" s="1"/>
  <c r="AC353"/>
  <c r="AB353"/>
  <c r="AA353"/>
  <c r="Z353"/>
  <c r="AC352"/>
  <c r="AB352"/>
  <c r="AA352"/>
  <c r="Z352"/>
  <c r="AC351"/>
  <c r="AB351"/>
  <c r="AA351"/>
  <c r="Z351"/>
  <c r="AC350"/>
  <c r="AB350"/>
  <c r="AA350"/>
  <c r="Z350"/>
  <c r="AC349"/>
  <c r="AB349"/>
  <c r="AA349"/>
  <c r="Z349"/>
  <c r="AC348"/>
  <c r="AC347" s="1"/>
  <c r="AB348"/>
  <c r="AB347" s="1"/>
  <c r="AA348"/>
  <c r="Z348"/>
  <c r="X353"/>
  <c r="W353"/>
  <c r="X352"/>
  <c r="W352"/>
  <c r="X351"/>
  <c r="W351"/>
  <c r="X350"/>
  <c r="W350"/>
  <c r="X349"/>
  <c r="W349"/>
  <c r="X348"/>
  <c r="W348"/>
  <c r="U353"/>
  <c r="T353"/>
  <c r="U352"/>
  <c r="T352"/>
  <c r="U351"/>
  <c r="T351"/>
  <c r="U350"/>
  <c r="T350"/>
  <c r="U349"/>
  <c r="T349"/>
  <c r="U348"/>
  <c r="T348"/>
  <c r="R353"/>
  <c r="Q353"/>
  <c r="R352"/>
  <c r="Q352"/>
  <c r="R351"/>
  <c r="Q351"/>
  <c r="R350"/>
  <c r="Q350"/>
  <c r="R349"/>
  <c r="Q349"/>
  <c r="R348"/>
  <c r="Q348"/>
  <c r="O353"/>
  <c r="N353"/>
  <c r="O352"/>
  <c r="N352"/>
  <c r="O351"/>
  <c r="N351"/>
  <c r="O350"/>
  <c r="N350"/>
  <c r="O349"/>
  <c r="N349"/>
  <c r="O348"/>
  <c r="N348"/>
  <c r="L353"/>
  <c r="K353"/>
  <c r="L352"/>
  <c r="K352"/>
  <c r="L351"/>
  <c r="K351"/>
  <c r="L350"/>
  <c r="K350"/>
  <c r="L349"/>
  <c r="K349"/>
  <c r="L348"/>
  <c r="K348"/>
  <c r="I353"/>
  <c r="H353"/>
  <c r="I352"/>
  <c r="H352"/>
  <c r="I351"/>
  <c r="H351"/>
  <c r="I350"/>
  <c r="H350"/>
  <c r="I349"/>
  <c r="H349"/>
  <c r="I348"/>
  <c r="H348"/>
  <c r="E350"/>
  <c r="AW295"/>
  <c r="AR298"/>
  <c r="AR296"/>
  <c r="AO299"/>
  <c r="AO295"/>
  <c r="AJ298"/>
  <c r="AJ297"/>
  <c r="AJ343" s="1"/>
  <c r="AJ296"/>
  <c r="AE298"/>
  <c r="AF295"/>
  <c r="Z299"/>
  <c r="Y269"/>
  <c r="X164"/>
  <c r="W164"/>
  <c r="V248"/>
  <c r="V220"/>
  <c r="R297"/>
  <c r="R343" s="1"/>
  <c r="S241"/>
  <c r="S220"/>
  <c r="S283"/>
  <c r="R127"/>
  <c r="Q127"/>
  <c r="P269"/>
  <c r="G269"/>
  <c r="P255"/>
  <c r="O143"/>
  <c r="N143"/>
  <c r="L143"/>
  <c r="K143"/>
  <c r="AX300"/>
  <c r="AW300"/>
  <c r="AW346" s="1"/>
  <c r="AX299"/>
  <c r="AW299"/>
  <c r="AX298"/>
  <c r="AW298"/>
  <c r="AX297"/>
  <c r="AX343" s="1"/>
  <c r="AX296"/>
  <c r="AW296"/>
  <c r="AX295"/>
  <c r="AS300"/>
  <c r="AR300"/>
  <c r="AS299"/>
  <c r="AR299"/>
  <c r="AS298"/>
  <c r="AS297"/>
  <c r="AS343" s="1"/>
  <c r="AS296"/>
  <c r="AS295"/>
  <c r="AR295"/>
  <c r="AR323" s="1"/>
  <c r="AR330" s="1"/>
  <c r="AP300"/>
  <c r="AO300"/>
  <c r="AP299"/>
  <c r="AP298"/>
  <c r="AO298"/>
  <c r="AP297"/>
  <c r="AP343" s="1"/>
  <c r="AP296"/>
  <c r="AO296"/>
  <c r="AP295"/>
  <c r="AK300"/>
  <c r="AJ300"/>
  <c r="AK299"/>
  <c r="AJ299"/>
  <c r="AK298"/>
  <c r="AK297"/>
  <c r="AK343" s="1"/>
  <c r="AK296"/>
  <c r="AK295"/>
  <c r="AJ295"/>
  <c r="AF300"/>
  <c r="AE300"/>
  <c r="AF299"/>
  <c r="AE299"/>
  <c r="AF298"/>
  <c r="AF297"/>
  <c r="AF343" s="1"/>
  <c r="AF296"/>
  <c r="AE296"/>
  <c r="AE295"/>
  <c r="AA300"/>
  <c r="Z300"/>
  <c r="AA299"/>
  <c r="AA298"/>
  <c r="Z298"/>
  <c r="AA297"/>
  <c r="AA343" s="1"/>
  <c r="Z296"/>
  <c r="AA295"/>
  <c r="Z295"/>
  <c r="X300"/>
  <c r="W300"/>
  <c r="X299"/>
  <c r="W299"/>
  <c r="X298"/>
  <c r="W298"/>
  <c r="X297"/>
  <c r="X296"/>
  <c r="W296"/>
  <c r="X295"/>
  <c r="W295"/>
  <c r="U300"/>
  <c r="T300"/>
  <c r="U299"/>
  <c r="T299"/>
  <c r="U298"/>
  <c r="U297"/>
  <c r="U343" s="1"/>
  <c r="U296"/>
  <c r="T296"/>
  <c r="U295"/>
  <c r="T295"/>
  <c r="R300"/>
  <c r="Q300"/>
  <c r="R299"/>
  <c r="Q299"/>
  <c r="R298"/>
  <c r="Q298"/>
  <c r="R296"/>
  <c r="Q296"/>
  <c r="R295"/>
  <c r="Q295"/>
  <c r="O300"/>
  <c r="N300"/>
  <c r="O299"/>
  <c r="N299"/>
  <c r="O298"/>
  <c r="N298"/>
  <c r="O296"/>
  <c r="N296"/>
  <c r="O295"/>
  <c r="N295"/>
  <c r="L300"/>
  <c r="K300"/>
  <c r="L299"/>
  <c r="K299"/>
  <c r="L298"/>
  <c r="K298"/>
  <c r="L297"/>
  <c r="L343" s="1"/>
  <c r="L296"/>
  <c r="K296"/>
  <c r="L295"/>
  <c r="K295"/>
  <c r="I300"/>
  <c r="H300"/>
  <c r="I299"/>
  <c r="H299"/>
  <c r="I298"/>
  <c r="H298"/>
  <c r="I297"/>
  <c r="I343" s="1"/>
  <c r="H297"/>
  <c r="H343" s="1"/>
  <c r="I296"/>
  <c r="H296"/>
  <c r="I295"/>
  <c r="H295"/>
  <c r="AX207"/>
  <c r="AW207"/>
  <c r="AX206"/>
  <c r="AW206"/>
  <c r="AX205"/>
  <c r="AW205"/>
  <c r="AX204"/>
  <c r="AW204"/>
  <c r="AX203"/>
  <c r="AX202"/>
  <c r="AW202"/>
  <c r="AU207"/>
  <c r="AT207"/>
  <c r="AS207"/>
  <c r="AR207"/>
  <c r="AU206"/>
  <c r="AT206"/>
  <c r="AS206"/>
  <c r="AR206"/>
  <c r="AU205"/>
  <c r="AT205"/>
  <c r="AT14" s="1"/>
  <c r="AS205"/>
  <c r="AR205"/>
  <c r="AU204"/>
  <c r="AT204"/>
  <c r="AS204"/>
  <c r="AR204"/>
  <c r="AU203"/>
  <c r="AT203"/>
  <c r="AS203"/>
  <c r="AR203"/>
  <c r="AU202"/>
  <c r="AT202"/>
  <c r="AS202"/>
  <c r="AR202"/>
  <c r="AR201" s="1"/>
  <c r="AU201"/>
  <c r="AT201"/>
  <c r="AP207"/>
  <c r="AO207"/>
  <c r="AP206"/>
  <c r="AO206"/>
  <c r="AP205"/>
  <c r="AO205"/>
  <c r="AP204"/>
  <c r="AP203"/>
  <c r="AM207"/>
  <c r="AL207"/>
  <c r="AK207"/>
  <c r="AJ207"/>
  <c r="AM206"/>
  <c r="AL206"/>
  <c r="AK206"/>
  <c r="AJ206"/>
  <c r="AM205"/>
  <c r="AL205"/>
  <c r="AK205"/>
  <c r="AJ205"/>
  <c r="AM204"/>
  <c r="AL204"/>
  <c r="AK204"/>
  <c r="AM203"/>
  <c r="AL203"/>
  <c r="AK203"/>
  <c r="AM202"/>
  <c r="AL202"/>
  <c r="AK202"/>
  <c r="AH207"/>
  <c r="AG207"/>
  <c r="AF207"/>
  <c r="AE207"/>
  <c r="AH206"/>
  <c r="AG206"/>
  <c r="AF206"/>
  <c r="AE206"/>
  <c r="AH205"/>
  <c r="AG205"/>
  <c r="AG14" s="1"/>
  <c r="AF205"/>
  <c r="AE205"/>
  <c r="AH204"/>
  <c r="AG204"/>
  <c r="AF204"/>
  <c r="AE204"/>
  <c r="AH203"/>
  <c r="AG203"/>
  <c r="AF203"/>
  <c r="AE203"/>
  <c r="AH202"/>
  <c r="AG202"/>
  <c r="AG201" s="1"/>
  <c r="AF202"/>
  <c r="AE202"/>
  <c r="AC207"/>
  <c r="AB207"/>
  <c r="AA207"/>
  <c r="Z207"/>
  <c r="AC206"/>
  <c r="AB206"/>
  <c r="AA206"/>
  <c r="Z206"/>
  <c r="AC205"/>
  <c r="AB205"/>
  <c r="AB14" s="1"/>
  <c r="AA205"/>
  <c r="Z205"/>
  <c r="AC204"/>
  <c r="AB204"/>
  <c r="AA204"/>
  <c r="Z204"/>
  <c r="AC203"/>
  <c r="AB203"/>
  <c r="AA203"/>
  <c r="Z203"/>
  <c r="AC202"/>
  <c r="AC201" s="1"/>
  <c r="AB202"/>
  <c r="AB201" s="1"/>
  <c r="AA202"/>
  <c r="AA201" s="1"/>
  <c r="Z202"/>
  <c r="X207"/>
  <c r="W207"/>
  <c r="X206"/>
  <c r="W206"/>
  <c r="X205"/>
  <c r="W205"/>
  <c r="X204"/>
  <c r="W204"/>
  <c r="X203"/>
  <c r="W203"/>
  <c r="X202"/>
  <c r="W202"/>
  <c r="U207"/>
  <c r="T207"/>
  <c r="U206"/>
  <c r="T206"/>
  <c r="U205"/>
  <c r="T205"/>
  <c r="U204"/>
  <c r="T204"/>
  <c r="U203"/>
  <c r="T203"/>
  <c r="U202"/>
  <c r="T202"/>
  <c r="R207"/>
  <c r="Q207"/>
  <c r="R206"/>
  <c r="Q206"/>
  <c r="R205"/>
  <c r="Q205"/>
  <c r="R204"/>
  <c r="Q204"/>
  <c r="R203"/>
  <c r="Q203"/>
  <c r="R202"/>
  <c r="Q202"/>
  <c r="O207"/>
  <c r="N207"/>
  <c r="O206"/>
  <c r="N206"/>
  <c r="O205"/>
  <c r="N205"/>
  <c r="O204"/>
  <c r="N204"/>
  <c r="O203"/>
  <c r="N203"/>
  <c r="O202"/>
  <c r="N202"/>
  <c r="L207"/>
  <c r="K207"/>
  <c r="L206"/>
  <c r="K206"/>
  <c r="L205"/>
  <c r="K205"/>
  <c r="L204"/>
  <c r="K204"/>
  <c r="L203"/>
  <c r="K203"/>
  <c r="L202"/>
  <c r="K202"/>
  <c r="G61"/>
  <c r="G60"/>
  <c r="G59"/>
  <c r="G58"/>
  <c r="G57"/>
  <c r="G56"/>
  <c r="G55"/>
  <c r="G54"/>
  <c r="G53"/>
  <c r="G52"/>
  <c r="G51"/>
  <c r="G50"/>
  <c r="G49"/>
  <c r="G48"/>
  <c r="G47"/>
  <c r="G46"/>
  <c r="G45"/>
  <c r="G44"/>
  <c r="G43"/>
  <c r="G42"/>
  <c r="G41"/>
  <c r="G40"/>
  <c r="G39"/>
  <c r="G38"/>
  <c r="G37"/>
  <c r="G36"/>
  <c r="G35"/>
  <c r="G34"/>
  <c r="G33"/>
  <c r="G32"/>
  <c r="G31"/>
  <c r="G30"/>
  <c r="G29"/>
  <c r="G28"/>
  <c r="G27"/>
  <c r="AX124"/>
  <c r="AW124"/>
  <c r="AT124" s="1"/>
  <c r="AX123"/>
  <c r="AW123"/>
  <c r="AT123" s="1"/>
  <c r="AX122"/>
  <c r="AX121"/>
  <c r="AW121"/>
  <c r="AX120"/>
  <c r="AW120"/>
  <c r="AX119"/>
  <c r="AW119"/>
  <c r="AU124"/>
  <c r="AS124"/>
  <c r="AU123"/>
  <c r="AS123"/>
  <c r="AU122"/>
  <c r="AS122"/>
  <c r="AU121"/>
  <c r="AT121"/>
  <c r="AS121"/>
  <c r="AR121"/>
  <c r="AU120"/>
  <c r="AT120"/>
  <c r="AS120"/>
  <c r="AR120"/>
  <c r="AU119"/>
  <c r="AU118" s="1"/>
  <c r="AS119"/>
  <c r="AP124"/>
  <c r="AP123"/>
  <c r="AP122"/>
  <c r="AP121"/>
  <c r="AO121"/>
  <c r="AP120"/>
  <c r="AO120"/>
  <c r="AP119"/>
  <c r="AM124"/>
  <c r="AK124"/>
  <c r="AM123"/>
  <c r="AK123"/>
  <c r="AM122"/>
  <c r="AK122"/>
  <c r="AM121"/>
  <c r="AL121"/>
  <c r="AK121"/>
  <c r="AJ121"/>
  <c r="AM120"/>
  <c r="AL120"/>
  <c r="AK120"/>
  <c r="AJ120"/>
  <c r="AM119"/>
  <c r="AK119"/>
  <c r="AH124"/>
  <c r="AF124"/>
  <c r="AH123"/>
  <c r="AF123"/>
  <c r="AH122"/>
  <c r="AF122"/>
  <c r="AH121"/>
  <c r="AG121"/>
  <c r="AF121"/>
  <c r="AE121"/>
  <c r="AH120"/>
  <c r="AG120"/>
  <c r="AF120"/>
  <c r="AE120"/>
  <c r="AH119"/>
  <c r="AF119"/>
  <c r="AC124"/>
  <c r="AA124"/>
  <c r="AC123"/>
  <c r="AA123"/>
  <c r="AC122"/>
  <c r="AA122"/>
  <c r="AC121"/>
  <c r="AB121"/>
  <c r="AA121"/>
  <c r="Z121"/>
  <c r="AC120"/>
  <c r="AB120"/>
  <c r="AA120"/>
  <c r="Z120"/>
  <c r="AC119"/>
  <c r="AA119"/>
  <c r="X124"/>
  <c r="X123"/>
  <c r="X122"/>
  <c r="X121"/>
  <c r="W121"/>
  <c r="X120"/>
  <c r="W120"/>
  <c r="X119"/>
  <c r="U124"/>
  <c r="U123"/>
  <c r="U122"/>
  <c r="U121"/>
  <c r="T121"/>
  <c r="U120"/>
  <c r="T120"/>
  <c r="U119"/>
  <c r="R124"/>
  <c r="R123"/>
  <c r="R122"/>
  <c r="R121"/>
  <c r="Q121"/>
  <c r="R120"/>
  <c r="Q120"/>
  <c r="R119"/>
  <c r="O124"/>
  <c r="O123"/>
  <c r="O122"/>
  <c r="O121"/>
  <c r="N121"/>
  <c r="O120"/>
  <c r="N120"/>
  <c r="O119"/>
  <c r="L124"/>
  <c r="L123"/>
  <c r="L122"/>
  <c r="L121"/>
  <c r="K121"/>
  <c r="L120"/>
  <c r="K120"/>
  <c r="L119"/>
  <c r="I124"/>
  <c r="I123"/>
  <c r="I122"/>
  <c r="I121"/>
  <c r="H121"/>
  <c r="I120"/>
  <c r="H120"/>
  <c r="I119"/>
  <c r="E121"/>
  <c r="E120"/>
  <c r="E286"/>
  <c r="E285"/>
  <c r="E284"/>
  <c r="Q280"/>
  <c r="G283"/>
  <c r="E282"/>
  <c r="E281"/>
  <c r="AX280"/>
  <c r="AW280"/>
  <c r="AU280"/>
  <c r="AT280"/>
  <c r="AS280"/>
  <c r="AR280"/>
  <c r="AP280"/>
  <c r="AO280"/>
  <c r="AM280"/>
  <c r="AL280"/>
  <c r="AK280"/>
  <c r="AJ280"/>
  <c r="AH280"/>
  <c r="AG280"/>
  <c r="AF280"/>
  <c r="AE280"/>
  <c r="AC280"/>
  <c r="AB280"/>
  <c r="AA280"/>
  <c r="Z280"/>
  <c r="X280"/>
  <c r="W280"/>
  <c r="U280"/>
  <c r="T280"/>
  <c r="R280"/>
  <c r="L280"/>
  <c r="K280"/>
  <c r="E257"/>
  <c r="E256"/>
  <c r="Z252"/>
  <c r="E254"/>
  <c r="E253"/>
  <c r="AX252"/>
  <c r="AW252"/>
  <c r="AU252"/>
  <c r="AT252"/>
  <c r="AS252"/>
  <c r="AR252"/>
  <c r="AP252"/>
  <c r="AO252"/>
  <c r="AM252"/>
  <c r="AL252"/>
  <c r="AK252"/>
  <c r="AJ252"/>
  <c r="AH252"/>
  <c r="AG252"/>
  <c r="AF252"/>
  <c r="AE252"/>
  <c r="AC252"/>
  <c r="AB252"/>
  <c r="AA252"/>
  <c r="X252"/>
  <c r="W252"/>
  <c r="U252"/>
  <c r="T252"/>
  <c r="R252"/>
  <c r="Q252"/>
  <c r="O252"/>
  <c r="N252"/>
  <c r="L252"/>
  <c r="K252"/>
  <c r="E250"/>
  <c r="E249"/>
  <c r="Z245"/>
  <c r="G248"/>
  <c r="E247"/>
  <c r="E246"/>
  <c r="AX245"/>
  <c r="AW245"/>
  <c r="AU245"/>
  <c r="AT245"/>
  <c r="AS245"/>
  <c r="AR245"/>
  <c r="AP245"/>
  <c r="AO245"/>
  <c r="AM245"/>
  <c r="AL245"/>
  <c r="AK245"/>
  <c r="AJ245"/>
  <c r="AH245"/>
  <c r="AG245"/>
  <c r="AF245"/>
  <c r="AE245"/>
  <c r="AC245"/>
  <c r="AB245"/>
  <c r="AA245"/>
  <c r="X245"/>
  <c r="W245"/>
  <c r="U245"/>
  <c r="T245"/>
  <c r="R245"/>
  <c r="Q245"/>
  <c r="O245"/>
  <c r="N245"/>
  <c r="L245"/>
  <c r="K245"/>
  <c r="E243"/>
  <c r="E242"/>
  <c r="G241"/>
  <c r="E240"/>
  <c r="E239"/>
  <c r="AX238"/>
  <c r="AY238" s="1"/>
  <c r="AU238"/>
  <c r="AT238"/>
  <c r="AS238"/>
  <c r="AR238"/>
  <c r="AP238"/>
  <c r="AO238"/>
  <c r="AM238"/>
  <c r="AL238"/>
  <c r="AK238"/>
  <c r="AJ238"/>
  <c r="AH238"/>
  <c r="AG238"/>
  <c r="AF238"/>
  <c r="AE238"/>
  <c r="AC238"/>
  <c r="AB238"/>
  <c r="AA238"/>
  <c r="Z238"/>
  <c r="X238"/>
  <c r="W238"/>
  <c r="U238"/>
  <c r="T238"/>
  <c r="R238"/>
  <c r="Q238"/>
  <c r="O238"/>
  <c r="N238"/>
  <c r="L238"/>
  <c r="K238"/>
  <c r="G220"/>
  <c r="AX217"/>
  <c r="AU217"/>
  <c r="AV217" s="1"/>
  <c r="AT217"/>
  <c r="AS217"/>
  <c r="AP217"/>
  <c r="AQ217" s="1"/>
  <c r="AM217"/>
  <c r="AL217"/>
  <c r="AK217"/>
  <c r="AJ217"/>
  <c r="AH217"/>
  <c r="AG217"/>
  <c r="AF217"/>
  <c r="AE217"/>
  <c r="AC217"/>
  <c r="AB217"/>
  <c r="AA217"/>
  <c r="Z217"/>
  <c r="X217"/>
  <c r="W217"/>
  <c r="U217"/>
  <c r="T217"/>
  <c r="R217"/>
  <c r="Q217"/>
  <c r="O217"/>
  <c r="N217"/>
  <c r="L217"/>
  <c r="K217"/>
  <c r="E217"/>
  <c r="E204"/>
  <c r="E203"/>
  <c r="F186"/>
  <c r="E186"/>
  <c r="F185"/>
  <c r="E185"/>
  <c r="F184"/>
  <c r="E184"/>
  <c r="F183"/>
  <c r="AW180"/>
  <c r="F181"/>
  <c r="F202" s="1"/>
  <c r="E180"/>
  <c r="G180" s="1"/>
  <c r="X343" l="1"/>
  <c r="X13"/>
  <c r="AM118"/>
  <c r="K344"/>
  <c r="K319"/>
  <c r="K326" s="1"/>
  <c r="N342"/>
  <c r="N324"/>
  <c r="N331" s="1"/>
  <c r="Q344"/>
  <c r="Q319"/>
  <c r="Q326" s="1"/>
  <c r="T342"/>
  <c r="T324"/>
  <c r="T331" s="1"/>
  <c r="W341"/>
  <c r="W323"/>
  <c r="W330" s="1"/>
  <c r="X345"/>
  <c r="X320"/>
  <c r="X327" s="1"/>
  <c r="AA344"/>
  <c r="AA319"/>
  <c r="AA326" s="1"/>
  <c r="AF344"/>
  <c r="AF319"/>
  <c r="AF326" s="1"/>
  <c r="AJ346"/>
  <c r="AJ321"/>
  <c r="AP345"/>
  <c r="AP320"/>
  <c r="AP327" s="1"/>
  <c r="AR345"/>
  <c r="AR320"/>
  <c r="AR327" s="1"/>
  <c r="AR342"/>
  <c r="AR324"/>
  <c r="AR331" s="1"/>
  <c r="Z347"/>
  <c r="H342"/>
  <c r="H324"/>
  <c r="H331" s="1"/>
  <c r="H344"/>
  <c r="H319"/>
  <c r="H326" s="1"/>
  <c r="H346"/>
  <c r="H321"/>
  <c r="K342"/>
  <c r="K324"/>
  <c r="K331" s="1"/>
  <c r="L344"/>
  <c r="L319"/>
  <c r="L326" s="1"/>
  <c r="L346"/>
  <c r="L321"/>
  <c r="O342"/>
  <c r="O324"/>
  <c r="O345"/>
  <c r="O320"/>
  <c r="O327" s="1"/>
  <c r="R341"/>
  <c r="R323"/>
  <c r="R330" s="1"/>
  <c r="R344"/>
  <c r="R319"/>
  <c r="R326" s="1"/>
  <c r="R346"/>
  <c r="R321"/>
  <c r="U342"/>
  <c r="U324"/>
  <c r="U331" s="1"/>
  <c r="U345"/>
  <c r="U320"/>
  <c r="U327" s="1"/>
  <c r="X341"/>
  <c r="X323"/>
  <c r="X330" s="1"/>
  <c r="W344"/>
  <c r="W319"/>
  <c r="W326" s="1"/>
  <c r="W346"/>
  <c r="W321"/>
  <c r="Z342"/>
  <c r="Z324"/>
  <c r="Z331" s="1"/>
  <c r="AA345"/>
  <c r="AA320"/>
  <c r="AA327" s="1"/>
  <c r="AE342"/>
  <c r="AE324"/>
  <c r="AE331" s="1"/>
  <c r="AE345"/>
  <c r="AE320"/>
  <c r="AE327" s="1"/>
  <c r="AJ341"/>
  <c r="AJ323"/>
  <c r="AJ330" s="1"/>
  <c r="AK344"/>
  <c r="AK319"/>
  <c r="AK326" s="1"/>
  <c r="AK346"/>
  <c r="AK321"/>
  <c r="AO346"/>
  <c r="AO321"/>
  <c r="AS342"/>
  <c r="AS324"/>
  <c r="AS331" s="1"/>
  <c r="AS345"/>
  <c r="AS320"/>
  <c r="AS327" s="1"/>
  <c r="AW342"/>
  <c r="AW324"/>
  <c r="AW331" s="1"/>
  <c r="AX344"/>
  <c r="AX319"/>
  <c r="AX326" s="1"/>
  <c r="AX346"/>
  <c r="AF341"/>
  <c r="AF323"/>
  <c r="AF330" s="1"/>
  <c r="AJ344"/>
  <c r="AJ319"/>
  <c r="AJ326" s="1"/>
  <c r="AR344"/>
  <c r="AR319"/>
  <c r="U354"/>
  <c r="I341"/>
  <c r="I323"/>
  <c r="I330" s="1"/>
  <c r="L341"/>
  <c r="L323"/>
  <c r="L330" s="1"/>
  <c r="Q341"/>
  <c r="Q323"/>
  <c r="Q330" s="1"/>
  <c r="T345"/>
  <c r="T320"/>
  <c r="T327" s="1"/>
  <c r="Z345"/>
  <c r="Z320"/>
  <c r="Z327" s="1"/>
  <c r="I342"/>
  <c r="I324"/>
  <c r="I331" s="1"/>
  <c r="I344"/>
  <c r="I319"/>
  <c r="I326" s="1"/>
  <c r="I346"/>
  <c r="I321"/>
  <c r="L342"/>
  <c r="M342" s="1"/>
  <c r="L324"/>
  <c r="K345"/>
  <c r="K320"/>
  <c r="K327" s="1"/>
  <c r="N341"/>
  <c r="N323"/>
  <c r="N330" s="1"/>
  <c r="N344"/>
  <c r="N319"/>
  <c r="N326" s="1"/>
  <c r="N346"/>
  <c r="P346" s="1"/>
  <c r="N321"/>
  <c r="Q342"/>
  <c r="Q324"/>
  <c r="Q331" s="1"/>
  <c r="Q345"/>
  <c r="Q320"/>
  <c r="Q327" s="1"/>
  <c r="T341"/>
  <c r="T323"/>
  <c r="T330" s="1"/>
  <c r="T346"/>
  <c r="T321"/>
  <c r="W342"/>
  <c r="W324"/>
  <c r="W331" s="1"/>
  <c r="X344"/>
  <c r="X319"/>
  <c r="X326" s="1"/>
  <c r="X346"/>
  <c r="X321"/>
  <c r="Z346"/>
  <c r="Z321"/>
  <c r="AF342"/>
  <c r="AF324"/>
  <c r="AF331" s="1"/>
  <c r="AF345"/>
  <c r="AF320"/>
  <c r="AF327" s="1"/>
  <c r="AK341"/>
  <c r="AK323"/>
  <c r="AK330" s="1"/>
  <c r="AJ345"/>
  <c r="AJ320"/>
  <c r="AJ327" s="1"/>
  <c r="AP341"/>
  <c r="AP323"/>
  <c r="AP330" s="1"/>
  <c r="AO344"/>
  <c r="AO319"/>
  <c r="AO326" s="1"/>
  <c r="AP346"/>
  <c r="AP321"/>
  <c r="AR346"/>
  <c r="AR321"/>
  <c r="AR328" s="1"/>
  <c r="AX342"/>
  <c r="AX324"/>
  <c r="AW345"/>
  <c r="AW320"/>
  <c r="AE344"/>
  <c r="AE319"/>
  <c r="AE326" s="1"/>
  <c r="AO341"/>
  <c r="AO323"/>
  <c r="AO330" s="1"/>
  <c r="AW341"/>
  <c r="AW323"/>
  <c r="AW330" s="1"/>
  <c r="AH201"/>
  <c r="I345"/>
  <c r="I320"/>
  <c r="I327" s="1"/>
  <c r="K346"/>
  <c r="K321"/>
  <c r="N345"/>
  <c r="N320"/>
  <c r="N327" s="1"/>
  <c r="Q346"/>
  <c r="Q321"/>
  <c r="AA341"/>
  <c r="AA323"/>
  <c r="AA330" s="1"/>
  <c r="AE341"/>
  <c r="AE323"/>
  <c r="AE330" s="1"/>
  <c r="AF346"/>
  <c r="AF321"/>
  <c r="AP342"/>
  <c r="AP324"/>
  <c r="AP331" s="1"/>
  <c r="AS341"/>
  <c r="AS323"/>
  <c r="AS330" s="1"/>
  <c r="AX341"/>
  <c r="AX323"/>
  <c r="AX330" s="1"/>
  <c r="AW344"/>
  <c r="AW319"/>
  <c r="AW326" s="1"/>
  <c r="H341"/>
  <c r="H323"/>
  <c r="H330" s="1"/>
  <c r="H345"/>
  <c r="H320"/>
  <c r="H327" s="1"/>
  <c r="K341"/>
  <c r="K323"/>
  <c r="K330" s="1"/>
  <c r="L345"/>
  <c r="L320"/>
  <c r="L327" s="1"/>
  <c r="O341"/>
  <c r="O323"/>
  <c r="O330" s="1"/>
  <c r="O344"/>
  <c r="O319"/>
  <c r="O326" s="1"/>
  <c r="O346"/>
  <c r="O321"/>
  <c r="R342"/>
  <c r="R324"/>
  <c r="R331" s="1"/>
  <c r="R345"/>
  <c r="R320"/>
  <c r="R327" s="1"/>
  <c r="U341"/>
  <c r="U323"/>
  <c r="U330" s="1"/>
  <c r="U344"/>
  <c r="U319"/>
  <c r="U326" s="1"/>
  <c r="U346"/>
  <c r="U321"/>
  <c r="X342"/>
  <c r="X324"/>
  <c r="X331" s="1"/>
  <c r="W345"/>
  <c r="W320"/>
  <c r="W327" s="1"/>
  <c r="Z341"/>
  <c r="Z323"/>
  <c r="Z330" s="1"/>
  <c r="Z344"/>
  <c r="Z319"/>
  <c r="Z326" s="1"/>
  <c r="AA346"/>
  <c r="AA321"/>
  <c r="AE346"/>
  <c r="AE321"/>
  <c r="AK342"/>
  <c r="AK324"/>
  <c r="AK331" s="1"/>
  <c r="AK345"/>
  <c r="AK320"/>
  <c r="AK327" s="1"/>
  <c r="AO342"/>
  <c r="AO324"/>
  <c r="AO331" s="1"/>
  <c r="AP344"/>
  <c r="AP319"/>
  <c r="AP326" s="1"/>
  <c r="AS344"/>
  <c r="AS319"/>
  <c r="AS326" s="1"/>
  <c r="AS346"/>
  <c r="AS321"/>
  <c r="AX345"/>
  <c r="AX320"/>
  <c r="AX327" s="1"/>
  <c r="AJ342"/>
  <c r="AJ324"/>
  <c r="AJ331" s="1"/>
  <c r="AO345"/>
  <c r="AO320"/>
  <c r="AO327" s="1"/>
  <c r="AI347"/>
  <c r="V252"/>
  <c r="AJ340"/>
  <c r="P217"/>
  <c r="H340"/>
  <c r="AA347"/>
  <c r="AI349"/>
  <c r="AE201"/>
  <c r="Q14"/>
  <c r="AI350"/>
  <c r="AS201"/>
  <c r="AJ361"/>
  <c r="AO361"/>
  <c r="AF201"/>
  <c r="AY346"/>
  <c r="AY300"/>
  <c r="AG347"/>
  <c r="AY290"/>
  <c r="AY287"/>
  <c r="AY342"/>
  <c r="AV349"/>
  <c r="AV350"/>
  <c r="AH118"/>
  <c r="AE361"/>
  <c r="AC118"/>
  <c r="Z201"/>
  <c r="AP11"/>
  <c r="AQ363"/>
  <c r="K354"/>
  <c r="L361"/>
  <c r="O361"/>
  <c r="F357"/>
  <c r="G357" s="1"/>
  <c r="F359"/>
  <c r="AL201"/>
  <c r="AK347"/>
  <c r="S174"/>
  <c r="E245"/>
  <c r="E280"/>
  <c r="AM201"/>
  <c r="AS354"/>
  <c r="AT354" s="1"/>
  <c r="F252"/>
  <c r="AR347"/>
  <c r="AV347" s="1"/>
  <c r="F351"/>
  <c r="F353"/>
  <c r="F362"/>
  <c r="F364"/>
  <c r="F366"/>
  <c r="M173"/>
  <c r="AK201"/>
  <c r="F352"/>
  <c r="R347"/>
  <c r="AA354"/>
  <c r="F365"/>
  <c r="F367"/>
  <c r="U361"/>
  <c r="X361"/>
  <c r="AA361"/>
  <c r="AF361"/>
  <c r="AS361"/>
  <c r="AX361"/>
  <c r="F356"/>
  <c r="G356" s="1"/>
  <c r="F358"/>
  <c r="F360"/>
  <c r="S217"/>
  <c r="F238"/>
  <c r="E238"/>
  <c r="N347"/>
  <c r="AX354"/>
  <c r="I361"/>
  <c r="R361"/>
  <c r="T361"/>
  <c r="AP361"/>
  <c r="M174"/>
  <c r="S350"/>
  <c r="U347"/>
  <c r="X347"/>
  <c r="L354"/>
  <c r="O354"/>
  <c r="R354"/>
  <c r="T354"/>
  <c r="W354"/>
  <c r="AK354"/>
  <c r="AL354" s="1"/>
  <c r="W361"/>
  <c r="G202"/>
  <c r="F280"/>
  <c r="AI280"/>
  <c r="AD280"/>
  <c r="AN280"/>
  <c r="K201"/>
  <c r="Q201"/>
  <c r="W201"/>
  <c r="AJ294"/>
  <c r="S238"/>
  <c r="F245"/>
  <c r="E252"/>
  <c r="Y164"/>
  <c r="S349"/>
  <c r="I347"/>
  <c r="F348"/>
  <c r="I354"/>
  <c r="F355"/>
  <c r="G355" s="1"/>
  <c r="AD217"/>
  <c r="AI217"/>
  <c r="Q354"/>
  <c r="K361"/>
  <c r="Q361"/>
  <c r="Z361"/>
  <c r="J297"/>
  <c r="H347"/>
  <c r="K347"/>
  <c r="Q347"/>
  <c r="T347"/>
  <c r="W347"/>
  <c r="H354"/>
  <c r="X354"/>
  <c r="AP354"/>
  <c r="AQ354" s="1"/>
  <c r="H361"/>
  <c r="N361"/>
  <c r="AK361"/>
  <c r="F363"/>
  <c r="G363" s="1"/>
  <c r="F217"/>
  <c r="G217" s="1"/>
  <c r="AW297"/>
  <c r="M346"/>
  <c r="M290"/>
  <c r="AE354"/>
  <c r="AI354" s="1"/>
  <c r="O297"/>
  <c r="O343" s="1"/>
  <c r="P290"/>
  <c r="L118"/>
  <c r="O118"/>
  <c r="R118"/>
  <c r="U118"/>
  <c r="X118"/>
  <c r="AF118"/>
  <c r="AP118"/>
  <c r="AS118"/>
  <c r="AR124"/>
  <c r="AR16" s="1"/>
  <c r="L201"/>
  <c r="O201"/>
  <c r="R201"/>
  <c r="U201"/>
  <c r="X201"/>
  <c r="AP201"/>
  <c r="AQ201" s="1"/>
  <c r="AX201"/>
  <c r="J290"/>
  <c r="P300"/>
  <c r="L347"/>
  <c r="AP347"/>
  <c r="N354"/>
  <c r="Z354"/>
  <c r="AB354" s="1"/>
  <c r="AY245"/>
  <c r="AF354"/>
  <c r="AW354"/>
  <c r="M293"/>
  <c r="M300"/>
  <c r="AW118"/>
  <c r="P293"/>
  <c r="O347"/>
  <c r="AX294"/>
  <c r="AO297"/>
  <c r="AE14"/>
  <c r="AA296"/>
  <c r="AR123"/>
  <c r="AO123" s="1"/>
  <c r="AX118"/>
  <c r="AF294"/>
  <c r="E297"/>
  <c r="E343" s="1"/>
  <c r="AE123"/>
  <c r="AE15" s="1"/>
  <c r="N201"/>
  <c r="H14"/>
  <c r="N14"/>
  <c r="T201"/>
  <c r="AK118"/>
  <c r="AO14"/>
  <c r="AA118"/>
  <c r="Z14"/>
  <c r="AJ14"/>
  <c r="AL14"/>
  <c r="AS15"/>
  <c r="L14"/>
  <c r="O14"/>
  <c r="R14"/>
  <c r="AA14"/>
  <c r="AP14"/>
  <c r="AX14"/>
  <c r="V245"/>
  <c r="AR14"/>
  <c r="U15"/>
  <c r="X15"/>
  <c r="AS14"/>
  <c r="AT15"/>
  <c r="I118"/>
  <c r="R15"/>
  <c r="AA15"/>
  <c r="AF15"/>
  <c r="AP15"/>
  <c r="AX15"/>
  <c r="H294"/>
  <c r="H322" s="1"/>
  <c r="H329" s="1"/>
  <c r="U14"/>
  <c r="X14"/>
  <c r="AS294"/>
  <c r="L16"/>
  <c r="O16"/>
  <c r="R16"/>
  <c r="AA16"/>
  <c r="AF16"/>
  <c r="AP16"/>
  <c r="AX16"/>
  <c r="AS16"/>
  <c r="AW16"/>
  <c r="U16"/>
  <c r="X16"/>
  <c r="I16"/>
  <c r="I14"/>
  <c r="AW15"/>
  <c r="AW14"/>
  <c r="AS11"/>
  <c r="AP294"/>
  <c r="AK11"/>
  <c r="AK294"/>
  <c r="AK14"/>
  <c r="AK16"/>
  <c r="AK15"/>
  <c r="AF11"/>
  <c r="AF14"/>
  <c r="AA11"/>
  <c r="X294"/>
  <c r="X11"/>
  <c r="W14"/>
  <c r="U11"/>
  <c r="U294"/>
  <c r="U340" s="1"/>
  <c r="R294"/>
  <c r="R340" s="1"/>
  <c r="R11"/>
  <c r="L11"/>
  <c r="L294"/>
  <c r="L340" s="1"/>
  <c r="L15"/>
  <c r="I294"/>
  <c r="J287"/>
  <c r="I15"/>
  <c r="K14"/>
  <c r="O11"/>
  <c r="O15"/>
  <c r="AR119"/>
  <c r="AO119" s="1"/>
  <c r="AT16"/>
  <c r="AW11"/>
  <c r="AT119"/>
  <c r="AX11"/>
  <c r="I11"/>
  <c r="P252"/>
  <c r="AY217"/>
  <c r="S280"/>
  <c r="V217"/>
  <c r="AA328" l="1"/>
  <c r="AA318"/>
  <c r="K328"/>
  <c r="K318"/>
  <c r="I340"/>
  <c r="J340" s="1"/>
  <c r="I322"/>
  <c r="I329" s="1"/>
  <c r="AW327"/>
  <c r="AW325" s="1"/>
  <c r="AW318"/>
  <c r="Z328"/>
  <c r="Z318"/>
  <c r="T328"/>
  <c r="N328"/>
  <c r="N325" s="1"/>
  <c r="N318"/>
  <c r="L331"/>
  <c r="M331" s="1"/>
  <c r="M324"/>
  <c r="Z325"/>
  <c r="O328"/>
  <c r="O318"/>
  <c r="P321"/>
  <c r="AK328"/>
  <c r="AK325" s="1"/>
  <c r="AL325" s="1"/>
  <c r="AK318"/>
  <c r="S321"/>
  <c r="R328"/>
  <c r="R325" s="1"/>
  <c r="S325" s="1"/>
  <c r="R318"/>
  <c r="S318" s="1"/>
  <c r="P324"/>
  <c r="O331"/>
  <c r="P331" s="1"/>
  <c r="H328"/>
  <c r="H325" s="1"/>
  <c r="H318"/>
  <c r="X340"/>
  <c r="AX340"/>
  <c r="AX331"/>
  <c r="AY331" s="1"/>
  <c r="AY324"/>
  <c r="AP318"/>
  <c r="AQ321"/>
  <c r="AP328"/>
  <c r="AP325" s="1"/>
  <c r="X328"/>
  <c r="X325" s="1"/>
  <c r="X318"/>
  <c r="Y321"/>
  <c r="J321"/>
  <c r="I328"/>
  <c r="I325" s="1"/>
  <c r="I318"/>
  <c r="AJ328"/>
  <c r="AJ325" s="1"/>
  <c r="AJ318"/>
  <c r="AA325"/>
  <c r="AB325" s="1"/>
  <c r="K325"/>
  <c r="Q318"/>
  <c r="Q328"/>
  <c r="Q325" s="1"/>
  <c r="AY321"/>
  <c r="AX318"/>
  <c r="AX328"/>
  <c r="AP340"/>
  <c r="AS340"/>
  <c r="AA342"/>
  <c r="AA324"/>
  <c r="AA331" s="1"/>
  <c r="AS318"/>
  <c r="AS328"/>
  <c r="AS325" s="1"/>
  <c r="AE328"/>
  <c r="AE325" s="1"/>
  <c r="AE318"/>
  <c r="U318"/>
  <c r="U328"/>
  <c r="V328" s="1"/>
  <c r="V321"/>
  <c r="O325"/>
  <c r="AF328"/>
  <c r="AF325" s="1"/>
  <c r="AG325" s="1"/>
  <c r="AF318"/>
  <c r="AR318"/>
  <c r="AR326"/>
  <c r="AR325" s="1"/>
  <c r="AX325"/>
  <c r="AO318"/>
  <c r="AO328"/>
  <c r="AO325" s="1"/>
  <c r="W328"/>
  <c r="W325" s="1"/>
  <c r="W318"/>
  <c r="Y318" s="1"/>
  <c r="L328"/>
  <c r="M328" s="1"/>
  <c r="L318"/>
  <c r="M318" s="1"/>
  <c r="M321"/>
  <c r="AQ297"/>
  <c r="AO343"/>
  <c r="AO340" s="1"/>
  <c r="G252"/>
  <c r="AW294"/>
  <c r="AY294" s="1"/>
  <c r="AW343"/>
  <c r="AW340" s="1"/>
  <c r="AG361"/>
  <c r="AL361"/>
  <c r="AQ361"/>
  <c r="AB361"/>
  <c r="AY297"/>
  <c r="F287"/>
  <c r="AY16"/>
  <c r="AA294"/>
  <c r="G280"/>
  <c r="G238"/>
  <c r="G245"/>
  <c r="F361"/>
  <c r="J294"/>
  <c r="AB123"/>
  <c r="AB15" s="1"/>
  <c r="AO124"/>
  <c r="AO16" s="1"/>
  <c r="O10"/>
  <c r="S347"/>
  <c r="O294"/>
  <c r="O340" s="1"/>
  <c r="AG354"/>
  <c r="J343"/>
  <c r="F354"/>
  <c r="AO294"/>
  <c r="AQ13"/>
  <c r="M287"/>
  <c r="K297"/>
  <c r="K343" s="1"/>
  <c r="K340" s="1"/>
  <c r="AP10"/>
  <c r="AL294"/>
  <c r="AR15"/>
  <c r="AA10"/>
  <c r="M171"/>
  <c r="L10"/>
  <c r="R10"/>
  <c r="AF10"/>
  <c r="AK10"/>
  <c r="AO11"/>
  <c r="AQ11" s="1"/>
  <c r="AL119"/>
  <c r="AL118" s="1"/>
  <c r="AO118"/>
  <c r="AR118"/>
  <c r="U10"/>
  <c r="X10"/>
  <c r="AS10"/>
  <c r="I10"/>
  <c r="AO15"/>
  <c r="AL123"/>
  <c r="AE119"/>
  <c r="AT11"/>
  <c r="AT10" s="1"/>
  <c r="AT118"/>
  <c r="AY328" l="1"/>
  <c r="AX13"/>
  <c r="P325"/>
  <c r="AQ343"/>
  <c r="AY325"/>
  <c r="Y325"/>
  <c r="AA340"/>
  <c r="AQ328"/>
  <c r="P328"/>
  <c r="P318"/>
  <c r="AY318"/>
  <c r="U325"/>
  <c r="AQ325"/>
  <c r="AQ294"/>
  <c r="AT325"/>
  <c r="J318"/>
  <c r="AQ318"/>
  <c r="S328"/>
  <c r="J325"/>
  <c r="L325"/>
  <c r="M325" s="1"/>
  <c r="J328"/>
  <c r="Y328"/>
  <c r="AL124"/>
  <c r="AL16" s="1"/>
  <c r="AR297"/>
  <c r="AR343" s="1"/>
  <c r="K294"/>
  <c r="M294" s="1"/>
  <c r="M13"/>
  <c r="M297"/>
  <c r="AQ340"/>
  <c r="Z119"/>
  <c r="Z118" s="1"/>
  <c r="AL11"/>
  <c r="AL10" s="1"/>
  <c r="Z123"/>
  <c r="AL15"/>
  <c r="AE11"/>
  <c r="AB119"/>
  <c r="AE118"/>
  <c r="Z11" l="1"/>
  <c r="W119"/>
  <c r="W11" s="1"/>
  <c r="AR294"/>
  <c r="AT294" s="1"/>
  <c r="M340"/>
  <c r="M343"/>
  <c r="AB11"/>
  <c r="AB10" s="1"/>
  <c r="AB118"/>
  <c r="W123"/>
  <c r="Z15"/>
  <c r="W118" l="1"/>
  <c r="W15"/>
  <c r="E201" l="1"/>
  <c r="AW203"/>
  <c r="AW201" s="1"/>
  <c r="E187"/>
  <c r="G187" s="1"/>
  <c r="AR164"/>
  <c r="AV164" s="1"/>
  <c r="AJ164"/>
  <c r="AE164"/>
  <c r="E143" l="1"/>
  <c r="AR136"/>
  <c r="AR135"/>
  <c r="E135"/>
  <c r="G135" s="1"/>
  <c r="Y174"/>
  <c r="S173"/>
  <c r="E20"/>
  <c r="AF27"/>
  <c r="AG27"/>
  <c r="AH27"/>
  <c r="AI27" s="1"/>
  <c r="AJ27"/>
  <c r="AK27"/>
  <c r="AL27"/>
  <c r="AM27"/>
  <c r="AO27"/>
  <c r="AP27"/>
  <c r="AR27"/>
  <c r="AS27"/>
  <c r="AT27"/>
  <c r="AU27"/>
  <c r="AW27"/>
  <c r="AX27"/>
  <c r="AF34"/>
  <c r="AG34"/>
  <c r="AH34"/>
  <c r="AI34" s="1"/>
  <c r="AJ34"/>
  <c r="AK34"/>
  <c r="AL34"/>
  <c r="AM34"/>
  <c r="AO34"/>
  <c r="AP34"/>
  <c r="AR34"/>
  <c r="AS34"/>
  <c r="AT34"/>
  <c r="AU34"/>
  <c r="AW34"/>
  <c r="AX34"/>
  <c r="AF42"/>
  <c r="AG42"/>
  <c r="AH42"/>
  <c r="AI42"/>
  <c r="AJ42"/>
  <c r="AK42"/>
  <c r="AL42"/>
  <c r="AM42"/>
  <c r="AN42"/>
  <c r="AO42"/>
  <c r="AP42"/>
  <c r="AQ42"/>
  <c r="AR42"/>
  <c r="AS42"/>
  <c r="AT42"/>
  <c r="AU42"/>
  <c r="AV42"/>
  <c r="AX42"/>
  <c r="AY42"/>
  <c r="AF43"/>
  <c r="AG43"/>
  <c r="AH43"/>
  <c r="AI43"/>
  <c r="AJ43"/>
  <c r="AK43"/>
  <c r="AL43"/>
  <c r="AM43"/>
  <c r="AN43"/>
  <c r="AO43"/>
  <c r="AP43"/>
  <c r="AQ43"/>
  <c r="AR43"/>
  <c r="AS43"/>
  <c r="AT43"/>
  <c r="AU43"/>
  <c r="AV43"/>
  <c r="AX43"/>
  <c r="AY43"/>
  <c r="AF44"/>
  <c r="AG44"/>
  <c r="AH44"/>
  <c r="AI44"/>
  <c r="AJ44"/>
  <c r="AK44"/>
  <c r="AL44"/>
  <c r="AM44"/>
  <c r="AN44"/>
  <c r="AO44"/>
  <c r="AP44"/>
  <c r="AQ44"/>
  <c r="AR44"/>
  <c r="AS44"/>
  <c r="AT44"/>
  <c r="AU44"/>
  <c r="AV44"/>
  <c r="AW44"/>
  <c r="AX44"/>
  <c r="AY44"/>
  <c r="AF45"/>
  <c r="AG45"/>
  <c r="AH45"/>
  <c r="AI45"/>
  <c r="AJ45"/>
  <c r="AK45"/>
  <c r="AL45"/>
  <c r="AM45"/>
  <c r="AN45"/>
  <c r="AO45"/>
  <c r="AP45"/>
  <c r="AQ45"/>
  <c r="AR45"/>
  <c r="AS45"/>
  <c r="AT45"/>
  <c r="AU45"/>
  <c r="AV45"/>
  <c r="AW45"/>
  <c r="AX45"/>
  <c r="AY45"/>
  <c r="AF46"/>
  <c r="AG46"/>
  <c r="AH46"/>
  <c r="AI46"/>
  <c r="AJ46"/>
  <c r="AK46"/>
  <c r="AL46"/>
  <c r="AM46"/>
  <c r="AN46"/>
  <c r="AO46"/>
  <c r="AP46"/>
  <c r="AQ46"/>
  <c r="AR46"/>
  <c r="AS46"/>
  <c r="AT46"/>
  <c r="AU46"/>
  <c r="AV46"/>
  <c r="AW46"/>
  <c r="AX46"/>
  <c r="AY46"/>
  <c r="AF47"/>
  <c r="AG47"/>
  <c r="AH47"/>
  <c r="AI47"/>
  <c r="AJ47"/>
  <c r="AK47"/>
  <c r="AL47"/>
  <c r="AM47"/>
  <c r="AN47"/>
  <c r="AO47"/>
  <c r="AP47"/>
  <c r="AQ47"/>
  <c r="AR47"/>
  <c r="AS47"/>
  <c r="AT47"/>
  <c r="AU47"/>
  <c r="AV47"/>
  <c r="AW47"/>
  <c r="AX47"/>
  <c r="AY47"/>
  <c r="AF48"/>
  <c r="AG48"/>
  <c r="AH48"/>
  <c r="AI48" s="1"/>
  <c r="AJ48"/>
  <c r="AK48"/>
  <c r="AL48"/>
  <c r="AM48"/>
  <c r="AO48"/>
  <c r="AP48"/>
  <c r="AR48"/>
  <c r="AS48"/>
  <c r="AT48"/>
  <c r="AU48"/>
  <c r="AW48"/>
  <c r="AX48"/>
  <c r="AW43"/>
  <c r="AW21"/>
  <c r="AR172" l="1"/>
  <c r="AR171" s="1"/>
  <c r="AR341"/>
  <c r="AR340" s="1"/>
  <c r="AO10"/>
  <c r="AQ10" s="1"/>
  <c r="AQ12"/>
  <c r="AR362"/>
  <c r="AR361" s="1"/>
  <c r="AT361" s="1"/>
  <c r="AW363"/>
  <c r="AW42"/>
  <c r="AW41" s="1"/>
  <c r="AW20"/>
  <c r="S171"/>
  <c r="S12"/>
  <c r="AW135"/>
  <c r="AY135" s="1"/>
  <c r="AQ34"/>
  <c r="AN27"/>
  <c r="AQ48"/>
  <c r="AV27"/>
  <c r="AQ27"/>
  <c r="AY48"/>
  <c r="AV48"/>
  <c r="AX41"/>
  <c r="AU41"/>
  <c r="AS41"/>
  <c r="AO41"/>
  <c r="AM41"/>
  <c r="AK41"/>
  <c r="AG41"/>
  <c r="AY34"/>
  <c r="AV34"/>
  <c r="AY27"/>
  <c r="AT41"/>
  <c r="AR41"/>
  <c r="AP41"/>
  <c r="AL41"/>
  <c r="AJ41"/>
  <c r="AH41"/>
  <c r="AI41" s="1"/>
  <c r="AF41"/>
  <c r="AN34"/>
  <c r="AN48"/>
  <c r="AW361" l="1"/>
  <c r="AY361" s="1"/>
  <c r="AY363"/>
  <c r="AR11"/>
  <c r="AR10" s="1"/>
  <c r="Y171"/>
  <c r="W127"/>
  <c r="AN41"/>
  <c r="AV41"/>
  <c r="AQ41"/>
  <c r="AY41"/>
  <c r="T298" l="1"/>
  <c r="T344" l="1"/>
  <c r="T319"/>
  <c r="T14"/>
  <c r="E279"/>
  <c r="E278"/>
  <c r="E277"/>
  <c r="E275"/>
  <c r="E274"/>
  <c r="AX273"/>
  <c r="AW273"/>
  <c r="AU273"/>
  <c r="AT273"/>
  <c r="AS273"/>
  <c r="AR273"/>
  <c r="AP273"/>
  <c r="AO273"/>
  <c r="AM273"/>
  <c r="AL273"/>
  <c r="AK273"/>
  <c r="AJ273"/>
  <c r="AH273"/>
  <c r="AG273"/>
  <c r="AF273"/>
  <c r="AE273"/>
  <c r="AC273"/>
  <c r="AB273"/>
  <c r="AA273"/>
  <c r="AA322" s="1"/>
  <c r="AA329" s="1"/>
  <c r="Z273"/>
  <c r="X273"/>
  <c r="W273"/>
  <c r="U273"/>
  <c r="T273"/>
  <c r="R273"/>
  <c r="L273"/>
  <c r="K273"/>
  <c r="E272"/>
  <c r="E271"/>
  <c r="E270"/>
  <c r="E268"/>
  <c r="E267"/>
  <c r="AX266"/>
  <c r="AW266"/>
  <c r="AU266"/>
  <c r="AT266"/>
  <c r="AS266"/>
  <c r="AR266"/>
  <c r="AP266"/>
  <c r="AO266"/>
  <c r="AM266"/>
  <c r="AL266"/>
  <c r="AK266"/>
  <c r="AJ266"/>
  <c r="AH266"/>
  <c r="AG266"/>
  <c r="AF266"/>
  <c r="AC266"/>
  <c r="AB266"/>
  <c r="AA266"/>
  <c r="Z266"/>
  <c r="X266"/>
  <c r="W266"/>
  <c r="U266"/>
  <c r="T266"/>
  <c r="R266"/>
  <c r="S266" s="1"/>
  <c r="Q266"/>
  <c r="O266"/>
  <c r="L266"/>
  <c r="K266"/>
  <c r="E265"/>
  <c r="E264"/>
  <c r="E263"/>
  <c r="E261"/>
  <c r="E260"/>
  <c r="AX259"/>
  <c r="AW259"/>
  <c r="AU259"/>
  <c r="AT259"/>
  <c r="AS259"/>
  <c r="AR259"/>
  <c r="AP259"/>
  <c r="AO259"/>
  <c r="AM259"/>
  <c r="AL259"/>
  <c r="AK259"/>
  <c r="AJ259"/>
  <c r="AH259"/>
  <c r="AG259"/>
  <c r="AF259"/>
  <c r="AE259"/>
  <c r="AC259"/>
  <c r="AB259"/>
  <c r="AA259"/>
  <c r="Z259"/>
  <c r="X259"/>
  <c r="W259"/>
  <c r="U259"/>
  <c r="V259" s="1"/>
  <c r="R259"/>
  <c r="Q259"/>
  <c r="O259"/>
  <c r="N259"/>
  <c r="L259"/>
  <c r="K259"/>
  <c r="F170"/>
  <c r="E170"/>
  <c r="F169"/>
  <c r="E169"/>
  <c r="F168"/>
  <c r="E168"/>
  <c r="F166"/>
  <c r="E166"/>
  <c r="F165"/>
  <c r="E165"/>
  <c r="E236"/>
  <c r="E235"/>
  <c r="E233"/>
  <c r="E232"/>
  <c r="AY231"/>
  <c r="AV231"/>
  <c r="AT231"/>
  <c r="AS231"/>
  <c r="AP231"/>
  <c r="AO231"/>
  <c r="AM231"/>
  <c r="AL231"/>
  <c r="AK231"/>
  <c r="AJ231"/>
  <c r="AG231"/>
  <c r="AF231"/>
  <c r="AC231"/>
  <c r="AB231"/>
  <c r="AA231"/>
  <c r="X231"/>
  <c r="W231"/>
  <c r="U231"/>
  <c r="T231"/>
  <c r="R231"/>
  <c r="Q231"/>
  <c r="O231"/>
  <c r="N231"/>
  <c r="L231"/>
  <c r="K231"/>
  <c r="AK322" l="1"/>
  <c r="AK329" s="1"/>
  <c r="AJ322"/>
  <c r="AJ329" s="1"/>
  <c r="AO322"/>
  <c r="AO329" s="1"/>
  <c r="AT322"/>
  <c r="AP322"/>
  <c r="AP329" s="1"/>
  <c r="AL322"/>
  <c r="T326"/>
  <c r="T325" s="1"/>
  <c r="V325" s="1"/>
  <c r="T318"/>
  <c r="V318" s="1"/>
  <c r="AF322"/>
  <c r="AF329" s="1"/>
  <c r="S259"/>
  <c r="X322"/>
  <c r="X329" s="1"/>
  <c r="AS322"/>
  <c r="AS329" s="1"/>
  <c r="AX322"/>
  <c r="AX329" s="1"/>
  <c r="E291"/>
  <c r="AV259"/>
  <c r="F259"/>
  <c r="AD266"/>
  <c r="F266"/>
  <c r="F273"/>
  <c r="AN273"/>
  <c r="AN231"/>
  <c r="AI231"/>
  <c r="F164"/>
  <c r="W297"/>
  <c r="N297"/>
  <c r="N343" s="1"/>
  <c r="N340" s="1"/>
  <c r="P287"/>
  <c r="Z297"/>
  <c r="T297"/>
  <c r="T343" s="1"/>
  <c r="T340" s="1"/>
  <c r="V287"/>
  <c r="Q273"/>
  <c r="AE297"/>
  <c r="E266"/>
  <c r="E259"/>
  <c r="E273"/>
  <c r="E231"/>
  <c r="N266"/>
  <c r="P266" s="1"/>
  <c r="AE266"/>
  <c r="AI266" s="1"/>
  <c r="Z231"/>
  <c r="V266"/>
  <c r="Y266"/>
  <c r="AY266"/>
  <c r="AE343" l="1"/>
  <c r="AE340" s="1"/>
  <c r="AE13"/>
  <c r="Z343"/>
  <c r="Z340" s="1"/>
  <c r="Z13"/>
  <c r="W343"/>
  <c r="W340" s="1"/>
  <c r="Y340" s="1"/>
  <c r="W13"/>
  <c r="V340"/>
  <c r="V297"/>
  <c r="AE294"/>
  <c r="AG294" s="1"/>
  <c r="AG322" s="1"/>
  <c r="V343"/>
  <c r="P343"/>
  <c r="P340"/>
  <c r="Y343"/>
  <c r="Y297"/>
  <c r="P297"/>
  <c r="G273"/>
  <c r="AE10"/>
  <c r="Q297"/>
  <c r="Q343" s="1"/>
  <c r="Q340" s="1"/>
  <c r="S287"/>
  <c r="V13"/>
  <c r="T294"/>
  <c r="V294" s="1"/>
  <c r="W294"/>
  <c r="W10"/>
  <c r="P13"/>
  <c r="N294"/>
  <c r="P294" s="1"/>
  <c r="Z294"/>
  <c r="AB294" s="1"/>
  <c r="AB322" s="1"/>
  <c r="G259"/>
  <c r="G231"/>
  <c r="G266"/>
  <c r="E216"/>
  <c r="E293" s="1"/>
  <c r="E215"/>
  <c r="E292" s="1"/>
  <c r="E212"/>
  <c r="E289" s="1"/>
  <c r="E211"/>
  <c r="E288" s="1"/>
  <c r="AX210"/>
  <c r="AW210"/>
  <c r="AU210"/>
  <c r="AT210"/>
  <c r="AS210"/>
  <c r="AR210"/>
  <c r="AP210"/>
  <c r="AO210"/>
  <c r="AM210"/>
  <c r="AL210"/>
  <c r="AK210"/>
  <c r="AJ210"/>
  <c r="AH210"/>
  <c r="AG210"/>
  <c r="AF210"/>
  <c r="AE210"/>
  <c r="AC210"/>
  <c r="AB210"/>
  <c r="AA210"/>
  <c r="Z210"/>
  <c r="X210"/>
  <c r="W210"/>
  <c r="U210"/>
  <c r="T210"/>
  <c r="R210"/>
  <c r="Q210"/>
  <c r="O210"/>
  <c r="N210"/>
  <c r="L210"/>
  <c r="K210"/>
  <c r="F193"/>
  <c r="E193"/>
  <c r="F192"/>
  <c r="E192"/>
  <c r="F191"/>
  <c r="E191"/>
  <c r="E136"/>
  <c r="E362" s="1"/>
  <c r="E138"/>
  <c r="E174" s="1"/>
  <c r="E13" s="1"/>
  <c r="F138"/>
  <c r="E139"/>
  <c r="E365" s="1"/>
  <c r="F139"/>
  <c r="E140"/>
  <c r="E366" s="1"/>
  <c r="F140"/>
  <c r="E141"/>
  <c r="E367" s="1"/>
  <c r="F141"/>
  <c r="E144"/>
  <c r="F144"/>
  <c r="F145"/>
  <c r="F146"/>
  <c r="G146" s="1"/>
  <c r="E147"/>
  <c r="F147"/>
  <c r="E148"/>
  <c r="F148"/>
  <c r="E149"/>
  <c r="F149"/>
  <c r="E128"/>
  <c r="E131"/>
  <c r="E132"/>
  <c r="F132"/>
  <c r="E133"/>
  <c r="F133"/>
  <c r="E21"/>
  <c r="F21"/>
  <c r="F119" s="1"/>
  <c r="F22"/>
  <c r="F23"/>
  <c r="F24"/>
  <c r="F122" s="1"/>
  <c r="E25"/>
  <c r="F25"/>
  <c r="F123" s="1"/>
  <c r="E26"/>
  <c r="F26"/>
  <c r="F124" s="1"/>
  <c r="AW143"/>
  <c r="AY143" s="1"/>
  <c r="AL143"/>
  <c r="AK143"/>
  <c r="AK340" s="1"/>
  <c r="AG143"/>
  <c r="AF143"/>
  <c r="AF340" s="1"/>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120"/>
  <c r="AY335" s="1"/>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121"/>
  <c r="AY336" s="1"/>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122"/>
  <c r="AY337" s="1"/>
  <c r="I338"/>
  <c r="J338"/>
  <c r="L338"/>
  <c r="M338"/>
  <c r="O338"/>
  <c r="P338"/>
  <c r="R338"/>
  <c r="S338"/>
  <c r="U338"/>
  <c r="V338"/>
  <c r="W338"/>
  <c r="X338"/>
  <c r="Y338"/>
  <c r="Z338"/>
  <c r="AA338"/>
  <c r="AB338"/>
  <c r="AC338"/>
  <c r="AD338"/>
  <c r="AE338"/>
  <c r="AF338"/>
  <c r="AH338"/>
  <c r="AI338"/>
  <c r="AK338"/>
  <c r="AL338"/>
  <c r="AM338"/>
  <c r="AN338"/>
  <c r="AO338"/>
  <c r="AP338"/>
  <c r="AQ338"/>
  <c r="AR338"/>
  <c r="AS338"/>
  <c r="AT338"/>
  <c r="AU338"/>
  <c r="AV338"/>
  <c r="AW338"/>
  <c r="AX338"/>
  <c r="AY123"/>
  <c r="I339"/>
  <c r="J339"/>
  <c r="L339"/>
  <c r="M124"/>
  <c r="M339" s="1"/>
  <c r="O339"/>
  <c r="P124"/>
  <c r="P339" s="1"/>
  <c r="R339"/>
  <c r="S124"/>
  <c r="S339" s="1"/>
  <c r="U339"/>
  <c r="V124"/>
  <c r="V339" s="1"/>
  <c r="X339"/>
  <c r="Y124"/>
  <c r="Y339" s="1"/>
  <c r="AA339"/>
  <c r="AC339"/>
  <c r="AD124"/>
  <c r="AD339" s="1"/>
  <c r="AF339"/>
  <c r="AH339"/>
  <c r="AI124"/>
  <c r="AK339"/>
  <c r="AL339"/>
  <c r="AM339"/>
  <c r="AN124"/>
  <c r="AO339"/>
  <c r="AP339"/>
  <c r="AQ124"/>
  <c r="AQ339" s="1"/>
  <c r="AR339"/>
  <c r="AS339"/>
  <c r="AT339"/>
  <c r="AU339"/>
  <c r="AV124"/>
  <c r="AW339"/>
  <c r="AX339"/>
  <c r="AY124"/>
  <c r="AY339" s="1"/>
  <c r="I334"/>
  <c r="J334"/>
  <c r="L334"/>
  <c r="M334"/>
  <c r="O334"/>
  <c r="P334"/>
  <c r="R334"/>
  <c r="S334"/>
  <c r="U334"/>
  <c r="V334"/>
  <c r="W334"/>
  <c r="X334"/>
  <c r="Y334"/>
  <c r="Z334"/>
  <c r="AA334"/>
  <c r="AB334"/>
  <c r="AC334"/>
  <c r="AD334"/>
  <c r="AE334"/>
  <c r="AF334"/>
  <c r="AH334"/>
  <c r="AI334"/>
  <c r="AK334"/>
  <c r="AL334"/>
  <c r="AM334"/>
  <c r="AN334"/>
  <c r="AO334"/>
  <c r="AP334"/>
  <c r="AQ334"/>
  <c r="AR334"/>
  <c r="AS334"/>
  <c r="AT334"/>
  <c r="AU334"/>
  <c r="AV334"/>
  <c r="AW334"/>
  <c r="AX334"/>
  <c r="AY119"/>
  <c r="AP20"/>
  <c r="AX20"/>
  <c r="AY20" s="1"/>
  <c r="Y294" l="1"/>
  <c r="W322"/>
  <c r="W329" s="1"/>
  <c r="F172"/>
  <c r="F177"/>
  <c r="F175"/>
  <c r="F176"/>
  <c r="E352"/>
  <c r="E176"/>
  <c r="E351"/>
  <c r="E175"/>
  <c r="E295"/>
  <c r="E353"/>
  <c r="E177"/>
  <c r="E348"/>
  <c r="E172"/>
  <c r="E298"/>
  <c r="AD210"/>
  <c r="F210"/>
  <c r="F334"/>
  <c r="F338"/>
  <c r="F339"/>
  <c r="F337"/>
  <c r="F336"/>
  <c r="F335"/>
  <c r="Z10"/>
  <c r="S343"/>
  <c r="S340"/>
  <c r="F204"/>
  <c r="G204" s="1"/>
  <c r="F206"/>
  <c r="E364"/>
  <c r="E361" s="1"/>
  <c r="F203"/>
  <c r="E206"/>
  <c r="E359"/>
  <c r="S297"/>
  <c r="F205"/>
  <c r="F207"/>
  <c r="Y13"/>
  <c r="G145"/>
  <c r="E205"/>
  <c r="E358"/>
  <c r="E207"/>
  <c r="E360"/>
  <c r="E300"/>
  <c r="AV339"/>
  <c r="AJ124"/>
  <c r="AY334"/>
  <c r="AJ119"/>
  <c r="T119"/>
  <c r="E299"/>
  <c r="AI339"/>
  <c r="Z124"/>
  <c r="AY338"/>
  <c r="AJ123"/>
  <c r="T123"/>
  <c r="Q294"/>
  <c r="S294" s="1"/>
  <c r="S13"/>
  <c r="AN339"/>
  <c r="AE124"/>
  <c r="F121"/>
  <c r="G23"/>
  <c r="F120"/>
  <c r="G22"/>
  <c r="E210"/>
  <c r="F143"/>
  <c r="G143" s="1"/>
  <c r="AW333"/>
  <c r="AU333"/>
  <c r="AS333"/>
  <c r="AO333"/>
  <c r="AM333"/>
  <c r="AK333"/>
  <c r="AC333"/>
  <c r="AA333"/>
  <c r="U333"/>
  <c r="O333"/>
  <c r="AX333"/>
  <c r="AT333"/>
  <c r="AR333"/>
  <c r="AP333"/>
  <c r="AL333"/>
  <c r="AH333"/>
  <c r="AF333"/>
  <c r="X333"/>
  <c r="R333"/>
  <c r="L333"/>
  <c r="I333"/>
  <c r="AU295"/>
  <c r="E337"/>
  <c r="E336"/>
  <c r="E335"/>
  <c r="AM295"/>
  <c r="AH295"/>
  <c r="AC295"/>
  <c r="M11"/>
  <c r="AU300"/>
  <c r="AU321" s="1"/>
  <c r="AM300"/>
  <c r="AM321" s="1"/>
  <c r="AH300"/>
  <c r="AH321" s="1"/>
  <c r="AC300"/>
  <c r="AU299"/>
  <c r="AM299"/>
  <c r="AH299"/>
  <c r="AC299"/>
  <c r="AU298"/>
  <c r="AM298"/>
  <c r="AH298"/>
  <c r="AC298"/>
  <c r="AU297"/>
  <c r="AU343" s="1"/>
  <c r="AM297"/>
  <c r="AM343" s="1"/>
  <c r="AH297"/>
  <c r="AH343" s="1"/>
  <c r="AC297"/>
  <c r="AU296"/>
  <c r="AM296"/>
  <c r="AH296"/>
  <c r="AC296"/>
  <c r="V12"/>
  <c r="P12"/>
  <c r="J12"/>
  <c r="V16"/>
  <c r="P16"/>
  <c r="J16"/>
  <c r="J13"/>
  <c r="F20"/>
  <c r="G20" s="1"/>
  <c r="AM328" l="1"/>
  <c r="AN321"/>
  <c r="AH342"/>
  <c r="AH324"/>
  <c r="AH344"/>
  <c r="AH319"/>
  <c r="AH326" s="1"/>
  <c r="AH345"/>
  <c r="AH320"/>
  <c r="AH327" s="1"/>
  <c r="AH328"/>
  <c r="AH318"/>
  <c r="AI318" s="1"/>
  <c r="AI321"/>
  <c r="AC341"/>
  <c r="AC323"/>
  <c r="AC330" s="1"/>
  <c r="AM345"/>
  <c r="AM320"/>
  <c r="AM327" s="1"/>
  <c r="AH341"/>
  <c r="AH323"/>
  <c r="AH330" s="1"/>
  <c r="AU342"/>
  <c r="AU324"/>
  <c r="AU344"/>
  <c r="AU319"/>
  <c r="AU326" s="1"/>
  <c r="AU345"/>
  <c r="AU320"/>
  <c r="AU327" s="1"/>
  <c r="AU328"/>
  <c r="AV321"/>
  <c r="AM341"/>
  <c r="AM323"/>
  <c r="AM330" s="1"/>
  <c r="AU341"/>
  <c r="AU323"/>
  <c r="AU330" s="1"/>
  <c r="AM342"/>
  <c r="AM324"/>
  <c r="AM344"/>
  <c r="AM319"/>
  <c r="AM326" s="1"/>
  <c r="AC342"/>
  <c r="AC324"/>
  <c r="AC331" s="1"/>
  <c r="AC344"/>
  <c r="AC319"/>
  <c r="AC326" s="1"/>
  <c r="AC345"/>
  <c r="AC320"/>
  <c r="AC327" s="1"/>
  <c r="AC346"/>
  <c r="AC321"/>
  <c r="E344"/>
  <c r="E319"/>
  <c r="E326" s="1"/>
  <c r="E345"/>
  <c r="E320"/>
  <c r="E327" s="1"/>
  <c r="E346"/>
  <c r="E341"/>
  <c r="E323"/>
  <c r="E330" s="1"/>
  <c r="AV300"/>
  <c r="AU346"/>
  <c r="AD297"/>
  <c r="AC343"/>
  <c r="AD343" s="1"/>
  <c r="AI300"/>
  <c r="AH346"/>
  <c r="AN300"/>
  <c r="AM346"/>
  <c r="AM294"/>
  <c r="AM322" s="1"/>
  <c r="AM329" s="1"/>
  <c r="AN297"/>
  <c r="AU294"/>
  <c r="AU322" s="1"/>
  <c r="AU329" s="1"/>
  <c r="AV297"/>
  <c r="AH294"/>
  <c r="AH322" s="1"/>
  <c r="AH329" s="1"/>
  <c r="AI297"/>
  <c r="G335"/>
  <c r="G336"/>
  <c r="E14"/>
  <c r="F298"/>
  <c r="F319" s="1"/>
  <c r="F333"/>
  <c r="G203"/>
  <c r="F201"/>
  <c r="G201" s="1"/>
  <c r="F296"/>
  <c r="F299"/>
  <c r="F320" s="1"/>
  <c r="F295"/>
  <c r="F323" s="1"/>
  <c r="F300"/>
  <c r="F321" s="1"/>
  <c r="F297"/>
  <c r="F343" s="1"/>
  <c r="AM15"/>
  <c r="AV12"/>
  <c r="AD13"/>
  <c r="AH14"/>
  <c r="AH15"/>
  <c r="AH16"/>
  <c r="AI346"/>
  <c r="AC11"/>
  <c r="AN13"/>
  <c r="AN343"/>
  <c r="AC14"/>
  <c r="AC15"/>
  <c r="AC16"/>
  <c r="AU11"/>
  <c r="G293"/>
  <c r="AI13"/>
  <c r="AI343"/>
  <c r="AU15"/>
  <c r="AM11"/>
  <c r="AI12"/>
  <c r="AM14"/>
  <c r="AH11"/>
  <c r="AI11" s="1"/>
  <c r="AU14"/>
  <c r="AU16"/>
  <c r="AV16" s="1"/>
  <c r="AV346"/>
  <c r="AV13"/>
  <c r="AV343"/>
  <c r="AM16"/>
  <c r="AN346"/>
  <c r="G290"/>
  <c r="AY333"/>
  <c r="E296"/>
  <c r="E287"/>
  <c r="AJ15"/>
  <c r="AG123"/>
  <c r="AJ338"/>
  <c r="AJ118"/>
  <c r="AG119"/>
  <c r="AJ11"/>
  <c r="AJ10" s="1"/>
  <c r="AJ334"/>
  <c r="Q123"/>
  <c r="T15"/>
  <c r="T338"/>
  <c r="Q119"/>
  <c r="T118"/>
  <c r="T11"/>
  <c r="T10" s="1"/>
  <c r="T334"/>
  <c r="AJ16"/>
  <c r="AG124"/>
  <c r="AJ339"/>
  <c r="AE16"/>
  <c r="AB124"/>
  <c r="AE339"/>
  <c r="AE333" s="1"/>
  <c r="W124"/>
  <c r="Z16"/>
  <c r="Z339"/>
  <c r="Z333" s="1"/>
  <c r="G121"/>
  <c r="G120"/>
  <c r="F118"/>
  <c r="G210"/>
  <c r="J15"/>
  <c r="V15"/>
  <c r="V14"/>
  <c r="J14"/>
  <c r="M12"/>
  <c r="AY118"/>
  <c r="M16"/>
  <c r="J11"/>
  <c r="P11"/>
  <c r="V11"/>
  <c r="AC294"/>
  <c r="AC322" s="1"/>
  <c r="AC329" s="1"/>
  <c r="F327" l="1"/>
  <c r="AU318"/>
  <c r="AV318" s="1"/>
  <c r="AC328"/>
  <c r="AC325" s="1"/>
  <c r="AC318"/>
  <c r="AD318" s="1"/>
  <c r="AD321"/>
  <c r="AU331"/>
  <c r="AV331" s="1"/>
  <c r="AV324"/>
  <c r="F329"/>
  <c r="F330"/>
  <c r="AH325"/>
  <c r="AI325" s="1"/>
  <c r="AI328"/>
  <c r="AM318"/>
  <c r="AN318" s="1"/>
  <c r="F326"/>
  <c r="AN324"/>
  <c r="AM331"/>
  <c r="AN331" s="1"/>
  <c r="AU325"/>
  <c r="AV325" s="1"/>
  <c r="AV328"/>
  <c r="AH331"/>
  <c r="AI331" s="1"/>
  <c r="AI324"/>
  <c r="AM325"/>
  <c r="AN325" s="1"/>
  <c r="AN328"/>
  <c r="F342"/>
  <c r="F324"/>
  <c r="E318"/>
  <c r="E328"/>
  <c r="E342"/>
  <c r="E324"/>
  <c r="E331" s="1"/>
  <c r="G321"/>
  <c r="F318"/>
  <c r="AD294"/>
  <c r="AC340"/>
  <c r="AD340" s="1"/>
  <c r="AV294"/>
  <c r="AU340"/>
  <c r="AI294"/>
  <c r="AH340"/>
  <c r="AI340" s="1"/>
  <c r="AN294"/>
  <c r="AM340"/>
  <c r="F341"/>
  <c r="F15"/>
  <c r="F345"/>
  <c r="F14"/>
  <c r="F344"/>
  <c r="F16"/>
  <c r="F346"/>
  <c r="G346" s="1"/>
  <c r="AN16"/>
  <c r="AI16"/>
  <c r="G300"/>
  <c r="F294"/>
  <c r="AU10"/>
  <c r="AV10" s="1"/>
  <c r="AM10"/>
  <c r="AN10" s="1"/>
  <c r="AC10"/>
  <c r="AD10" s="1"/>
  <c r="AH10"/>
  <c r="AI10" s="1"/>
  <c r="G297"/>
  <c r="AV340"/>
  <c r="AN340"/>
  <c r="G287"/>
  <c r="AG118"/>
  <c r="AG11"/>
  <c r="AG10" s="1"/>
  <c r="AG334"/>
  <c r="AB16"/>
  <c r="AB339"/>
  <c r="AB333" s="1"/>
  <c r="AG15"/>
  <c r="AG338"/>
  <c r="N119"/>
  <c r="Q11"/>
  <c r="Q118"/>
  <c r="Q334"/>
  <c r="E294"/>
  <c r="E329" s="1"/>
  <c r="AJ333"/>
  <c r="T124"/>
  <c r="W16"/>
  <c r="W339"/>
  <c r="W333" s="1"/>
  <c r="AG16"/>
  <c r="AG339"/>
  <c r="N123"/>
  <c r="Q15"/>
  <c r="Q338"/>
  <c r="Y10"/>
  <c r="V10"/>
  <c r="G361"/>
  <c r="AD325" l="1"/>
  <c r="F325"/>
  <c r="G318"/>
  <c r="F331"/>
  <c r="G331" s="1"/>
  <c r="AD328"/>
  <c r="F328"/>
  <c r="G324"/>
  <c r="F340"/>
  <c r="E325"/>
  <c r="Q10"/>
  <c r="S10" s="1"/>
  <c r="G342"/>
  <c r="N15"/>
  <c r="K123"/>
  <c r="N338"/>
  <c r="N11"/>
  <c r="N118"/>
  <c r="K119"/>
  <c r="N334"/>
  <c r="AG333"/>
  <c r="T16"/>
  <c r="Q124"/>
  <c r="T339"/>
  <c r="T333" s="1"/>
  <c r="G354"/>
  <c r="G294"/>
  <c r="G328" l="1"/>
  <c r="G325"/>
  <c r="N10"/>
  <c r="P10" s="1"/>
  <c r="H119"/>
  <c r="K11"/>
  <c r="K118"/>
  <c r="K334"/>
  <c r="H123"/>
  <c r="K15"/>
  <c r="K338"/>
  <c r="N124"/>
  <c r="Q16"/>
  <c r="Q339"/>
  <c r="Q333" s="1"/>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K10" i="13" l="1"/>
  <c r="M10" s="1"/>
  <c r="H15"/>
  <c r="H338"/>
  <c r="E338" s="1"/>
  <c r="E123"/>
  <c r="E15" s="1"/>
  <c r="H118"/>
  <c r="H11"/>
  <c r="H334"/>
  <c r="E119"/>
  <c r="K124"/>
  <c r="N16"/>
  <c r="N339"/>
  <c r="N333" s="1"/>
  <c r="C14" i="8"/>
  <c r="D14" s="1"/>
  <c r="C19"/>
  <c r="D19" s="1"/>
  <c r="D5"/>
  <c r="C24" l="1"/>
  <c r="H10" i="13"/>
  <c r="J10" s="1"/>
  <c r="E334"/>
  <c r="E118"/>
  <c r="G118" s="1"/>
  <c r="K16"/>
  <c r="H124"/>
  <c r="K339"/>
  <c r="K333" s="1"/>
  <c r="D24" i="8"/>
  <c r="G11" i="13" l="1"/>
  <c r="H16"/>
  <c r="H339"/>
  <c r="E124"/>
  <c r="E16" s="1"/>
  <c r="G16" s="1"/>
  <c r="E339" l="1"/>
  <c r="H333"/>
  <c r="E333" l="1"/>
  <c r="G333" s="1"/>
  <c r="E9" i="5"/>
  <c r="G9" s="1"/>
  <c r="F174" i="13"/>
  <c r="F13" s="1"/>
  <c r="AX350"/>
  <c r="AX349"/>
  <c r="F173" l="1"/>
  <c r="F350"/>
  <c r="G350" s="1"/>
  <c r="AY350"/>
  <c r="F349"/>
  <c r="AX347"/>
  <c r="AX10"/>
  <c r="G130"/>
  <c r="F171" l="1"/>
  <c r="F12"/>
  <c r="F347"/>
  <c r="F10" l="1"/>
  <c r="G167"/>
  <c r="E164"/>
  <c r="G164" s="1"/>
  <c r="G343"/>
  <c r="AY340" l="1"/>
  <c r="AY343"/>
  <c r="AY13"/>
  <c r="AW164"/>
  <c r="G174"/>
  <c r="E340"/>
  <c r="G340" s="1"/>
  <c r="G13" l="1"/>
  <c r="AY129"/>
  <c r="AW349"/>
  <c r="AY349" s="1"/>
  <c r="AW127"/>
  <c r="AY127" s="1"/>
  <c r="E349"/>
  <c r="AW173"/>
  <c r="AW171" s="1"/>
  <c r="G129" l="1"/>
  <c r="AW347"/>
  <c r="AY347" s="1"/>
  <c r="G349"/>
  <c r="E347"/>
  <c r="G347" s="1"/>
  <c r="G127"/>
  <c r="E173"/>
  <c r="E12" s="1"/>
  <c r="AW12"/>
  <c r="E171" l="1"/>
  <c r="G171" s="1"/>
  <c r="G173"/>
  <c r="AW10"/>
  <c r="AY10" s="1"/>
  <c r="AY12"/>
  <c r="G12" l="1"/>
  <c r="E10"/>
  <c r="G10" s="1"/>
</calcChain>
</file>

<file path=xl/sharedStrings.xml><?xml version="1.0" encoding="utf-8"?>
<sst xmlns="http://schemas.openxmlformats.org/spreadsheetml/2006/main" count="1188" uniqueCount="435">
  <si>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</si>
  <si>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</si>
  <si>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</si>
  <si>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</si>
  <si>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</si>
  <si>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</si>
  <si>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</si>
  <si>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</si>
  <si>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</si>
  <si>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</si>
  <si>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</si>
  <si>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</si>
  <si>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</si>
  <si>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</si>
  <si>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</si>
  <si>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</si>
  <si>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</si>
  <si>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</si>
  <si>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</si>
  <si>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</si>
  <si>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</si>
  <si>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</si>
  <si>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</si>
  <si>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</si>
  <si>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</si>
  <si>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</si>
  <si>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</si>
  <si>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</si>
  <si>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</si>
  <si>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</si>
  <si>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</si>
  <si>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</si>
  <si>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</si>
  <si>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</si>
  <si>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</si>
  <si>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</si>
  <si>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</si>
  <si>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</si>
  <si>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</si>
  <si>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</si>
  <si>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</si>
  <si>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</si>
  <si>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</si>
  <si>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</si>
  <si>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</si>
  <si>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</si>
  <si>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</si>
  <si>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</si>
  <si>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</si>
  <si>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</si>
  <si>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</si>
  <si>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</si>
  <si>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</si>
  <si>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</si>
  <si>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</si>
  <si>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</si>
  <si>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</si>
  <si>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</si>
  <si>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</si>
  <si>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</si>
  <si>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</si>
  <si>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</si>
  <si>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</si>
  <si>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</si>
  <si>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</si>
  <si>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</si>
  <si>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</si>
  <si>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</si>
  <si>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</si>
  <si>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</si>
  <si>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</si>
  <si>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</si>
  <si>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</si>
  <si>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</si>
  <si>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</si>
  <si>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</si>
  <si>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</si>
  <si>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</si>
  <si>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</si>
  <si>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</si>
  <si>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</si>
  <si>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</si>
  <si>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</si>
  <si>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</si>
  <si>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</si>
  <si>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</si>
  <si>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</si>
  <si>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</si>
  <si>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</si>
  <si>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</si>
  <si>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</si>
  <si>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</si>
  <si>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</si>
  <si>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</si>
  <si>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</si>
  <si>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</si>
  <si>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</si>
  <si>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</si>
  <si>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</si>
  <si>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</si>
  <si>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</si>
  <si>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</si>
  <si>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</si>
  <si>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</si>
  <si>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</si>
  <si>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</si>
  <si>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</si>
  <si>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</si>
  <si>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</si>
  <si>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</si>
  <si>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</si>
  <si>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</si>
  <si>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</si>
  <si>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</si>
  <si>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</si>
  <si>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</si>
  <si>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</si>
  <si>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</si>
  <si>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</si>
  <si>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</si>
  <si>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</si>
  <si>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</si>
  <si>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</si>
  <si>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</si>
  <si>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</si>
  <si>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</si>
  <si>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</si>
  <si>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</si>
  <si>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</si>
  <si>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</si>
  <si>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</si>
  <si>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</si>
  <si>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</si>
  <si>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</si>
  <si>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</si>
  <si>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</si>
  <si>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</si>
  <si>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</si>
  <si>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</si>
  <si>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</si>
  <si>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</si>
  <si>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</si>
  <si>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</si>
  <si>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</si>
  <si>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</si>
  <si>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</si>
  <si>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</si>
  <si>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</si>
  <si>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</si>
  <si>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</si>
  <si>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</si>
  <si>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</si>
  <si>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</si>
  <si>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</si>
  <si>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</si>
  <si>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</si>
  <si>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</si>
  <si>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</si>
  <si>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</si>
  <si>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</si>
  <si>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</si>
  <si>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</si>
  <si>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</si>
  <si>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</si>
  <si>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</si>
  <si>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</si>
  <si>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</si>
  <si>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</si>
  <si>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</si>
  <si>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</si>
  <si>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</si>
  <si>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</si>
  <si>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</si>
  <si>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</si>
  <si>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</si>
  <si>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</si>
  <si>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</si>
  <si>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</si>
  <si>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</si>
  <si>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</si>
  <si>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</si>
  <si>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</si>
  <si>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</si>
  <si>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</si>
  <si>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</si>
  <si>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</si>
  <si>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</si>
  <si>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</si>
  <si>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</si>
  <si>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</si>
  <si>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</si>
  <si>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</si>
  <si>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</si>
  <si>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</si>
  <si>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</si>
  <si>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</si>
  <si>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</si>
  <si>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</si>
  <si>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</si>
  <si>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</si>
  <si>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</si>
  <si>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</si>
  <si>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</si>
  <si>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</si>
  <si>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</si>
  <si>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</si>
  <si>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</si>
  <si>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</si>
  <si>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</si>
  <si>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</si>
  <si>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</si>
  <si>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</si>
  <si>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</si>
  <si>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</si>
  <si>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</si>
  <si>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</si>
  <si>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</si>
  <si>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</si>
  <si>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</si>
  <si>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</si>
  <si>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</si>
  <si>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</si>
  <si>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</si>
  <si>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</si>
  <si>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</si>
  <si>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</si>
  <si>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</si>
  <si>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</si>
  <si>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</si>
  <si>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</si>
  <si>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</si>
  <si>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</si>
  <si>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</si>
  <si>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</si>
  <si>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</si>
  <si>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</si>
  <si>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</si>
  <si>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</si>
  <si>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</si>
  <si>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</si>
  <si>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</si>
  <si>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</si>
  <si>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</si>
  <si>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</si>
  <si>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</si>
  <si>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</si>
  <si>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</si>
  <si>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</si>
  <si>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</si>
  <si>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</si>
  <si>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</si>
  <si>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</si>
  <si>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</si>
  <si>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</si>
  <si>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</si>
  <si>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</si>
  <si>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</si>
  <si>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</si>
  <si>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</si>
  <si>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</si>
  <si>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</si>
  <si>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</si>
  <si>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</si>
  <si>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</si>
  <si>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</si>
  <si>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</si>
  <si>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</si>
  <si>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</si>
  <si>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</si>
  <si>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</si>
  <si>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</si>
  <si>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</si>
  <si>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</si>
  <si>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</si>
  <si>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</si>
  <si>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</si>
  <si>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</si>
  <si>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</si>
  <si>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</si>
  <si>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</si>
  <si>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</si>
  <si>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</si>
  <si>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</si>
  <si>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</si>
  <si>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</si>
  <si>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</si>
  <si>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</si>
  <si>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</si>
  <si>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</si>
  <si>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</si>
  <si>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</si>
  <si>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</si>
  <si>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</si>
  <si>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Разработка проекта планировки территории села Охтеурье</t>
  </si>
  <si>
    <t>Разработка проекта планировки территории поселка Аган</t>
  </si>
  <si>
    <t>Итого по задаче 1</t>
  </si>
  <si>
    <t>1.2</t>
  </si>
  <si>
    <t>1.3</t>
  </si>
  <si>
    <t>1.2.1.</t>
  </si>
  <si>
    <t>Итого по задаче 2</t>
  </si>
  <si>
    <t>Внесение изменений в градостроительную документацию с.п. Вата, Покур, Ларьяк</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</si>
  <si>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</si>
  <si>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</si>
  <si>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</si>
  <si>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</si>
  <si>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</si>
  <si>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</si>
  <si>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муниципальное казенное учреждение "Управление капитального строительства по застройке Нижневартовского района</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</si>
  <si>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</si>
  <si>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</si>
  <si>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</si>
  <si>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отдел по жилищным вопросам администрации района</t>
  </si>
  <si>
    <t>Итого по подпрограмме III</t>
  </si>
  <si>
    <t>Подпрограмма IV «Капитальный ремонт объектов жилищного хозяйства»</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</si>
  <si>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</si>
  <si>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</si>
  <si>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</si>
  <si>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</si>
  <si>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</si>
  <si>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</si>
  <si>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</si>
  <si>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</si>
  <si>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</si>
  <si>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</si>
  <si>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</si>
  <si>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</si>
  <si>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</si>
  <si>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Доля разработанных проектов планировки населенных пунктов (от запланированных), %</t>
  </si>
  <si>
    <t>-</t>
  </si>
  <si>
    <t>4.3</t>
  </si>
  <si>
    <t>4.5</t>
  </si>
  <si>
    <t>пгт. Излучинск Инженерные сети квартала 01:05:02</t>
  </si>
  <si>
    <t>пгт. Излучинск Инженерные сети участка частной застройки (2 очередь, 1 этап)</t>
  </si>
  <si>
    <t>пгт. Излучинск Инженерные сети участка частной застройки (2 очередь, 2 этап)</t>
  </si>
  <si>
    <t>4.10</t>
  </si>
  <si>
    <t>4.11</t>
  </si>
  <si>
    <t>4.12</t>
  </si>
  <si>
    <t>4.20</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</si>
  <si>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</si>
  <si>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</si>
  <si>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</si>
  <si>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</si>
  <si>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</si>
  <si>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</si>
  <si>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</si>
  <si>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</si>
  <si>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</si>
  <si>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</si>
  <si>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</si>
  <si>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</si>
  <si>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</si>
  <si>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</si>
  <si>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</si>
  <si>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</si>
  <si>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</si>
  <si>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18 (29)</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</si>
  <si>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</si>
  <si>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</si>
  <si>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</si>
  <si>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</si>
  <si>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</si>
  <si>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</si>
  <si>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</si>
  <si>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план
на 2016 год</t>
  </si>
  <si>
    <t>2.1</t>
  </si>
  <si>
    <t>2.2</t>
  </si>
  <si>
    <t>3</t>
  </si>
  <si>
    <t xml:space="preserve">Приобретение жилых помещений в завершенных строительством домах, введенных в эксплуатацию не ранее 2 лет, предшествующего текущему году, или в строящихся многоквартирных домах, в случае если их строительная готовность составляет не менее чем 60 процентов (для населенных пунктов численностью до 5000 человек ‒ не менее чем 40 процентов) от предусмотренной проектной документацией готовности таких многоквартирных домовпроцентов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</si>
  <si>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Мероприятие 3 Строительство объектов инженерной инфраструктуры предназначенных для жилищного строительства</t>
  </si>
  <si>
    <t>пгт. Излучинск Инженерные сети участка частной застройки (2 очередь 2 этап)</t>
  </si>
  <si>
    <t>Мероприятие 1. Осуществление градостроительной деятельности</t>
  </si>
  <si>
    <t>Мероприятие 1. Стимулирование застройщиков на реализацию проектов жилищного строительства (развитие застроенных территорий, комплексное освоение территорий).</t>
  </si>
  <si>
    <t>Мероприятие 2. Защита жилищных прав детей-сирот и детей, оставшихся без попечения родителей, и лиц из их числа.</t>
  </si>
  <si>
    <t>Мероприятие 1. Предоставление государственной поддержки на приобретение жилых помещений отдельным категориям граждан</t>
  </si>
  <si>
    <t>Предоставление субсидии молодым семьям на приобретение жилья</t>
  </si>
  <si>
    <t xml:space="preserve">Субвенции на реализацию полномочий по постановке на учет граждан, выезжающих из районов Крайнего Севера </t>
  </si>
  <si>
    <t>Основное мероприятие. Создание условий для увеличения объема капитального ремонта жилищного фонда для повышения его комфортности</t>
  </si>
  <si>
    <t>п. Аган              Жилой дом по ул. Таежной, д. 4</t>
  </si>
  <si>
    <t xml:space="preserve">с. Покур           3-квартирный жилой дом по ул. Белорусская 14 </t>
  </si>
  <si>
    <t>п. Ваховск            Жилой дом по ул. Зеленая 9</t>
  </si>
  <si>
    <t>с. Охтеурье              2-квартирный жилой дом по ул. Центральной, д. 4</t>
  </si>
  <si>
    <t>п. Зайцева речка      Жилой дом по ул. Мира, д.10, кв. 1</t>
  </si>
  <si>
    <t>с.п. Зайцева Речка Жилой дом ул.Октябрьская д.3</t>
  </si>
  <si>
    <t>с. Большетархово  2-квартирный  жилой дом по ул. Лесная, д. 19</t>
  </si>
  <si>
    <t>Итого по основному мероприятию</t>
  </si>
  <si>
    <t>тел. 8(3466) 49-86-61</t>
  </si>
  <si>
    <t>Значение показателя на 2016год</t>
  </si>
  <si>
    <t>Доля отремонтированных объектов жилого фонда (от запланированных), %</t>
  </si>
  <si>
    <t>Подпрограмма II "Содействие развитию жилищного строительства":</t>
  </si>
  <si>
    <t>Подпрограмма I. "Градостроительная деятельность":</t>
  </si>
  <si>
    <t>Подпрограмма III "Обеспечение мерами государственной  поддержки по улучшению жилищных условий отдельных категорий граждан"</t>
  </si>
  <si>
    <t>Подпрограмма IV "Капитальный ремонт объектов жилищного хозяйства"</t>
  </si>
  <si>
    <t>Программные мероприятия выполняются в соответствии с заключенными договорами и муниципальными контрактами</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</si>
  <si>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</si>
  <si>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r>
      <t>_</t>
    </r>
    <r>
      <rPr>
        <b/>
        <u/>
        <sz val="12"/>
        <color theme="1"/>
        <rFont val="Times New Roman"/>
        <family val="1"/>
        <charset val="204"/>
      </rPr>
      <t>«Обеспечение доступным и комфортным жильем жителей Нижневартовского района    в 2014−2020 годах»</t>
    </r>
  </si>
  <si>
    <t>Предоставление субсидии ветера-нам боевых дей-ствий и инвали-дам на приобре-тение жилого помещения в собственность</t>
  </si>
  <si>
    <t>Выполнение комплексного проекта "Внесение изменений в генеральные планы и правила землепользования и застройки городских и сельских поселений Нижневартовского района", в т. ч.:</t>
  </si>
  <si>
    <t>пгт. Излучинск</t>
  </si>
  <si>
    <t>пгт. Новоганск</t>
  </si>
  <si>
    <t>с.п. Ларьяк</t>
  </si>
  <si>
    <t>с.п. Ваховск</t>
  </si>
  <si>
    <t>с.п. Зайцева Речка</t>
  </si>
  <si>
    <t>с.п. Вата</t>
  </si>
  <si>
    <t>с.п. Покур</t>
  </si>
  <si>
    <t>с.п. Аган</t>
  </si>
  <si>
    <t>Капитальный ремонт объектов жилищного хозяйства</t>
  </si>
  <si>
    <t>с. Покур  жилой дом по ул. Совхозная, д. 6</t>
  </si>
  <si>
    <t>д. Вампугол Жилой дом по ул. Садовая, д. 6</t>
  </si>
  <si>
    <t>Исполнитель Главный специалист обжела ЖКХ, энергетики и строительства администрации района С.С. Белова</t>
  </si>
  <si>
    <t>Исполнитель: Главный специалист обжела ЖКХ, энергетики и строительства администрации района С.С. Белова</t>
  </si>
  <si>
    <t>Главный специалист департамента финансов администрации района:___________________ (С.А. Вандрей)</t>
  </si>
  <si>
    <t>Доля граждан, улучшивших жилищ-ные условия в течение года, из числа граждан, установленных статьями 14,16,21 ФЗ «О ветеранах», статьей 17 ФЗ «О социальной защите инвалидов в РФ», %</t>
  </si>
  <si>
    <t>Общая площадь жилых помещений, приходящаяся в среднем на одного жителя, в том числе введенная в дей-ствие за один год, кв. м</t>
  </si>
  <si>
    <t>Площадь земельных участков, предо-ставленных, для жилищного строи-тельства, индивидуального жилищно-го строительства в расчете на 10 тыс. чел., га</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</si>
  <si>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</si>
  <si>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 кв. м</t>
  </si>
  <si>
    <t>Иных объектов капитального строительства – в течение 5 лет, кв. м</t>
  </si>
  <si>
    <t>Эффективность расходования бюд-жетных средств, %</t>
  </si>
  <si>
    <t>Исполнитель: главный специалист отдела ЖКХ, энергетики и строительства администрации района С.С. Белова</t>
  </si>
  <si>
    <t>п. Аган              Жилой дом по ул. Школьной, д. 6, кв. 14</t>
  </si>
  <si>
    <t>Цель 2 «Оптимизация бюджетных расходов, повышение уровня жизни населения, проживающего в населенных пунктах с низкой плотностью населения и труднодоступной местностью, а также в жилых домах, находящихся в зоне подтопления и (или) в зоне береговой линии, подверженной абразии»</t>
  </si>
  <si>
    <t>Задача 2  «Оказание адресной помощи гражданам, проживающим в населенных пунк-тах с низкой плотностью населения и труднодоступной местностью, а также в жилых домах, находящихся в зоне подтопления и (или) в зоне береговой ли-нии, подверженной абразии»</t>
  </si>
  <si>
    <t>Подпрограмма V «Переселение жителей из населенных пунктов с низкой плотностью населения и труднодоступной местностью Нижневартовского района»</t>
  </si>
  <si>
    <t>Создание условий для переселения жителей из населенных пунктов с низкой плотностью населения и труднодоступной местностью</t>
  </si>
  <si>
    <t xml:space="preserve">отдел по жилищным вопросам и муниципальной собственности администрации района </t>
  </si>
  <si>
    <t>5.1.1.</t>
  </si>
  <si>
    <t>5.1.1.2.</t>
  </si>
  <si>
    <t>Переселение жителей из населенного пункта (д. Усть-Колекъёган) с низкой плотностью населения и труднодоступной местностью</t>
  </si>
  <si>
    <t>Итого по подпрограмме V</t>
  </si>
  <si>
    <t>Исполняющий обязанности начальника отдела ЖКХ, энергетики и строительства админитсрации района                                                                                         М.Ю. Канышева</t>
  </si>
  <si>
    <t xml:space="preserve"> «Обеспечение доступным и комфортным жильем жителей Нижневартовского района    в 2014−2020 годах» (постановление администрации района от 02.12.2013   № 2552) за июнь  2017 года</t>
  </si>
  <si>
    <t xml:space="preserve">Количество семей (человек), пересе-ленных из населенных пунктов с низ-кой плотностью населения и трудно-доступной местностью </t>
  </si>
  <si>
    <t>Доля семей, переселенных из населен-ных пунктов с низкой плотностью населения и труднодоступной местно-стью</t>
  </si>
  <si>
    <t>Целевые показатели муниципальной программы «Обеспечение доступным и комфортным жильем жителей Нижневартовского района    в 2014−2020 годах» за июнь 2017 года</t>
  </si>
  <si>
    <t>13.06.2017 заключены МК/217/17 на сумму 7 827,58 тыс. руб. и МК/218/17 на сумму 3 928,02 тыс. руб. на приобретение 3х жилых помещений в пгт. Новоаганск. 19.06.2017 по проведению капитального ремонта в жилом доме по ул. Школьная, д. 6, кв. 14 в п. Аган заключены МК № 68-СДО, 69-СДО, 70-СДО на общую сумму 221,41 тыс. руб. 27.06.2017 заключен МК/231/17 на сумму 5 111,04 ты. руб. на выполнение комплексного проекта по внесению изменений в генеральные планы и правила землепользования и застройки городских и сельских поселений района</t>
  </si>
</sst>
</file>

<file path=xl/styles.xml><?xml version="1.0" encoding="utf-8"?>
<styleSheet xmlns="http://schemas.openxmlformats.org/spreadsheetml/2006/main">
  <numFmts count="14">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00000"/>
    <numFmt numFmtId="171" formatCode="_-* #,##0.00_р_._-;\-* #,##0.00_р_._-;_-* &quot;-&quot;?_р_._-;_-@_-"/>
    <numFmt numFmtId="172" formatCode="#,##0.00000_ ;\-#,##0.00000\ "/>
    <numFmt numFmtId="173" formatCode="_-* #,##0.00000_р_._-;\-* #,##0.00000_р_._-;_-* &quot;-&quot;?_р_._-;_-@_-"/>
    <numFmt numFmtId="174" formatCode="#,##0.00_ ;\-#,##0.00\ "/>
    <numFmt numFmtId="175" formatCode="_-* #,##0.00000000_р_._-;\-* #,##0.00000000_р_._-;_-* &quot;-&quot;?_р_._-;_-@_-"/>
  </numFmts>
  <fonts count="34">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b/>
      <sz val="14"/>
      <name val="Times New Roman"/>
      <family val="1"/>
      <charset val="204"/>
    </font>
    <font>
      <b/>
      <sz val="12"/>
      <color theme="1"/>
      <name val="Times New Roman"/>
      <family val="1"/>
      <charset val="204"/>
    </font>
    <font>
      <sz val="12"/>
      <color rgb="FF000000"/>
      <name val="Times New Roman"/>
      <family val="1"/>
      <charset val="204"/>
    </font>
    <font>
      <sz val="12"/>
      <name val="Calibri"/>
      <family val="2"/>
      <charset val="204"/>
      <scheme val="minor"/>
    </font>
    <font>
      <b/>
      <sz val="11"/>
      <name val="Calibri"/>
      <family val="2"/>
      <charset val="204"/>
      <scheme val="minor"/>
    </font>
    <font>
      <sz val="11"/>
      <name val="Calibri"/>
      <family val="2"/>
      <charset val="204"/>
      <scheme val="minor"/>
    </font>
    <font>
      <b/>
      <sz val="12"/>
      <color indexed="8"/>
      <name val="Times New Roman"/>
      <family val="1"/>
      <charset val="204"/>
    </font>
    <font>
      <b/>
      <u/>
      <sz val="12"/>
      <color theme="1"/>
      <name val="Times New Roman"/>
      <family val="1"/>
      <charset val="204"/>
    </font>
    <font>
      <sz val="22"/>
      <name val="Times New Roman"/>
      <family val="1"/>
      <charset val="204"/>
    </font>
    <font>
      <sz val="22"/>
      <name val="Calibri"/>
      <family val="2"/>
      <charset val="204"/>
      <scheme val="minor"/>
    </font>
    <font>
      <sz val="9"/>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512">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3" fillId="0" borderId="54" xfId="0" applyFont="1" applyBorder="1" applyAlignment="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3" fontId="3" fillId="0" borderId="0" xfId="0" applyNumberFormat="1" applyFont="1" applyBorder="1" applyAlignment="1" applyProtection="1">
      <alignment horizontal="center" vertical="top" wrapText="1"/>
      <protection locked="0"/>
    </xf>
    <xf numFmtId="0" fontId="24"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10" fontId="18" fillId="0" borderId="1" xfId="2" applyNumberFormat="1" applyFont="1" applyFill="1" applyBorder="1" applyAlignment="1" applyProtection="1">
      <alignment horizontal="right" vertical="top" wrapText="1"/>
    </xf>
    <xf numFmtId="164" fontId="19" fillId="0" borderId="1" xfId="0" applyNumberFormat="1" applyFont="1" applyFill="1" applyBorder="1" applyAlignment="1" applyProtection="1">
      <alignment horizontal="left" vertical="center" wrapText="1"/>
    </xf>
    <xf numFmtId="170" fontId="20" fillId="0" borderId="0" xfId="0" applyNumberFormat="1" applyFont="1" applyFill="1" applyBorder="1" applyAlignment="1" applyProtection="1">
      <alignment vertical="center"/>
    </xf>
    <xf numFmtId="170" fontId="22" fillId="0" borderId="0" xfId="0" applyNumberFormat="1" applyFont="1" applyFill="1" applyBorder="1" applyAlignment="1" applyProtection="1">
      <alignment vertical="center"/>
    </xf>
    <xf numFmtId="170" fontId="20" fillId="0" borderId="0" xfId="0" applyNumberFormat="1" applyFont="1" applyFill="1" applyBorder="1" applyAlignment="1" applyProtection="1">
      <alignment horizontal="justify" vertical="top"/>
    </xf>
    <xf numFmtId="170" fontId="20" fillId="0" borderId="0" xfId="0" applyNumberFormat="1" applyFont="1" applyFill="1" applyAlignment="1" applyProtection="1">
      <alignment vertical="center"/>
    </xf>
    <xf numFmtId="0" fontId="19" fillId="0" borderId="8" xfId="0" applyFont="1" applyFill="1" applyBorder="1" applyAlignment="1">
      <alignment horizontal="left" vertical="top" wrapText="1"/>
    </xf>
    <xf numFmtId="170" fontId="20"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2" fontId="18" fillId="0" borderId="1" xfId="2" applyNumberFormat="1" applyFont="1" applyFill="1" applyBorder="1" applyAlignment="1" applyProtection="1">
      <alignment horizontal="right" vertical="top" wrapText="1"/>
    </xf>
    <xf numFmtId="0" fontId="3" fillId="0" borderId="0" xfId="0" applyFont="1" applyFill="1" applyBorder="1" applyAlignment="1" applyProtection="1">
      <alignment horizontal="justify" vertical="top" wrapText="1"/>
    </xf>
    <xf numFmtId="0" fontId="20" fillId="0" borderId="0" xfId="0" applyFont="1" applyFill="1" applyBorder="1" applyAlignment="1" applyProtection="1">
      <alignment wrapText="1"/>
    </xf>
    <xf numFmtId="0" fontId="21" fillId="0" borderId="10" xfId="0" applyFont="1" applyBorder="1" applyAlignment="1">
      <alignment horizontal="justify" vertical="top" wrapText="1"/>
    </xf>
    <xf numFmtId="0" fontId="21" fillId="0" borderId="5" xfId="0" applyFont="1" applyBorder="1" applyAlignment="1">
      <alignment horizontal="justify" vertical="top" wrapText="1"/>
    </xf>
    <xf numFmtId="0" fontId="19" fillId="0" borderId="1" xfId="0" applyFont="1" applyFill="1" applyBorder="1" applyAlignment="1" applyProtection="1">
      <alignment wrapText="1"/>
    </xf>
    <xf numFmtId="0" fontId="19" fillId="0" borderId="1"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2" fontId="3" fillId="0" borderId="1" xfId="2"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1" fillId="0" borderId="10" xfId="0" applyFont="1" applyBorder="1" applyAlignment="1">
      <alignment horizontal="center" vertical="center" wrapText="1"/>
    </xf>
    <xf numFmtId="165" fontId="3" fillId="0" borderId="10" xfId="2" applyNumberFormat="1" applyFont="1" applyBorder="1" applyAlignment="1">
      <alignment horizontal="center" vertical="center" wrapText="1"/>
    </xf>
    <xf numFmtId="165" fontId="3" fillId="0" borderId="5" xfId="2" applyNumberFormat="1" applyFont="1" applyBorder="1" applyAlignment="1">
      <alignment horizontal="center" vertical="center" wrapText="1"/>
    </xf>
    <xf numFmtId="0" fontId="0" fillId="0" borderId="1" xfId="0" applyBorder="1" applyAlignment="1">
      <alignment vertical="center"/>
    </xf>
    <xf numFmtId="0" fontId="2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6" xfId="0" applyNumberFormat="1" applyFont="1" applyBorder="1" applyAlignment="1">
      <alignment horizontal="center"/>
    </xf>
    <xf numFmtId="4" fontId="21" fillId="0" borderId="1" xfId="0" applyNumberFormat="1" applyFont="1" applyFill="1" applyBorder="1" applyAlignment="1">
      <alignment horizontal="left" vertical="top"/>
    </xf>
    <xf numFmtId="0" fontId="21"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left" vertical="top"/>
    </xf>
    <xf numFmtId="0" fontId="19" fillId="0" borderId="0" xfId="0" applyFont="1" applyFill="1" applyAlignment="1">
      <alignment horizontal="left"/>
    </xf>
    <xf numFmtId="0" fontId="19" fillId="0" borderId="0" xfId="0" applyFont="1" applyFill="1" applyBorder="1" applyAlignment="1" applyProtection="1">
      <alignment horizontal="left"/>
    </xf>
    <xf numFmtId="0" fontId="19" fillId="0" borderId="0" xfId="0" applyFont="1" applyFill="1"/>
    <xf numFmtId="0" fontId="19" fillId="0" borderId="0" xfId="0" applyFont="1" applyFill="1" applyAlignment="1">
      <alignment vertical="center"/>
    </xf>
    <xf numFmtId="164" fontId="19" fillId="0" borderId="0" xfId="0" applyNumberFormat="1" applyFont="1" applyFill="1" applyBorder="1" applyAlignment="1" applyProtection="1">
      <alignment horizontal="left"/>
    </xf>
    <xf numFmtId="0" fontId="21" fillId="0" borderId="0" xfId="0" applyFont="1" applyFill="1"/>
    <xf numFmtId="0" fontId="21" fillId="0" borderId="0" xfId="0" applyNumberFormat="1" applyFont="1" applyAlignment="1">
      <alignment horizontal="left"/>
    </xf>
    <xf numFmtId="4" fontId="19" fillId="0" borderId="1" xfId="0" applyNumberFormat="1" applyFont="1" applyFill="1" applyBorder="1" applyAlignment="1">
      <alignment horizontal="right" vertical="top" wrapText="1"/>
    </xf>
    <xf numFmtId="0" fontId="19" fillId="0" borderId="1" xfId="0" applyFont="1" applyFill="1" applyBorder="1" applyAlignment="1">
      <alignment horizontal="right" vertical="top" wrapText="1"/>
    </xf>
    <xf numFmtId="3" fontId="19" fillId="0" borderId="1" xfId="0" applyNumberFormat="1" applyFont="1" applyFill="1" applyBorder="1" applyAlignment="1">
      <alignment horizontal="right" vertical="top" wrapText="1"/>
    </xf>
    <xf numFmtId="0" fontId="19" fillId="0" borderId="41" xfId="2" applyNumberFormat="1" applyFont="1" applyFill="1" applyBorder="1" applyAlignment="1" applyProtection="1">
      <alignment horizontal="right" vertical="top" wrapText="1"/>
    </xf>
    <xf numFmtId="2" fontId="19" fillId="0" borderId="41" xfId="2" applyNumberFormat="1" applyFont="1" applyFill="1" applyBorder="1" applyAlignment="1" applyProtection="1">
      <alignment horizontal="right" vertical="top" wrapText="1"/>
    </xf>
    <xf numFmtId="0" fontId="30" fillId="0" borderId="0" xfId="0" applyFont="1" applyFill="1" applyBorder="1" applyAlignment="1" applyProtection="1"/>
    <xf numFmtId="0" fontId="30" fillId="0" borderId="0" xfId="0" applyFont="1" applyFill="1" applyBorder="1" applyAlignment="1" applyProtection="1">
      <alignment horizontal="left"/>
    </xf>
    <xf numFmtId="164" fontId="30" fillId="0" borderId="0" xfId="0" applyNumberFormat="1" applyFont="1" applyFill="1" applyBorder="1" applyAlignment="1" applyProtection="1">
      <alignment horizontal="left"/>
    </xf>
    <xf numFmtId="0" fontId="30" fillId="0" borderId="0" xfId="0" applyFont="1" applyFill="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right" vertical="center"/>
    </xf>
    <xf numFmtId="164" fontId="30" fillId="0" borderId="0" xfId="2" applyNumberFormat="1" applyFont="1" applyFill="1" applyBorder="1" applyAlignment="1" applyProtection="1">
      <alignment vertical="center" wrapText="1"/>
    </xf>
    <xf numFmtId="0" fontId="30" fillId="0" borderId="0" xfId="0" applyFont="1" applyFill="1" applyBorder="1" applyAlignment="1" applyProtection="1">
      <alignment vertical="center"/>
    </xf>
    <xf numFmtId="2" fontId="3" fillId="0" borderId="1" xfId="0" applyNumberFormat="1" applyFont="1" applyFill="1" applyBorder="1" applyAlignment="1">
      <alignment vertical="top" wrapText="1"/>
    </xf>
    <xf numFmtId="2" fontId="18" fillId="0" borderId="5" xfId="2" applyNumberFormat="1" applyFont="1" applyFill="1" applyBorder="1" applyAlignment="1" applyProtection="1">
      <alignment horizontal="right" vertical="top" wrapText="1"/>
    </xf>
    <xf numFmtId="2" fontId="19" fillId="0" borderId="1" xfId="2" applyNumberFormat="1" applyFont="1" applyFill="1" applyBorder="1" applyAlignment="1" applyProtection="1">
      <alignment horizontal="right" vertical="top" wrapText="1"/>
    </xf>
    <xf numFmtId="4" fontId="19" fillId="0" borderId="1" xfId="0" applyNumberFormat="1" applyFont="1" applyFill="1" applyBorder="1" applyAlignment="1">
      <alignment vertical="center" wrapText="1"/>
    </xf>
    <xf numFmtId="2" fontId="19" fillId="0" borderId="1" xfId="0" applyNumberFormat="1" applyFont="1" applyFill="1" applyBorder="1" applyAlignment="1">
      <alignment vertical="center" wrapText="1"/>
    </xf>
    <xf numFmtId="2" fontId="19" fillId="0" borderId="10" xfId="2" applyNumberFormat="1" applyFont="1" applyFill="1" applyBorder="1" applyAlignment="1" applyProtection="1">
      <alignment horizontal="right" vertical="top" wrapText="1"/>
    </xf>
    <xf numFmtId="169" fontId="18" fillId="0" borderId="41" xfId="2" applyNumberFormat="1" applyFont="1" applyFill="1" applyBorder="1" applyAlignment="1" applyProtection="1">
      <alignment horizontal="right" vertical="top" wrapText="1"/>
    </xf>
    <xf numFmtId="2" fontId="19" fillId="0" borderId="43" xfId="2" applyNumberFormat="1" applyFont="1" applyFill="1" applyBorder="1" applyAlignment="1" applyProtection="1">
      <alignment horizontal="right" vertical="top" wrapText="1"/>
    </xf>
    <xf numFmtId="2" fontId="19" fillId="0" borderId="2" xfId="2" applyNumberFormat="1" applyFont="1" applyFill="1" applyBorder="1" applyAlignment="1" applyProtection="1">
      <alignment horizontal="right" vertical="top" wrapText="1"/>
    </xf>
    <xf numFmtId="2" fontId="19" fillId="0" borderId="30" xfId="2" applyNumberFormat="1" applyFont="1" applyFill="1" applyBorder="1" applyAlignment="1" applyProtection="1">
      <alignment horizontal="right" vertical="top" wrapText="1"/>
    </xf>
    <xf numFmtId="10" fontId="3" fillId="0" borderId="1" xfId="2" applyNumberFormat="1" applyFont="1" applyBorder="1" applyAlignment="1">
      <alignment horizontal="center" vertical="center" wrapText="1"/>
    </xf>
    <xf numFmtId="10" fontId="19" fillId="0" borderId="37" xfId="2" applyNumberFormat="1" applyFont="1" applyFill="1" applyBorder="1" applyAlignment="1" applyProtection="1">
      <alignment horizontal="right" vertical="top" wrapText="1"/>
    </xf>
    <xf numFmtId="171" fontId="18" fillId="0" borderId="1" xfId="2" applyNumberFormat="1" applyFont="1" applyFill="1" applyBorder="1" applyAlignment="1" applyProtection="1">
      <alignment horizontal="right" vertical="top" wrapText="1"/>
    </xf>
    <xf numFmtId="171" fontId="19" fillId="0" borderId="57" xfId="2" applyNumberFormat="1" applyFont="1" applyFill="1" applyBorder="1" applyAlignment="1" applyProtection="1">
      <alignment horizontal="right" vertical="top" wrapText="1"/>
    </xf>
    <xf numFmtId="171" fontId="19" fillId="0" borderId="56" xfId="2" applyNumberFormat="1" applyFont="1" applyFill="1" applyBorder="1" applyAlignment="1" applyProtection="1">
      <alignment horizontal="right" vertical="top" wrapText="1"/>
    </xf>
    <xf numFmtId="171" fontId="19" fillId="0" borderId="41" xfId="2" applyNumberFormat="1" applyFont="1" applyFill="1" applyBorder="1" applyAlignment="1" applyProtection="1">
      <alignment horizontal="right" vertical="top" wrapText="1"/>
    </xf>
    <xf numFmtId="10" fontId="18" fillId="0" borderId="42" xfId="2" applyNumberFormat="1" applyFont="1" applyFill="1" applyBorder="1" applyAlignment="1" applyProtection="1">
      <alignment horizontal="right" vertical="top" wrapText="1"/>
    </xf>
    <xf numFmtId="167" fontId="3" fillId="0" borderId="1" xfId="2"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0" fontId="30" fillId="0" borderId="0" xfId="0" applyFont="1" applyFill="1" applyBorder="1" applyAlignment="1" applyProtection="1">
      <alignment horizontal="left" wrapText="1"/>
    </xf>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2" fontId="32" fillId="0" borderId="1" xfId="0" applyNumberFormat="1" applyFont="1" applyFill="1" applyBorder="1" applyAlignment="1">
      <alignment vertical="center" wrapText="1"/>
    </xf>
    <xf numFmtId="172" fontId="3" fillId="0" borderId="1" xfId="2" applyNumberFormat="1" applyFont="1" applyFill="1" applyBorder="1" applyAlignment="1">
      <alignment horizontal="center" vertical="center" wrapText="1"/>
    </xf>
    <xf numFmtId="171" fontId="18" fillId="0" borderId="5" xfId="2" applyNumberFormat="1" applyFont="1" applyFill="1" applyBorder="1" applyAlignment="1" applyProtection="1">
      <alignment horizontal="right" vertical="top" wrapText="1"/>
    </xf>
    <xf numFmtId="173" fontId="18" fillId="0" borderId="5" xfId="2" applyNumberFormat="1" applyFont="1" applyFill="1" applyBorder="1" applyAlignment="1" applyProtection="1">
      <alignment horizontal="right" vertical="top" wrapText="1"/>
    </xf>
    <xf numFmtId="0" fontId="21" fillId="0" borderId="1" xfId="0" applyFont="1" applyFill="1" applyBorder="1" applyAlignment="1">
      <alignment horizontal="justify" vertical="top"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xf>
    <xf numFmtId="0" fontId="33" fillId="0" borderId="1" xfId="0" applyFont="1" applyBorder="1" applyAlignment="1">
      <alignment horizontal="justify" vertical="center" wrapText="1"/>
    </xf>
    <xf numFmtId="164" fontId="19" fillId="0" borderId="10" xfId="0" applyNumberFormat="1" applyFont="1" applyFill="1" applyBorder="1" applyAlignment="1" applyProtection="1">
      <alignment horizontal="left" vertical="top" wrapText="1"/>
    </xf>
    <xf numFmtId="49" fontId="19" fillId="0" borderId="24" xfId="0" applyNumberFormat="1" applyFont="1" applyFill="1" applyBorder="1" applyAlignment="1" applyProtection="1">
      <alignment horizontal="center" vertical="top" wrapText="1"/>
    </xf>
    <xf numFmtId="174" fontId="19" fillId="0" borderId="1" xfId="2" applyNumberFormat="1" applyFont="1" applyFill="1" applyBorder="1" applyAlignment="1">
      <alignment horizontal="center" vertical="center" wrapText="1"/>
    </xf>
    <xf numFmtId="174" fontId="19" fillId="0" borderId="41" xfId="2" applyNumberFormat="1" applyFont="1" applyFill="1" applyBorder="1" applyAlignment="1" applyProtection="1">
      <alignment horizontal="right" vertical="top" wrapText="1"/>
    </xf>
    <xf numFmtId="0" fontId="19" fillId="0" borderId="0" xfId="0" applyFont="1" applyFill="1" applyBorder="1" applyAlignment="1" applyProtection="1">
      <alignment wrapText="1"/>
    </xf>
    <xf numFmtId="169" fontId="19" fillId="0" borderId="41" xfId="2" applyNumberFormat="1" applyFont="1" applyFill="1" applyBorder="1" applyAlignment="1" applyProtection="1">
      <alignment horizontal="center" vertical="center" wrapText="1"/>
    </xf>
    <xf numFmtId="167" fontId="19" fillId="0" borderId="1" xfId="2" applyNumberFormat="1" applyFont="1" applyFill="1" applyBorder="1" applyAlignment="1">
      <alignment horizontal="center" vertical="center" wrapText="1"/>
    </xf>
    <xf numFmtId="10" fontId="18" fillId="0" borderId="1" xfId="2" applyNumberFormat="1" applyFont="1" applyFill="1" applyBorder="1" applyAlignment="1" applyProtection="1">
      <alignment horizontal="center" vertical="center" wrapText="1"/>
    </xf>
    <xf numFmtId="171" fontId="19" fillId="0" borderId="1" xfId="2" applyNumberFormat="1" applyFont="1" applyFill="1" applyBorder="1" applyAlignment="1" applyProtection="1">
      <alignment horizontal="right" vertical="top" wrapText="1"/>
    </xf>
    <xf numFmtId="171" fontId="19" fillId="0" borderId="58" xfId="2" applyNumberFormat="1" applyFont="1" applyFill="1" applyBorder="1" applyAlignment="1" applyProtection="1">
      <alignment horizontal="right" vertical="top" wrapText="1"/>
    </xf>
    <xf numFmtId="171" fontId="19" fillId="0" borderId="51" xfId="2" applyNumberFormat="1" applyFont="1" applyFill="1" applyBorder="1" applyAlignment="1" applyProtection="1">
      <alignment horizontal="right" vertical="top" wrapText="1"/>
    </xf>
    <xf numFmtId="171" fontId="19" fillId="0" borderId="2" xfId="2" applyNumberFormat="1" applyFont="1" applyFill="1" applyBorder="1" applyAlignment="1" applyProtection="1">
      <alignment horizontal="right" vertical="top" wrapText="1"/>
    </xf>
    <xf numFmtId="171" fontId="19" fillId="0" borderId="7" xfId="2" applyNumberFormat="1" applyFont="1" applyFill="1" applyBorder="1" applyAlignment="1" applyProtection="1">
      <alignment horizontal="right" vertical="top" wrapText="1"/>
    </xf>
    <xf numFmtId="171" fontId="19" fillId="0" borderId="46" xfId="2" applyNumberFormat="1" applyFont="1" applyFill="1" applyBorder="1" applyAlignment="1" applyProtection="1">
      <alignment horizontal="right" vertical="top" wrapText="1"/>
    </xf>
    <xf numFmtId="171" fontId="19" fillId="0" borderId="52" xfId="2" applyNumberFormat="1" applyFont="1" applyFill="1" applyBorder="1" applyAlignment="1" applyProtection="1">
      <alignment horizontal="right" vertical="top" wrapText="1"/>
    </xf>
    <xf numFmtId="171" fontId="19" fillId="0" borderId="43" xfId="2" applyNumberFormat="1" applyFont="1" applyFill="1" applyBorder="1" applyAlignment="1" applyProtection="1">
      <alignment horizontal="right" vertical="top" wrapText="1"/>
    </xf>
    <xf numFmtId="171" fontId="19" fillId="0" borderId="48" xfId="2" applyNumberFormat="1" applyFont="1" applyFill="1" applyBorder="1" applyAlignment="1" applyProtection="1">
      <alignment horizontal="right" vertical="top" wrapText="1"/>
    </xf>
    <xf numFmtId="171" fontId="19" fillId="0" borderId="1" xfId="2" applyNumberFormat="1" applyFont="1" applyFill="1" applyBorder="1" applyAlignment="1">
      <alignment horizontal="center" vertical="center" wrapText="1"/>
    </xf>
    <xf numFmtId="171" fontId="19" fillId="0" borderId="10" xfId="2" applyNumberFormat="1" applyFont="1" applyFill="1" applyBorder="1" applyAlignment="1" applyProtection="1">
      <alignment horizontal="center" vertical="center" wrapText="1"/>
    </xf>
    <xf numFmtId="169" fontId="19" fillId="0" borderId="1" xfId="2" applyNumberFormat="1" applyFont="1" applyFill="1" applyBorder="1" applyAlignment="1" applyProtection="1">
      <alignment horizontal="center" vertical="center" wrapText="1"/>
    </xf>
    <xf numFmtId="169" fontId="18" fillId="0" borderId="1" xfId="2" applyNumberFormat="1" applyFont="1" applyFill="1" applyBorder="1" applyAlignment="1" applyProtection="1">
      <alignment horizontal="center" vertical="center" wrapText="1"/>
    </xf>
    <xf numFmtId="10" fontId="19" fillId="0" borderId="1" xfId="2" applyNumberFormat="1" applyFont="1" applyFill="1" applyBorder="1" applyAlignment="1" applyProtection="1">
      <alignment horizontal="center" vertical="center" wrapText="1"/>
    </xf>
    <xf numFmtId="175" fontId="18" fillId="0" borderId="5" xfId="2" applyNumberFormat="1" applyFont="1" applyFill="1" applyBorder="1" applyAlignment="1" applyProtection="1">
      <alignment horizontal="right" vertical="top"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7" xfId="0" applyFont="1" applyFill="1" applyBorder="1" applyAlignment="1" applyProtection="1">
      <alignment horizontal="center" vertical="top" wrapText="1"/>
    </xf>
    <xf numFmtId="49" fontId="19" fillId="0" borderId="26" xfId="0" applyNumberFormat="1" applyFont="1" applyFill="1" applyBorder="1" applyAlignment="1" applyProtection="1">
      <alignment horizontal="center" vertical="top" wrapText="1"/>
    </xf>
    <xf numFmtId="49" fontId="19" fillId="0" borderId="7" xfId="0" applyNumberFormat="1" applyFont="1" applyFill="1" applyBorder="1" applyAlignment="1" applyProtection="1">
      <alignment horizontal="center" vertical="top" wrapText="1"/>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10" fontId="19" fillId="0" borderId="10" xfId="0" applyNumberFormat="1" applyFont="1" applyFill="1" applyBorder="1" applyAlignment="1" applyProtection="1">
      <alignment horizontal="left" vertical="top" wrapText="1"/>
    </xf>
    <xf numFmtId="10" fontId="19" fillId="0" borderId="8" xfId="0" applyNumberFormat="1" applyFont="1" applyFill="1" applyBorder="1" applyAlignment="1" applyProtection="1">
      <alignment horizontal="left" vertical="top" wrapText="1"/>
    </xf>
    <xf numFmtId="10" fontId="19" fillId="0" borderId="5" xfId="0" applyNumberFormat="1" applyFont="1" applyFill="1" applyBorder="1" applyAlignment="1" applyProtection="1">
      <alignment horizontal="left" vertical="top" wrapText="1"/>
    </xf>
    <xf numFmtId="49" fontId="19" fillId="0" borderId="28" xfId="0" applyNumberFormat="1" applyFont="1" applyFill="1" applyBorder="1" applyAlignment="1" applyProtection="1">
      <alignment horizontal="center" vertical="top" wrapText="1"/>
    </xf>
    <xf numFmtId="49" fontId="19" fillId="0" borderId="29" xfId="0" applyNumberFormat="1" applyFont="1" applyFill="1" applyBorder="1" applyAlignment="1" applyProtection="1">
      <alignment horizontal="center" vertical="top" wrapText="1"/>
    </xf>
    <xf numFmtId="49" fontId="19" fillId="0" borderId="30" xfId="0" applyNumberFormat="1" applyFont="1" applyFill="1" applyBorder="1" applyAlignment="1" applyProtection="1">
      <alignment horizontal="center" vertical="top" wrapText="1"/>
    </xf>
    <xf numFmtId="49" fontId="19" fillId="0" borderId="19"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alignment horizontal="center" vertical="top" wrapText="1"/>
    </xf>
    <xf numFmtId="49" fontId="19" fillId="0" borderId="15" xfId="0" applyNumberFormat="1" applyFont="1" applyFill="1" applyBorder="1" applyAlignment="1" applyProtection="1">
      <alignment horizontal="center" vertical="top" wrapText="1"/>
    </xf>
    <xf numFmtId="49" fontId="19" fillId="0" borderId="24" xfId="0" applyNumberFormat="1" applyFont="1" applyFill="1" applyBorder="1" applyAlignment="1" applyProtection="1">
      <alignment horizontal="center" vertical="top" wrapText="1"/>
    </xf>
    <xf numFmtId="49" fontId="19" fillId="0" borderId="6" xfId="0" applyNumberFormat="1" applyFont="1" applyFill="1" applyBorder="1" applyAlignment="1" applyProtection="1">
      <alignment horizontal="center" vertical="top" wrapText="1"/>
    </xf>
    <xf numFmtId="49" fontId="19" fillId="0" borderId="3" xfId="0" applyNumberFormat="1" applyFont="1" applyFill="1" applyBorder="1" applyAlignment="1" applyProtection="1">
      <alignment horizontal="center" vertical="top" wrapText="1"/>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18" fillId="0" borderId="2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49" fontId="19" fillId="0" borderId="2" xfId="0" applyNumberFormat="1" applyFont="1" applyFill="1" applyBorder="1" applyAlignment="1" applyProtection="1">
      <alignment horizontal="center" vertical="top" wrapText="1"/>
    </xf>
    <xf numFmtId="164" fontId="19" fillId="0" borderId="1" xfId="0" applyNumberFormat="1" applyFont="1" applyFill="1" applyBorder="1" applyAlignment="1" applyProtection="1">
      <alignment horizontal="left" vertical="top" wrapText="1"/>
    </xf>
    <xf numFmtId="49" fontId="19" fillId="0" borderId="1" xfId="0" applyNumberFormat="1" applyFont="1" applyFill="1" applyBorder="1" applyAlignment="1" applyProtection="1">
      <alignment horizontal="center" vertical="top" wrapText="1"/>
    </xf>
    <xf numFmtId="0" fontId="30" fillId="0" borderId="0" xfId="0" applyFont="1" applyFill="1" applyBorder="1" applyAlignment="1" applyProtection="1">
      <alignment horizontal="left" wrapText="1"/>
    </xf>
    <xf numFmtId="0" fontId="31" fillId="0" borderId="0" xfId="0" applyFont="1" applyFill="1" applyAlignment="1">
      <alignment horizontal="left"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27" fillId="0" borderId="29" xfId="0" applyFont="1" applyFill="1" applyBorder="1"/>
    <xf numFmtId="0" fontId="27" fillId="0" borderId="30" xfId="0" applyFont="1" applyFill="1" applyBorder="1"/>
    <xf numFmtId="0" fontId="27" fillId="0" borderId="19" xfId="0" applyFont="1" applyFill="1" applyBorder="1"/>
    <xf numFmtId="0" fontId="27" fillId="0" borderId="0" xfId="0" applyFont="1" applyFill="1"/>
    <xf numFmtId="0" fontId="27" fillId="0" borderId="15" xfId="0" applyFont="1" applyFill="1" applyBorder="1"/>
    <xf numFmtId="0" fontId="27" fillId="0" borderId="24" xfId="0" applyFont="1" applyFill="1" applyBorder="1"/>
    <xf numFmtId="0" fontId="27" fillId="0" borderId="6" xfId="0" applyFont="1" applyFill="1" applyBorder="1"/>
    <xf numFmtId="0" fontId="27" fillId="0" borderId="3" xfId="0" applyFont="1" applyFill="1" applyBorder="1"/>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164" fontId="19" fillId="0" borderId="4" xfId="0" applyNumberFormat="1" applyFont="1" applyFill="1" applyBorder="1" applyAlignment="1" applyProtection="1">
      <alignment horizontal="center" vertical="top" wrapText="1"/>
    </xf>
    <xf numFmtId="0" fontId="25" fillId="0" borderId="7" xfId="0" applyFont="1" applyFill="1" applyBorder="1" applyAlignment="1">
      <alignment horizontal="center" vertical="top" wrapText="1"/>
    </xf>
    <xf numFmtId="0" fontId="25" fillId="0" borderId="2" xfId="0" applyFont="1" applyFill="1" applyBorder="1" applyAlignment="1">
      <alignment horizontal="center" vertical="top" wrapText="1"/>
    </xf>
    <xf numFmtId="164" fontId="19" fillId="0" borderId="7"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6" fillId="0" borderId="29" xfId="0" applyFont="1" applyFill="1" applyBorder="1" applyAlignment="1">
      <alignment vertical="top" wrapText="1"/>
    </xf>
    <xf numFmtId="0" fontId="26"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6" fillId="0" borderId="0" xfId="0" applyFont="1" applyFill="1" applyAlignment="1">
      <alignment vertical="top" wrapText="1"/>
    </xf>
    <xf numFmtId="0" fontId="26"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6" fillId="0" borderId="6" xfId="0" applyFont="1" applyFill="1" applyBorder="1" applyAlignment="1">
      <alignment vertical="top" wrapText="1"/>
    </xf>
    <xf numFmtId="0" fontId="26" fillId="0" borderId="3" xfId="0" applyFont="1" applyFill="1" applyBorder="1" applyAlignment="1">
      <alignment vertical="top" wrapText="1"/>
    </xf>
    <xf numFmtId="169" fontId="19" fillId="0" borderId="10" xfId="0" applyNumberFormat="1" applyFont="1" applyFill="1" applyBorder="1" applyAlignment="1" applyProtection="1">
      <alignment horizontal="left" vertical="top" wrapText="1"/>
    </xf>
    <xf numFmtId="0" fontId="22"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2"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vertical="top" wrapText="1"/>
    </xf>
    <xf numFmtId="0" fontId="1" fillId="0" borderId="5" xfId="0" applyFont="1" applyBorder="1" applyAlignment="1">
      <alignment horizontal="center" vertical="top" wrapText="1"/>
    </xf>
    <xf numFmtId="0" fontId="21" fillId="0" borderId="0" xfId="0" applyFont="1" applyAlignment="1">
      <alignment horizontal="left" vertical="center"/>
    </xf>
    <xf numFmtId="0" fontId="23"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19" fillId="0" borderId="0" xfId="0" applyNumberFormat="1" applyFont="1" applyAlignment="1">
      <alignment horizontal="left" vertical="center"/>
    </xf>
    <xf numFmtId="0" fontId="23" fillId="0" borderId="0" xfId="0" applyFont="1" applyBorder="1" applyAlignment="1">
      <alignment horizontal="center" vertical="center" wrapText="1"/>
    </xf>
    <xf numFmtId="0" fontId="23" fillId="0" borderId="6" xfId="0" applyFont="1" applyBorder="1" applyAlignment="1">
      <alignment horizontal="center" vertical="top" wrapText="1"/>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19" fillId="0" borderId="0" xfId="0" applyFont="1" applyFill="1" applyBorder="1" applyAlignment="1" applyProtection="1">
      <alignment horizontal="center"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sqref="A1:B2"/>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330" t="s">
        <v>39</v>
      </c>
      <c r="B1" s="331"/>
      <c r="C1" s="332" t="s">
        <v>40</v>
      </c>
      <c r="D1" s="333" t="s">
        <v>45</v>
      </c>
      <c r="E1" s="334"/>
      <c r="F1" s="335"/>
      <c r="G1" s="333" t="s">
        <v>17</v>
      </c>
      <c r="H1" s="334"/>
      <c r="I1" s="335"/>
      <c r="J1" s="333" t="s">
        <v>18</v>
      </c>
      <c r="K1" s="334"/>
      <c r="L1" s="335"/>
      <c r="M1" s="333" t="s">
        <v>22</v>
      </c>
      <c r="N1" s="334"/>
      <c r="O1" s="335"/>
      <c r="P1" s="336" t="s">
        <v>23</v>
      </c>
      <c r="Q1" s="337"/>
      <c r="R1" s="333" t="s">
        <v>24</v>
      </c>
      <c r="S1" s="334"/>
      <c r="T1" s="335"/>
      <c r="U1" s="333" t="s">
        <v>25</v>
      </c>
      <c r="V1" s="334"/>
      <c r="W1" s="335"/>
      <c r="X1" s="336" t="s">
        <v>26</v>
      </c>
      <c r="Y1" s="338"/>
      <c r="Z1" s="337"/>
      <c r="AA1" s="336" t="s">
        <v>27</v>
      </c>
      <c r="AB1" s="337"/>
      <c r="AC1" s="333" t="s">
        <v>28</v>
      </c>
      <c r="AD1" s="334"/>
      <c r="AE1" s="335"/>
      <c r="AF1" s="333" t="s">
        <v>29</v>
      </c>
      <c r="AG1" s="334"/>
      <c r="AH1" s="335"/>
      <c r="AI1" s="333" t="s">
        <v>30</v>
      </c>
      <c r="AJ1" s="334"/>
      <c r="AK1" s="335"/>
      <c r="AL1" s="336" t="s">
        <v>31</v>
      </c>
      <c r="AM1" s="337"/>
      <c r="AN1" s="333" t="s">
        <v>32</v>
      </c>
      <c r="AO1" s="334"/>
      <c r="AP1" s="335"/>
      <c r="AQ1" s="333" t="s">
        <v>33</v>
      </c>
      <c r="AR1" s="334"/>
      <c r="AS1" s="335"/>
      <c r="AT1" s="333" t="s">
        <v>34</v>
      </c>
      <c r="AU1" s="334"/>
      <c r="AV1" s="335"/>
    </row>
    <row r="2" spans="1:48" ht="39" customHeight="1">
      <c r="A2" s="331"/>
      <c r="B2" s="331"/>
      <c r="C2" s="332"/>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332" t="s">
        <v>83</v>
      </c>
      <c r="B3" s="332"/>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332"/>
      <c r="B4" s="332"/>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332"/>
      <c r="B5" s="332"/>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332"/>
      <c r="B6" s="332"/>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332"/>
      <c r="B7" s="332"/>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332"/>
      <c r="B8" s="332"/>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332"/>
      <c r="B9" s="332"/>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sqref="A1:E1"/>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339" t="s">
        <v>58</v>
      </c>
      <c r="B1" s="339"/>
      <c r="C1" s="339"/>
      <c r="D1" s="339"/>
      <c r="E1" s="339"/>
    </row>
    <row r="2" spans="1:5">
      <c r="A2" s="12"/>
      <c r="B2" s="12"/>
      <c r="C2" s="12"/>
      <c r="D2" s="12"/>
      <c r="E2" s="12"/>
    </row>
    <row r="3" spans="1:5">
      <c r="A3" s="340" t="s">
        <v>130</v>
      </c>
      <c r="B3" s="340"/>
      <c r="C3" s="340"/>
      <c r="D3" s="340"/>
      <c r="E3" s="340"/>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341" t="s">
        <v>79</v>
      </c>
      <c r="B26" s="341"/>
      <c r="C26" s="341"/>
      <c r="D26" s="341"/>
      <c r="E26" s="341"/>
    </row>
    <row r="27" spans="1:5">
      <c r="A27" s="28"/>
      <c r="B27" s="28"/>
      <c r="C27" s="28"/>
      <c r="D27" s="28"/>
      <c r="E27" s="28"/>
    </row>
    <row r="28" spans="1:5">
      <c r="A28" s="341" t="s">
        <v>80</v>
      </c>
      <c r="B28" s="341"/>
      <c r="C28" s="341"/>
      <c r="D28" s="341"/>
      <c r="E28" s="341"/>
    </row>
    <row r="29" spans="1:5">
      <c r="A29" s="341"/>
      <c r="B29" s="341"/>
      <c r="C29" s="341"/>
      <c r="D29" s="341"/>
      <c r="E29" s="341"/>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sheetViews>
  <sheetFormatPr defaultColWidth="9.109375" defaultRowHeight="13.2"/>
  <cols>
    <col min="1" max="1" width="4.5546875" style="46" customWidth="1"/>
    <col min="2" max="2" width="42.5546875" style="46" customWidth="1"/>
    <col min="3" max="3" width="6.88671875" style="46" customWidth="1"/>
    <col min="4" max="15" width="9.5546875" style="46" customWidth="1"/>
    <col min="16" max="17" width="10.5546875" style="46" customWidth="1"/>
    <col min="18" max="29" width="0" style="47" hidden="1" customWidth="1"/>
    <col min="30" max="16384" width="9.109375" style="47"/>
  </cols>
  <sheetData>
    <row r="1" spans="1:256">
      <c r="Q1" s="35" t="s">
        <v>51</v>
      </c>
    </row>
    <row r="2" spans="1:256">
      <c r="A2" s="48" t="s">
        <v>82</v>
      </c>
      <c r="B2" s="49"/>
      <c r="C2" s="49"/>
      <c r="D2" s="49"/>
      <c r="E2" s="49"/>
      <c r="F2" s="49"/>
      <c r="G2" s="49"/>
      <c r="H2" s="49"/>
      <c r="I2" s="49"/>
      <c r="J2" s="49"/>
      <c r="K2" s="49"/>
      <c r="L2" s="49"/>
      <c r="M2" s="49"/>
      <c r="N2" s="49"/>
      <c r="O2" s="49"/>
      <c r="P2" s="49"/>
      <c r="Q2" s="49"/>
    </row>
    <row r="3" spans="1:256" s="51" customFormat="1" ht="53.25" customHeight="1">
      <c r="A3" s="39" t="s">
        <v>0</v>
      </c>
      <c r="B3" s="355" t="s">
        <v>46</v>
      </c>
      <c r="C3" s="355"/>
      <c r="D3" s="39" t="s">
        <v>17</v>
      </c>
      <c r="E3" s="50" t="s">
        <v>18</v>
      </c>
      <c r="F3" s="39" t="s">
        <v>22</v>
      </c>
      <c r="G3" s="50" t="s">
        <v>24</v>
      </c>
      <c r="H3" s="39" t="s">
        <v>25</v>
      </c>
      <c r="I3" s="50" t="s">
        <v>26</v>
      </c>
      <c r="J3" s="39" t="s">
        <v>28</v>
      </c>
      <c r="K3" s="50" t="s">
        <v>29</v>
      </c>
      <c r="L3" s="39" t="s">
        <v>30</v>
      </c>
      <c r="M3" s="50" t="s">
        <v>32</v>
      </c>
      <c r="N3" s="39" t="s">
        <v>33</v>
      </c>
      <c r="O3" s="50" t="s">
        <v>34</v>
      </c>
      <c r="P3" s="39" t="s">
        <v>81</v>
      </c>
      <c r="Q3" s="39" t="s">
        <v>50</v>
      </c>
      <c r="R3" s="38" t="s">
        <v>17</v>
      </c>
      <c r="S3" s="30" t="s">
        <v>18</v>
      </c>
      <c r="T3" s="38" t="s">
        <v>22</v>
      </c>
      <c r="U3" s="30" t="s">
        <v>24</v>
      </c>
      <c r="V3" s="38" t="s">
        <v>25</v>
      </c>
      <c r="W3" s="30" t="s">
        <v>26</v>
      </c>
      <c r="X3" s="38" t="s">
        <v>28</v>
      </c>
      <c r="Y3" s="30" t="s">
        <v>29</v>
      </c>
      <c r="Z3" s="38" t="s">
        <v>30</v>
      </c>
      <c r="AA3" s="30" t="s">
        <v>32</v>
      </c>
      <c r="AB3" s="38" t="s">
        <v>33</v>
      </c>
      <c r="AC3" s="30" t="s">
        <v>34</v>
      </c>
    </row>
    <row r="4" spans="1:256" ht="15" customHeight="1">
      <c r="A4" s="52" t="s">
        <v>84</v>
      </c>
      <c r="B4" s="53"/>
      <c r="C4" s="53"/>
      <c r="D4" s="53"/>
      <c r="E4" s="49"/>
      <c r="F4" s="49"/>
      <c r="G4" s="49"/>
      <c r="H4" s="49"/>
      <c r="I4" s="49"/>
      <c r="J4" s="49"/>
      <c r="K4" s="49"/>
      <c r="L4" s="49"/>
      <c r="M4" s="49"/>
      <c r="N4" s="49"/>
      <c r="O4" s="49"/>
      <c r="P4" s="49"/>
      <c r="Q4" s="54"/>
    </row>
    <row r="5" spans="1:256" ht="283.5" customHeight="1">
      <c r="A5" s="342" t="s">
        <v>1</v>
      </c>
      <c r="B5" s="349" t="s">
        <v>85</v>
      </c>
      <c r="C5" s="55" t="s">
        <v>20</v>
      </c>
      <c r="D5" s="57" t="s">
        <v>217</v>
      </c>
      <c r="E5" s="57" t="s">
        <v>218</v>
      </c>
      <c r="F5" s="57" t="s">
        <v>219</v>
      </c>
      <c r="G5" s="57" t="s">
        <v>220</v>
      </c>
      <c r="H5" s="57" t="s">
        <v>219</v>
      </c>
      <c r="I5" s="57" t="s">
        <v>221</v>
      </c>
      <c r="J5" s="57" t="s">
        <v>220</v>
      </c>
      <c r="K5" s="57" t="s">
        <v>222</v>
      </c>
      <c r="L5" s="57" t="s">
        <v>223</v>
      </c>
      <c r="M5" s="57" t="s">
        <v>224</v>
      </c>
      <c r="N5" s="57" t="s">
        <v>223</v>
      </c>
      <c r="O5" s="57" t="s">
        <v>225</v>
      </c>
      <c r="P5" s="58"/>
      <c r="Q5" s="58"/>
    </row>
    <row r="6" spans="1:256" ht="105.75" customHeight="1">
      <c r="A6" s="342"/>
      <c r="B6" s="349"/>
      <c r="C6" s="55"/>
      <c r="D6" s="57"/>
      <c r="E6" s="57"/>
      <c r="F6" s="57"/>
      <c r="G6" s="57"/>
      <c r="H6" s="57"/>
      <c r="I6" s="57"/>
      <c r="J6" s="57"/>
      <c r="K6" s="59" t="s">
        <v>200</v>
      </c>
      <c r="L6" s="59" t="s">
        <v>201</v>
      </c>
      <c r="M6" s="59" t="s">
        <v>202</v>
      </c>
      <c r="N6" s="59" t="s">
        <v>203</v>
      </c>
      <c r="O6" s="57" t="s">
        <v>205</v>
      </c>
      <c r="P6" s="58"/>
      <c r="Q6" s="58"/>
    </row>
    <row r="7" spans="1:256" ht="74.25" customHeight="1">
      <c r="A7" s="342"/>
      <c r="B7" s="349"/>
      <c r="C7" s="55" t="s">
        <v>21</v>
      </c>
      <c r="D7" s="57"/>
      <c r="E7" s="58"/>
      <c r="F7" s="58"/>
      <c r="G7" s="58"/>
      <c r="H7" s="58"/>
      <c r="I7" s="58"/>
      <c r="J7" s="58"/>
      <c r="K7" s="58"/>
      <c r="L7" s="58"/>
      <c r="M7" s="58"/>
      <c r="N7" s="58"/>
      <c r="O7" s="58"/>
      <c r="P7" s="58"/>
      <c r="Q7" s="58"/>
    </row>
    <row r="8" spans="1:256" ht="175.5" customHeight="1">
      <c r="A8" s="342" t="s">
        <v>3</v>
      </c>
      <c r="B8" s="349" t="s">
        <v>86</v>
      </c>
      <c r="C8" s="55" t="s">
        <v>20</v>
      </c>
      <c r="D8" s="57"/>
      <c r="E8" s="58"/>
      <c r="F8" s="58"/>
      <c r="G8" s="58"/>
      <c r="H8" s="58"/>
      <c r="I8" s="59" t="s">
        <v>200</v>
      </c>
      <c r="J8" s="59" t="s">
        <v>201</v>
      </c>
      <c r="K8" s="59" t="s">
        <v>202</v>
      </c>
      <c r="L8" s="59" t="s">
        <v>203</v>
      </c>
      <c r="M8" s="343" t="s">
        <v>205</v>
      </c>
      <c r="N8" s="344"/>
      <c r="O8" s="345"/>
      <c r="P8" s="58"/>
      <c r="Q8" s="58"/>
    </row>
    <row r="9" spans="1:256" ht="33.75" customHeight="1">
      <c r="A9" s="342"/>
      <c r="B9" s="349"/>
      <c r="C9" s="55" t="s">
        <v>21</v>
      </c>
      <c r="D9" s="57"/>
      <c r="E9" s="58"/>
      <c r="F9" s="58"/>
      <c r="G9" s="58"/>
      <c r="H9" s="58"/>
      <c r="I9" s="58"/>
      <c r="J9" s="58"/>
      <c r="K9" s="58"/>
      <c r="L9" s="58"/>
      <c r="M9" s="58"/>
      <c r="N9" s="58"/>
      <c r="O9" s="58"/>
      <c r="P9" s="58"/>
      <c r="Q9" s="58"/>
    </row>
    <row r="10" spans="1:256" ht="151.5" customHeight="1">
      <c r="A10" s="342" t="s">
        <v>4</v>
      </c>
      <c r="B10" s="349" t="s">
        <v>87</v>
      </c>
      <c r="C10" s="55" t="s">
        <v>20</v>
      </c>
      <c r="D10" s="57" t="s">
        <v>206</v>
      </c>
      <c r="E10" s="57"/>
      <c r="F10" s="57" t="s">
        <v>207</v>
      </c>
      <c r="G10" s="57"/>
      <c r="H10" s="57" t="s">
        <v>208</v>
      </c>
      <c r="I10" s="57" t="s">
        <v>209</v>
      </c>
      <c r="J10" s="57" t="s">
        <v>210</v>
      </c>
      <c r="K10" s="57"/>
      <c r="L10" s="57"/>
      <c r="M10" s="57" t="s">
        <v>211</v>
      </c>
      <c r="N10" s="57"/>
      <c r="O10" s="57"/>
      <c r="P10" s="58"/>
      <c r="Q10" s="58"/>
    </row>
    <row r="11" spans="1:256" ht="40.5" customHeight="1">
      <c r="A11" s="342"/>
      <c r="B11" s="349"/>
      <c r="C11" s="55" t="s">
        <v>21</v>
      </c>
      <c r="D11" s="57"/>
      <c r="E11" s="58"/>
      <c r="F11" s="58"/>
      <c r="G11" s="58"/>
      <c r="H11" s="58"/>
      <c r="I11" s="58"/>
      <c r="J11" s="58"/>
      <c r="K11" s="58"/>
      <c r="L11" s="58"/>
      <c r="M11" s="58"/>
      <c r="N11" s="58"/>
      <c r="O11" s="58"/>
      <c r="P11" s="58"/>
      <c r="Q11" s="58"/>
    </row>
    <row r="12" spans="1:256" ht="355.5" customHeight="1">
      <c r="A12" s="342" t="s">
        <v>5</v>
      </c>
      <c r="B12" s="349" t="s">
        <v>228</v>
      </c>
      <c r="C12" s="55" t="s">
        <v>20</v>
      </c>
      <c r="D12" s="57"/>
      <c r="E12" s="57" t="s">
        <v>149</v>
      </c>
      <c r="F12" s="57"/>
      <c r="G12" s="57" t="s">
        <v>150</v>
      </c>
      <c r="H12" s="57" t="s">
        <v>151</v>
      </c>
      <c r="I12" s="57" t="s">
        <v>152</v>
      </c>
      <c r="J12" s="57"/>
      <c r="K12" s="57"/>
      <c r="L12" s="57" t="s">
        <v>151</v>
      </c>
      <c r="M12" s="57"/>
      <c r="N12" s="57"/>
      <c r="O12" s="57" t="s">
        <v>153</v>
      </c>
      <c r="P12" s="58"/>
      <c r="Q12" s="58"/>
    </row>
    <row r="13" spans="1:256" ht="24" customHeight="1">
      <c r="A13" s="342"/>
      <c r="B13" s="349"/>
      <c r="C13" s="55" t="s">
        <v>21</v>
      </c>
      <c r="D13" s="57"/>
      <c r="E13" s="58"/>
      <c r="F13" s="58"/>
      <c r="G13" s="58"/>
      <c r="H13" s="58"/>
      <c r="I13" s="58"/>
      <c r="J13" s="58"/>
      <c r="K13" s="58"/>
      <c r="L13" s="58"/>
      <c r="M13" s="58"/>
      <c r="N13" s="58"/>
      <c r="O13" s="58"/>
      <c r="P13" s="58"/>
      <c r="Q13" s="58"/>
    </row>
    <row r="14" spans="1:256" ht="96" customHeight="1">
      <c r="A14" s="342" t="s">
        <v>9</v>
      </c>
      <c r="B14" s="349" t="s">
        <v>88</v>
      </c>
      <c r="C14" s="55" t="s">
        <v>20</v>
      </c>
      <c r="D14" s="57"/>
      <c r="E14" s="58"/>
      <c r="F14" s="63" t="s">
        <v>240</v>
      </c>
      <c r="G14" s="58"/>
      <c r="H14" s="58"/>
      <c r="I14" s="58"/>
      <c r="J14" s="58"/>
      <c r="K14" s="58"/>
      <c r="L14" s="58"/>
      <c r="M14" s="58"/>
      <c r="N14" s="58"/>
      <c r="O14" s="58"/>
      <c r="P14" s="58"/>
      <c r="Q14" s="58"/>
    </row>
    <row r="15" spans="1:256" ht="39" customHeight="1">
      <c r="A15" s="342"/>
      <c r="B15" s="349"/>
      <c r="C15" s="55" t="s">
        <v>21</v>
      </c>
      <c r="D15" s="57"/>
      <c r="E15" s="58"/>
      <c r="F15" s="58"/>
      <c r="G15" s="58"/>
      <c r="H15" s="58"/>
      <c r="I15" s="58"/>
      <c r="J15" s="58"/>
      <c r="K15" s="58"/>
      <c r="L15" s="58"/>
      <c r="M15" s="58"/>
      <c r="N15" s="58"/>
      <c r="O15" s="58"/>
      <c r="P15" s="58"/>
      <c r="Q15" s="58"/>
    </row>
    <row r="16" spans="1:256">
      <c r="A16" s="32" t="s">
        <v>89</v>
      </c>
      <c r="B16" s="64"/>
      <c r="C16" s="64"/>
      <c r="D16" s="61"/>
      <c r="E16" s="61"/>
      <c r="F16" s="61"/>
      <c r="G16" s="61"/>
      <c r="H16" s="61"/>
      <c r="I16" s="61"/>
      <c r="J16" s="61"/>
      <c r="K16" s="61"/>
      <c r="L16" s="61"/>
      <c r="M16" s="61"/>
      <c r="N16" s="61"/>
      <c r="O16" s="61"/>
      <c r="P16" s="61"/>
      <c r="Q16" s="62"/>
      <c r="AI16" s="360"/>
      <c r="AJ16" s="360"/>
      <c r="AK16" s="360"/>
      <c r="AZ16" s="360"/>
      <c r="BA16" s="360"/>
      <c r="BB16" s="360"/>
      <c r="BQ16" s="360"/>
      <c r="BR16" s="360"/>
      <c r="BS16" s="360"/>
      <c r="CH16" s="360"/>
      <c r="CI16" s="360"/>
      <c r="CJ16" s="360"/>
      <c r="CY16" s="360"/>
      <c r="CZ16" s="360"/>
      <c r="DA16" s="360"/>
      <c r="DP16" s="360"/>
      <c r="DQ16" s="360"/>
      <c r="DR16" s="360"/>
      <c r="EG16" s="360"/>
      <c r="EH16" s="360"/>
      <c r="EI16" s="360"/>
      <c r="EX16" s="360"/>
      <c r="EY16" s="360"/>
      <c r="EZ16" s="360"/>
      <c r="FO16" s="360"/>
      <c r="FP16" s="360"/>
      <c r="FQ16" s="360"/>
      <c r="GF16" s="360"/>
      <c r="GG16" s="360"/>
      <c r="GH16" s="360"/>
      <c r="GW16" s="360"/>
      <c r="GX16" s="360"/>
      <c r="GY16" s="360"/>
      <c r="HN16" s="360"/>
      <c r="HO16" s="360"/>
      <c r="HP16" s="360"/>
      <c r="IE16" s="360"/>
      <c r="IF16" s="360"/>
      <c r="IG16" s="360"/>
      <c r="IV16" s="360"/>
    </row>
    <row r="17" spans="1:17" ht="320.25" customHeight="1">
      <c r="A17" s="342" t="s">
        <v>6</v>
      </c>
      <c r="B17" s="349" t="s">
        <v>90</v>
      </c>
      <c r="C17" s="55" t="s">
        <v>20</v>
      </c>
      <c r="D17" s="65" t="s">
        <v>158</v>
      </c>
      <c r="E17" s="65" t="s">
        <v>159</v>
      </c>
      <c r="F17" s="65" t="s">
        <v>160</v>
      </c>
      <c r="G17" s="65" t="s">
        <v>161</v>
      </c>
      <c r="H17" s="65" t="s">
        <v>162</v>
      </c>
      <c r="I17" s="58"/>
      <c r="J17" s="58"/>
      <c r="K17" s="58"/>
      <c r="L17" s="58"/>
      <c r="M17" s="58"/>
      <c r="N17" s="58"/>
      <c r="O17" s="58"/>
      <c r="P17" s="58"/>
      <c r="Q17" s="58"/>
    </row>
    <row r="18" spans="1:17" ht="39.9" customHeight="1">
      <c r="A18" s="342"/>
      <c r="B18" s="349"/>
      <c r="C18" s="55" t="s">
        <v>21</v>
      </c>
      <c r="D18" s="57"/>
      <c r="E18" s="58"/>
      <c r="F18" s="58"/>
      <c r="G18" s="58"/>
      <c r="H18" s="58"/>
      <c r="I18" s="58"/>
      <c r="J18" s="58"/>
      <c r="K18" s="58"/>
      <c r="L18" s="58"/>
      <c r="M18" s="58"/>
      <c r="N18" s="58"/>
      <c r="O18" s="58"/>
      <c r="P18" s="58"/>
      <c r="Q18" s="58"/>
    </row>
    <row r="19" spans="1:17" ht="194.25" customHeight="1">
      <c r="A19" s="342" t="s">
        <v>7</v>
      </c>
      <c r="B19" s="349" t="s">
        <v>226</v>
      </c>
      <c r="C19" s="55" t="s">
        <v>20</v>
      </c>
      <c r="D19" s="59" t="s">
        <v>241</v>
      </c>
      <c r="E19" s="59" t="s">
        <v>242</v>
      </c>
      <c r="F19" s="66" t="s">
        <v>171</v>
      </c>
      <c r="G19" s="59" t="s">
        <v>172</v>
      </c>
      <c r="H19" s="67"/>
      <c r="I19" s="67"/>
      <c r="J19" s="67"/>
      <c r="K19" s="59"/>
      <c r="L19" s="59"/>
      <c r="M19" s="59"/>
      <c r="N19" s="59"/>
      <c r="O19" s="59"/>
      <c r="P19" s="59" t="s">
        <v>173</v>
      </c>
      <c r="Q19" s="58"/>
    </row>
    <row r="20" spans="1:17" ht="39.9" customHeight="1">
      <c r="A20" s="342"/>
      <c r="B20" s="349"/>
      <c r="C20" s="55" t="s">
        <v>21</v>
      </c>
      <c r="D20" s="57"/>
      <c r="E20" s="58"/>
      <c r="F20" s="58"/>
      <c r="G20" s="58"/>
      <c r="H20" s="58"/>
      <c r="I20" s="58"/>
      <c r="J20" s="58"/>
      <c r="K20" s="58"/>
      <c r="L20" s="58"/>
      <c r="M20" s="58"/>
      <c r="N20" s="58"/>
      <c r="O20" s="58"/>
      <c r="P20" s="58"/>
      <c r="Q20" s="58"/>
    </row>
    <row r="21" spans="1:17" ht="211.5" customHeight="1">
      <c r="A21" s="342" t="s">
        <v>8</v>
      </c>
      <c r="B21" s="349" t="s">
        <v>229</v>
      </c>
      <c r="C21" s="55" t="s">
        <v>20</v>
      </c>
      <c r="D21" s="68" t="s">
        <v>243</v>
      </c>
      <c r="E21" s="68" t="s">
        <v>174</v>
      </c>
      <c r="F21" s="68" t="s">
        <v>171</v>
      </c>
      <c r="G21" s="69" t="s">
        <v>175</v>
      </c>
      <c r="H21" s="69" t="s">
        <v>175</v>
      </c>
      <c r="I21" s="68" t="s">
        <v>175</v>
      </c>
      <c r="J21" s="68" t="s">
        <v>175</v>
      </c>
      <c r="K21" s="68" t="s">
        <v>175</v>
      </c>
      <c r="L21" s="68" t="s">
        <v>175</v>
      </c>
      <c r="M21" s="68" t="s">
        <v>175</v>
      </c>
      <c r="N21" s="68" t="s">
        <v>176</v>
      </c>
      <c r="O21" s="68" t="s">
        <v>177</v>
      </c>
      <c r="P21" s="59" t="s">
        <v>178</v>
      </c>
      <c r="Q21" s="58"/>
    </row>
    <row r="22" spans="1:17" ht="31.5" customHeight="1">
      <c r="A22" s="342"/>
      <c r="B22" s="349"/>
      <c r="C22" s="55" t="s">
        <v>21</v>
      </c>
      <c r="D22" s="57"/>
      <c r="E22" s="58"/>
      <c r="F22" s="58"/>
      <c r="G22" s="58"/>
      <c r="H22" s="58"/>
      <c r="I22" s="58"/>
      <c r="J22" s="58"/>
      <c r="K22" s="58"/>
      <c r="L22" s="58"/>
      <c r="M22" s="58"/>
      <c r="N22" s="58"/>
      <c r="O22" s="58"/>
      <c r="P22" s="58"/>
      <c r="Q22" s="58"/>
    </row>
    <row r="23" spans="1:17" s="71" customFormat="1" ht="223.5" customHeight="1">
      <c r="A23" s="346" t="s">
        <v>14</v>
      </c>
      <c r="B23" s="351" t="s">
        <v>230</v>
      </c>
      <c r="C23" s="70" t="s">
        <v>20</v>
      </c>
      <c r="D23" s="59" t="str">
        <f>$D$19</f>
        <v>подготовка конкурсной документации</v>
      </c>
      <c r="E23" s="59" t="s">
        <v>244</v>
      </c>
      <c r="F23" s="66" t="s">
        <v>171</v>
      </c>
      <c r="G23" s="59" t="s">
        <v>179</v>
      </c>
      <c r="H23" s="59" t="s">
        <v>180</v>
      </c>
      <c r="I23" s="59" t="s">
        <v>135</v>
      </c>
      <c r="J23" s="59"/>
      <c r="K23" s="59" t="s">
        <v>181</v>
      </c>
      <c r="L23" s="59"/>
      <c r="M23" s="67"/>
      <c r="N23" s="67"/>
      <c r="O23" s="67"/>
      <c r="P23" s="59" t="s">
        <v>182</v>
      </c>
      <c r="Q23" s="67"/>
    </row>
    <row r="24" spans="1:17" s="71" customFormat="1" ht="39.9" customHeight="1">
      <c r="A24" s="348"/>
      <c r="B24" s="351"/>
      <c r="C24" s="70" t="s">
        <v>21</v>
      </c>
      <c r="D24" s="59"/>
      <c r="E24" s="67"/>
      <c r="F24" s="67"/>
      <c r="G24" s="67"/>
      <c r="H24" s="67"/>
      <c r="I24" s="67"/>
      <c r="J24" s="67"/>
      <c r="K24" s="67"/>
      <c r="L24" s="67"/>
      <c r="M24" s="67"/>
      <c r="N24" s="67"/>
      <c r="O24" s="67"/>
      <c r="P24" s="67"/>
      <c r="Q24" s="67"/>
    </row>
    <row r="25" spans="1:17" s="71" customFormat="1" ht="104.25" customHeight="1">
      <c r="A25" s="350" t="s">
        <v>15</v>
      </c>
      <c r="B25" s="351" t="s">
        <v>231</v>
      </c>
      <c r="C25" s="70" t="s">
        <v>20</v>
      </c>
      <c r="D25" s="72"/>
      <c r="E25" s="59" t="str">
        <f>$D$19</f>
        <v>подготовка конкурсной документации</v>
      </c>
      <c r="F25" s="66" t="s">
        <v>171</v>
      </c>
      <c r="G25" s="59" t="s">
        <v>183</v>
      </c>
      <c r="H25" s="59" t="str">
        <f>$D$19</f>
        <v>подготовка конкурсной документации</v>
      </c>
      <c r="I25" s="66" t="s">
        <v>171</v>
      </c>
      <c r="J25" s="59" t="s">
        <v>183</v>
      </c>
      <c r="K25" s="67"/>
      <c r="L25" s="67"/>
      <c r="M25" s="67"/>
      <c r="N25" s="67"/>
      <c r="O25" s="67"/>
      <c r="P25" s="68" t="s">
        <v>184</v>
      </c>
      <c r="Q25" s="67"/>
    </row>
    <row r="26" spans="1:17" s="71" customFormat="1" ht="39.9" customHeight="1">
      <c r="A26" s="350"/>
      <c r="B26" s="351"/>
      <c r="C26" s="70" t="s">
        <v>21</v>
      </c>
      <c r="D26" s="59"/>
      <c r="E26" s="67"/>
      <c r="F26" s="67"/>
      <c r="G26" s="67"/>
      <c r="H26" s="67"/>
      <c r="I26" s="67"/>
      <c r="J26" s="67"/>
      <c r="K26" s="67"/>
      <c r="L26" s="67"/>
      <c r="M26" s="67"/>
      <c r="N26" s="67"/>
      <c r="O26" s="67"/>
      <c r="P26" s="67"/>
      <c r="Q26" s="67"/>
    </row>
    <row r="27" spans="1:17">
      <c r="A27" s="32" t="s">
        <v>91</v>
      </c>
      <c r="B27" s="73"/>
      <c r="C27" s="73"/>
      <c r="D27" s="57"/>
      <c r="E27" s="58"/>
      <c r="F27" s="58"/>
      <c r="G27" s="58"/>
      <c r="H27" s="58"/>
      <c r="I27" s="58"/>
      <c r="J27" s="58"/>
      <c r="K27" s="58"/>
      <c r="L27" s="58"/>
      <c r="M27" s="58"/>
      <c r="N27" s="58"/>
      <c r="O27" s="58"/>
      <c r="P27" s="58"/>
      <c r="Q27" s="58"/>
    </row>
    <row r="28" spans="1:17" ht="201.75" customHeight="1">
      <c r="A28" s="55" t="s">
        <v>16</v>
      </c>
      <c r="B28" s="56" t="s">
        <v>232</v>
      </c>
      <c r="C28" s="55" t="s">
        <v>20</v>
      </c>
      <c r="D28" s="57" t="s">
        <v>139</v>
      </c>
      <c r="E28" s="57" t="s">
        <v>139</v>
      </c>
      <c r="F28" s="57" t="s">
        <v>139</v>
      </c>
      <c r="G28" s="57" t="s">
        <v>140</v>
      </c>
      <c r="H28" s="57" t="s">
        <v>140</v>
      </c>
      <c r="I28" s="57" t="s">
        <v>140</v>
      </c>
      <c r="J28" s="57" t="s">
        <v>141</v>
      </c>
      <c r="K28" s="57" t="s">
        <v>141</v>
      </c>
      <c r="L28" s="57" t="s">
        <v>141</v>
      </c>
      <c r="M28" s="57" t="s">
        <v>142</v>
      </c>
      <c r="N28" s="57" t="s">
        <v>142</v>
      </c>
      <c r="O28" s="58"/>
      <c r="P28" s="58"/>
      <c r="Q28" s="58"/>
    </row>
    <row r="29" spans="1:17" ht="39.9" customHeight="1">
      <c r="A29" s="55"/>
      <c r="B29" s="56"/>
      <c r="C29" s="55" t="s">
        <v>21</v>
      </c>
      <c r="D29" s="57"/>
      <c r="E29" s="58"/>
      <c r="F29" s="58"/>
      <c r="G29" s="58"/>
      <c r="H29" s="58"/>
      <c r="I29" s="58"/>
      <c r="J29" s="58"/>
      <c r="K29" s="58"/>
      <c r="L29" s="58"/>
      <c r="M29" s="58"/>
      <c r="N29" s="58"/>
      <c r="O29" s="58"/>
      <c r="P29" s="58"/>
      <c r="Q29" s="58"/>
    </row>
    <row r="30" spans="1:17">
      <c r="A30" s="33" t="s">
        <v>92</v>
      </c>
      <c r="B30" s="74"/>
      <c r="C30" s="75"/>
      <c r="D30" s="76"/>
      <c r="E30" s="77"/>
      <c r="F30" s="77"/>
      <c r="G30" s="78"/>
      <c r="H30" s="79"/>
      <c r="I30" s="79"/>
      <c r="J30" s="79"/>
      <c r="K30" s="79"/>
      <c r="L30" s="79"/>
      <c r="M30" s="79"/>
      <c r="N30" s="79"/>
      <c r="O30" s="79"/>
      <c r="P30" s="79"/>
      <c r="Q30" s="79"/>
    </row>
    <row r="31" spans="1:17" ht="241.5" customHeight="1">
      <c r="A31" s="342" t="s">
        <v>94</v>
      </c>
      <c r="B31" s="349" t="s">
        <v>93</v>
      </c>
      <c r="C31" s="55" t="s">
        <v>20</v>
      </c>
      <c r="D31" s="57" t="s">
        <v>212</v>
      </c>
      <c r="E31" s="57" t="s">
        <v>213</v>
      </c>
      <c r="F31" s="57" t="s">
        <v>214</v>
      </c>
      <c r="G31" s="57" t="s">
        <v>214</v>
      </c>
      <c r="H31" s="57" t="s">
        <v>141</v>
      </c>
      <c r="I31" s="57" t="s">
        <v>142</v>
      </c>
      <c r="J31" s="57" t="s">
        <v>142</v>
      </c>
      <c r="K31" s="57" t="s">
        <v>142</v>
      </c>
      <c r="L31" s="57" t="s">
        <v>142</v>
      </c>
      <c r="M31" s="57" t="s">
        <v>215</v>
      </c>
      <c r="N31" s="57" t="s">
        <v>215</v>
      </c>
      <c r="O31" s="57" t="s">
        <v>215</v>
      </c>
      <c r="P31" s="58"/>
      <c r="Q31" s="58"/>
    </row>
    <row r="32" spans="1:17" ht="45.75" customHeight="1">
      <c r="A32" s="342"/>
      <c r="B32" s="349"/>
      <c r="C32" s="55" t="s">
        <v>21</v>
      </c>
      <c r="D32" s="57"/>
      <c r="E32" s="58"/>
      <c r="F32" s="58"/>
      <c r="G32" s="58"/>
      <c r="H32" s="58"/>
      <c r="I32" s="58"/>
      <c r="J32" s="58"/>
      <c r="K32" s="58"/>
      <c r="L32" s="58"/>
      <c r="M32" s="58"/>
      <c r="N32" s="58"/>
      <c r="O32" s="58"/>
      <c r="P32" s="58"/>
      <c r="Q32" s="58"/>
    </row>
    <row r="33" spans="1:17">
      <c r="A33" s="32" t="s">
        <v>95</v>
      </c>
      <c r="B33" s="56"/>
      <c r="C33" s="55"/>
      <c r="D33" s="57"/>
      <c r="E33" s="58"/>
      <c r="F33" s="58"/>
      <c r="G33" s="58"/>
      <c r="H33" s="60"/>
      <c r="I33" s="79"/>
      <c r="J33" s="79"/>
      <c r="K33" s="79"/>
      <c r="L33" s="79"/>
      <c r="M33" s="79"/>
      <c r="N33" s="79"/>
      <c r="O33" s="79"/>
      <c r="P33" s="79"/>
      <c r="Q33" s="79"/>
    </row>
    <row r="34" spans="1:17" ht="30.75" customHeight="1">
      <c r="A34" s="342" t="s">
        <v>96</v>
      </c>
      <c r="B34" s="349" t="s">
        <v>97</v>
      </c>
      <c r="C34" s="55" t="s">
        <v>20</v>
      </c>
      <c r="D34" s="57"/>
      <c r="E34" s="58"/>
      <c r="F34" s="58"/>
      <c r="G34" s="58"/>
      <c r="H34" s="58"/>
      <c r="I34" s="58"/>
      <c r="J34" s="58"/>
      <c r="K34" s="58"/>
      <c r="L34" s="58"/>
      <c r="M34" s="58"/>
      <c r="N34" s="58"/>
      <c r="O34" s="58"/>
      <c r="P34" s="58"/>
      <c r="Q34" s="58"/>
    </row>
    <row r="35" spans="1:17" ht="30.75" customHeight="1">
      <c r="A35" s="342"/>
      <c r="B35" s="349"/>
      <c r="C35" s="55" t="s">
        <v>21</v>
      </c>
      <c r="D35" s="57"/>
      <c r="E35" s="58"/>
      <c r="F35" s="58"/>
      <c r="G35" s="58"/>
      <c r="H35" s="58"/>
      <c r="I35" s="58"/>
      <c r="J35" s="58"/>
      <c r="K35" s="58"/>
      <c r="L35" s="58"/>
      <c r="M35" s="58"/>
      <c r="N35" s="58"/>
      <c r="O35" s="58"/>
      <c r="P35" s="58"/>
      <c r="Q35" s="58"/>
    </row>
    <row r="36" spans="1:17" ht="39.9" customHeight="1">
      <c r="A36" s="358" t="s">
        <v>98</v>
      </c>
      <c r="B36" s="356" t="s">
        <v>129</v>
      </c>
      <c r="C36" s="55" t="s">
        <v>20</v>
      </c>
      <c r="D36" s="57"/>
      <c r="E36" s="58"/>
      <c r="F36" s="58"/>
      <c r="G36" s="58"/>
      <c r="H36" s="58"/>
      <c r="I36" s="58"/>
      <c r="J36" s="58"/>
      <c r="K36" s="58"/>
      <c r="L36" s="58"/>
      <c r="M36" s="58"/>
      <c r="N36" s="58"/>
      <c r="O36" s="58"/>
      <c r="P36" s="58"/>
      <c r="Q36" s="58"/>
    </row>
    <row r="37" spans="1:17" ht="39.9" customHeight="1">
      <c r="A37" s="359"/>
      <c r="B37" s="357"/>
      <c r="C37" s="55" t="s">
        <v>21</v>
      </c>
      <c r="D37" s="57"/>
      <c r="E37" s="58"/>
      <c r="F37" s="58"/>
      <c r="G37" s="58"/>
      <c r="H37" s="58"/>
      <c r="I37" s="58"/>
      <c r="J37" s="58"/>
      <c r="K37" s="58"/>
      <c r="L37" s="58"/>
      <c r="M37" s="58"/>
      <c r="N37" s="58"/>
      <c r="O37" s="58"/>
      <c r="P37" s="58"/>
      <c r="Q37" s="58"/>
    </row>
    <row r="38" spans="1:17">
      <c r="A38" s="34" t="s">
        <v>99</v>
      </c>
      <c r="B38" s="80"/>
      <c r="C38" s="81"/>
      <c r="D38" s="82"/>
      <c r="E38" s="79"/>
      <c r="F38" s="79"/>
      <c r="G38" s="79"/>
      <c r="H38" s="79"/>
      <c r="I38" s="79"/>
      <c r="J38" s="79"/>
      <c r="K38" s="79"/>
      <c r="L38" s="79"/>
      <c r="M38" s="79"/>
      <c r="N38" s="79"/>
      <c r="O38" s="79"/>
      <c r="P38" s="79"/>
      <c r="Q38" s="79"/>
    </row>
    <row r="39" spans="1:17" ht="238.5" customHeight="1">
      <c r="A39" s="342" t="s">
        <v>100</v>
      </c>
      <c r="B39" s="349" t="s">
        <v>227</v>
      </c>
      <c r="C39" s="55" t="s">
        <v>20</v>
      </c>
      <c r="D39" s="94"/>
      <c r="E39" s="94" t="s">
        <v>246</v>
      </c>
      <c r="F39" s="94" t="s">
        <v>245</v>
      </c>
      <c r="G39" s="94" t="s">
        <v>234</v>
      </c>
      <c r="H39" s="366" t="s">
        <v>247</v>
      </c>
      <c r="I39" s="367"/>
      <c r="J39" s="367"/>
      <c r="K39" s="367"/>
      <c r="L39" s="367"/>
      <c r="M39" s="367"/>
      <c r="N39" s="367"/>
      <c r="O39" s="368"/>
      <c r="P39" s="57" t="s">
        <v>189</v>
      </c>
      <c r="Q39" s="58"/>
    </row>
    <row r="40" spans="1:17" ht="39.9" customHeight="1">
      <c r="A40" s="342" t="s">
        <v>10</v>
      </c>
      <c r="B40" s="349" t="s">
        <v>11</v>
      </c>
      <c r="C40" s="55" t="s">
        <v>21</v>
      </c>
      <c r="D40" s="57"/>
      <c r="E40" s="58"/>
      <c r="F40" s="58"/>
      <c r="G40" s="58"/>
      <c r="H40" s="58"/>
      <c r="I40" s="58"/>
      <c r="J40" s="58"/>
      <c r="K40" s="58"/>
      <c r="L40" s="58"/>
      <c r="M40" s="58"/>
      <c r="N40" s="58"/>
      <c r="O40" s="58"/>
      <c r="P40" s="58"/>
      <c r="Q40" s="58"/>
    </row>
    <row r="41" spans="1:17" ht="194.25" customHeight="1">
      <c r="A41" s="342" t="s">
        <v>101</v>
      </c>
      <c r="B41" s="349" t="s">
        <v>102</v>
      </c>
      <c r="C41" s="55" t="s">
        <v>20</v>
      </c>
      <c r="D41" s="57"/>
      <c r="E41" s="58"/>
      <c r="F41" s="58"/>
      <c r="G41" s="58"/>
      <c r="H41" s="58"/>
      <c r="I41" s="58"/>
      <c r="J41" s="58"/>
      <c r="K41" s="58"/>
      <c r="L41" s="58"/>
      <c r="M41" s="58"/>
      <c r="N41" s="58"/>
      <c r="O41" s="58"/>
      <c r="P41" s="84" t="s">
        <v>154</v>
      </c>
      <c r="Q41" s="58"/>
    </row>
    <row r="42" spans="1:17" ht="39.9" customHeight="1">
      <c r="A42" s="342"/>
      <c r="B42" s="349"/>
      <c r="C42" s="55" t="s">
        <v>21</v>
      </c>
      <c r="D42" s="57"/>
      <c r="E42" s="58"/>
      <c r="F42" s="58"/>
      <c r="G42" s="58"/>
      <c r="H42" s="58"/>
      <c r="I42" s="58"/>
      <c r="J42" s="58"/>
      <c r="K42" s="58"/>
      <c r="L42" s="58"/>
      <c r="M42" s="58"/>
      <c r="N42" s="58"/>
      <c r="O42" s="58"/>
      <c r="P42" s="58"/>
      <c r="Q42" s="58"/>
    </row>
    <row r="43" spans="1:17" ht="186" customHeight="1">
      <c r="A43" s="342" t="s">
        <v>103</v>
      </c>
      <c r="B43" s="349" t="s">
        <v>104</v>
      </c>
      <c r="C43" s="55" t="s">
        <v>20</v>
      </c>
      <c r="D43" s="59" t="s">
        <v>200</v>
      </c>
      <c r="E43" s="59" t="s">
        <v>201</v>
      </c>
      <c r="F43" s="59" t="s">
        <v>204</v>
      </c>
      <c r="G43" s="363" t="s">
        <v>192</v>
      </c>
      <c r="H43" s="364"/>
      <c r="I43" s="364"/>
      <c r="J43" s="364"/>
      <c r="K43" s="364"/>
      <c r="L43" s="364"/>
      <c r="M43" s="364"/>
      <c r="N43" s="364"/>
      <c r="O43" s="365"/>
      <c r="P43" s="58"/>
      <c r="Q43" s="58"/>
    </row>
    <row r="44" spans="1:17" ht="39.9" customHeight="1">
      <c r="A44" s="342"/>
      <c r="B44" s="349"/>
      <c r="C44" s="55" t="s">
        <v>21</v>
      </c>
      <c r="D44" s="57"/>
      <c r="E44" s="58"/>
      <c r="F44" s="58"/>
      <c r="G44" s="58"/>
      <c r="H44" s="58"/>
      <c r="I44" s="58"/>
      <c r="J44" s="58"/>
      <c r="K44" s="58"/>
      <c r="L44" s="58"/>
      <c r="M44" s="58"/>
      <c r="N44" s="58"/>
      <c r="O44" s="58"/>
      <c r="P44" s="58"/>
      <c r="Q44" s="58"/>
    </row>
    <row r="45" spans="1:17" ht="278.25" customHeight="1">
      <c r="A45" s="342" t="s">
        <v>105</v>
      </c>
      <c r="B45" s="349" t="s">
        <v>106</v>
      </c>
      <c r="C45" s="55" t="s">
        <v>20</v>
      </c>
      <c r="D45" s="85" t="s">
        <v>190</v>
      </c>
      <c r="E45" s="85" t="s">
        <v>191</v>
      </c>
      <c r="F45" s="85" t="s">
        <v>192</v>
      </c>
      <c r="G45" s="85" t="s">
        <v>192</v>
      </c>
      <c r="H45" s="85" t="s">
        <v>193</v>
      </c>
      <c r="I45" s="85" t="s">
        <v>192</v>
      </c>
      <c r="J45" s="85" t="s">
        <v>192</v>
      </c>
      <c r="K45" s="85" t="s">
        <v>194</v>
      </c>
      <c r="L45" s="85" t="s">
        <v>192</v>
      </c>
      <c r="M45" s="85" t="s">
        <v>195</v>
      </c>
      <c r="N45" s="85" t="s">
        <v>196</v>
      </c>
      <c r="O45" s="85" t="s">
        <v>197</v>
      </c>
      <c r="P45" s="85" t="s">
        <v>198</v>
      </c>
      <c r="Q45" s="58"/>
    </row>
    <row r="46" spans="1:17" ht="39.9" customHeight="1">
      <c r="A46" s="342" t="s">
        <v>12</v>
      </c>
      <c r="B46" s="349" t="s">
        <v>13</v>
      </c>
      <c r="C46" s="55" t="s">
        <v>21</v>
      </c>
      <c r="D46" s="57"/>
      <c r="E46" s="58"/>
      <c r="F46" s="58"/>
      <c r="G46" s="58"/>
      <c r="H46" s="58"/>
      <c r="I46" s="58"/>
      <c r="J46" s="58"/>
      <c r="K46" s="58"/>
      <c r="L46" s="58"/>
      <c r="M46" s="58"/>
      <c r="N46" s="58"/>
      <c r="O46" s="58"/>
      <c r="P46" s="58"/>
      <c r="Q46" s="58"/>
    </row>
    <row r="47" spans="1:17" ht="39.9" customHeight="1">
      <c r="A47" s="353" t="s">
        <v>108</v>
      </c>
      <c r="B47" s="356" t="s">
        <v>107</v>
      </c>
      <c r="C47" s="55" t="s">
        <v>20</v>
      </c>
      <c r="D47" s="57"/>
      <c r="E47" s="58"/>
      <c r="F47" s="58"/>
      <c r="G47" s="58"/>
      <c r="H47" s="58"/>
      <c r="I47" s="58"/>
      <c r="J47" s="58"/>
      <c r="K47" s="58"/>
      <c r="L47" s="58"/>
      <c r="M47" s="58"/>
      <c r="N47" s="58"/>
      <c r="O47" s="58"/>
      <c r="P47" s="58"/>
      <c r="Q47" s="58"/>
    </row>
    <row r="48" spans="1:17" ht="39.9" customHeight="1">
      <c r="A48" s="354"/>
      <c r="B48" s="357"/>
      <c r="C48" s="55" t="s">
        <v>21</v>
      </c>
      <c r="D48" s="57"/>
      <c r="E48" s="58"/>
      <c r="F48" s="58"/>
      <c r="G48" s="58"/>
      <c r="H48" s="58"/>
      <c r="I48" s="58"/>
      <c r="J48" s="58"/>
      <c r="K48" s="58"/>
      <c r="L48" s="58"/>
      <c r="M48" s="58"/>
      <c r="N48" s="58"/>
      <c r="O48" s="58"/>
      <c r="P48" s="58"/>
      <c r="Q48" s="58"/>
    </row>
    <row r="49" spans="1:17" ht="129.75" customHeight="1">
      <c r="A49" s="353" t="s">
        <v>109</v>
      </c>
      <c r="B49" s="356" t="s">
        <v>110</v>
      </c>
      <c r="C49" s="86" t="s">
        <v>20</v>
      </c>
      <c r="D49" s="31" t="s">
        <v>248</v>
      </c>
      <c r="E49" s="31" t="s">
        <v>248</v>
      </c>
      <c r="F49" s="31" t="s">
        <v>248</v>
      </c>
      <c r="G49" s="31" t="s">
        <v>249</v>
      </c>
      <c r="H49" s="31" t="s">
        <v>250</v>
      </c>
      <c r="I49" s="96" t="s">
        <v>251</v>
      </c>
      <c r="J49" s="31" t="s">
        <v>252</v>
      </c>
      <c r="K49" s="31" t="s">
        <v>248</v>
      </c>
      <c r="L49" s="31" t="s">
        <v>253</v>
      </c>
      <c r="M49" s="31" t="s">
        <v>248</v>
      </c>
      <c r="N49" s="96" t="s">
        <v>254</v>
      </c>
      <c r="O49" s="31" t="s">
        <v>248</v>
      </c>
      <c r="P49" s="87"/>
      <c r="Q49" s="87"/>
    </row>
    <row r="50" spans="1:17" ht="39.9" customHeight="1">
      <c r="A50" s="354"/>
      <c r="B50" s="357"/>
      <c r="C50" s="55" t="s">
        <v>21</v>
      </c>
      <c r="D50" s="57"/>
      <c r="E50" s="58"/>
      <c r="F50" s="58"/>
      <c r="G50" s="58"/>
      <c r="H50" s="58"/>
      <c r="I50" s="58"/>
      <c r="J50" s="58"/>
      <c r="K50" s="58"/>
      <c r="L50" s="58"/>
      <c r="M50" s="58"/>
      <c r="N50" s="58"/>
      <c r="O50" s="58"/>
      <c r="P50" s="58"/>
      <c r="Q50" s="58"/>
    </row>
    <row r="51" spans="1:17" s="71" customFormat="1" ht="391.5" customHeight="1">
      <c r="A51" s="342" t="s">
        <v>111</v>
      </c>
      <c r="B51" s="349" t="s">
        <v>112</v>
      </c>
      <c r="C51" s="70" t="s">
        <v>20</v>
      </c>
      <c r="D51" s="59" t="s">
        <v>131</v>
      </c>
      <c r="E51" s="59" t="s">
        <v>132</v>
      </c>
      <c r="F51" s="59" t="s">
        <v>133</v>
      </c>
      <c r="G51" s="59" t="s">
        <v>134</v>
      </c>
      <c r="H51" s="59" t="s">
        <v>135</v>
      </c>
      <c r="I51" s="59" t="s">
        <v>136</v>
      </c>
      <c r="J51" s="59" t="s">
        <v>136</v>
      </c>
      <c r="K51" s="59" t="s">
        <v>136</v>
      </c>
      <c r="L51" s="59" t="s">
        <v>137</v>
      </c>
      <c r="M51" s="67"/>
      <c r="N51" s="67"/>
      <c r="O51" s="67"/>
      <c r="P51" s="59" t="s">
        <v>138</v>
      </c>
      <c r="Q51" s="67"/>
    </row>
    <row r="52" spans="1:17" ht="39.9" customHeight="1">
      <c r="A52" s="342"/>
      <c r="B52" s="349"/>
      <c r="C52" s="55" t="s">
        <v>21</v>
      </c>
      <c r="D52" s="88"/>
      <c r="E52" s="87"/>
      <c r="F52" s="87"/>
      <c r="G52" s="87"/>
      <c r="H52" s="87"/>
      <c r="I52" s="87"/>
      <c r="J52" s="87"/>
      <c r="K52" s="87"/>
      <c r="L52" s="87"/>
      <c r="M52" s="87"/>
      <c r="N52" s="58"/>
      <c r="O52" s="58"/>
      <c r="P52" s="58"/>
      <c r="Q52" s="58"/>
    </row>
    <row r="53" spans="1:17" ht="75.75" customHeight="1">
      <c r="A53" s="342" t="s">
        <v>114</v>
      </c>
      <c r="B53" s="349" t="s">
        <v>113</v>
      </c>
      <c r="C53" s="55" t="s">
        <v>20</v>
      </c>
      <c r="D53" s="85" t="s">
        <v>143</v>
      </c>
      <c r="E53" s="85" t="s">
        <v>143</v>
      </c>
      <c r="F53" s="85" t="s">
        <v>143</v>
      </c>
      <c r="G53" s="85" t="s">
        <v>148</v>
      </c>
      <c r="H53" s="85" t="s">
        <v>144</v>
      </c>
      <c r="I53" s="85" t="s">
        <v>202</v>
      </c>
      <c r="J53" s="85" t="s">
        <v>145</v>
      </c>
      <c r="K53" s="85" t="s">
        <v>146</v>
      </c>
      <c r="L53" s="85" t="s">
        <v>147</v>
      </c>
      <c r="M53" s="85"/>
      <c r="N53" s="83"/>
      <c r="O53" s="57"/>
      <c r="P53" s="57"/>
      <c r="Q53" s="57"/>
    </row>
    <row r="54" spans="1:17" ht="31.5" customHeight="1">
      <c r="A54" s="342"/>
      <c r="B54" s="349"/>
      <c r="C54" s="55" t="s">
        <v>21</v>
      </c>
      <c r="D54" s="89"/>
      <c r="E54" s="89"/>
      <c r="F54" s="89"/>
      <c r="G54" s="89"/>
      <c r="H54" s="89"/>
      <c r="I54" s="89"/>
      <c r="J54" s="89"/>
      <c r="K54" s="89"/>
      <c r="L54" s="89"/>
      <c r="M54" s="89"/>
      <c r="N54" s="57"/>
      <c r="O54" s="57"/>
      <c r="P54" s="57"/>
      <c r="Q54" s="57"/>
    </row>
    <row r="55" spans="1:17" ht="52.5" customHeight="1">
      <c r="A55" s="342" t="s">
        <v>115</v>
      </c>
      <c r="B55" s="349" t="s">
        <v>116</v>
      </c>
      <c r="C55" s="55" t="s">
        <v>20</v>
      </c>
      <c r="D55" s="57"/>
      <c r="E55" s="58"/>
      <c r="F55" s="58"/>
      <c r="G55" s="58"/>
      <c r="H55" s="58"/>
      <c r="I55" s="58"/>
      <c r="J55" s="58"/>
      <c r="K55" s="58"/>
      <c r="L55" s="58"/>
      <c r="M55" s="58"/>
      <c r="N55" s="58"/>
      <c r="O55" s="58"/>
      <c r="P55" s="58"/>
      <c r="Q55" s="58"/>
    </row>
    <row r="56" spans="1:17" ht="52.5" customHeight="1">
      <c r="A56" s="342"/>
      <c r="B56" s="349"/>
      <c r="C56" s="55" t="s">
        <v>21</v>
      </c>
      <c r="D56" s="57"/>
      <c r="E56" s="58"/>
      <c r="F56" s="58"/>
      <c r="G56" s="58"/>
      <c r="H56" s="58"/>
      <c r="I56" s="58"/>
      <c r="J56" s="58"/>
      <c r="K56" s="58"/>
      <c r="L56" s="58"/>
      <c r="M56" s="58"/>
      <c r="N56" s="58"/>
      <c r="O56" s="58"/>
      <c r="P56" s="58"/>
      <c r="Q56" s="58"/>
    </row>
    <row r="57" spans="1:17" ht="409.5" customHeight="1">
      <c r="A57" s="342" t="s">
        <v>117</v>
      </c>
      <c r="B57" s="349" t="s">
        <v>118</v>
      </c>
      <c r="C57" s="55" t="s">
        <v>20</v>
      </c>
      <c r="D57" s="95" t="s">
        <v>235</v>
      </c>
      <c r="E57" s="94"/>
      <c r="F57" s="94" t="s">
        <v>236</v>
      </c>
      <c r="G57" s="352" t="s">
        <v>233</v>
      </c>
      <c r="H57" s="352"/>
      <c r="I57" s="94" t="s">
        <v>237</v>
      </c>
      <c r="J57" s="94" t="s">
        <v>238</v>
      </c>
      <c r="K57" s="343" t="s">
        <v>239</v>
      </c>
      <c r="L57" s="344"/>
      <c r="M57" s="344"/>
      <c r="N57" s="344"/>
      <c r="O57" s="345"/>
      <c r="P57" s="90" t="s">
        <v>199</v>
      </c>
      <c r="Q57" s="58"/>
    </row>
    <row r="58" spans="1:17" ht="39.9" customHeight="1">
      <c r="A58" s="342"/>
      <c r="B58" s="349"/>
      <c r="C58" s="55" t="s">
        <v>21</v>
      </c>
      <c r="D58" s="57"/>
      <c r="E58" s="58"/>
      <c r="F58" s="58"/>
      <c r="G58" s="58"/>
      <c r="H58" s="58"/>
      <c r="I58" s="58"/>
      <c r="J58" s="58"/>
      <c r="K58" s="58"/>
      <c r="L58" s="58"/>
      <c r="M58" s="58"/>
      <c r="N58" s="58"/>
      <c r="O58" s="58"/>
      <c r="P58" s="58"/>
      <c r="Q58" s="58"/>
    </row>
    <row r="59" spans="1:17" s="71" customFormat="1" ht="183.75" customHeight="1">
      <c r="A59" s="346" t="s">
        <v>120</v>
      </c>
      <c r="B59" s="346" t="s">
        <v>119</v>
      </c>
      <c r="C59" s="346" t="s">
        <v>20</v>
      </c>
      <c r="D59" s="59"/>
      <c r="E59" s="59" t="s">
        <v>167</v>
      </c>
      <c r="F59" s="59" t="s">
        <v>168</v>
      </c>
      <c r="G59" s="91" t="s">
        <v>169</v>
      </c>
      <c r="H59" s="91" t="s">
        <v>169</v>
      </c>
      <c r="I59" s="91" t="s">
        <v>169</v>
      </c>
      <c r="J59" s="91" t="s">
        <v>169</v>
      </c>
      <c r="K59" s="91" t="s">
        <v>169</v>
      </c>
      <c r="L59" s="91" t="s">
        <v>169</v>
      </c>
      <c r="M59" s="91" t="s">
        <v>169</v>
      </c>
      <c r="N59" s="91" t="s">
        <v>169</v>
      </c>
      <c r="O59" s="91" t="s">
        <v>170</v>
      </c>
      <c r="P59" s="67"/>
      <c r="Q59" s="67"/>
    </row>
    <row r="60" spans="1:17" s="71" customFormat="1" ht="150" customHeight="1">
      <c r="A60" s="347"/>
      <c r="B60" s="347"/>
      <c r="C60" s="347"/>
      <c r="D60" s="59" t="s">
        <v>163</v>
      </c>
      <c r="E60" s="59" t="s">
        <v>163</v>
      </c>
      <c r="F60" s="59" t="s">
        <v>163</v>
      </c>
      <c r="G60" s="59" t="s">
        <v>163</v>
      </c>
      <c r="H60" s="59" t="s">
        <v>163</v>
      </c>
      <c r="I60" s="59" t="s">
        <v>163</v>
      </c>
      <c r="J60" s="59" t="s">
        <v>163</v>
      </c>
      <c r="K60" s="59" t="s">
        <v>163</v>
      </c>
      <c r="L60" s="59" t="s">
        <v>163</v>
      </c>
      <c r="M60" s="59" t="s">
        <v>163</v>
      </c>
      <c r="N60" s="59" t="s">
        <v>163</v>
      </c>
      <c r="O60" s="59" t="s">
        <v>163</v>
      </c>
      <c r="P60" s="67"/>
      <c r="Q60" s="67"/>
    </row>
    <row r="61" spans="1:17" s="71" customFormat="1" ht="316.5" customHeight="1">
      <c r="A61" s="347"/>
      <c r="B61" s="347"/>
      <c r="C61" s="348"/>
      <c r="D61" s="59" t="s">
        <v>164</v>
      </c>
      <c r="E61" s="59" t="s">
        <v>165</v>
      </c>
      <c r="F61" s="59" t="s">
        <v>166</v>
      </c>
      <c r="G61" s="59" t="s">
        <v>166</v>
      </c>
      <c r="H61" s="59" t="s">
        <v>166</v>
      </c>
      <c r="I61" s="59" t="s">
        <v>166</v>
      </c>
      <c r="J61" s="59" t="s">
        <v>166</v>
      </c>
      <c r="K61" s="59" t="s">
        <v>166</v>
      </c>
      <c r="L61" s="59" t="s">
        <v>166</v>
      </c>
      <c r="M61" s="59" t="s">
        <v>166</v>
      </c>
      <c r="N61" s="59" t="s">
        <v>166</v>
      </c>
      <c r="O61" s="59" t="s">
        <v>166</v>
      </c>
      <c r="P61" s="67"/>
      <c r="Q61" s="67"/>
    </row>
    <row r="62" spans="1:17" s="71" customFormat="1" ht="39.9" customHeight="1">
      <c r="A62" s="348"/>
      <c r="B62" s="348"/>
      <c r="C62" s="70" t="s">
        <v>21</v>
      </c>
      <c r="D62" s="59"/>
      <c r="E62" s="67"/>
      <c r="F62" s="67"/>
      <c r="G62" s="67"/>
      <c r="H62" s="67"/>
      <c r="I62" s="67"/>
      <c r="J62" s="67"/>
      <c r="K62" s="67"/>
      <c r="L62" s="67"/>
      <c r="M62" s="67"/>
      <c r="N62" s="67"/>
      <c r="O62" s="67"/>
      <c r="P62" s="67"/>
      <c r="Q62" s="67"/>
    </row>
    <row r="63" spans="1:17" ht="39.9" customHeight="1">
      <c r="A63" s="342" t="s">
        <v>121</v>
      </c>
      <c r="B63" s="349" t="s">
        <v>122</v>
      </c>
      <c r="C63" s="55" t="s">
        <v>20</v>
      </c>
      <c r="D63" s="57"/>
      <c r="E63" s="58"/>
      <c r="F63" s="58"/>
      <c r="G63" s="58"/>
      <c r="H63" s="58"/>
      <c r="I63" s="58"/>
      <c r="J63" s="58"/>
      <c r="K63" s="58"/>
      <c r="L63" s="58"/>
      <c r="M63" s="58"/>
      <c r="N63" s="58"/>
      <c r="O63" s="58"/>
      <c r="P63" s="58"/>
      <c r="Q63" s="58"/>
    </row>
    <row r="64" spans="1:17" ht="39.9" customHeight="1">
      <c r="A64" s="342"/>
      <c r="B64" s="349"/>
      <c r="C64" s="55" t="s">
        <v>21</v>
      </c>
      <c r="D64" s="57"/>
      <c r="E64" s="58"/>
      <c r="F64" s="58"/>
      <c r="G64" s="58"/>
      <c r="H64" s="58"/>
      <c r="I64" s="58"/>
      <c r="J64" s="58"/>
      <c r="K64" s="58"/>
      <c r="L64" s="58"/>
      <c r="M64" s="58"/>
      <c r="N64" s="58"/>
      <c r="O64" s="58"/>
      <c r="P64" s="58"/>
      <c r="Q64" s="58"/>
    </row>
    <row r="65" spans="1:20" s="71" customFormat="1" ht="154.5" customHeight="1">
      <c r="A65" s="350" t="s">
        <v>123</v>
      </c>
      <c r="B65" s="351" t="s">
        <v>124</v>
      </c>
      <c r="C65" s="70" t="s">
        <v>20</v>
      </c>
      <c r="D65" s="68"/>
      <c r="E65" s="68"/>
      <c r="F65" s="68" t="s">
        <v>185</v>
      </c>
      <c r="G65" s="68" t="s">
        <v>171</v>
      </c>
      <c r="H65" s="68" t="s">
        <v>186</v>
      </c>
      <c r="I65" s="68"/>
      <c r="J65" s="68" t="s">
        <v>186</v>
      </c>
      <c r="K65" s="68"/>
      <c r="L65" s="68"/>
      <c r="M65" s="68" t="s">
        <v>186</v>
      </c>
      <c r="N65" s="68"/>
      <c r="O65" s="68" t="s">
        <v>187</v>
      </c>
      <c r="P65" s="68" t="s">
        <v>188</v>
      </c>
      <c r="Q65" s="67"/>
    </row>
    <row r="66" spans="1:20" s="71" customFormat="1" ht="39.9" customHeight="1">
      <c r="A66" s="350"/>
      <c r="B66" s="351"/>
      <c r="C66" s="70" t="s">
        <v>21</v>
      </c>
      <c r="D66" s="67"/>
      <c r="E66" s="67"/>
      <c r="F66" s="67"/>
      <c r="G66" s="67"/>
      <c r="H66" s="67"/>
      <c r="I66" s="67"/>
      <c r="J66" s="67"/>
      <c r="K66" s="67"/>
      <c r="L66" s="67"/>
      <c r="M66" s="67"/>
      <c r="N66" s="67"/>
      <c r="O66" s="67"/>
      <c r="P66" s="67"/>
      <c r="Q66" s="67"/>
    </row>
    <row r="67" spans="1:20" ht="39.9" customHeight="1">
      <c r="A67" s="342" t="s">
        <v>125</v>
      </c>
      <c r="B67" s="349" t="s">
        <v>126</v>
      </c>
      <c r="C67" s="55" t="s">
        <v>20</v>
      </c>
      <c r="D67" s="57"/>
      <c r="E67" s="58"/>
      <c r="F67" s="58"/>
      <c r="G67" s="58"/>
      <c r="H67" s="58"/>
      <c r="I67" s="58"/>
      <c r="J67" s="58"/>
      <c r="K67" s="58"/>
      <c r="L67" s="58"/>
      <c r="M67" s="58"/>
      <c r="N67" s="58"/>
      <c r="O67" s="58"/>
      <c r="P67" s="58"/>
      <c r="Q67" s="58"/>
    </row>
    <row r="68" spans="1:20" ht="39.9" customHeight="1">
      <c r="A68" s="342"/>
      <c r="B68" s="349"/>
      <c r="C68" s="55" t="s">
        <v>21</v>
      </c>
      <c r="D68" s="57"/>
      <c r="E68" s="58"/>
      <c r="F68" s="58"/>
      <c r="G68" s="58"/>
      <c r="H68" s="58"/>
      <c r="I68" s="58"/>
      <c r="J68" s="58"/>
      <c r="K68" s="58"/>
      <c r="L68" s="58"/>
      <c r="M68" s="58"/>
      <c r="N68" s="58"/>
      <c r="O68" s="58"/>
      <c r="P68" s="58"/>
      <c r="Q68" s="58"/>
    </row>
    <row r="69" spans="1:20" ht="147" customHeight="1">
      <c r="A69" s="353" t="s">
        <v>127</v>
      </c>
      <c r="B69" s="356" t="s">
        <v>128</v>
      </c>
      <c r="C69" s="55" t="s">
        <v>20</v>
      </c>
      <c r="D69" s="57"/>
      <c r="E69" s="92" t="s">
        <v>155</v>
      </c>
      <c r="F69" s="92" t="s">
        <v>156</v>
      </c>
      <c r="G69" s="58"/>
      <c r="H69" s="58"/>
      <c r="I69" s="58"/>
      <c r="J69" s="58"/>
      <c r="K69" s="58"/>
      <c r="L69" s="58"/>
      <c r="M69" s="58"/>
      <c r="N69" s="58"/>
      <c r="O69" s="92" t="s">
        <v>157</v>
      </c>
      <c r="P69" s="58"/>
      <c r="Q69" s="58"/>
    </row>
    <row r="70" spans="1:20" ht="39.9" customHeight="1">
      <c r="A70" s="354"/>
      <c r="B70" s="357"/>
      <c r="C70" s="55" t="s">
        <v>21</v>
      </c>
      <c r="D70" s="57"/>
      <c r="E70" s="58"/>
      <c r="F70" s="58"/>
      <c r="G70" s="58"/>
      <c r="H70" s="58"/>
      <c r="I70" s="58"/>
      <c r="J70" s="58"/>
      <c r="K70" s="58"/>
      <c r="L70" s="58"/>
      <c r="M70" s="58"/>
      <c r="N70" s="58"/>
      <c r="O70" s="58"/>
      <c r="P70" s="58"/>
      <c r="Q70" s="58"/>
    </row>
    <row r="71" spans="1:20">
      <c r="A71" s="93"/>
      <c r="B71" s="93"/>
      <c r="C71" s="93"/>
      <c r="D71" s="93"/>
      <c r="E71" s="93"/>
      <c r="F71" s="93"/>
      <c r="G71" s="93"/>
      <c r="H71" s="93"/>
      <c r="I71" s="93"/>
      <c r="J71" s="93"/>
      <c r="K71" s="93"/>
      <c r="L71" s="93"/>
      <c r="M71" s="93"/>
      <c r="N71" s="93"/>
      <c r="O71" s="93"/>
      <c r="P71" s="93"/>
      <c r="Q71" s="93"/>
    </row>
    <row r="73" spans="1:20">
      <c r="B73" s="361" t="s">
        <v>255</v>
      </c>
      <c r="C73" s="361"/>
      <c r="D73" s="361"/>
      <c r="E73" s="361"/>
      <c r="F73" s="361"/>
      <c r="G73" s="361"/>
      <c r="H73" s="361"/>
      <c r="I73" s="361"/>
      <c r="J73" s="361"/>
      <c r="K73" s="361"/>
      <c r="L73" s="361"/>
      <c r="M73" s="361"/>
      <c r="N73" s="361"/>
      <c r="O73" s="361"/>
      <c r="P73" s="361"/>
      <c r="Q73" s="361"/>
      <c r="R73" s="361"/>
      <c r="S73" s="361"/>
      <c r="T73" s="361"/>
    </row>
    <row r="74" spans="1:20" ht="13.8">
      <c r="B74" s="40"/>
      <c r="C74" s="41"/>
      <c r="D74" s="42"/>
      <c r="E74" s="42"/>
      <c r="F74" s="42"/>
      <c r="G74" s="42"/>
      <c r="H74" s="42"/>
      <c r="I74" s="42"/>
      <c r="J74" s="42"/>
      <c r="K74" s="42"/>
      <c r="L74" s="42"/>
      <c r="M74" s="42"/>
      <c r="N74" s="42"/>
      <c r="O74" s="42"/>
      <c r="P74" s="42"/>
      <c r="Q74" s="42"/>
      <c r="R74" s="42"/>
      <c r="S74" s="42"/>
      <c r="T74" s="42"/>
    </row>
    <row r="75" spans="1:20" ht="13.8">
      <c r="B75" s="40"/>
      <c r="C75" s="41"/>
      <c r="D75" s="42"/>
      <c r="E75" s="42"/>
      <c r="F75" s="42"/>
      <c r="G75" s="42"/>
      <c r="H75" s="42"/>
      <c r="I75" s="42"/>
      <c r="J75" s="42"/>
      <c r="K75" s="42"/>
      <c r="L75" s="42"/>
      <c r="M75" s="42"/>
      <c r="N75" s="42"/>
      <c r="O75" s="42"/>
      <c r="P75" s="42"/>
      <c r="Q75" s="42"/>
      <c r="R75" s="42"/>
      <c r="S75" s="42"/>
      <c r="T75" s="42"/>
    </row>
    <row r="76" spans="1:20" ht="13.8">
      <c r="B76" s="40"/>
      <c r="C76" s="41"/>
      <c r="D76" s="42"/>
      <c r="E76" s="42"/>
      <c r="F76" s="42"/>
      <c r="G76" s="42"/>
      <c r="H76" s="42"/>
      <c r="I76" s="42"/>
      <c r="J76" s="42"/>
      <c r="K76" s="42"/>
      <c r="L76" s="42"/>
      <c r="M76" s="42"/>
      <c r="N76" s="42"/>
      <c r="O76" s="42"/>
      <c r="P76" s="42"/>
      <c r="Q76" s="42"/>
      <c r="R76" s="42"/>
      <c r="S76" s="42"/>
      <c r="T76" s="42"/>
    </row>
    <row r="77" spans="1:20" ht="13.8">
      <c r="B77" s="40"/>
      <c r="C77" s="41"/>
      <c r="D77" s="42"/>
      <c r="E77" s="42"/>
      <c r="F77" s="42"/>
      <c r="G77" s="42"/>
      <c r="H77" s="42"/>
      <c r="I77" s="42"/>
      <c r="J77" s="42"/>
      <c r="K77" s="42"/>
      <c r="L77" s="42"/>
      <c r="M77" s="42"/>
      <c r="N77" s="42"/>
      <c r="O77" s="42"/>
      <c r="P77" s="42"/>
      <c r="Q77" s="42"/>
      <c r="R77" s="42"/>
      <c r="S77" s="42"/>
      <c r="T77" s="42"/>
    </row>
    <row r="78" spans="1:20" ht="13.8">
      <c r="B78" s="43" t="s">
        <v>47</v>
      </c>
      <c r="C78" s="44"/>
      <c r="D78" s="45"/>
      <c r="E78" s="45"/>
      <c r="F78" s="42"/>
      <c r="G78" s="42"/>
      <c r="H78" s="42"/>
      <c r="I78" s="42"/>
      <c r="J78" s="42"/>
      <c r="K78" s="42"/>
      <c r="L78" s="42"/>
      <c r="M78" s="42"/>
      <c r="N78" s="42"/>
      <c r="O78" s="42"/>
      <c r="P78" s="42"/>
      <c r="Q78" s="42"/>
      <c r="R78" s="42"/>
      <c r="S78" s="42"/>
      <c r="T78" s="42"/>
    </row>
    <row r="79" spans="1:20" ht="58.5" customHeight="1">
      <c r="B79" s="362" t="s">
        <v>216</v>
      </c>
      <c r="C79" s="362"/>
      <c r="D79" s="362"/>
      <c r="E79" s="362"/>
      <c r="F79" s="42"/>
      <c r="G79" s="42"/>
      <c r="H79" s="42"/>
      <c r="I79" s="42"/>
      <c r="J79" s="42"/>
      <c r="K79" s="42"/>
      <c r="L79" s="42"/>
      <c r="M79" s="42"/>
      <c r="N79" s="42"/>
      <c r="O79" s="42"/>
      <c r="P79" s="42"/>
      <c r="Q79" s="42"/>
      <c r="R79" s="42"/>
      <c r="S79" s="42"/>
      <c r="T79" s="42"/>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BA397"/>
  <sheetViews>
    <sheetView view="pageBreakPreview" zoomScale="60" zoomScaleNormal="50" workbookViewId="0">
      <pane xSplit="7" ySplit="10" topLeftCell="AC240" activePane="bottomRight" state="frozen"/>
      <selection pane="topRight" activeCell="H1" sqref="H1"/>
      <selection pane="bottomLeft" activeCell="A11" sqref="A11"/>
      <selection pane="bottomRight" activeCell="F248" sqref="E248:F248"/>
    </sheetView>
  </sheetViews>
  <sheetFormatPr defaultColWidth="9.109375" defaultRowHeight="18"/>
  <cols>
    <col min="1" max="1" width="4.5546875" style="112" customWidth="1"/>
    <col min="2" max="2" width="19.6640625" style="112" customWidth="1"/>
    <col min="3" max="3" width="16.5546875" style="112" customWidth="1"/>
    <col min="4" max="4" width="20.6640625" style="116" customWidth="1"/>
    <col min="5" max="5" width="26" style="117" customWidth="1"/>
    <col min="6" max="6" width="28.88671875" style="117" customWidth="1"/>
    <col min="7" max="7" width="17.6640625" style="117" customWidth="1"/>
    <col min="8" max="8" width="18.109375" style="112" customWidth="1"/>
    <col min="9" max="9" width="10" style="112" customWidth="1"/>
    <col min="10" max="10" width="13" style="112" customWidth="1"/>
    <col min="11" max="11" width="16.33203125" style="112" customWidth="1"/>
    <col min="12" max="13" width="13.33203125" style="112" customWidth="1"/>
    <col min="14" max="14" width="13.6640625" style="112" customWidth="1"/>
    <col min="15" max="15" width="14.33203125" style="112" customWidth="1"/>
    <col min="16" max="16" width="16.33203125" style="112" customWidth="1"/>
    <col min="17" max="17" width="16.6640625" style="112" customWidth="1"/>
    <col min="18" max="18" width="17.5546875" style="112" customWidth="1"/>
    <col min="19" max="19" width="15.88671875" style="112" customWidth="1"/>
    <col min="20" max="20" width="12" style="112" customWidth="1"/>
    <col min="21" max="21" width="18.44140625" style="112" customWidth="1"/>
    <col min="22" max="22" width="12" style="112" customWidth="1"/>
    <col min="23" max="25" width="16.33203125" style="112" customWidth="1"/>
    <col min="26" max="26" width="15.88671875" style="112" customWidth="1"/>
    <col min="27" max="27" width="5.88671875" style="112" hidden="1" customWidth="1"/>
    <col min="28" max="28" width="6.88671875" style="112" hidden="1" customWidth="1"/>
    <col min="29" max="29" width="14.33203125" style="112" customWidth="1"/>
    <col min="30" max="30" width="14.88671875" style="112" customWidth="1"/>
    <col min="31" max="31" width="12.5546875" style="112" customWidth="1"/>
    <col min="32" max="32" width="5.5546875" style="112" hidden="1" customWidth="1"/>
    <col min="33" max="33" width="7.5546875" style="112" hidden="1" customWidth="1"/>
    <col min="34" max="34" width="15.33203125" style="112" customWidth="1"/>
    <col min="35" max="35" width="14.5546875" style="112" customWidth="1"/>
    <col min="36" max="36" width="14.88671875" style="112" customWidth="1"/>
    <col min="37" max="37" width="6" style="112" hidden="1" customWidth="1"/>
    <col min="38" max="38" width="7.88671875" style="112" hidden="1" customWidth="1"/>
    <col min="39" max="39" width="12.88671875" style="112" customWidth="1"/>
    <col min="40" max="40" width="11.109375" style="112" customWidth="1"/>
    <col min="41" max="41" width="15" style="112" customWidth="1"/>
    <col min="42" max="42" width="14.33203125" style="112" customWidth="1"/>
    <col min="43" max="43" width="12.33203125" style="112" customWidth="1"/>
    <col min="44" max="44" width="13.109375" style="112" customWidth="1"/>
    <col min="45" max="45" width="5" style="112" hidden="1" customWidth="1"/>
    <col min="46" max="46" width="7.109375" style="112" hidden="1" customWidth="1"/>
    <col min="47" max="47" width="13.44140625" style="112" customWidth="1"/>
    <col min="48" max="48" width="10.6640625" style="112" customWidth="1"/>
    <col min="49" max="50" width="16" style="112" customWidth="1"/>
    <col min="51" max="51" width="12.6640625" style="112" customWidth="1"/>
    <col min="52" max="52" width="15.88671875" style="104" customWidth="1"/>
    <col min="53" max="53" width="23" style="212" customWidth="1"/>
    <col min="54" max="16384" width="9.109375" style="104"/>
  </cols>
  <sheetData>
    <row r="1" spans="1:53">
      <c r="AZ1" s="187" t="s">
        <v>264</v>
      </c>
    </row>
    <row r="2" spans="1:53" s="119" customFormat="1" ht="24" customHeight="1">
      <c r="A2" s="448" t="s">
        <v>277</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212"/>
    </row>
    <row r="3" spans="1:53" s="105" customFormat="1" ht="17.25" customHeight="1">
      <c r="A3" s="449" t="s">
        <v>430</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213"/>
    </row>
    <row r="4" spans="1:53" s="106" customFormat="1" ht="24" customHeight="1">
      <c r="A4" s="450" t="s">
        <v>280</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213"/>
    </row>
    <row r="5" spans="1:53" ht="18.600000000000001" thickBot="1">
      <c r="A5" s="451"/>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122"/>
      <c r="AQ5" s="122"/>
      <c r="AR5" s="104"/>
      <c r="AS5" s="104"/>
      <c r="AT5" s="104"/>
      <c r="AU5" s="104"/>
      <c r="AV5" s="104"/>
      <c r="AW5" s="107"/>
      <c r="AX5" s="107"/>
      <c r="AY5" s="107"/>
      <c r="AZ5" s="108" t="s">
        <v>260</v>
      </c>
    </row>
    <row r="6" spans="1:53" ht="15" customHeight="1">
      <c r="A6" s="452" t="s">
        <v>0</v>
      </c>
      <c r="B6" s="455" t="s">
        <v>275</v>
      </c>
      <c r="C6" s="455" t="s">
        <v>262</v>
      </c>
      <c r="D6" s="455" t="s">
        <v>40</v>
      </c>
      <c r="E6" s="458" t="s">
        <v>259</v>
      </c>
      <c r="F6" s="459"/>
      <c r="G6" s="460"/>
      <c r="H6" s="461" t="s">
        <v>256</v>
      </c>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3"/>
      <c r="AZ6" s="465" t="s">
        <v>283</v>
      </c>
    </row>
    <row r="7" spans="1:53" ht="28.5" customHeight="1">
      <c r="A7" s="453"/>
      <c r="B7" s="456"/>
      <c r="C7" s="456"/>
      <c r="D7" s="456"/>
      <c r="E7" s="468" t="s">
        <v>363</v>
      </c>
      <c r="F7" s="468" t="s">
        <v>263</v>
      </c>
      <c r="G7" s="469" t="s">
        <v>19</v>
      </c>
      <c r="H7" s="471" t="s">
        <v>17</v>
      </c>
      <c r="I7" s="472"/>
      <c r="J7" s="473"/>
      <c r="K7" s="471" t="s">
        <v>18</v>
      </c>
      <c r="L7" s="472"/>
      <c r="M7" s="473"/>
      <c r="N7" s="432" t="s">
        <v>22</v>
      </c>
      <c r="O7" s="435"/>
      <c r="P7" s="464"/>
      <c r="Q7" s="432" t="s">
        <v>24</v>
      </c>
      <c r="R7" s="435"/>
      <c r="S7" s="464"/>
      <c r="T7" s="432" t="s">
        <v>25</v>
      </c>
      <c r="U7" s="435"/>
      <c r="V7" s="464"/>
      <c r="W7" s="432" t="s">
        <v>26</v>
      </c>
      <c r="X7" s="435"/>
      <c r="Y7" s="464"/>
      <c r="Z7" s="432" t="s">
        <v>28</v>
      </c>
      <c r="AA7" s="435"/>
      <c r="AB7" s="435"/>
      <c r="AC7" s="433"/>
      <c r="AD7" s="434"/>
      <c r="AE7" s="432" t="s">
        <v>29</v>
      </c>
      <c r="AF7" s="435"/>
      <c r="AG7" s="435"/>
      <c r="AH7" s="433"/>
      <c r="AI7" s="434"/>
      <c r="AJ7" s="432" t="s">
        <v>30</v>
      </c>
      <c r="AK7" s="435"/>
      <c r="AL7" s="435"/>
      <c r="AM7" s="433"/>
      <c r="AN7" s="434"/>
      <c r="AO7" s="432" t="s">
        <v>32</v>
      </c>
      <c r="AP7" s="433"/>
      <c r="AQ7" s="434"/>
      <c r="AR7" s="432" t="s">
        <v>33</v>
      </c>
      <c r="AS7" s="435"/>
      <c r="AT7" s="435"/>
      <c r="AU7" s="433"/>
      <c r="AV7" s="434"/>
      <c r="AW7" s="432" t="s">
        <v>34</v>
      </c>
      <c r="AX7" s="435"/>
      <c r="AY7" s="464"/>
      <c r="AZ7" s="466"/>
    </row>
    <row r="8" spans="1:53" ht="41.25" customHeight="1">
      <c r="A8" s="454"/>
      <c r="B8" s="457"/>
      <c r="C8" s="457"/>
      <c r="D8" s="457"/>
      <c r="E8" s="457"/>
      <c r="F8" s="457"/>
      <c r="G8" s="470"/>
      <c r="H8" s="298" t="s">
        <v>20</v>
      </c>
      <c r="I8" s="130" t="s">
        <v>21</v>
      </c>
      <c r="J8" s="131" t="s">
        <v>19</v>
      </c>
      <c r="K8" s="130" t="s">
        <v>20</v>
      </c>
      <c r="L8" s="130" t="s">
        <v>21</v>
      </c>
      <c r="M8" s="131" t="s">
        <v>19</v>
      </c>
      <c r="N8" s="132" t="s">
        <v>20</v>
      </c>
      <c r="O8" s="130" t="s">
        <v>21</v>
      </c>
      <c r="P8" s="133" t="s">
        <v>19</v>
      </c>
      <c r="Q8" s="134" t="s">
        <v>20</v>
      </c>
      <c r="R8" s="130" t="s">
        <v>21</v>
      </c>
      <c r="S8" s="133" t="s">
        <v>19</v>
      </c>
      <c r="T8" s="134" t="s">
        <v>20</v>
      </c>
      <c r="U8" s="130" t="s">
        <v>21</v>
      </c>
      <c r="V8" s="133" t="s">
        <v>19</v>
      </c>
      <c r="W8" s="134" t="s">
        <v>20</v>
      </c>
      <c r="X8" s="130" t="s">
        <v>21</v>
      </c>
      <c r="Y8" s="133" t="s">
        <v>19</v>
      </c>
      <c r="Z8" s="134" t="s">
        <v>20</v>
      </c>
      <c r="AA8" s="130" t="s">
        <v>21</v>
      </c>
      <c r="AB8" s="133" t="s">
        <v>19</v>
      </c>
      <c r="AC8" s="130" t="s">
        <v>21</v>
      </c>
      <c r="AD8" s="133" t="s">
        <v>19</v>
      </c>
      <c r="AE8" s="134" t="s">
        <v>20</v>
      </c>
      <c r="AF8" s="135" t="s">
        <v>21</v>
      </c>
      <c r="AG8" s="133" t="s">
        <v>19</v>
      </c>
      <c r="AH8" s="130" t="s">
        <v>21</v>
      </c>
      <c r="AI8" s="133" t="s">
        <v>19</v>
      </c>
      <c r="AJ8" s="134" t="s">
        <v>20</v>
      </c>
      <c r="AK8" s="135" t="s">
        <v>21</v>
      </c>
      <c r="AL8" s="133" t="s">
        <v>19</v>
      </c>
      <c r="AM8" s="130" t="s">
        <v>21</v>
      </c>
      <c r="AN8" s="133" t="s">
        <v>19</v>
      </c>
      <c r="AO8" s="134" t="s">
        <v>20</v>
      </c>
      <c r="AP8" s="130" t="s">
        <v>21</v>
      </c>
      <c r="AQ8" s="133" t="s">
        <v>19</v>
      </c>
      <c r="AR8" s="134" t="s">
        <v>20</v>
      </c>
      <c r="AS8" s="135" t="s">
        <v>21</v>
      </c>
      <c r="AT8" s="133" t="s">
        <v>19</v>
      </c>
      <c r="AU8" s="130" t="s">
        <v>21</v>
      </c>
      <c r="AV8" s="133" t="s">
        <v>19</v>
      </c>
      <c r="AW8" s="134" t="s">
        <v>20</v>
      </c>
      <c r="AX8" s="130" t="s">
        <v>21</v>
      </c>
      <c r="AY8" s="133" t="s">
        <v>19</v>
      </c>
      <c r="AZ8" s="467"/>
    </row>
    <row r="9" spans="1:53" s="109" customFormat="1" ht="18.600000000000001" thickBot="1">
      <c r="A9" s="136">
        <v>1</v>
      </c>
      <c r="B9" s="137">
        <v>2</v>
      </c>
      <c r="C9" s="137">
        <v>3</v>
      </c>
      <c r="D9" s="137">
        <v>4</v>
      </c>
      <c r="E9" s="138">
        <v>5</v>
      </c>
      <c r="F9" s="139">
        <v>6</v>
      </c>
      <c r="G9" s="140">
        <v>7</v>
      </c>
      <c r="H9" s="139">
        <v>8</v>
      </c>
      <c r="I9" s="141">
        <v>9</v>
      </c>
      <c r="J9" s="142">
        <v>10</v>
      </c>
      <c r="K9" s="141">
        <v>11</v>
      </c>
      <c r="L9" s="139">
        <v>12</v>
      </c>
      <c r="M9" s="142">
        <v>13</v>
      </c>
      <c r="N9" s="141">
        <v>14</v>
      </c>
      <c r="O9" s="139">
        <v>15</v>
      </c>
      <c r="P9" s="142">
        <v>16</v>
      </c>
      <c r="Q9" s="141">
        <v>17</v>
      </c>
      <c r="R9" s="139">
        <v>18</v>
      </c>
      <c r="S9" s="143">
        <v>19</v>
      </c>
      <c r="T9" s="141">
        <v>20</v>
      </c>
      <c r="U9" s="139">
        <v>21</v>
      </c>
      <c r="V9" s="143">
        <v>22</v>
      </c>
      <c r="W9" s="141">
        <v>23</v>
      </c>
      <c r="X9" s="139">
        <v>24</v>
      </c>
      <c r="Y9" s="143">
        <v>25</v>
      </c>
      <c r="Z9" s="141">
        <v>26</v>
      </c>
      <c r="AA9" s="139">
        <v>24</v>
      </c>
      <c r="AB9" s="143">
        <v>25</v>
      </c>
      <c r="AC9" s="139">
        <v>27</v>
      </c>
      <c r="AD9" s="142">
        <v>28</v>
      </c>
      <c r="AE9" s="144">
        <v>29</v>
      </c>
      <c r="AF9" s="145">
        <v>30</v>
      </c>
      <c r="AG9" s="143">
        <v>31</v>
      </c>
      <c r="AH9" s="139">
        <v>30</v>
      </c>
      <c r="AI9" s="142">
        <v>31</v>
      </c>
      <c r="AJ9" s="144">
        <v>32</v>
      </c>
      <c r="AK9" s="145">
        <v>33</v>
      </c>
      <c r="AL9" s="143">
        <v>34</v>
      </c>
      <c r="AM9" s="139">
        <v>33</v>
      </c>
      <c r="AN9" s="142">
        <v>34</v>
      </c>
      <c r="AO9" s="144">
        <v>35</v>
      </c>
      <c r="AP9" s="139">
        <v>36</v>
      </c>
      <c r="AQ9" s="142">
        <v>37</v>
      </c>
      <c r="AR9" s="144">
        <v>38</v>
      </c>
      <c r="AS9" s="145">
        <v>39</v>
      </c>
      <c r="AT9" s="143">
        <v>40</v>
      </c>
      <c r="AU9" s="139">
        <v>39</v>
      </c>
      <c r="AV9" s="142">
        <v>40</v>
      </c>
      <c r="AW9" s="139">
        <v>41</v>
      </c>
      <c r="AX9" s="146">
        <v>42</v>
      </c>
      <c r="AY9" s="143">
        <v>43</v>
      </c>
      <c r="AZ9" s="186">
        <v>44</v>
      </c>
      <c r="BA9" s="212"/>
    </row>
    <row r="10" spans="1:53" ht="18.75" customHeight="1">
      <c r="A10" s="438" t="s">
        <v>276</v>
      </c>
      <c r="B10" s="439"/>
      <c r="C10" s="440"/>
      <c r="D10" s="174" t="s">
        <v>41</v>
      </c>
      <c r="E10" s="147">
        <f>E11+E12+E13</f>
        <v>108852.33804999999</v>
      </c>
      <c r="F10" s="301">
        <f>F11+F12+F13</f>
        <v>31606.63435</v>
      </c>
      <c r="G10" s="175">
        <f>F10/E10</f>
        <v>0.29036247559038997</v>
      </c>
      <c r="H10" s="147">
        <f>H11+H12+H13</f>
        <v>0</v>
      </c>
      <c r="I10" s="147">
        <f t="shared" ref="I10" si="0">I11+I12+I13</f>
        <v>0</v>
      </c>
      <c r="J10" s="168" t="e">
        <f>I10/H10*100</f>
        <v>#DIV/0!</v>
      </c>
      <c r="K10" s="147">
        <f>K11+K12+K13</f>
        <v>1724.182</v>
      </c>
      <c r="L10" s="147">
        <f t="shared" ref="L10" si="1">L11+L12+L13</f>
        <v>1724.182</v>
      </c>
      <c r="M10" s="168">
        <f>L10/K10*100</f>
        <v>100</v>
      </c>
      <c r="N10" s="147">
        <f>N11+N12+N13</f>
        <v>2897.7773799999995</v>
      </c>
      <c r="O10" s="147">
        <f t="shared" ref="O10" si="2">O11+O12+O13</f>
        <v>2897.7773799999995</v>
      </c>
      <c r="P10" s="168">
        <f>O10/N10*100</f>
        <v>100</v>
      </c>
      <c r="Q10" s="147">
        <f>Q11+Q12+Q13</f>
        <v>8017.8649999999998</v>
      </c>
      <c r="R10" s="147">
        <f t="shared" ref="R10" si="3">R11+R12+R13</f>
        <v>8017.8649999999998</v>
      </c>
      <c r="S10" s="168">
        <f>R10/Q10*100</f>
        <v>100</v>
      </c>
      <c r="T10" s="147">
        <f>T11+T12+T13</f>
        <v>2731.97559</v>
      </c>
      <c r="U10" s="147">
        <f t="shared" ref="U10" si="4">U11+U12+U13</f>
        <v>2731.97559</v>
      </c>
      <c r="V10" s="168">
        <f>U10/T10*100</f>
        <v>100</v>
      </c>
      <c r="W10" s="147">
        <f>W11+W12+W13</f>
        <v>16234.83438</v>
      </c>
      <c r="X10" s="147">
        <f t="shared" ref="X10" si="5">X11+X12+X13</f>
        <v>16234.83438</v>
      </c>
      <c r="Y10" s="168">
        <f>X10/W10*100</f>
        <v>100</v>
      </c>
      <c r="Z10" s="147">
        <f>Z11+Z12+Z13</f>
        <v>2678.8571099999999</v>
      </c>
      <c r="AA10" s="147">
        <f t="shared" ref="AA10:AC10" si="6">AA11+AA12+AA13</f>
        <v>0</v>
      </c>
      <c r="AB10" s="147">
        <f t="shared" si="6"/>
        <v>0</v>
      </c>
      <c r="AC10" s="147">
        <f t="shared" si="6"/>
        <v>2426.0510000000004</v>
      </c>
      <c r="AD10" s="168">
        <f>AC10/Z10*100</f>
        <v>90.562911733653479</v>
      </c>
      <c r="AE10" s="147">
        <f t="shared" ref="AE10:AH10" si="7">AE11+AE12+AE13</f>
        <v>12963.13942</v>
      </c>
      <c r="AF10" s="147">
        <f t="shared" si="7"/>
        <v>0</v>
      </c>
      <c r="AG10" s="147">
        <f t="shared" si="7"/>
        <v>0</v>
      </c>
      <c r="AH10" s="147">
        <f t="shared" si="7"/>
        <v>0</v>
      </c>
      <c r="AI10" s="168">
        <f>AH10/AE10*100</f>
        <v>0</v>
      </c>
      <c r="AJ10" s="147">
        <f t="shared" ref="AJ10:AM10" si="8">AJ11+AJ12+AJ13</f>
        <v>2717.86</v>
      </c>
      <c r="AK10" s="147">
        <f t="shared" si="8"/>
        <v>0</v>
      </c>
      <c r="AL10" s="147">
        <f t="shared" si="8"/>
        <v>0</v>
      </c>
      <c r="AM10" s="147">
        <f t="shared" si="8"/>
        <v>0</v>
      </c>
      <c r="AN10" s="210">
        <f>AM10/AJ10</f>
        <v>0</v>
      </c>
      <c r="AO10" s="147">
        <f t="shared" ref="AO10" si="9">AO11+AO12+AO13</f>
        <v>1550.583999999998</v>
      </c>
      <c r="AP10" s="147">
        <f>AP11+AP12+AP13</f>
        <v>0</v>
      </c>
      <c r="AQ10" s="210">
        <f t="shared" ref="AQ10:AQ11" si="10">AP10/AO10</f>
        <v>0</v>
      </c>
      <c r="AR10" s="147">
        <f t="shared" ref="AR10" si="11">AR11+AR12+AR13</f>
        <v>577.39626999999996</v>
      </c>
      <c r="AS10" s="147">
        <f t="shared" ref="AS10:AU10" si="12">AS11+AS12+AS13</f>
        <v>0</v>
      </c>
      <c r="AT10" s="147">
        <f t="shared" si="12"/>
        <v>0</v>
      </c>
      <c r="AU10" s="147">
        <f t="shared" si="12"/>
        <v>0</v>
      </c>
      <c r="AV10" s="210">
        <f>AU10/AR10</f>
        <v>0</v>
      </c>
      <c r="AW10" s="147">
        <f t="shared" ref="AW10" si="13">AW11+AW12+AW13</f>
        <v>56537.456899999997</v>
      </c>
      <c r="AX10" s="147">
        <f t="shared" ref="AX10" si="14">AX11+AX12+AX13</f>
        <v>0</v>
      </c>
      <c r="AY10" s="210">
        <f>AX10/AW10</f>
        <v>0</v>
      </c>
      <c r="AZ10" s="447"/>
    </row>
    <row r="11" spans="1:53" ht="31.2">
      <c r="A11" s="441"/>
      <c r="B11" s="442"/>
      <c r="C11" s="443"/>
      <c r="D11" s="176" t="s">
        <v>37</v>
      </c>
      <c r="E11" s="147">
        <f>E119+E172+E202+E295+E326</f>
        <v>591.80990999999995</v>
      </c>
      <c r="F11" s="147">
        <f t="shared" ref="F11:F13" si="15">F119+F172+F202+F295+F326</f>
        <v>0</v>
      </c>
      <c r="G11" s="175">
        <f t="shared" ref="G11:G16" si="16">F11/E11</f>
        <v>0</v>
      </c>
      <c r="H11" s="147">
        <f t="shared" ref="H11:R11" si="17">H119+H172+H202+H295</f>
        <v>0</v>
      </c>
      <c r="I11" s="147">
        <f t="shared" si="17"/>
        <v>0</v>
      </c>
      <c r="J11" s="148">
        <f t="shared" si="17"/>
        <v>0</v>
      </c>
      <c r="K11" s="147">
        <f t="shared" si="17"/>
        <v>0</v>
      </c>
      <c r="L11" s="147">
        <f t="shared" si="17"/>
        <v>0</v>
      </c>
      <c r="M11" s="148">
        <f t="shared" si="17"/>
        <v>0</v>
      </c>
      <c r="N11" s="147">
        <f t="shared" si="17"/>
        <v>0</v>
      </c>
      <c r="O11" s="147">
        <f t="shared" si="17"/>
        <v>0</v>
      </c>
      <c r="P11" s="148">
        <f t="shared" si="17"/>
        <v>0</v>
      </c>
      <c r="Q11" s="147">
        <f t="shared" si="17"/>
        <v>0</v>
      </c>
      <c r="R11" s="147">
        <f t="shared" si="17"/>
        <v>0</v>
      </c>
      <c r="S11" s="148"/>
      <c r="T11" s="147">
        <f>T119+T172+T202+T295</f>
        <v>0</v>
      </c>
      <c r="U11" s="147">
        <f>U119+U172+U202+U295</f>
        <v>0</v>
      </c>
      <c r="V11" s="148">
        <f>V119+V172+V202+V295</f>
        <v>0</v>
      </c>
      <c r="W11" s="147">
        <f>W119+W172+W202+W295</f>
        <v>0</v>
      </c>
      <c r="X11" s="147">
        <f>X119+X172+X202+X295</f>
        <v>0</v>
      </c>
      <c r="Y11" s="148"/>
      <c r="Z11" s="147">
        <f>Z119+Z172+Z202+Z295</f>
        <v>0</v>
      </c>
      <c r="AA11" s="147">
        <f>AA119+AA172+AA202+AA295</f>
        <v>0</v>
      </c>
      <c r="AB11" s="147">
        <f>AB119+AB172+AB202+AB295</f>
        <v>0</v>
      </c>
      <c r="AC11" s="147">
        <f>AC119+AC172+AC202+AC295</f>
        <v>0</v>
      </c>
      <c r="AD11" s="148"/>
      <c r="AE11" s="147">
        <f>AE119+AE172+AE202+AE295</f>
        <v>0</v>
      </c>
      <c r="AF11" s="147">
        <f>AF119+AF172+AF202+AF295</f>
        <v>0</v>
      </c>
      <c r="AG11" s="147">
        <f>AG119+AG172+AG202+AG295</f>
        <v>0</v>
      </c>
      <c r="AH11" s="147">
        <f>AH119+AH172+AH202+AH295</f>
        <v>0</v>
      </c>
      <c r="AI11" s="168" t="e">
        <f>AH11/AE11*100</f>
        <v>#DIV/0!</v>
      </c>
      <c r="AJ11" s="147">
        <f>AJ119+AJ172+AJ202+AJ295</f>
        <v>0</v>
      </c>
      <c r="AK11" s="147">
        <f>AK119+AK172+AK202+AK295</f>
        <v>0</v>
      </c>
      <c r="AL11" s="147">
        <f>AL119+AL172+AL202+AL295</f>
        <v>0</v>
      </c>
      <c r="AM11" s="147">
        <f>AM119+AM172+AM202+AM295</f>
        <v>0</v>
      </c>
      <c r="AN11" s="171"/>
      <c r="AO11" s="147">
        <f>AO119+AO172+AO202+AO295</f>
        <v>0</v>
      </c>
      <c r="AP11" s="147">
        <f>AP119+AP172+AP202+AP295</f>
        <v>0</v>
      </c>
      <c r="AQ11" s="210" t="e">
        <f t="shared" si="10"/>
        <v>#DIV/0!</v>
      </c>
      <c r="AR11" s="147">
        <f>AR119+AR172+AR202+AR295</f>
        <v>0</v>
      </c>
      <c r="AS11" s="147">
        <f>AS119+AS172+AS202+AS295</f>
        <v>0</v>
      </c>
      <c r="AT11" s="147">
        <f>AT119+AT172+AT202+AT295</f>
        <v>0</v>
      </c>
      <c r="AU11" s="147">
        <f>AU119+AU172+AU202+AU295</f>
        <v>0</v>
      </c>
      <c r="AV11" s="171"/>
      <c r="AW11" s="147">
        <f>AW119+AW172+AW202+AW295</f>
        <v>591.80990999999995</v>
      </c>
      <c r="AX11" s="147">
        <f>AX119+AX172+AX202+AX295</f>
        <v>0</v>
      </c>
      <c r="AY11" s="171"/>
      <c r="AZ11" s="370"/>
    </row>
    <row r="12" spans="1:53" ht="64.5" customHeight="1">
      <c r="A12" s="441"/>
      <c r="B12" s="442"/>
      <c r="C12" s="443"/>
      <c r="D12" s="179" t="s">
        <v>2</v>
      </c>
      <c r="E12" s="147">
        <f>E120+E173+E203+E296+E327</f>
        <v>49890.1</v>
      </c>
      <c r="F12" s="147">
        <f t="shared" si="15"/>
        <v>20663.393240000001</v>
      </c>
      <c r="G12" s="175">
        <f t="shared" si="16"/>
        <v>0.4141782285463449</v>
      </c>
      <c r="H12" s="147">
        <f t="shared" ref="H12:I12" si="18">H120+H173+H203+H296+H327</f>
        <v>0</v>
      </c>
      <c r="I12" s="147">
        <f t="shared" si="18"/>
        <v>0</v>
      </c>
      <c r="J12" s="148">
        <f t="shared" ref="J12:P12" si="19">J120+J173+J203+J296</f>
        <v>0</v>
      </c>
      <c r="K12" s="147">
        <f t="shared" ref="K12:L12" si="20">K120+K173+K203+K296+K327</f>
        <v>0</v>
      </c>
      <c r="L12" s="147">
        <f t="shared" si="20"/>
        <v>0</v>
      </c>
      <c r="M12" s="171" t="e">
        <f t="shared" si="19"/>
        <v>#DIV/0!</v>
      </c>
      <c r="N12" s="147">
        <f t="shared" ref="N12:O12" si="21">N120+N173+N203+N296+N327</f>
        <v>1640.9582399999999</v>
      </c>
      <c r="O12" s="147">
        <f t="shared" si="21"/>
        <v>1640.9582399999999</v>
      </c>
      <c r="P12" s="148">
        <f t="shared" si="19"/>
        <v>1</v>
      </c>
      <c r="Q12" s="147">
        <f t="shared" ref="Q12:R12" si="22">Q120+Q173+Q203+Q296+Q327</f>
        <v>5218.3890000000001</v>
      </c>
      <c r="R12" s="147">
        <f t="shared" si="22"/>
        <v>5218.3890000000001</v>
      </c>
      <c r="S12" s="168">
        <f>R12/Q12*100</f>
        <v>100</v>
      </c>
      <c r="T12" s="147">
        <f t="shared" ref="T12:U12" si="23">T120+T173+T203+T296+T327</f>
        <v>0</v>
      </c>
      <c r="U12" s="147">
        <f t="shared" si="23"/>
        <v>0</v>
      </c>
      <c r="V12" s="148">
        <f>V120+V173+V203+V296</f>
        <v>0</v>
      </c>
      <c r="W12" s="147">
        <f t="shared" ref="W12:X12" si="24">W120+W173+W203+W296+W327</f>
        <v>13804.046</v>
      </c>
      <c r="X12" s="147">
        <f t="shared" si="24"/>
        <v>13804.046</v>
      </c>
      <c r="Y12" s="148"/>
      <c r="Z12" s="147">
        <f t="shared" ref="Z12:AC12" si="25">Z120+Z173+Z203+Z296+Z327</f>
        <v>2174.2800000000002</v>
      </c>
      <c r="AA12" s="147">
        <f t="shared" si="25"/>
        <v>0</v>
      </c>
      <c r="AB12" s="147">
        <f t="shared" si="25"/>
        <v>0</v>
      </c>
      <c r="AC12" s="147">
        <f t="shared" si="25"/>
        <v>2174.2800000000002</v>
      </c>
      <c r="AD12" s="148"/>
      <c r="AE12" s="147">
        <f t="shared" ref="AE12:AH12" si="26">AE120+AE173+AE203+AE296+AE327</f>
        <v>2197.1800000000003</v>
      </c>
      <c r="AF12" s="147">
        <f t="shared" si="26"/>
        <v>0</v>
      </c>
      <c r="AG12" s="147">
        <f t="shared" si="26"/>
        <v>0</v>
      </c>
      <c r="AH12" s="147">
        <f t="shared" si="26"/>
        <v>0</v>
      </c>
      <c r="AI12" s="168">
        <f>AH12/AE12*100</f>
        <v>0</v>
      </c>
      <c r="AJ12" s="147">
        <f t="shared" ref="AJ12:AM12" si="27">AJ120+AJ173+AJ203+AJ296+AJ327</f>
        <v>2174.2800000000002</v>
      </c>
      <c r="AK12" s="147">
        <f t="shared" si="27"/>
        <v>0</v>
      </c>
      <c r="AL12" s="147">
        <f t="shared" si="27"/>
        <v>0</v>
      </c>
      <c r="AM12" s="147">
        <f t="shared" si="27"/>
        <v>0</v>
      </c>
      <c r="AN12" s="171"/>
      <c r="AO12" s="147">
        <f t="shared" ref="AO12:AP12" si="28">AO120+AO173+AO203+AO296+AO327</f>
        <v>1007.0039999999981</v>
      </c>
      <c r="AP12" s="147">
        <f t="shared" si="28"/>
        <v>0</v>
      </c>
      <c r="AQ12" s="210">
        <f>AP12/AO12</f>
        <v>0</v>
      </c>
      <c r="AR12" s="147">
        <f t="shared" ref="AR12:AU12" si="29">AR120+AR173+AR203+AR296+AR327</f>
        <v>0</v>
      </c>
      <c r="AS12" s="147">
        <f t="shared" si="29"/>
        <v>0</v>
      </c>
      <c r="AT12" s="147">
        <f t="shared" si="29"/>
        <v>0</v>
      </c>
      <c r="AU12" s="147">
        <f t="shared" si="29"/>
        <v>0</v>
      </c>
      <c r="AV12" s="210" t="e">
        <f>AU12/AR12</f>
        <v>#DIV/0!</v>
      </c>
      <c r="AW12" s="147">
        <f t="shared" ref="AW12:AX12" si="30">AW120+AW173+AW203+AW296+AW327</f>
        <v>21673.962759999999</v>
      </c>
      <c r="AX12" s="147">
        <f t="shared" si="30"/>
        <v>0</v>
      </c>
      <c r="AY12" s="171">
        <f>AX12/AW12</f>
        <v>0</v>
      </c>
      <c r="AZ12" s="370"/>
    </row>
    <row r="13" spans="1:53" ht="21.75" customHeight="1">
      <c r="A13" s="441"/>
      <c r="B13" s="442"/>
      <c r="C13" s="443"/>
      <c r="D13" s="294" t="s">
        <v>284</v>
      </c>
      <c r="E13" s="147">
        <f t="shared" ref="E13" si="31">E121+E174+E204+E297+E328</f>
        <v>58370.428139999996</v>
      </c>
      <c r="F13" s="147">
        <f t="shared" si="15"/>
        <v>10943.241109999999</v>
      </c>
      <c r="G13" s="175">
        <f t="shared" si="16"/>
        <v>0.18747919894904508</v>
      </c>
      <c r="H13" s="147">
        <f t="shared" ref="H13:I13" si="32">H121+H174+H204+H297+H328</f>
        <v>0</v>
      </c>
      <c r="I13" s="147">
        <f t="shared" si="32"/>
        <v>0</v>
      </c>
      <c r="J13" s="168" t="e">
        <f>J121+J174+J204+J297</f>
        <v>#DIV/0!</v>
      </c>
      <c r="K13" s="147">
        <f t="shared" ref="K13:L13" si="33">K121+K174+K204+K297+K328</f>
        <v>1724.182</v>
      </c>
      <c r="L13" s="147">
        <f t="shared" si="33"/>
        <v>1724.182</v>
      </c>
      <c r="M13" s="171">
        <f>L13/K13</f>
        <v>1</v>
      </c>
      <c r="N13" s="147">
        <f t="shared" ref="N13:O13" si="34">N121+N174+N204+N297+N328</f>
        <v>1256.8191399999998</v>
      </c>
      <c r="O13" s="147">
        <f t="shared" si="34"/>
        <v>1256.8191399999998</v>
      </c>
      <c r="P13" s="171">
        <f>O13/N13</f>
        <v>1</v>
      </c>
      <c r="Q13" s="147">
        <f t="shared" ref="Q13:R13" si="35">Q121+Q174+Q204+Q297+Q328</f>
        <v>2799.4760000000001</v>
      </c>
      <c r="R13" s="147">
        <f t="shared" si="35"/>
        <v>2799.4760000000001</v>
      </c>
      <c r="S13" s="168">
        <f>R13/Q13*100</f>
        <v>100</v>
      </c>
      <c r="T13" s="147">
        <f t="shared" ref="T13:U13" si="36">T121+T174+T204+T297+T328</f>
        <v>2731.97559</v>
      </c>
      <c r="U13" s="147">
        <f t="shared" si="36"/>
        <v>2731.97559</v>
      </c>
      <c r="V13" s="168">
        <f>U13/T13*100</f>
        <v>100</v>
      </c>
      <c r="W13" s="147">
        <f t="shared" ref="W13:X13" si="37">W121+W174+W204+W297+W328</f>
        <v>2430.78838</v>
      </c>
      <c r="X13" s="147">
        <f t="shared" si="37"/>
        <v>2430.78838</v>
      </c>
      <c r="Y13" s="168">
        <f>X13/W13*100</f>
        <v>100</v>
      </c>
      <c r="Z13" s="147">
        <f t="shared" ref="Z13:AC13" si="38">Z121+Z174+Z204+Z297+Z328</f>
        <v>504.57710999999995</v>
      </c>
      <c r="AA13" s="147">
        <f t="shared" si="38"/>
        <v>0</v>
      </c>
      <c r="AB13" s="147">
        <f t="shared" si="38"/>
        <v>0</v>
      </c>
      <c r="AC13" s="147">
        <f t="shared" si="38"/>
        <v>251.77099999999999</v>
      </c>
      <c r="AD13" s="168">
        <f>AC13/Z13*100</f>
        <v>49.897427966956329</v>
      </c>
      <c r="AE13" s="147">
        <f t="shared" ref="AE13:AH13" si="39">AE121+AE174+AE204+AE297+AE328</f>
        <v>10765.959419999999</v>
      </c>
      <c r="AF13" s="147">
        <f t="shared" si="39"/>
        <v>0</v>
      </c>
      <c r="AG13" s="147">
        <f t="shared" si="39"/>
        <v>0</v>
      </c>
      <c r="AH13" s="147">
        <f t="shared" si="39"/>
        <v>0</v>
      </c>
      <c r="AI13" s="168">
        <f>AH13/AE13*100</f>
        <v>0</v>
      </c>
      <c r="AJ13" s="147">
        <f t="shared" ref="AJ13:AM13" si="40">AJ121+AJ174+AJ204+AJ297+AJ328</f>
        <v>543.58000000000004</v>
      </c>
      <c r="AK13" s="147">
        <f t="shared" si="40"/>
        <v>0</v>
      </c>
      <c r="AL13" s="147">
        <f t="shared" si="40"/>
        <v>0</v>
      </c>
      <c r="AM13" s="147">
        <f t="shared" si="40"/>
        <v>0</v>
      </c>
      <c r="AN13" s="210">
        <f>AM13/AJ13</f>
        <v>0</v>
      </c>
      <c r="AO13" s="147">
        <f t="shared" ref="AO13:AP13" si="41">AO121+AO174+AO204+AO297+AO328</f>
        <v>543.58000000000004</v>
      </c>
      <c r="AP13" s="147">
        <f t="shared" si="41"/>
        <v>0</v>
      </c>
      <c r="AQ13" s="210">
        <f>AP13/AO13</f>
        <v>0</v>
      </c>
      <c r="AR13" s="147">
        <f t="shared" ref="AR13:AU13" si="42">AR121+AR174+AR204+AR297+AR328</f>
        <v>577.39626999999996</v>
      </c>
      <c r="AS13" s="147">
        <f t="shared" si="42"/>
        <v>0</v>
      </c>
      <c r="AT13" s="147">
        <f t="shared" si="42"/>
        <v>0</v>
      </c>
      <c r="AU13" s="147">
        <f t="shared" si="42"/>
        <v>0</v>
      </c>
      <c r="AV13" s="210">
        <f>AU13/AR13</f>
        <v>0</v>
      </c>
      <c r="AW13" s="147">
        <f t="shared" ref="AW13:AX13" si="43">AW121+AW174+AW204+AW297+AW328</f>
        <v>34271.684229999999</v>
      </c>
      <c r="AX13" s="147">
        <f t="shared" si="43"/>
        <v>0</v>
      </c>
      <c r="AY13" s="171">
        <f>AX13/AW13</f>
        <v>0</v>
      </c>
      <c r="AZ13" s="370"/>
    </row>
    <row r="14" spans="1:53" ht="87.75" customHeight="1">
      <c r="A14" s="441"/>
      <c r="B14" s="442"/>
      <c r="C14" s="443"/>
      <c r="D14" s="294" t="s">
        <v>289</v>
      </c>
      <c r="E14" s="147">
        <f t="shared" ref="E14:F16" si="44">E122+E175+E205+E298</f>
        <v>0</v>
      </c>
      <c r="F14" s="147">
        <f t="shared" si="44"/>
        <v>0</v>
      </c>
      <c r="G14" s="175"/>
      <c r="H14" s="147">
        <f t="shared" ref="H14:I16" si="45">H122+H175+H205+H298</f>
        <v>0</v>
      </c>
      <c r="I14" s="147">
        <f t="shared" si="45"/>
        <v>0</v>
      </c>
      <c r="J14" s="148">
        <f>J122+J175+J205+J298</f>
        <v>0</v>
      </c>
      <c r="K14" s="147">
        <f t="shared" ref="K14:L16" si="46">K122+K175+K205+K298</f>
        <v>0</v>
      </c>
      <c r="L14" s="147">
        <f t="shared" si="46"/>
        <v>0</v>
      </c>
      <c r="M14" s="171"/>
      <c r="N14" s="147">
        <f t="shared" ref="N14:O16" si="47">N122+N175+N205+N298</f>
        <v>0</v>
      </c>
      <c r="O14" s="147">
        <f t="shared" si="47"/>
        <v>0</v>
      </c>
      <c r="P14" s="171"/>
      <c r="Q14" s="147">
        <f t="shared" ref="Q14:R16" si="48">Q122+Q175+Q205+Q298</f>
        <v>0</v>
      </c>
      <c r="R14" s="147">
        <f t="shared" si="48"/>
        <v>0</v>
      </c>
      <c r="S14" s="148"/>
      <c r="T14" s="147">
        <f t="shared" ref="T14:X16" si="49">T122+T175+T205+T298</f>
        <v>0</v>
      </c>
      <c r="U14" s="147">
        <f t="shared" si="49"/>
        <v>0</v>
      </c>
      <c r="V14" s="148">
        <f t="shared" si="49"/>
        <v>0</v>
      </c>
      <c r="W14" s="147">
        <f t="shared" si="49"/>
        <v>0</v>
      </c>
      <c r="X14" s="147">
        <f t="shared" si="49"/>
        <v>0</v>
      </c>
      <c r="Y14" s="148"/>
      <c r="Z14" s="147">
        <f t="shared" ref="Z14:AC16" si="50">Z122+Z175+Z205+Z298</f>
        <v>0</v>
      </c>
      <c r="AA14" s="147">
        <f t="shared" si="50"/>
        <v>0</v>
      </c>
      <c r="AB14" s="147">
        <f t="shared" si="50"/>
        <v>0</v>
      </c>
      <c r="AC14" s="147">
        <f t="shared" si="50"/>
        <v>0</v>
      </c>
      <c r="AD14" s="148"/>
      <c r="AE14" s="147">
        <f t="shared" ref="AE14:AH16" si="51">AE122+AE175+AE205+AE298</f>
        <v>0</v>
      </c>
      <c r="AF14" s="147">
        <f t="shared" si="51"/>
        <v>0</v>
      </c>
      <c r="AG14" s="147">
        <f t="shared" si="51"/>
        <v>0</v>
      </c>
      <c r="AH14" s="147">
        <f t="shared" si="51"/>
        <v>0</v>
      </c>
      <c r="AI14" s="148"/>
      <c r="AJ14" s="147">
        <f t="shared" ref="AJ14:AM16" si="52">AJ122+AJ175+AJ205+AJ298</f>
        <v>0</v>
      </c>
      <c r="AK14" s="147">
        <f t="shared" si="52"/>
        <v>0</v>
      </c>
      <c r="AL14" s="147">
        <f t="shared" si="52"/>
        <v>0</v>
      </c>
      <c r="AM14" s="147">
        <f t="shared" si="52"/>
        <v>0</v>
      </c>
      <c r="AN14" s="171"/>
      <c r="AO14" s="147">
        <f t="shared" ref="AO14:AP16" si="53">AO122+AO175+AO205+AO298</f>
        <v>0</v>
      </c>
      <c r="AP14" s="147">
        <f t="shared" si="53"/>
        <v>0</v>
      </c>
      <c r="AQ14" s="171"/>
      <c r="AR14" s="147">
        <f t="shared" ref="AR14:AU16" si="54">AR122+AR175+AR205+AR298</f>
        <v>0</v>
      </c>
      <c r="AS14" s="147">
        <f t="shared" si="54"/>
        <v>0</v>
      </c>
      <c r="AT14" s="147">
        <f t="shared" si="54"/>
        <v>0</v>
      </c>
      <c r="AU14" s="147">
        <f t="shared" si="54"/>
        <v>0</v>
      </c>
      <c r="AV14" s="171"/>
      <c r="AW14" s="147">
        <f t="shared" ref="AW14:AX16" si="55">AW122+AW175+AW205+AW298</f>
        <v>0</v>
      </c>
      <c r="AX14" s="147">
        <f t="shared" si="55"/>
        <v>0</v>
      </c>
      <c r="AY14" s="171"/>
      <c r="AZ14" s="370"/>
    </row>
    <row r="15" spans="1:53" ht="21.75" customHeight="1">
      <c r="A15" s="441"/>
      <c r="B15" s="442"/>
      <c r="C15" s="443"/>
      <c r="D15" s="294" t="s">
        <v>285</v>
      </c>
      <c r="E15" s="147">
        <f t="shared" si="44"/>
        <v>0</v>
      </c>
      <c r="F15" s="147">
        <f t="shared" si="44"/>
        <v>0</v>
      </c>
      <c r="G15" s="175"/>
      <c r="H15" s="147">
        <f t="shared" si="45"/>
        <v>0</v>
      </c>
      <c r="I15" s="147">
        <f t="shared" si="45"/>
        <v>0</v>
      </c>
      <c r="J15" s="148">
        <f>J123+J176+J206+J299</f>
        <v>0</v>
      </c>
      <c r="K15" s="147">
        <f t="shared" si="46"/>
        <v>0</v>
      </c>
      <c r="L15" s="147">
        <f t="shared" si="46"/>
        <v>0</v>
      </c>
      <c r="M15" s="148">
        <f>M123+M176+M206+M299</f>
        <v>0</v>
      </c>
      <c r="N15" s="147">
        <f t="shared" si="47"/>
        <v>0</v>
      </c>
      <c r="O15" s="147">
        <f t="shared" si="47"/>
        <v>0</v>
      </c>
      <c r="P15" s="171"/>
      <c r="Q15" s="147">
        <f t="shared" si="48"/>
        <v>0</v>
      </c>
      <c r="R15" s="147">
        <f t="shared" si="48"/>
        <v>0</v>
      </c>
      <c r="S15" s="148"/>
      <c r="T15" s="147">
        <f t="shared" si="49"/>
        <v>0</v>
      </c>
      <c r="U15" s="147">
        <f t="shared" si="49"/>
        <v>0</v>
      </c>
      <c r="V15" s="148">
        <f t="shared" si="49"/>
        <v>0</v>
      </c>
      <c r="W15" s="147">
        <f t="shared" si="49"/>
        <v>0</v>
      </c>
      <c r="X15" s="147">
        <f t="shared" si="49"/>
        <v>0</v>
      </c>
      <c r="Y15" s="148"/>
      <c r="Z15" s="147">
        <f t="shared" si="50"/>
        <v>0</v>
      </c>
      <c r="AA15" s="147">
        <f t="shared" si="50"/>
        <v>0</v>
      </c>
      <c r="AB15" s="147">
        <f t="shared" si="50"/>
        <v>0</v>
      </c>
      <c r="AC15" s="147">
        <f t="shared" si="50"/>
        <v>0</v>
      </c>
      <c r="AD15" s="148"/>
      <c r="AE15" s="147">
        <f t="shared" si="51"/>
        <v>0</v>
      </c>
      <c r="AF15" s="147">
        <f t="shared" si="51"/>
        <v>0</v>
      </c>
      <c r="AG15" s="147">
        <f t="shared" si="51"/>
        <v>0</v>
      </c>
      <c r="AH15" s="147">
        <f t="shared" si="51"/>
        <v>0</v>
      </c>
      <c r="AI15" s="148"/>
      <c r="AJ15" s="147">
        <f t="shared" si="52"/>
        <v>0</v>
      </c>
      <c r="AK15" s="147">
        <f t="shared" si="52"/>
        <v>0</v>
      </c>
      <c r="AL15" s="147">
        <f t="shared" si="52"/>
        <v>0</v>
      </c>
      <c r="AM15" s="147">
        <f t="shared" si="52"/>
        <v>0</v>
      </c>
      <c r="AN15" s="171"/>
      <c r="AO15" s="147">
        <f t="shared" si="53"/>
        <v>0</v>
      </c>
      <c r="AP15" s="147">
        <f t="shared" si="53"/>
        <v>0</v>
      </c>
      <c r="AQ15" s="171"/>
      <c r="AR15" s="147">
        <f t="shared" si="54"/>
        <v>0</v>
      </c>
      <c r="AS15" s="147">
        <f t="shared" si="54"/>
        <v>0</v>
      </c>
      <c r="AT15" s="147">
        <f t="shared" si="54"/>
        <v>0</v>
      </c>
      <c r="AU15" s="147">
        <f t="shared" si="54"/>
        <v>0</v>
      </c>
      <c r="AV15" s="171"/>
      <c r="AW15" s="147">
        <f t="shared" si="55"/>
        <v>0</v>
      </c>
      <c r="AX15" s="147">
        <f t="shared" si="55"/>
        <v>0</v>
      </c>
      <c r="AY15" s="171"/>
      <c r="AZ15" s="370"/>
    </row>
    <row r="16" spans="1:53" ht="33.75" customHeight="1">
      <c r="A16" s="444"/>
      <c r="B16" s="445"/>
      <c r="C16" s="446"/>
      <c r="D16" s="169" t="s">
        <v>43</v>
      </c>
      <c r="E16" s="147">
        <f t="shared" si="44"/>
        <v>0</v>
      </c>
      <c r="F16" s="147">
        <f t="shared" si="44"/>
        <v>0</v>
      </c>
      <c r="G16" s="175" t="e">
        <f t="shared" si="16"/>
        <v>#DIV/0!</v>
      </c>
      <c r="H16" s="147">
        <f t="shared" si="45"/>
        <v>0</v>
      </c>
      <c r="I16" s="147">
        <f t="shared" si="45"/>
        <v>0</v>
      </c>
      <c r="J16" s="148">
        <f>J124+J177+J207+J300</f>
        <v>0</v>
      </c>
      <c r="K16" s="147">
        <f t="shared" si="46"/>
        <v>0</v>
      </c>
      <c r="L16" s="147">
        <f t="shared" si="46"/>
        <v>0</v>
      </c>
      <c r="M16" s="171" t="e">
        <f>M124+M177+M207+M300</f>
        <v>#DIV/0!</v>
      </c>
      <c r="N16" s="147">
        <f t="shared" si="47"/>
        <v>0</v>
      </c>
      <c r="O16" s="147">
        <f t="shared" si="47"/>
        <v>0</v>
      </c>
      <c r="P16" s="171" t="e">
        <f>P124+P177+P207+P300</f>
        <v>#DIV/0!</v>
      </c>
      <c r="Q16" s="147">
        <f t="shared" si="48"/>
        <v>0</v>
      </c>
      <c r="R16" s="147">
        <f t="shared" si="48"/>
        <v>0</v>
      </c>
      <c r="S16" s="148"/>
      <c r="T16" s="147">
        <f t="shared" si="49"/>
        <v>0</v>
      </c>
      <c r="U16" s="147">
        <f t="shared" si="49"/>
        <v>0</v>
      </c>
      <c r="V16" s="148">
        <f t="shared" si="49"/>
        <v>0</v>
      </c>
      <c r="W16" s="147">
        <f t="shared" si="49"/>
        <v>0</v>
      </c>
      <c r="X16" s="147">
        <f t="shared" si="49"/>
        <v>0</v>
      </c>
      <c r="Y16" s="148"/>
      <c r="Z16" s="147">
        <f t="shared" si="50"/>
        <v>0</v>
      </c>
      <c r="AA16" s="147">
        <f t="shared" si="50"/>
        <v>0</v>
      </c>
      <c r="AB16" s="147">
        <f t="shared" si="50"/>
        <v>0</v>
      </c>
      <c r="AC16" s="147">
        <f t="shared" si="50"/>
        <v>0</v>
      </c>
      <c r="AD16" s="148"/>
      <c r="AE16" s="147">
        <f t="shared" si="51"/>
        <v>0</v>
      </c>
      <c r="AF16" s="147">
        <f t="shared" si="51"/>
        <v>0</v>
      </c>
      <c r="AG16" s="147">
        <f t="shared" si="51"/>
        <v>0</v>
      </c>
      <c r="AH16" s="147">
        <f t="shared" si="51"/>
        <v>0</v>
      </c>
      <c r="AI16" s="168" t="e">
        <f>AH16/AE16*100</f>
        <v>#DIV/0!</v>
      </c>
      <c r="AJ16" s="147">
        <f t="shared" si="52"/>
        <v>0</v>
      </c>
      <c r="AK16" s="147">
        <f t="shared" si="52"/>
        <v>0</v>
      </c>
      <c r="AL16" s="147">
        <f t="shared" si="52"/>
        <v>0</v>
      </c>
      <c r="AM16" s="147">
        <f t="shared" si="52"/>
        <v>0</v>
      </c>
      <c r="AN16" s="210" t="e">
        <f>AM16/AJ16</f>
        <v>#DIV/0!</v>
      </c>
      <c r="AO16" s="147">
        <f t="shared" si="53"/>
        <v>0</v>
      </c>
      <c r="AP16" s="147">
        <f t="shared" si="53"/>
        <v>0</v>
      </c>
      <c r="AQ16" s="171"/>
      <c r="AR16" s="147">
        <f t="shared" si="54"/>
        <v>0</v>
      </c>
      <c r="AS16" s="147">
        <f t="shared" si="54"/>
        <v>0</v>
      </c>
      <c r="AT16" s="147">
        <f t="shared" si="54"/>
        <v>0</v>
      </c>
      <c r="AU16" s="147">
        <f t="shared" si="54"/>
        <v>0</v>
      </c>
      <c r="AV16" s="210" t="e">
        <f>AU16/AR16</f>
        <v>#DIV/0!</v>
      </c>
      <c r="AW16" s="147">
        <f t="shared" si="55"/>
        <v>0</v>
      </c>
      <c r="AX16" s="147">
        <f t="shared" si="55"/>
        <v>0</v>
      </c>
      <c r="AY16" s="171" t="e">
        <f>AX16/AW16</f>
        <v>#DIV/0!</v>
      </c>
      <c r="AZ16" s="371"/>
    </row>
    <row r="17" spans="1:53" s="218" customFormat="1" ht="20.25" customHeight="1">
      <c r="A17" s="436" t="s">
        <v>310</v>
      </c>
      <c r="B17" s="409"/>
      <c r="C17" s="409"/>
      <c r="D17" s="409"/>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37"/>
      <c r="BA17" s="217"/>
    </row>
    <row r="18" spans="1:53" s="218" customFormat="1" ht="20.25" customHeight="1">
      <c r="A18" s="410" t="s">
        <v>292</v>
      </c>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2"/>
      <c r="BA18" s="217"/>
    </row>
    <row r="19" spans="1:53" s="218" customFormat="1" ht="20.25" customHeight="1">
      <c r="A19" s="408" t="s">
        <v>370</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217"/>
    </row>
    <row r="20" spans="1:53" ht="18.75" customHeight="1">
      <c r="A20" s="372" t="s">
        <v>261</v>
      </c>
      <c r="B20" s="375" t="s">
        <v>396</v>
      </c>
      <c r="C20" s="375" t="s">
        <v>301</v>
      </c>
      <c r="D20" s="174" t="s">
        <v>41</v>
      </c>
      <c r="E20" s="147">
        <f>E22+E23</f>
        <v>9090.9000000000015</v>
      </c>
      <c r="F20" s="147">
        <f>I20+L20+O20+R20+U20+X20+AA20+AF20+AK20+AP20+AS20+AX20</f>
        <v>0</v>
      </c>
      <c r="G20" s="175">
        <f>F20/E20</f>
        <v>0</v>
      </c>
      <c r="H20" s="168">
        <v>0</v>
      </c>
      <c r="I20" s="168">
        <v>0</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f t="shared" ref="AP20:AX20" si="56">AP21+AP22+AP23+AP25+AP26</f>
        <v>0</v>
      </c>
      <c r="AQ20" s="168"/>
      <c r="AR20" s="168"/>
      <c r="AS20" s="168"/>
      <c r="AT20" s="168"/>
      <c r="AU20" s="168"/>
      <c r="AV20" s="168"/>
      <c r="AW20" s="147">
        <f>AW21+AW22+AW23</f>
        <v>9090.9000000000015</v>
      </c>
      <c r="AX20" s="168">
        <f t="shared" si="56"/>
        <v>0</v>
      </c>
      <c r="AY20" s="168">
        <f>AX20/AW20*100</f>
        <v>0</v>
      </c>
      <c r="AZ20" s="369"/>
    </row>
    <row r="21" spans="1:53" ht="31.2">
      <c r="A21" s="373"/>
      <c r="B21" s="376"/>
      <c r="C21" s="376"/>
      <c r="D21" s="176" t="s">
        <v>37</v>
      </c>
      <c r="E21" s="147">
        <f t="shared" ref="E21:E26" si="57">H21+K21+N21+Q21+T21+W21+Z21+AE21+AJ21+AO21+AR21+AW21</f>
        <v>0</v>
      </c>
      <c r="F21" s="147">
        <f t="shared" ref="E21:F26" si="58">I21+L21+O21+R21+U21+X21+AA21+AF21+AK21+AP21+AS21+AX21</f>
        <v>0</v>
      </c>
      <c r="G21" s="175"/>
      <c r="H21" s="148">
        <v>0</v>
      </c>
      <c r="I21" s="148">
        <v>0</v>
      </c>
      <c r="J21" s="171"/>
      <c r="K21" s="148"/>
      <c r="L21" s="148"/>
      <c r="M21" s="171"/>
      <c r="N21" s="148"/>
      <c r="O21" s="148"/>
      <c r="P21" s="173"/>
      <c r="Q21" s="148"/>
      <c r="R21" s="148"/>
      <c r="S21" s="171"/>
      <c r="T21" s="148"/>
      <c r="U21" s="148"/>
      <c r="V21" s="171"/>
      <c r="W21" s="148"/>
      <c r="X21" s="148"/>
      <c r="Y21" s="171"/>
      <c r="Z21" s="148"/>
      <c r="AA21" s="151"/>
      <c r="AB21" s="172"/>
      <c r="AC21" s="171"/>
      <c r="AD21" s="173"/>
      <c r="AE21" s="148"/>
      <c r="AF21" s="151"/>
      <c r="AG21" s="172"/>
      <c r="AH21" s="177"/>
      <c r="AI21" s="173"/>
      <c r="AJ21" s="148"/>
      <c r="AK21" s="151"/>
      <c r="AL21" s="172"/>
      <c r="AM21" s="177"/>
      <c r="AN21" s="173"/>
      <c r="AO21" s="178"/>
      <c r="AP21" s="148"/>
      <c r="AQ21" s="148"/>
      <c r="AR21" s="148"/>
      <c r="AS21" s="149"/>
      <c r="AT21" s="172"/>
      <c r="AU21" s="177"/>
      <c r="AV21" s="173"/>
      <c r="AW21" s="147">
        <f t="shared" ref="AW21" si="59">AZ21+BC21+BF21+BI21+BL21+BO21+BR21+BW21+CB21+CG21+CJ21+CO21</f>
        <v>0</v>
      </c>
      <c r="AX21" s="150"/>
      <c r="AY21" s="173"/>
      <c r="AZ21" s="370"/>
    </row>
    <row r="22" spans="1:53" ht="64.5" customHeight="1">
      <c r="A22" s="373"/>
      <c r="B22" s="376"/>
      <c r="C22" s="376"/>
      <c r="D22" s="179" t="s">
        <v>2</v>
      </c>
      <c r="E22" s="147">
        <f t="shared" si="58"/>
        <v>8090.9000000000005</v>
      </c>
      <c r="F22" s="147">
        <f t="shared" si="58"/>
        <v>0</v>
      </c>
      <c r="G22" s="175">
        <f t="shared" ref="G22:G121" si="60">F22/E22</f>
        <v>0</v>
      </c>
      <c r="H22" s="153">
        <v>0</v>
      </c>
      <c r="I22" s="153">
        <v>0</v>
      </c>
      <c r="J22" s="154"/>
      <c r="K22" s="153"/>
      <c r="L22" s="153"/>
      <c r="M22" s="154"/>
      <c r="N22" s="153"/>
      <c r="O22" s="153"/>
      <c r="P22" s="181"/>
      <c r="Q22" s="153"/>
      <c r="R22" s="153"/>
      <c r="S22" s="154"/>
      <c r="T22" s="153"/>
      <c r="U22" s="153"/>
      <c r="V22" s="154"/>
      <c r="W22" s="153"/>
      <c r="X22" s="153"/>
      <c r="Y22" s="154"/>
      <c r="Z22" s="153"/>
      <c r="AA22" s="157"/>
      <c r="AB22" s="158"/>
      <c r="AC22" s="154"/>
      <c r="AD22" s="181"/>
      <c r="AE22" s="153"/>
      <c r="AF22" s="157"/>
      <c r="AG22" s="158"/>
      <c r="AH22" s="182"/>
      <c r="AI22" s="181"/>
      <c r="AJ22" s="153"/>
      <c r="AK22" s="157"/>
      <c r="AL22" s="158"/>
      <c r="AM22" s="182"/>
      <c r="AN22" s="181"/>
      <c r="AO22" s="160"/>
      <c r="AP22" s="299"/>
      <c r="AQ22" s="299"/>
      <c r="AR22" s="153"/>
      <c r="AS22" s="155"/>
      <c r="AT22" s="158"/>
      <c r="AU22" s="182"/>
      <c r="AV22" s="181"/>
      <c r="AW22" s="273">
        <f>AW64+AW71+AW78+AW85+AW92+AW99+AW106+AW113</f>
        <v>8090.9000000000005</v>
      </c>
      <c r="AX22" s="156"/>
      <c r="AY22" s="168">
        <f>AX22/AW22*100</f>
        <v>0</v>
      </c>
      <c r="AZ22" s="370"/>
    </row>
    <row r="23" spans="1:53" ht="21.75" customHeight="1">
      <c r="A23" s="373"/>
      <c r="B23" s="376"/>
      <c r="C23" s="376"/>
      <c r="D23" s="294" t="s">
        <v>284</v>
      </c>
      <c r="E23" s="147">
        <f t="shared" si="58"/>
        <v>1000.0000000000001</v>
      </c>
      <c r="F23" s="147">
        <f t="shared" si="58"/>
        <v>0</v>
      </c>
      <c r="G23" s="175">
        <f t="shared" si="60"/>
        <v>0</v>
      </c>
      <c r="H23" s="153">
        <v>0</v>
      </c>
      <c r="I23" s="153">
        <v>0</v>
      </c>
      <c r="J23" s="154"/>
      <c r="K23" s="153"/>
      <c r="L23" s="153"/>
      <c r="M23" s="154"/>
      <c r="N23" s="153"/>
      <c r="O23" s="153"/>
      <c r="P23" s="181"/>
      <c r="Q23" s="153"/>
      <c r="R23" s="153"/>
      <c r="S23" s="154"/>
      <c r="T23" s="153"/>
      <c r="U23" s="153"/>
      <c r="V23" s="154"/>
      <c r="W23" s="153"/>
      <c r="X23" s="153"/>
      <c r="Y23" s="154"/>
      <c r="Z23" s="153"/>
      <c r="AA23" s="157"/>
      <c r="AB23" s="158"/>
      <c r="AC23" s="154"/>
      <c r="AD23" s="181"/>
      <c r="AE23" s="153"/>
      <c r="AF23" s="157"/>
      <c r="AG23" s="158"/>
      <c r="AH23" s="182"/>
      <c r="AI23" s="181"/>
      <c r="AJ23" s="153"/>
      <c r="AK23" s="157"/>
      <c r="AL23" s="158"/>
      <c r="AM23" s="182"/>
      <c r="AN23" s="181"/>
      <c r="AO23" s="153"/>
      <c r="AP23" s="299"/>
      <c r="AQ23" s="299"/>
      <c r="AR23" s="153"/>
      <c r="AS23" s="157"/>
      <c r="AT23" s="158"/>
      <c r="AU23" s="182"/>
      <c r="AV23" s="181"/>
      <c r="AW23" s="273">
        <f>AW65+AW72+AW79+AW86+AW93+AW100+AW107+AW114</f>
        <v>1000.0000000000001</v>
      </c>
      <c r="AX23" s="156"/>
      <c r="AY23" s="168">
        <f>AX23/AW23*100</f>
        <v>0</v>
      </c>
      <c r="AZ23" s="370"/>
    </row>
    <row r="24" spans="1:53" ht="87.75" customHeight="1">
      <c r="A24" s="373"/>
      <c r="B24" s="376"/>
      <c r="C24" s="376"/>
      <c r="D24" s="294" t="s">
        <v>289</v>
      </c>
      <c r="E24" s="273"/>
      <c r="F24" s="147">
        <f t="shared" si="58"/>
        <v>0</v>
      </c>
      <c r="G24" s="175"/>
      <c r="H24" s="162">
        <v>0</v>
      </c>
      <c r="I24" s="162">
        <v>0</v>
      </c>
      <c r="J24" s="161"/>
      <c r="K24" s="162"/>
      <c r="L24" s="162"/>
      <c r="M24" s="161"/>
      <c r="N24" s="162"/>
      <c r="O24" s="162"/>
      <c r="P24" s="167"/>
      <c r="Q24" s="162"/>
      <c r="R24" s="162"/>
      <c r="S24" s="161"/>
      <c r="T24" s="162"/>
      <c r="U24" s="162"/>
      <c r="V24" s="161"/>
      <c r="W24" s="162"/>
      <c r="X24" s="162"/>
      <c r="Y24" s="161"/>
      <c r="Z24" s="162"/>
      <c r="AA24" s="164"/>
      <c r="AB24" s="165"/>
      <c r="AC24" s="161"/>
      <c r="AD24" s="167"/>
      <c r="AE24" s="162"/>
      <c r="AF24" s="164"/>
      <c r="AG24" s="165"/>
      <c r="AH24" s="185"/>
      <c r="AI24" s="167"/>
      <c r="AJ24" s="162"/>
      <c r="AK24" s="164"/>
      <c r="AL24" s="165"/>
      <c r="AM24" s="185"/>
      <c r="AN24" s="167"/>
      <c r="AO24" s="162"/>
      <c r="AP24" s="185"/>
      <c r="AQ24" s="167"/>
      <c r="AR24" s="162"/>
      <c r="AS24" s="166"/>
      <c r="AT24" s="165"/>
      <c r="AU24" s="185"/>
      <c r="AV24" s="167"/>
      <c r="AW24" s="273"/>
      <c r="AX24" s="163"/>
      <c r="AY24" s="167"/>
      <c r="AZ24" s="370"/>
    </row>
    <row r="25" spans="1:53" ht="21.75" customHeight="1">
      <c r="A25" s="373"/>
      <c r="B25" s="376"/>
      <c r="C25" s="376"/>
      <c r="D25" s="294" t="s">
        <v>285</v>
      </c>
      <c r="E25" s="147">
        <f t="shared" si="57"/>
        <v>0</v>
      </c>
      <c r="F25" s="147">
        <f t="shared" si="58"/>
        <v>0</v>
      </c>
      <c r="G25" s="175"/>
      <c r="H25" s="162">
        <v>0</v>
      </c>
      <c r="I25" s="162">
        <v>0</v>
      </c>
      <c r="J25" s="161"/>
      <c r="K25" s="162"/>
      <c r="L25" s="162"/>
      <c r="M25" s="161"/>
      <c r="N25" s="162"/>
      <c r="O25" s="162"/>
      <c r="P25" s="167"/>
      <c r="Q25" s="162"/>
      <c r="R25" s="162"/>
      <c r="S25" s="161"/>
      <c r="T25" s="162"/>
      <c r="U25" s="162"/>
      <c r="V25" s="161"/>
      <c r="W25" s="162"/>
      <c r="X25" s="162"/>
      <c r="Y25" s="161"/>
      <c r="Z25" s="162"/>
      <c r="AA25" s="164"/>
      <c r="AB25" s="165"/>
      <c r="AC25" s="161"/>
      <c r="AD25" s="167"/>
      <c r="AE25" s="162"/>
      <c r="AF25" s="164"/>
      <c r="AG25" s="165"/>
      <c r="AH25" s="185"/>
      <c r="AI25" s="167"/>
      <c r="AJ25" s="162"/>
      <c r="AK25" s="164"/>
      <c r="AL25" s="165"/>
      <c r="AM25" s="185"/>
      <c r="AN25" s="167"/>
      <c r="AO25" s="162"/>
      <c r="AP25" s="185"/>
      <c r="AQ25" s="167"/>
      <c r="AR25" s="162"/>
      <c r="AS25" s="166"/>
      <c r="AT25" s="165"/>
      <c r="AU25" s="185"/>
      <c r="AV25" s="167"/>
      <c r="AW25" s="162"/>
      <c r="AX25" s="163"/>
      <c r="AY25" s="167"/>
      <c r="AZ25" s="370"/>
    </row>
    <row r="26" spans="1:53" ht="33.75" customHeight="1">
      <c r="A26" s="374"/>
      <c r="B26" s="377"/>
      <c r="C26" s="377"/>
      <c r="D26" s="169" t="s">
        <v>43</v>
      </c>
      <c r="E26" s="147">
        <f t="shared" si="57"/>
        <v>0</v>
      </c>
      <c r="F26" s="147">
        <f t="shared" si="58"/>
        <v>0</v>
      </c>
      <c r="G26" s="175"/>
      <c r="H26" s="148">
        <v>0</v>
      </c>
      <c r="I26" s="148">
        <v>0</v>
      </c>
      <c r="J26" s="171"/>
      <c r="K26" s="148"/>
      <c r="L26" s="148"/>
      <c r="M26" s="171"/>
      <c r="N26" s="148"/>
      <c r="O26" s="148"/>
      <c r="P26" s="173"/>
      <c r="Q26" s="148"/>
      <c r="R26" s="148"/>
      <c r="S26" s="171"/>
      <c r="T26" s="148"/>
      <c r="U26" s="148"/>
      <c r="V26" s="171"/>
      <c r="W26" s="148"/>
      <c r="X26" s="148"/>
      <c r="Y26" s="171"/>
      <c r="Z26" s="148"/>
      <c r="AA26" s="151"/>
      <c r="AB26" s="172"/>
      <c r="AC26" s="171"/>
      <c r="AD26" s="173"/>
      <c r="AE26" s="148"/>
      <c r="AF26" s="151"/>
      <c r="AG26" s="172"/>
      <c r="AH26" s="177"/>
      <c r="AI26" s="173"/>
      <c r="AJ26" s="148"/>
      <c r="AK26" s="151"/>
      <c r="AL26" s="172"/>
      <c r="AM26" s="177"/>
      <c r="AN26" s="173"/>
      <c r="AO26" s="148"/>
      <c r="AP26" s="177"/>
      <c r="AQ26" s="173"/>
      <c r="AR26" s="148"/>
      <c r="AS26" s="149"/>
      <c r="AT26" s="172"/>
      <c r="AU26" s="177"/>
      <c r="AV26" s="173"/>
      <c r="AW26" s="148"/>
      <c r="AX26" s="148"/>
      <c r="AY26" s="173"/>
      <c r="AZ26" s="371"/>
    </row>
    <row r="27" spans="1:53" ht="18.75" hidden="1" customHeight="1">
      <c r="A27" s="372" t="s">
        <v>296</v>
      </c>
      <c r="B27" s="375" t="s">
        <v>293</v>
      </c>
      <c r="C27" s="375" t="s">
        <v>301</v>
      </c>
      <c r="D27" s="174" t="s">
        <v>41</v>
      </c>
      <c r="E27" s="147"/>
      <c r="F27" s="147"/>
      <c r="G27" s="175" t="e">
        <f t="shared" si="60"/>
        <v>#DIV/0!</v>
      </c>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f t="shared" ref="AF27" si="61">AF28+AF29+AF30+AF32+AF33</f>
        <v>0</v>
      </c>
      <c r="AG27" s="168">
        <f t="shared" ref="AG27" si="62">AG28+AG29+AG30+AG32+AG33</f>
        <v>0</v>
      </c>
      <c r="AH27" s="168">
        <f t="shared" ref="AH27" si="63">AH28+AH29+AH30+AH32+AH33</f>
        <v>0</v>
      </c>
      <c r="AI27" s="168" t="e">
        <f>AH27/AE27*100</f>
        <v>#DIV/0!</v>
      </c>
      <c r="AJ27" s="168">
        <f t="shared" ref="AJ27" si="64">AJ28+AJ29+AJ30+AJ32+AJ33</f>
        <v>5</v>
      </c>
      <c r="AK27" s="168">
        <f t="shared" ref="AK27" si="65">AK28+AK29+AK30+AK32+AK33</f>
        <v>0</v>
      </c>
      <c r="AL27" s="168">
        <f t="shared" ref="AL27" si="66">AL28+AL29+AL30+AL32+AL33</f>
        <v>0</v>
      </c>
      <c r="AM27" s="168">
        <f t="shared" ref="AM27" si="67">AM28+AM29+AM30+AM32+AM33</f>
        <v>0</v>
      </c>
      <c r="AN27" s="168">
        <f>AM27/AJ27*100</f>
        <v>0</v>
      </c>
      <c r="AO27" s="168">
        <f t="shared" ref="AO27" si="68">AO28+AO29+AO30+AO32+AO33</f>
        <v>0</v>
      </c>
      <c r="AP27" s="168">
        <f t="shared" ref="AP27" si="69">AP28+AP29+AP30+AP32+AP33</f>
        <v>0</v>
      </c>
      <c r="AQ27" s="168" t="e">
        <f>AP27/AO27*100</f>
        <v>#DIV/0!</v>
      </c>
      <c r="AR27" s="168">
        <f t="shared" ref="AR27" si="70">AR28+AR29+AR30+AR32+AR33</f>
        <v>0</v>
      </c>
      <c r="AS27" s="168">
        <f t="shared" ref="AS27" si="71">AS28+AS29+AS30+AS32+AS33</f>
        <v>0</v>
      </c>
      <c r="AT27" s="168">
        <f t="shared" ref="AT27" si="72">AT28+AT29+AT30+AT32+AT33</f>
        <v>0</v>
      </c>
      <c r="AU27" s="168">
        <f t="shared" ref="AU27" si="73">AU28+AU29+AU30+AU32+AU33</f>
        <v>0</v>
      </c>
      <c r="AV27" s="168" t="e">
        <f>AU27/AR27*100</f>
        <v>#DIV/0!</v>
      </c>
      <c r="AW27" s="168">
        <f t="shared" ref="AW27" si="74">AW28+AW29+AW30+AW32+AW33</f>
        <v>0</v>
      </c>
      <c r="AX27" s="168">
        <f t="shared" ref="AX27" si="75">AX28+AX29+AX30+AX32+AX33</f>
        <v>0</v>
      </c>
      <c r="AY27" s="168" t="e">
        <f>AX27/AW27*100</f>
        <v>#DIV/0!</v>
      </c>
      <c r="AZ27" s="369"/>
    </row>
    <row r="28" spans="1:53" ht="31.2" hidden="1">
      <c r="A28" s="373"/>
      <c r="B28" s="376"/>
      <c r="C28" s="376"/>
      <c r="D28" s="176" t="s">
        <v>37</v>
      </c>
      <c r="E28" s="147"/>
      <c r="F28" s="147"/>
      <c r="G28" s="175" t="e">
        <f t="shared" si="60"/>
        <v>#DIV/0!</v>
      </c>
      <c r="H28" s="148"/>
      <c r="I28" s="148"/>
      <c r="J28" s="171"/>
      <c r="K28" s="148"/>
      <c r="L28" s="148"/>
      <c r="M28" s="171"/>
      <c r="N28" s="148"/>
      <c r="O28" s="148"/>
      <c r="P28" s="173"/>
      <c r="Q28" s="148"/>
      <c r="R28" s="148"/>
      <c r="S28" s="171"/>
      <c r="T28" s="148"/>
      <c r="U28" s="148"/>
      <c r="V28" s="171"/>
      <c r="W28" s="148"/>
      <c r="X28" s="148"/>
      <c r="Y28" s="171"/>
      <c r="Z28" s="148"/>
      <c r="AA28" s="151"/>
      <c r="AB28" s="172"/>
      <c r="AC28" s="171"/>
      <c r="AD28" s="173"/>
      <c r="AE28" s="148"/>
      <c r="AF28" s="151"/>
      <c r="AG28" s="172"/>
      <c r="AH28" s="177"/>
      <c r="AI28" s="173"/>
      <c r="AJ28" s="148"/>
      <c r="AK28" s="151"/>
      <c r="AL28" s="172"/>
      <c r="AM28" s="177"/>
      <c r="AN28" s="173"/>
      <c r="AO28" s="178"/>
      <c r="AP28" s="148"/>
      <c r="AQ28" s="148"/>
      <c r="AR28" s="148"/>
      <c r="AS28" s="149"/>
      <c r="AT28" s="172"/>
      <c r="AU28" s="177"/>
      <c r="AV28" s="173"/>
      <c r="AW28" s="148"/>
      <c r="AX28" s="150"/>
      <c r="AY28" s="173"/>
      <c r="AZ28" s="370"/>
    </row>
    <row r="29" spans="1:53" ht="64.5" hidden="1" customHeight="1">
      <c r="A29" s="373"/>
      <c r="B29" s="376"/>
      <c r="C29" s="376"/>
      <c r="D29" s="179" t="s">
        <v>2</v>
      </c>
      <c r="E29" s="147"/>
      <c r="F29" s="147"/>
      <c r="G29" s="175" t="e">
        <f t="shared" si="60"/>
        <v>#DIV/0!</v>
      </c>
      <c r="H29" s="153"/>
      <c r="I29" s="153"/>
      <c r="J29" s="154"/>
      <c r="K29" s="153"/>
      <c r="L29" s="153"/>
      <c r="M29" s="154"/>
      <c r="N29" s="153"/>
      <c r="O29" s="153"/>
      <c r="P29" s="181"/>
      <c r="Q29" s="153"/>
      <c r="R29" s="153"/>
      <c r="S29" s="154"/>
      <c r="T29" s="153"/>
      <c r="U29" s="153"/>
      <c r="V29" s="154"/>
      <c r="W29" s="153"/>
      <c r="X29" s="153"/>
      <c r="Y29" s="154"/>
      <c r="Z29" s="153"/>
      <c r="AA29" s="157"/>
      <c r="AB29" s="158"/>
      <c r="AC29" s="154"/>
      <c r="AD29" s="181"/>
      <c r="AE29" s="153"/>
      <c r="AF29" s="157"/>
      <c r="AG29" s="158"/>
      <c r="AH29" s="182"/>
      <c r="AI29" s="181"/>
      <c r="AJ29" s="153"/>
      <c r="AK29" s="157"/>
      <c r="AL29" s="158"/>
      <c r="AM29" s="182"/>
      <c r="AN29" s="181"/>
      <c r="AO29" s="160"/>
      <c r="AP29" s="154"/>
      <c r="AQ29" s="154"/>
      <c r="AR29" s="153"/>
      <c r="AS29" s="155"/>
      <c r="AT29" s="158"/>
      <c r="AU29" s="182"/>
      <c r="AV29" s="181"/>
      <c r="AW29" s="153"/>
      <c r="AX29" s="156"/>
      <c r="AY29" s="181"/>
      <c r="AZ29" s="370"/>
    </row>
    <row r="30" spans="1:53" ht="21.75" hidden="1" customHeight="1">
      <c r="A30" s="373"/>
      <c r="B30" s="376"/>
      <c r="C30" s="376"/>
      <c r="D30" s="294" t="s">
        <v>284</v>
      </c>
      <c r="E30" s="147"/>
      <c r="F30" s="147"/>
      <c r="G30" s="175" t="e">
        <f t="shared" si="60"/>
        <v>#DIV/0!</v>
      </c>
      <c r="H30" s="153"/>
      <c r="I30" s="153"/>
      <c r="J30" s="154"/>
      <c r="K30" s="153"/>
      <c r="L30" s="153"/>
      <c r="M30" s="154"/>
      <c r="N30" s="153"/>
      <c r="O30" s="153"/>
      <c r="P30" s="181"/>
      <c r="Q30" s="153"/>
      <c r="R30" s="153"/>
      <c r="S30" s="154"/>
      <c r="T30" s="153"/>
      <c r="U30" s="153"/>
      <c r="V30" s="154"/>
      <c r="W30" s="153"/>
      <c r="X30" s="153"/>
      <c r="Y30" s="154"/>
      <c r="Z30" s="153"/>
      <c r="AA30" s="157"/>
      <c r="AB30" s="158"/>
      <c r="AC30" s="154"/>
      <c r="AD30" s="181"/>
      <c r="AE30" s="153"/>
      <c r="AF30" s="157"/>
      <c r="AG30" s="158"/>
      <c r="AH30" s="182"/>
      <c r="AI30" s="181"/>
      <c r="AJ30" s="153">
        <v>5</v>
      </c>
      <c r="AK30" s="157"/>
      <c r="AL30" s="158"/>
      <c r="AM30" s="182"/>
      <c r="AN30" s="181"/>
      <c r="AO30" s="153"/>
      <c r="AP30" s="182"/>
      <c r="AQ30" s="181"/>
      <c r="AR30" s="153"/>
      <c r="AS30" s="157"/>
      <c r="AT30" s="158"/>
      <c r="AU30" s="182"/>
      <c r="AV30" s="181"/>
      <c r="AW30" s="153"/>
      <c r="AX30" s="156"/>
      <c r="AY30" s="159"/>
      <c r="AZ30" s="370"/>
    </row>
    <row r="31" spans="1:53" ht="87.75" hidden="1" customHeight="1">
      <c r="A31" s="373"/>
      <c r="B31" s="376"/>
      <c r="C31" s="376"/>
      <c r="D31" s="294" t="s">
        <v>289</v>
      </c>
      <c r="E31" s="147"/>
      <c r="F31" s="147"/>
      <c r="G31" s="175" t="e">
        <f t="shared" si="60"/>
        <v>#DIV/0!</v>
      </c>
      <c r="H31" s="162"/>
      <c r="I31" s="162"/>
      <c r="J31" s="161"/>
      <c r="K31" s="162"/>
      <c r="L31" s="162"/>
      <c r="M31" s="161"/>
      <c r="N31" s="162"/>
      <c r="O31" s="162"/>
      <c r="P31" s="167"/>
      <c r="Q31" s="162"/>
      <c r="R31" s="162"/>
      <c r="S31" s="161"/>
      <c r="T31" s="162"/>
      <c r="U31" s="162"/>
      <c r="V31" s="161"/>
      <c r="W31" s="162"/>
      <c r="X31" s="162"/>
      <c r="Y31" s="161"/>
      <c r="Z31" s="162"/>
      <c r="AA31" s="164"/>
      <c r="AB31" s="165"/>
      <c r="AC31" s="161"/>
      <c r="AD31" s="167"/>
      <c r="AE31" s="162"/>
      <c r="AF31" s="164"/>
      <c r="AG31" s="165"/>
      <c r="AH31" s="185"/>
      <c r="AI31" s="167"/>
      <c r="AJ31" s="162"/>
      <c r="AK31" s="164"/>
      <c r="AL31" s="165"/>
      <c r="AM31" s="185"/>
      <c r="AN31" s="167"/>
      <c r="AO31" s="162"/>
      <c r="AP31" s="185"/>
      <c r="AQ31" s="167"/>
      <c r="AR31" s="162"/>
      <c r="AS31" s="166"/>
      <c r="AT31" s="165"/>
      <c r="AU31" s="185"/>
      <c r="AV31" s="167"/>
      <c r="AW31" s="162"/>
      <c r="AX31" s="163"/>
      <c r="AY31" s="167"/>
      <c r="AZ31" s="370"/>
    </row>
    <row r="32" spans="1:53" ht="21.75" hidden="1" customHeight="1">
      <c r="A32" s="373"/>
      <c r="B32" s="376"/>
      <c r="C32" s="376"/>
      <c r="D32" s="294" t="s">
        <v>285</v>
      </c>
      <c r="E32" s="147"/>
      <c r="F32" s="147"/>
      <c r="G32" s="175" t="e">
        <f t="shared" si="60"/>
        <v>#DIV/0!</v>
      </c>
      <c r="H32" s="162"/>
      <c r="I32" s="162"/>
      <c r="J32" s="161"/>
      <c r="K32" s="162"/>
      <c r="L32" s="162"/>
      <c r="M32" s="161"/>
      <c r="N32" s="162"/>
      <c r="O32" s="162"/>
      <c r="P32" s="167"/>
      <c r="Q32" s="162"/>
      <c r="R32" s="162"/>
      <c r="S32" s="161"/>
      <c r="T32" s="162"/>
      <c r="U32" s="162"/>
      <c r="V32" s="161"/>
      <c r="W32" s="162"/>
      <c r="X32" s="162"/>
      <c r="Y32" s="161"/>
      <c r="Z32" s="162"/>
      <c r="AA32" s="164"/>
      <c r="AB32" s="165"/>
      <c r="AC32" s="161"/>
      <c r="AD32" s="167"/>
      <c r="AE32" s="162"/>
      <c r="AF32" s="164"/>
      <c r="AG32" s="165"/>
      <c r="AH32" s="185"/>
      <c r="AI32" s="167"/>
      <c r="AJ32" s="162"/>
      <c r="AK32" s="164"/>
      <c r="AL32" s="165"/>
      <c r="AM32" s="185"/>
      <c r="AN32" s="167"/>
      <c r="AO32" s="162"/>
      <c r="AP32" s="185"/>
      <c r="AQ32" s="167"/>
      <c r="AR32" s="162"/>
      <c r="AS32" s="166"/>
      <c r="AT32" s="165"/>
      <c r="AU32" s="185"/>
      <c r="AV32" s="167"/>
      <c r="AW32" s="162"/>
      <c r="AX32" s="163"/>
      <c r="AY32" s="167"/>
      <c r="AZ32" s="370"/>
    </row>
    <row r="33" spans="1:52" ht="33.75" hidden="1" customHeight="1">
      <c r="A33" s="374"/>
      <c r="B33" s="377"/>
      <c r="C33" s="377"/>
      <c r="D33" s="169" t="s">
        <v>43</v>
      </c>
      <c r="E33" s="147"/>
      <c r="F33" s="147"/>
      <c r="G33" s="175" t="e">
        <f t="shared" si="60"/>
        <v>#DIV/0!</v>
      </c>
      <c r="H33" s="148"/>
      <c r="I33" s="148"/>
      <c r="J33" s="171"/>
      <c r="K33" s="148"/>
      <c r="L33" s="148"/>
      <c r="M33" s="171"/>
      <c r="N33" s="148"/>
      <c r="O33" s="148"/>
      <c r="P33" s="173"/>
      <c r="Q33" s="148"/>
      <c r="R33" s="148"/>
      <c r="S33" s="171"/>
      <c r="T33" s="148"/>
      <c r="U33" s="148"/>
      <c r="V33" s="171"/>
      <c r="W33" s="148"/>
      <c r="X33" s="148"/>
      <c r="Y33" s="171"/>
      <c r="Z33" s="148"/>
      <c r="AA33" s="151"/>
      <c r="AB33" s="172"/>
      <c r="AC33" s="171"/>
      <c r="AD33" s="173"/>
      <c r="AE33" s="148"/>
      <c r="AF33" s="151"/>
      <c r="AG33" s="172"/>
      <c r="AH33" s="177"/>
      <c r="AI33" s="173"/>
      <c r="AJ33" s="148"/>
      <c r="AK33" s="151"/>
      <c r="AL33" s="172"/>
      <c r="AM33" s="177"/>
      <c r="AN33" s="173"/>
      <c r="AO33" s="148"/>
      <c r="AP33" s="177"/>
      <c r="AQ33" s="173"/>
      <c r="AR33" s="148"/>
      <c r="AS33" s="149"/>
      <c r="AT33" s="172"/>
      <c r="AU33" s="177"/>
      <c r="AV33" s="173"/>
      <c r="AW33" s="148"/>
      <c r="AX33" s="148"/>
      <c r="AY33" s="173"/>
      <c r="AZ33" s="371"/>
    </row>
    <row r="34" spans="1:52" ht="18.75" hidden="1" customHeight="1">
      <c r="A34" s="372" t="s">
        <v>297</v>
      </c>
      <c r="B34" s="375" t="s">
        <v>294</v>
      </c>
      <c r="C34" s="375" t="s">
        <v>301</v>
      </c>
      <c r="D34" s="174" t="s">
        <v>41</v>
      </c>
      <c r="E34" s="147"/>
      <c r="F34" s="147"/>
      <c r="G34" s="175" t="e">
        <f t="shared" si="60"/>
        <v>#DIV/0!</v>
      </c>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f t="shared" ref="AF34" si="76">AF35+AF36+AF37+AF39+AF40</f>
        <v>0</v>
      </c>
      <c r="AG34" s="168">
        <f t="shared" ref="AG34" si="77">AG35+AG36+AG37+AG39+AG40</f>
        <v>0</v>
      </c>
      <c r="AH34" s="168">
        <f t="shared" ref="AH34" si="78">AH35+AH36+AH37+AH39+AH40</f>
        <v>0</v>
      </c>
      <c r="AI34" s="168" t="e">
        <f>AH34/AE34*100</f>
        <v>#DIV/0!</v>
      </c>
      <c r="AJ34" s="168">
        <f t="shared" ref="AJ34" si="79">AJ35+AJ36+AJ37+AJ39+AJ40</f>
        <v>5</v>
      </c>
      <c r="AK34" s="168">
        <f t="shared" ref="AK34" si="80">AK35+AK36+AK37+AK39+AK40</f>
        <v>0</v>
      </c>
      <c r="AL34" s="168">
        <f t="shared" ref="AL34" si="81">AL35+AL36+AL37+AL39+AL40</f>
        <v>0</v>
      </c>
      <c r="AM34" s="168">
        <f t="shared" ref="AM34" si="82">AM35+AM36+AM37+AM39+AM40</f>
        <v>0</v>
      </c>
      <c r="AN34" s="168">
        <f>AM34/AJ34*100</f>
        <v>0</v>
      </c>
      <c r="AO34" s="168">
        <f t="shared" ref="AO34" si="83">AO35+AO36+AO37+AO39+AO40</f>
        <v>0</v>
      </c>
      <c r="AP34" s="168">
        <f t="shared" ref="AP34" si="84">AP35+AP36+AP37+AP39+AP40</f>
        <v>0</v>
      </c>
      <c r="AQ34" s="168" t="e">
        <f>AP34/AO34*100</f>
        <v>#DIV/0!</v>
      </c>
      <c r="AR34" s="168">
        <f t="shared" ref="AR34" si="85">AR35+AR36+AR37+AR39+AR40</f>
        <v>0</v>
      </c>
      <c r="AS34" s="168">
        <f t="shared" ref="AS34" si="86">AS35+AS36+AS37+AS39+AS40</f>
        <v>0</v>
      </c>
      <c r="AT34" s="168">
        <f t="shared" ref="AT34" si="87">AT35+AT36+AT37+AT39+AT40</f>
        <v>0</v>
      </c>
      <c r="AU34" s="168">
        <f t="shared" ref="AU34" si="88">AU35+AU36+AU37+AU39+AU40</f>
        <v>0</v>
      </c>
      <c r="AV34" s="168" t="e">
        <f>AU34/AR34*100</f>
        <v>#DIV/0!</v>
      </c>
      <c r="AW34" s="168">
        <f t="shared" ref="AW34" si="89">AW35+AW36+AW37+AW39+AW40</f>
        <v>0</v>
      </c>
      <c r="AX34" s="168">
        <f t="shared" ref="AX34" si="90">AX35+AX36+AX37+AX39+AX40</f>
        <v>0</v>
      </c>
      <c r="AY34" s="168" t="e">
        <f>AX34/AW34*100</f>
        <v>#DIV/0!</v>
      </c>
      <c r="AZ34" s="369"/>
    </row>
    <row r="35" spans="1:52" ht="7.5" hidden="1" customHeight="1">
      <c r="A35" s="373"/>
      <c r="B35" s="376"/>
      <c r="C35" s="376"/>
      <c r="D35" s="176" t="s">
        <v>37</v>
      </c>
      <c r="E35" s="147"/>
      <c r="F35" s="147"/>
      <c r="G35" s="175" t="e">
        <f t="shared" si="60"/>
        <v>#DIV/0!</v>
      </c>
      <c r="H35" s="148"/>
      <c r="I35" s="148"/>
      <c r="J35" s="171"/>
      <c r="K35" s="148"/>
      <c r="L35" s="148"/>
      <c r="M35" s="171"/>
      <c r="N35" s="148"/>
      <c r="O35" s="148"/>
      <c r="P35" s="173"/>
      <c r="Q35" s="148"/>
      <c r="R35" s="148"/>
      <c r="S35" s="171"/>
      <c r="T35" s="148"/>
      <c r="U35" s="148"/>
      <c r="V35" s="171"/>
      <c r="W35" s="148"/>
      <c r="X35" s="148"/>
      <c r="Y35" s="171"/>
      <c r="Z35" s="148"/>
      <c r="AA35" s="151"/>
      <c r="AB35" s="172"/>
      <c r="AC35" s="171"/>
      <c r="AD35" s="173"/>
      <c r="AE35" s="148"/>
      <c r="AF35" s="151"/>
      <c r="AG35" s="172"/>
      <c r="AH35" s="177"/>
      <c r="AI35" s="173"/>
      <c r="AJ35" s="148"/>
      <c r="AK35" s="151"/>
      <c r="AL35" s="172"/>
      <c r="AM35" s="177"/>
      <c r="AN35" s="173"/>
      <c r="AO35" s="178"/>
      <c r="AP35" s="148"/>
      <c r="AQ35" s="148"/>
      <c r="AR35" s="148"/>
      <c r="AS35" s="149"/>
      <c r="AT35" s="172"/>
      <c r="AU35" s="177"/>
      <c r="AV35" s="173"/>
      <c r="AW35" s="148"/>
      <c r="AX35" s="150"/>
      <c r="AY35" s="173"/>
      <c r="AZ35" s="370"/>
    </row>
    <row r="36" spans="1:52" ht="64.5" hidden="1" customHeight="1">
      <c r="A36" s="373"/>
      <c r="B36" s="376"/>
      <c r="C36" s="376"/>
      <c r="D36" s="179" t="s">
        <v>2</v>
      </c>
      <c r="E36" s="147"/>
      <c r="F36" s="147"/>
      <c r="G36" s="175" t="e">
        <f t="shared" si="60"/>
        <v>#DIV/0!</v>
      </c>
      <c r="H36" s="153"/>
      <c r="I36" s="153"/>
      <c r="J36" s="154"/>
      <c r="K36" s="153"/>
      <c r="L36" s="153"/>
      <c r="M36" s="154"/>
      <c r="N36" s="153"/>
      <c r="O36" s="153"/>
      <c r="P36" s="181"/>
      <c r="Q36" s="153"/>
      <c r="R36" s="153"/>
      <c r="S36" s="154"/>
      <c r="T36" s="153"/>
      <c r="U36" s="153"/>
      <c r="V36" s="154"/>
      <c r="W36" s="153"/>
      <c r="X36" s="153"/>
      <c r="Y36" s="154"/>
      <c r="Z36" s="153"/>
      <c r="AA36" s="157"/>
      <c r="AB36" s="158"/>
      <c r="AC36" s="154"/>
      <c r="AD36" s="181"/>
      <c r="AE36" s="153"/>
      <c r="AF36" s="157"/>
      <c r="AG36" s="158"/>
      <c r="AH36" s="182"/>
      <c r="AI36" s="181"/>
      <c r="AJ36" s="153"/>
      <c r="AK36" s="157"/>
      <c r="AL36" s="158"/>
      <c r="AM36" s="182"/>
      <c r="AN36" s="181"/>
      <c r="AO36" s="160"/>
      <c r="AP36" s="154"/>
      <c r="AQ36" s="154"/>
      <c r="AR36" s="153"/>
      <c r="AS36" s="155"/>
      <c r="AT36" s="158"/>
      <c r="AU36" s="182"/>
      <c r="AV36" s="181"/>
      <c r="AW36" s="153"/>
      <c r="AX36" s="156"/>
      <c r="AY36" s="181"/>
      <c r="AZ36" s="370"/>
    </row>
    <row r="37" spans="1:52" ht="21.75" hidden="1" customHeight="1">
      <c r="A37" s="373"/>
      <c r="B37" s="376"/>
      <c r="C37" s="376"/>
      <c r="D37" s="294" t="s">
        <v>284</v>
      </c>
      <c r="E37" s="147"/>
      <c r="F37" s="147"/>
      <c r="G37" s="175" t="e">
        <f t="shared" si="60"/>
        <v>#DIV/0!</v>
      </c>
      <c r="H37" s="153"/>
      <c r="I37" s="153"/>
      <c r="J37" s="154"/>
      <c r="K37" s="153"/>
      <c r="L37" s="153"/>
      <c r="M37" s="154"/>
      <c r="N37" s="153"/>
      <c r="O37" s="153"/>
      <c r="P37" s="181"/>
      <c r="Q37" s="153"/>
      <c r="R37" s="153"/>
      <c r="S37" s="154"/>
      <c r="T37" s="153"/>
      <c r="U37" s="153"/>
      <c r="V37" s="154"/>
      <c r="W37" s="153"/>
      <c r="X37" s="153"/>
      <c r="Y37" s="154"/>
      <c r="Z37" s="153"/>
      <c r="AA37" s="157"/>
      <c r="AB37" s="158"/>
      <c r="AC37" s="154"/>
      <c r="AD37" s="181"/>
      <c r="AE37" s="153"/>
      <c r="AF37" s="157"/>
      <c r="AG37" s="158"/>
      <c r="AH37" s="182"/>
      <c r="AI37" s="181"/>
      <c r="AJ37" s="153">
        <v>5</v>
      </c>
      <c r="AK37" s="157"/>
      <c r="AL37" s="158"/>
      <c r="AM37" s="182"/>
      <c r="AN37" s="181"/>
      <c r="AO37" s="153"/>
      <c r="AP37" s="182"/>
      <c r="AQ37" s="181"/>
      <c r="AR37" s="153"/>
      <c r="AS37" s="157"/>
      <c r="AT37" s="158"/>
      <c r="AU37" s="182"/>
      <c r="AV37" s="181"/>
      <c r="AW37" s="153"/>
      <c r="AX37" s="156"/>
      <c r="AY37" s="159"/>
      <c r="AZ37" s="370"/>
    </row>
    <row r="38" spans="1:52" ht="87.75" hidden="1" customHeight="1">
      <c r="A38" s="373"/>
      <c r="B38" s="376"/>
      <c r="C38" s="376"/>
      <c r="D38" s="294" t="s">
        <v>289</v>
      </c>
      <c r="E38" s="147"/>
      <c r="F38" s="147"/>
      <c r="G38" s="175" t="e">
        <f t="shared" si="60"/>
        <v>#DIV/0!</v>
      </c>
      <c r="H38" s="162"/>
      <c r="I38" s="162"/>
      <c r="J38" s="161"/>
      <c r="K38" s="162"/>
      <c r="L38" s="162"/>
      <c r="M38" s="161"/>
      <c r="N38" s="162"/>
      <c r="O38" s="162"/>
      <c r="P38" s="167"/>
      <c r="Q38" s="162"/>
      <c r="R38" s="162"/>
      <c r="S38" s="161"/>
      <c r="T38" s="162"/>
      <c r="U38" s="162"/>
      <c r="V38" s="161"/>
      <c r="W38" s="162"/>
      <c r="X38" s="162"/>
      <c r="Y38" s="161"/>
      <c r="Z38" s="162"/>
      <c r="AA38" s="164"/>
      <c r="AB38" s="165"/>
      <c r="AC38" s="161"/>
      <c r="AD38" s="167"/>
      <c r="AE38" s="162"/>
      <c r="AF38" s="164"/>
      <c r="AG38" s="165"/>
      <c r="AH38" s="185"/>
      <c r="AI38" s="167"/>
      <c r="AJ38" s="162"/>
      <c r="AK38" s="164"/>
      <c r="AL38" s="165"/>
      <c r="AM38" s="185"/>
      <c r="AN38" s="167"/>
      <c r="AO38" s="162"/>
      <c r="AP38" s="185"/>
      <c r="AQ38" s="167"/>
      <c r="AR38" s="162"/>
      <c r="AS38" s="166"/>
      <c r="AT38" s="165"/>
      <c r="AU38" s="185"/>
      <c r="AV38" s="167"/>
      <c r="AW38" s="162"/>
      <c r="AX38" s="163"/>
      <c r="AY38" s="167"/>
      <c r="AZ38" s="370"/>
    </row>
    <row r="39" spans="1:52" ht="21.75" hidden="1" customHeight="1">
      <c r="A39" s="373"/>
      <c r="B39" s="376"/>
      <c r="C39" s="376"/>
      <c r="D39" s="294" t="s">
        <v>285</v>
      </c>
      <c r="E39" s="147"/>
      <c r="F39" s="147"/>
      <c r="G39" s="175" t="e">
        <f t="shared" si="60"/>
        <v>#DIV/0!</v>
      </c>
      <c r="H39" s="162"/>
      <c r="I39" s="162"/>
      <c r="J39" s="161"/>
      <c r="K39" s="162"/>
      <c r="L39" s="162"/>
      <c r="M39" s="161"/>
      <c r="N39" s="162"/>
      <c r="O39" s="162"/>
      <c r="P39" s="167"/>
      <c r="Q39" s="162"/>
      <c r="R39" s="162"/>
      <c r="S39" s="161"/>
      <c r="T39" s="162"/>
      <c r="U39" s="162"/>
      <c r="V39" s="161"/>
      <c r="W39" s="162"/>
      <c r="X39" s="162"/>
      <c r="Y39" s="161"/>
      <c r="Z39" s="162"/>
      <c r="AA39" s="164"/>
      <c r="AB39" s="165"/>
      <c r="AC39" s="161"/>
      <c r="AD39" s="167"/>
      <c r="AE39" s="162"/>
      <c r="AF39" s="164"/>
      <c r="AG39" s="165"/>
      <c r="AH39" s="185"/>
      <c r="AI39" s="167"/>
      <c r="AJ39" s="162"/>
      <c r="AK39" s="164"/>
      <c r="AL39" s="165"/>
      <c r="AM39" s="185"/>
      <c r="AN39" s="167"/>
      <c r="AO39" s="162"/>
      <c r="AP39" s="185"/>
      <c r="AQ39" s="167"/>
      <c r="AR39" s="162"/>
      <c r="AS39" s="166"/>
      <c r="AT39" s="165"/>
      <c r="AU39" s="185"/>
      <c r="AV39" s="167"/>
      <c r="AW39" s="162"/>
      <c r="AX39" s="163"/>
      <c r="AY39" s="167"/>
      <c r="AZ39" s="370"/>
    </row>
    <row r="40" spans="1:52" ht="33.75" hidden="1" customHeight="1">
      <c r="A40" s="374"/>
      <c r="B40" s="377"/>
      <c r="C40" s="377"/>
      <c r="D40" s="169" t="s">
        <v>43</v>
      </c>
      <c r="E40" s="147"/>
      <c r="F40" s="147"/>
      <c r="G40" s="175" t="e">
        <f t="shared" si="60"/>
        <v>#DIV/0!</v>
      </c>
      <c r="H40" s="148"/>
      <c r="I40" s="148"/>
      <c r="J40" s="171"/>
      <c r="K40" s="148"/>
      <c r="L40" s="148"/>
      <c r="M40" s="171"/>
      <c r="N40" s="148"/>
      <c r="O40" s="148"/>
      <c r="P40" s="173"/>
      <c r="Q40" s="148"/>
      <c r="R40" s="148"/>
      <c r="S40" s="171"/>
      <c r="T40" s="148"/>
      <c r="U40" s="148"/>
      <c r="V40" s="171"/>
      <c r="W40" s="148"/>
      <c r="X40" s="148"/>
      <c r="Y40" s="171"/>
      <c r="Z40" s="148"/>
      <c r="AA40" s="151"/>
      <c r="AB40" s="172"/>
      <c r="AC40" s="171"/>
      <c r="AD40" s="173"/>
      <c r="AE40" s="148"/>
      <c r="AF40" s="151"/>
      <c r="AG40" s="172"/>
      <c r="AH40" s="177"/>
      <c r="AI40" s="173"/>
      <c r="AJ40" s="148"/>
      <c r="AK40" s="151"/>
      <c r="AL40" s="172"/>
      <c r="AM40" s="177"/>
      <c r="AN40" s="173"/>
      <c r="AO40" s="148"/>
      <c r="AP40" s="177"/>
      <c r="AQ40" s="173"/>
      <c r="AR40" s="148"/>
      <c r="AS40" s="149"/>
      <c r="AT40" s="172"/>
      <c r="AU40" s="177"/>
      <c r="AV40" s="173"/>
      <c r="AW40" s="148"/>
      <c r="AX40" s="148"/>
      <c r="AY40" s="173"/>
      <c r="AZ40" s="371"/>
    </row>
    <row r="41" spans="1:52" ht="18.75" hidden="1" customHeight="1">
      <c r="A41" s="381" t="s">
        <v>295</v>
      </c>
      <c r="B41" s="382"/>
      <c r="C41" s="383"/>
      <c r="D41" s="174" t="s">
        <v>41</v>
      </c>
      <c r="E41" s="147"/>
      <c r="F41" s="147"/>
      <c r="G41" s="175" t="e">
        <f t="shared" si="60"/>
        <v>#DIV/0!</v>
      </c>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f t="shared" ref="AF41" si="91">AF42+AF43+AF44+AF46+AF47</f>
        <v>0</v>
      </c>
      <c r="AG41" s="168">
        <f t="shared" ref="AG41" si="92">AG42+AG43+AG44+AG46+AG47</f>
        <v>0</v>
      </c>
      <c r="AH41" s="168">
        <f t="shared" ref="AH41" si="93">AH42+AH43+AH44+AH46+AH47</f>
        <v>0</v>
      </c>
      <c r="AI41" s="168" t="e">
        <f>AH41/AE41*100</f>
        <v>#DIV/0!</v>
      </c>
      <c r="AJ41" s="168">
        <f t="shared" ref="AJ41" si="94">AJ42+AJ43+AJ44+AJ46+AJ47</f>
        <v>10</v>
      </c>
      <c r="AK41" s="168">
        <f t="shared" ref="AK41" si="95">AK42+AK43+AK44+AK46+AK47</f>
        <v>0</v>
      </c>
      <c r="AL41" s="168">
        <f t="shared" ref="AL41" si="96">AL42+AL43+AL44+AL46+AL47</f>
        <v>0</v>
      </c>
      <c r="AM41" s="168">
        <f t="shared" ref="AM41" si="97">AM42+AM43+AM44+AM46+AM47</f>
        <v>0</v>
      </c>
      <c r="AN41" s="168">
        <f>AM41/AJ41*100</f>
        <v>0</v>
      </c>
      <c r="AO41" s="168">
        <f t="shared" ref="AO41" si="98">AO42+AO43+AO44+AO46+AO47</f>
        <v>0</v>
      </c>
      <c r="AP41" s="168">
        <f t="shared" ref="AP41" si="99">AP42+AP43+AP44+AP46+AP47</f>
        <v>0</v>
      </c>
      <c r="AQ41" s="168" t="e">
        <f>AP41/AO41*100</f>
        <v>#DIV/0!</v>
      </c>
      <c r="AR41" s="168">
        <f t="shared" ref="AR41" si="100">AR42+AR43+AR44+AR46+AR47</f>
        <v>0</v>
      </c>
      <c r="AS41" s="168">
        <f t="shared" ref="AS41" si="101">AS42+AS43+AS44+AS46+AS47</f>
        <v>0</v>
      </c>
      <c r="AT41" s="168">
        <f t="shared" ref="AT41" si="102">AT42+AT43+AT44+AT46+AT47</f>
        <v>0</v>
      </c>
      <c r="AU41" s="168">
        <f t="shared" ref="AU41" si="103">AU42+AU43+AU44+AU46+AU47</f>
        <v>0</v>
      </c>
      <c r="AV41" s="168" t="e">
        <f>AU41/AR41*100</f>
        <v>#DIV/0!</v>
      </c>
      <c r="AW41" s="168">
        <f t="shared" ref="AW41" si="104">AW42+AW43+AW44+AW46+AW47</f>
        <v>9090.9000000000015</v>
      </c>
      <c r="AX41" s="168">
        <f t="shared" ref="AX41" si="105">AX42+AX43+AX44+AX46+AX47</f>
        <v>0</v>
      </c>
      <c r="AY41" s="168">
        <f>AX41/AW41*100</f>
        <v>0</v>
      </c>
      <c r="AZ41" s="369"/>
    </row>
    <row r="42" spans="1:52" ht="31.2" hidden="1">
      <c r="A42" s="384"/>
      <c r="B42" s="385"/>
      <c r="C42" s="386"/>
      <c r="D42" s="176" t="s">
        <v>37</v>
      </c>
      <c r="E42" s="147"/>
      <c r="F42" s="147"/>
      <c r="G42" s="175" t="e">
        <f t="shared" si="60"/>
        <v>#DIV/0!</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f t="shared" ref="AF42:AY42" si="106">AF35+AF28+AF21</f>
        <v>0</v>
      </c>
      <c r="AG42" s="148">
        <f t="shared" si="106"/>
        <v>0</v>
      </c>
      <c r="AH42" s="148">
        <f t="shared" si="106"/>
        <v>0</v>
      </c>
      <c r="AI42" s="148">
        <f t="shared" si="106"/>
        <v>0</v>
      </c>
      <c r="AJ42" s="148">
        <f t="shared" si="106"/>
        <v>0</v>
      </c>
      <c r="AK42" s="148">
        <f t="shared" si="106"/>
        <v>0</v>
      </c>
      <c r="AL42" s="148">
        <f t="shared" si="106"/>
        <v>0</v>
      </c>
      <c r="AM42" s="148">
        <f t="shared" si="106"/>
        <v>0</v>
      </c>
      <c r="AN42" s="148">
        <f t="shared" si="106"/>
        <v>0</v>
      </c>
      <c r="AO42" s="148">
        <f t="shared" si="106"/>
        <v>0</v>
      </c>
      <c r="AP42" s="148">
        <f t="shared" si="106"/>
        <v>0</v>
      </c>
      <c r="AQ42" s="148">
        <f t="shared" si="106"/>
        <v>0</v>
      </c>
      <c r="AR42" s="148">
        <f t="shared" si="106"/>
        <v>0</v>
      </c>
      <c r="AS42" s="148">
        <f t="shared" si="106"/>
        <v>0</v>
      </c>
      <c r="AT42" s="148">
        <f t="shared" si="106"/>
        <v>0</v>
      </c>
      <c r="AU42" s="148">
        <f t="shared" si="106"/>
        <v>0</v>
      </c>
      <c r="AV42" s="148">
        <f t="shared" si="106"/>
        <v>0</v>
      </c>
      <c r="AW42" s="148">
        <f t="shared" si="106"/>
        <v>0</v>
      </c>
      <c r="AX42" s="148">
        <f t="shared" si="106"/>
        <v>0</v>
      </c>
      <c r="AY42" s="148">
        <f t="shared" si="106"/>
        <v>0</v>
      </c>
      <c r="AZ42" s="370"/>
    </row>
    <row r="43" spans="1:52" ht="64.5" hidden="1" customHeight="1">
      <c r="A43" s="384"/>
      <c r="B43" s="385"/>
      <c r="C43" s="386"/>
      <c r="D43" s="179" t="s">
        <v>2</v>
      </c>
      <c r="E43" s="147"/>
      <c r="F43" s="147"/>
      <c r="G43" s="175" t="e">
        <f t="shared" si="60"/>
        <v>#DIV/0!</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f t="shared" ref="AF43:AY43" si="107">AF36+AF29+AF22</f>
        <v>0</v>
      </c>
      <c r="AG43" s="148">
        <f t="shared" si="107"/>
        <v>0</v>
      </c>
      <c r="AH43" s="148">
        <f t="shared" si="107"/>
        <v>0</v>
      </c>
      <c r="AI43" s="148">
        <f t="shared" si="107"/>
        <v>0</v>
      </c>
      <c r="AJ43" s="148">
        <f t="shared" si="107"/>
        <v>0</v>
      </c>
      <c r="AK43" s="148">
        <f t="shared" si="107"/>
        <v>0</v>
      </c>
      <c r="AL43" s="148">
        <f t="shared" si="107"/>
        <v>0</v>
      </c>
      <c r="AM43" s="148">
        <f t="shared" si="107"/>
        <v>0</v>
      </c>
      <c r="AN43" s="148">
        <f t="shared" si="107"/>
        <v>0</v>
      </c>
      <c r="AO43" s="148">
        <f t="shared" si="107"/>
        <v>0</v>
      </c>
      <c r="AP43" s="148">
        <f t="shared" si="107"/>
        <v>0</v>
      </c>
      <c r="AQ43" s="148">
        <f t="shared" si="107"/>
        <v>0</v>
      </c>
      <c r="AR43" s="148">
        <f t="shared" si="107"/>
        <v>0</v>
      </c>
      <c r="AS43" s="148">
        <f t="shared" si="107"/>
        <v>0</v>
      </c>
      <c r="AT43" s="148">
        <f t="shared" si="107"/>
        <v>0</v>
      </c>
      <c r="AU43" s="148">
        <f t="shared" si="107"/>
        <v>0</v>
      </c>
      <c r="AV43" s="148">
        <f t="shared" si="107"/>
        <v>0</v>
      </c>
      <c r="AW43" s="148">
        <f t="shared" si="107"/>
        <v>8090.9000000000005</v>
      </c>
      <c r="AX43" s="148">
        <f t="shared" si="107"/>
        <v>0</v>
      </c>
      <c r="AY43" s="148">
        <f t="shared" si="107"/>
        <v>0</v>
      </c>
      <c r="AZ43" s="370"/>
    </row>
    <row r="44" spans="1:52" ht="21.75" hidden="1" customHeight="1">
      <c r="A44" s="384"/>
      <c r="B44" s="385"/>
      <c r="C44" s="386"/>
      <c r="D44" s="294" t="s">
        <v>284</v>
      </c>
      <c r="E44" s="147"/>
      <c r="F44" s="147"/>
      <c r="G44" s="175" t="e">
        <f t="shared" si="60"/>
        <v>#DIV/0!</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f t="shared" ref="AF44:AY44" si="108">AF37+AF30+AF23</f>
        <v>0</v>
      </c>
      <c r="AG44" s="148">
        <f t="shared" si="108"/>
        <v>0</v>
      </c>
      <c r="AH44" s="148">
        <f t="shared" si="108"/>
        <v>0</v>
      </c>
      <c r="AI44" s="148">
        <f t="shared" si="108"/>
        <v>0</v>
      </c>
      <c r="AJ44" s="148">
        <f t="shared" si="108"/>
        <v>10</v>
      </c>
      <c r="AK44" s="148">
        <f t="shared" si="108"/>
        <v>0</v>
      </c>
      <c r="AL44" s="148">
        <f t="shared" si="108"/>
        <v>0</v>
      </c>
      <c r="AM44" s="148">
        <f t="shared" si="108"/>
        <v>0</v>
      </c>
      <c r="AN44" s="148">
        <f t="shared" si="108"/>
        <v>0</v>
      </c>
      <c r="AO44" s="148">
        <f t="shared" si="108"/>
        <v>0</v>
      </c>
      <c r="AP44" s="148">
        <f t="shared" si="108"/>
        <v>0</v>
      </c>
      <c r="AQ44" s="148">
        <f t="shared" si="108"/>
        <v>0</v>
      </c>
      <c r="AR44" s="148">
        <f t="shared" si="108"/>
        <v>0</v>
      </c>
      <c r="AS44" s="148">
        <f t="shared" si="108"/>
        <v>0</v>
      </c>
      <c r="AT44" s="148">
        <f t="shared" si="108"/>
        <v>0</v>
      </c>
      <c r="AU44" s="148">
        <f t="shared" si="108"/>
        <v>0</v>
      </c>
      <c r="AV44" s="148">
        <f t="shared" si="108"/>
        <v>0</v>
      </c>
      <c r="AW44" s="148">
        <f t="shared" si="108"/>
        <v>1000.0000000000001</v>
      </c>
      <c r="AX44" s="148">
        <f t="shared" si="108"/>
        <v>0</v>
      </c>
      <c r="AY44" s="148">
        <f t="shared" si="108"/>
        <v>0</v>
      </c>
      <c r="AZ44" s="370"/>
    </row>
    <row r="45" spans="1:52" ht="87.75" hidden="1" customHeight="1">
      <c r="A45" s="384"/>
      <c r="B45" s="385"/>
      <c r="C45" s="386"/>
      <c r="D45" s="294" t="s">
        <v>289</v>
      </c>
      <c r="E45" s="147"/>
      <c r="F45" s="147"/>
      <c r="G45" s="175" t="e">
        <f t="shared" si="60"/>
        <v>#DIV/0!</v>
      </c>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f t="shared" ref="AF45:AY45" si="109">AF38+AF31+AF24</f>
        <v>0</v>
      </c>
      <c r="AG45" s="148">
        <f t="shared" si="109"/>
        <v>0</v>
      </c>
      <c r="AH45" s="148">
        <f t="shared" si="109"/>
        <v>0</v>
      </c>
      <c r="AI45" s="148">
        <f t="shared" si="109"/>
        <v>0</v>
      </c>
      <c r="AJ45" s="148">
        <f t="shared" si="109"/>
        <v>0</v>
      </c>
      <c r="AK45" s="148">
        <f t="shared" si="109"/>
        <v>0</v>
      </c>
      <c r="AL45" s="148">
        <f t="shared" si="109"/>
        <v>0</v>
      </c>
      <c r="AM45" s="148">
        <f t="shared" si="109"/>
        <v>0</v>
      </c>
      <c r="AN45" s="148">
        <f t="shared" si="109"/>
        <v>0</v>
      </c>
      <c r="AO45" s="148">
        <f t="shared" si="109"/>
        <v>0</v>
      </c>
      <c r="AP45" s="148">
        <f t="shared" si="109"/>
        <v>0</v>
      </c>
      <c r="AQ45" s="148">
        <f t="shared" si="109"/>
        <v>0</v>
      </c>
      <c r="AR45" s="148">
        <f t="shared" si="109"/>
        <v>0</v>
      </c>
      <c r="AS45" s="148">
        <f t="shared" si="109"/>
        <v>0</v>
      </c>
      <c r="AT45" s="148">
        <f t="shared" si="109"/>
        <v>0</v>
      </c>
      <c r="AU45" s="148">
        <f t="shared" si="109"/>
        <v>0</v>
      </c>
      <c r="AV45" s="148">
        <f t="shared" si="109"/>
        <v>0</v>
      </c>
      <c r="AW45" s="148">
        <f t="shared" si="109"/>
        <v>0</v>
      </c>
      <c r="AX45" s="148">
        <f t="shared" si="109"/>
        <v>0</v>
      </c>
      <c r="AY45" s="148">
        <f t="shared" si="109"/>
        <v>0</v>
      </c>
      <c r="AZ45" s="370"/>
    </row>
    <row r="46" spans="1:52" ht="21.75" hidden="1" customHeight="1">
      <c r="A46" s="384"/>
      <c r="B46" s="385"/>
      <c r="C46" s="386"/>
      <c r="D46" s="294" t="s">
        <v>285</v>
      </c>
      <c r="E46" s="147"/>
      <c r="F46" s="147"/>
      <c r="G46" s="175" t="e">
        <f t="shared" si="60"/>
        <v>#DIV/0!</v>
      </c>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f t="shared" ref="AF46:AY46" si="110">AF39+AF32+AF25</f>
        <v>0</v>
      </c>
      <c r="AG46" s="148">
        <f t="shared" si="110"/>
        <v>0</v>
      </c>
      <c r="AH46" s="148">
        <f t="shared" si="110"/>
        <v>0</v>
      </c>
      <c r="AI46" s="148">
        <f t="shared" si="110"/>
        <v>0</v>
      </c>
      <c r="AJ46" s="148">
        <f t="shared" si="110"/>
        <v>0</v>
      </c>
      <c r="AK46" s="148">
        <f t="shared" si="110"/>
        <v>0</v>
      </c>
      <c r="AL46" s="148">
        <f t="shared" si="110"/>
        <v>0</v>
      </c>
      <c r="AM46" s="148">
        <f t="shared" si="110"/>
        <v>0</v>
      </c>
      <c r="AN46" s="148">
        <f t="shared" si="110"/>
        <v>0</v>
      </c>
      <c r="AO46" s="148">
        <f t="shared" si="110"/>
        <v>0</v>
      </c>
      <c r="AP46" s="148">
        <f t="shared" si="110"/>
        <v>0</v>
      </c>
      <c r="AQ46" s="148">
        <f t="shared" si="110"/>
        <v>0</v>
      </c>
      <c r="AR46" s="148">
        <f t="shared" si="110"/>
        <v>0</v>
      </c>
      <c r="AS46" s="148">
        <f t="shared" si="110"/>
        <v>0</v>
      </c>
      <c r="AT46" s="148">
        <f t="shared" si="110"/>
        <v>0</v>
      </c>
      <c r="AU46" s="148">
        <f t="shared" si="110"/>
        <v>0</v>
      </c>
      <c r="AV46" s="148">
        <f t="shared" si="110"/>
        <v>0</v>
      </c>
      <c r="AW46" s="148">
        <f t="shared" si="110"/>
        <v>0</v>
      </c>
      <c r="AX46" s="148">
        <f t="shared" si="110"/>
        <v>0</v>
      </c>
      <c r="AY46" s="148">
        <f t="shared" si="110"/>
        <v>0</v>
      </c>
      <c r="AZ46" s="370"/>
    </row>
    <row r="47" spans="1:52" ht="33.75" hidden="1" customHeight="1">
      <c r="A47" s="387"/>
      <c r="B47" s="388"/>
      <c r="C47" s="389"/>
      <c r="D47" s="169" t="s">
        <v>43</v>
      </c>
      <c r="E47" s="147"/>
      <c r="F47" s="147"/>
      <c r="G47" s="175" t="e">
        <f t="shared" si="60"/>
        <v>#DIV/0!</v>
      </c>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f t="shared" ref="AF47:AY47" si="111">AF40+AF33+AF26</f>
        <v>0</v>
      </c>
      <c r="AG47" s="148">
        <f t="shared" si="111"/>
        <v>0</v>
      </c>
      <c r="AH47" s="148">
        <f t="shared" si="111"/>
        <v>0</v>
      </c>
      <c r="AI47" s="148">
        <f t="shared" si="111"/>
        <v>0</v>
      </c>
      <c r="AJ47" s="148">
        <f t="shared" si="111"/>
        <v>0</v>
      </c>
      <c r="AK47" s="148">
        <f t="shared" si="111"/>
        <v>0</v>
      </c>
      <c r="AL47" s="148">
        <f t="shared" si="111"/>
        <v>0</v>
      </c>
      <c r="AM47" s="148">
        <f t="shared" si="111"/>
        <v>0</v>
      </c>
      <c r="AN47" s="148">
        <f t="shared" si="111"/>
        <v>0</v>
      </c>
      <c r="AO47" s="148">
        <f t="shared" si="111"/>
        <v>0</v>
      </c>
      <c r="AP47" s="148">
        <f t="shared" si="111"/>
        <v>0</v>
      </c>
      <c r="AQ47" s="148">
        <f t="shared" si="111"/>
        <v>0</v>
      </c>
      <c r="AR47" s="148">
        <f t="shared" si="111"/>
        <v>0</v>
      </c>
      <c r="AS47" s="148">
        <f t="shared" si="111"/>
        <v>0</v>
      </c>
      <c r="AT47" s="148">
        <f t="shared" si="111"/>
        <v>0</v>
      </c>
      <c r="AU47" s="148">
        <f t="shared" si="111"/>
        <v>0</v>
      </c>
      <c r="AV47" s="148">
        <f t="shared" si="111"/>
        <v>0</v>
      </c>
      <c r="AW47" s="148">
        <f t="shared" si="111"/>
        <v>0</v>
      </c>
      <c r="AX47" s="148">
        <f t="shared" si="111"/>
        <v>0</v>
      </c>
      <c r="AY47" s="148">
        <f t="shared" si="111"/>
        <v>0</v>
      </c>
      <c r="AZ47" s="371"/>
    </row>
    <row r="48" spans="1:52" ht="18.75" hidden="1" customHeight="1">
      <c r="A48" s="372" t="s">
        <v>298</v>
      </c>
      <c r="B48" s="375" t="s">
        <v>300</v>
      </c>
      <c r="C48" s="375" t="s">
        <v>301</v>
      </c>
      <c r="D48" s="174" t="s">
        <v>41</v>
      </c>
      <c r="E48" s="147"/>
      <c r="F48" s="147"/>
      <c r="G48" s="175" t="e">
        <f t="shared" si="60"/>
        <v>#DIV/0!</v>
      </c>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f t="shared" ref="AF48" si="112">AF49+AF50+AF51+AF53+AF54</f>
        <v>0</v>
      </c>
      <c r="AG48" s="168">
        <f t="shared" ref="AG48" si="113">AG49+AG50+AG51+AG53+AG54</f>
        <v>0</v>
      </c>
      <c r="AH48" s="168">
        <f t="shared" ref="AH48" si="114">AH49+AH50+AH51+AH53+AH54</f>
        <v>0</v>
      </c>
      <c r="AI48" s="168" t="e">
        <f>AH48/AE48*100</f>
        <v>#DIV/0!</v>
      </c>
      <c r="AJ48" s="168">
        <f t="shared" ref="AJ48" si="115">AJ49+AJ50+AJ51+AJ53+AJ54</f>
        <v>0</v>
      </c>
      <c r="AK48" s="168">
        <f t="shared" ref="AK48" si="116">AK49+AK50+AK51+AK53+AK54</f>
        <v>0</v>
      </c>
      <c r="AL48" s="168">
        <f t="shared" ref="AL48" si="117">AL49+AL50+AL51+AL53+AL54</f>
        <v>0</v>
      </c>
      <c r="AM48" s="168">
        <f t="shared" ref="AM48" si="118">AM49+AM50+AM51+AM53+AM54</f>
        <v>0</v>
      </c>
      <c r="AN48" s="168" t="e">
        <f>AM48/AJ48*100</f>
        <v>#DIV/0!</v>
      </c>
      <c r="AO48" s="168">
        <f t="shared" ref="AO48" si="119">AO49+AO50+AO51+AO53+AO54</f>
        <v>0</v>
      </c>
      <c r="AP48" s="168">
        <f t="shared" ref="AP48" si="120">AP49+AP50+AP51+AP53+AP54</f>
        <v>0</v>
      </c>
      <c r="AQ48" s="168" t="e">
        <f>AP48/AO48*100</f>
        <v>#DIV/0!</v>
      </c>
      <c r="AR48" s="168">
        <f t="shared" ref="AR48" si="121">AR49+AR50+AR51+AR53+AR54</f>
        <v>0</v>
      </c>
      <c r="AS48" s="168">
        <f t="shared" ref="AS48" si="122">AS49+AS50+AS51+AS53+AS54</f>
        <v>0</v>
      </c>
      <c r="AT48" s="168">
        <f t="shared" ref="AT48" si="123">AT49+AT50+AT51+AT53+AT54</f>
        <v>0</v>
      </c>
      <c r="AU48" s="168">
        <f t="shared" ref="AU48" si="124">AU49+AU50+AU51+AU53+AU54</f>
        <v>0</v>
      </c>
      <c r="AV48" s="168" t="e">
        <f>AU48/AR48*100</f>
        <v>#DIV/0!</v>
      </c>
      <c r="AW48" s="168">
        <f t="shared" ref="AW48" si="125">AW49+AW50+AW51+AW53+AW54</f>
        <v>0</v>
      </c>
      <c r="AX48" s="168">
        <f t="shared" ref="AX48" si="126">AX49+AX50+AX51+AX53+AX54</f>
        <v>0</v>
      </c>
      <c r="AY48" s="168" t="e">
        <f>AX48/AW48*100</f>
        <v>#DIV/0!</v>
      </c>
      <c r="AZ48" s="369"/>
    </row>
    <row r="49" spans="1:52" ht="31.2" hidden="1">
      <c r="A49" s="373"/>
      <c r="B49" s="376"/>
      <c r="C49" s="376"/>
      <c r="D49" s="176" t="s">
        <v>37</v>
      </c>
      <c r="E49" s="147"/>
      <c r="F49" s="147"/>
      <c r="G49" s="175" t="e">
        <f t="shared" si="60"/>
        <v>#DIV/0!</v>
      </c>
      <c r="H49" s="148"/>
      <c r="I49" s="148"/>
      <c r="J49" s="171"/>
      <c r="K49" s="148"/>
      <c r="L49" s="148"/>
      <c r="M49" s="171"/>
      <c r="N49" s="148"/>
      <c r="O49" s="148"/>
      <c r="P49" s="173"/>
      <c r="Q49" s="148"/>
      <c r="R49" s="148"/>
      <c r="S49" s="171"/>
      <c r="T49" s="148"/>
      <c r="U49" s="148"/>
      <c r="V49" s="171"/>
      <c r="W49" s="148"/>
      <c r="X49" s="148"/>
      <c r="Y49" s="171"/>
      <c r="Z49" s="148"/>
      <c r="AA49" s="151"/>
      <c r="AB49" s="172"/>
      <c r="AC49" s="171"/>
      <c r="AD49" s="173"/>
      <c r="AE49" s="148"/>
      <c r="AF49" s="151"/>
      <c r="AG49" s="172"/>
      <c r="AH49" s="177"/>
      <c r="AI49" s="173"/>
      <c r="AJ49" s="148"/>
      <c r="AK49" s="151"/>
      <c r="AL49" s="172"/>
      <c r="AM49" s="177"/>
      <c r="AN49" s="173"/>
      <c r="AO49" s="178"/>
      <c r="AP49" s="148"/>
      <c r="AQ49" s="148"/>
      <c r="AR49" s="148"/>
      <c r="AS49" s="149"/>
      <c r="AT49" s="172"/>
      <c r="AU49" s="177"/>
      <c r="AV49" s="173"/>
      <c r="AW49" s="148"/>
      <c r="AX49" s="150"/>
      <c r="AY49" s="173"/>
      <c r="AZ49" s="370"/>
    </row>
    <row r="50" spans="1:52" ht="63" hidden="1" customHeight="1">
      <c r="A50" s="373"/>
      <c r="B50" s="376"/>
      <c r="C50" s="376"/>
      <c r="D50" s="179" t="s">
        <v>2</v>
      </c>
      <c r="E50" s="147"/>
      <c r="F50" s="147"/>
      <c r="G50" s="175" t="e">
        <f t="shared" si="60"/>
        <v>#DIV/0!</v>
      </c>
      <c r="H50" s="153"/>
      <c r="I50" s="153"/>
      <c r="J50" s="154"/>
      <c r="K50" s="153"/>
      <c r="L50" s="153"/>
      <c r="M50" s="154"/>
      <c r="N50" s="153"/>
      <c r="O50" s="153"/>
      <c r="P50" s="181"/>
      <c r="Q50" s="153"/>
      <c r="R50" s="153"/>
      <c r="S50" s="154"/>
      <c r="T50" s="153"/>
      <c r="U50" s="153"/>
      <c r="V50" s="154"/>
      <c r="W50" s="153"/>
      <c r="X50" s="153"/>
      <c r="Y50" s="154"/>
      <c r="Z50" s="153"/>
      <c r="AA50" s="157"/>
      <c r="AB50" s="158"/>
      <c r="AC50" s="154"/>
      <c r="AD50" s="181"/>
      <c r="AE50" s="153"/>
      <c r="AF50" s="157"/>
      <c r="AG50" s="158"/>
      <c r="AH50" s="182"/>
      <c r="AI50" s="181"/>
      <c r="AJ50" s="153"/>
      <c r="AK50" s="157"/>
      <c r="AL50" s="158"/>
      <c r="AM50" s="182"/>
      <c r="AN50" s="181"/>
      <c r="AO50" s="160"/>
      <c r="AP50" s="154"/>
      <c r="AQ50" s="154"/>
      <c r="AR50" s="153"/>
      <c r="AS50" s="155"/>
      <c r="AT50" s="158"/>
      <c r="AU50" s="182"/>
      <c r="AV50" s="181"/>
      <c r="AW50" s="153"/>
      <c r="AX50" s="156"/>
      <c r="AY50" s="181"/>
      <c r="AZ50" s="370"/>
    </row>
    <row r="51" spans="1:52" ht="21.75" hidden="1" customHeight="1">
      <c r="A51" s="373"/>
      <c r="B51" s="376"/>
      <c r="C51" s="376"/>
      <c r="D51" s="294" t="s">
        <v>284</v>
      </c>
      <c r="E51" s="147"/>
      <c r="F51" s="147"/>
      <c r="G51" s="175" t="e">
        <f t="shared" si="60"/>
        <v>#DIV/0!</v>
      </c>
      <c r="H51" s="153"/>
      <c r="I51" s="153"/>
      <c r="J51" s="154"/>
      <c r="K51" s="153"/>
      <c r="L51" s="153"/>
      <c r="M51" s="154"/>
      <c r="N51" s="153"/>
      <c r="O51" s="153"/>
      <c r="P51" s="181"/>
      <c r="Q51" s="153"/>
      <c r="R51" s="153"/>
      <c r="S51" s="154"/>
      <c r="T51" s="153"/>
      <c r="U51" s="153"/>
      <c r="V51" s="154"/>
      <c r="W51" s="153"/>
      <c r="X51" s="153"/>
      <c r="Y51" s="154"/>
      <c r="Z51" s="153"/>
      <c r="AA51" s="157"/>
      <c r="AB51" s="158"/>
      <c r="AC51" s="154"/>
      <c r="AD51" s="181"/>
      <c r="AE51" s="153"/>
      <c r="AF51" s="157"/>
      <c r="AG51" s="158"/>
      <c r="AH51" s="182"/>
      <c r="AI51" s="181"/>
      <c r="AJ51" s="153"/>
      <c r="AK51" s="157"/>
      <c r="AL51" s="158"/>
      <c r="AM51" s="182"/>
      <c r="AN51" s="181"/>
      <c r="AO51" s="153"/>
      <c r="AP51" s="182"/>
      <c r="AQ51" s="181"/>
      <c r="AR51" s="153"/>
      <c r="AS51" s="157"/>
      <c r="AT51" s="158"/>
      <c r="AU51" s="182"/>
      <c r="AV51" s="181"/>
      <c r="AW51" s="153"/>
      <c r="AX51" s="156"/>
      <c r="AY51" s="159"/>
      <c r="AZ51" s="370"/>
    </row>
    <row r="52" spans="1:52" ht="87.75" hidden="1" customHeight="1">
      <c r="A52" s="373"/>
      <c r="B52" s="376"/>
      <c r="C52" s="376"/>
      <c r="D52" s="294" t="s">
        <v>289</v>
      </c>
      <c r="E52" s="147"/>
      <c r="F52" s="147"/>
      <c r="G52" s="175" t="e">
        <f t="shared" si="60"/>
        <v>#DIV/0!</v>
      </c>
      <c r="H52" s="162"/>
      <c r="I52" s="162"/>
      <c r="J52" s="161"/>
      <c r="K52" s="162"/>
      <c r="L52" s="162"/>
      <c r="M52" s="161"/>
      <c r="N52" s="162"/>
      <c r="O52" s="162"/>
      <c r="P52" s="167"/>
      <c r="Q52" s="162"/>
      <c r="R52" s="162"/>
      <c r="S52" s="161"/>
      <c r="T52" s="162"/>
      <c r="U52" s="162"/>
      <c r="V52" s="161"/>
      <c r="W52" s="162"/>
      <c r="X52" s="162"/>
      <c r="Y52" s="161"/>
      <c r="Z52" s="162"/>
      <c r="AA52" s="164"/>
      <c r="AB52" s="165"/>
      <c r="AC52" s="161"/>
      <c r="AD52" s="167"/>
      <c r="AE52" s="162"/>
      <c r="AF52" s="164"/>
      <c r="AG52" s="165"/>
      <c r="AH52" s="185"/>
      <c r="AI52" s="167"/>
      <c r="AJ52" s="162"/>
      <c r="AK52" s="164"/>
      <c r="AL52" s="165"/>
      <c r="AM52" s="185"/>
      <c r="AN52" s="167"/>
      <c r="AO52" s="162"/>
      <c r="AP52" s="185"/>
      <c r="AQ52" s="167"/>
      <c r="AR52" s="162"/>
      <c r="AS52" s="166"/>
      <c r="AT52" s="165"/>
      <c r="AU52" s="185"/>
      <c r="AV52" s="167"/>
      <c r="AW52" s="162"/>
      <c r="AX52" s="163"/>
      <c r="AY52" s="167"/>
      <c r="AZ52" s="370"/>
    </row>
    <row r="53" spans="1:52" ht="21.75" hidden="1" customHeight="1">
      <c r="A53" s="373"/>
      <c r="B53" s="376"/>
      <c r="C53" s="376"/>
      <c r="D53" s="294" t="s">
        <v>285</v>
      </c>
      <c r="E53" s="147"/>
      <c r="F53" s="147"/>
      <c r="G53" s="175" t="e">
        <f t="shared" si="60"/>
        <v>#DIV/0!</v>
      </c>
      <c r="H53" s="162"/>
      <c r="I53" s="162"/>
      <c r="J53" s="161"/>
      <c r="K53" s="162"/>
      <c r="L53" s="162"/>
      <c r="M53" s="161"/>
      <c r="N53" s="162"/>
      <c r="O53" s="162"/>
      <c r="P53" s="167"/>
      <c r="Q53" s="162"/>
      <c r="R53" s="162"/>
      <c r="S53" s="161"/>
      <c r="T53" s="162"/>
      <c r="U53" s="162"/>
      <c r="V53" s="161"/>
      <c r="W53" s="162"/>
      <c r="X53" s="162"/>
      <c r="Y53" s="161"/>
      <c r="Z53" s="162"/>
      <c r="AA53" s="164"/>
      <c r="AB53" s="165"/>
      <c r="AC53" s="161"/>
      <c r="AD53" s="167"/>
      <c r="AE53" s="162"/>
      <c r="AF53" s="164"/>
      <c r="AG53" s="165"/>
      <c r="AH53" s="185"/>
      <c r="AI53" s="167"/>
      <c r="AJ53" s="162"/>
      <c r="AK53" s="164"/>
      <c r="AL53" s="165"/>
      <c r="AM53" s="185"/>
      <c r="AN53" s="167"/>
      <c r="AO53" s="162"/>
      <c r="AP53" s="185"/>
      <c r="AQ53" s="167"/>
      <c r="AR53" s="162"/>
      <c r="AS53" s="166"/>
      <c r="AT53" s="165"/>
      <c r="AU53" s="185"/>
      <c r="AV53" s="167"/>
      <c r="AW53" s="162"/>
      <c r="AX53" s="163"/>
      <c r="AY53" s="167"/>
      <c r="AZ53" s="370"/>
    </row>
    <row r="54" spans="1:52" ht="33.75" hidden="1" customHeight="1">
      <c r="A54" s="374"/>
      <c r="B54" s="377"/>
      <c r="C54" s="377"/>
      <c r="D54" s="169" t="s">
        <v>43</v>
      </c>
      <c r="E54" s="147"/>
      <c r="F54" s="147"/>
      <c r="G54" s="175" t="e">
        <f t="shared" si="60"/>
        <v>#DIV/0!</v>
      </c>
      <c r="H54" s="148"/>
      <c r="I54" s="148"/>
      <c r="J54" s="171"/>
      <c r="K54" s="148"/>
      <c r="L54" s="148"/>
      <c r="M54" s="171"/>
      <c r="N54" s="148"/>
      <c r="O54" s="148"/>
      <c r="P54" s="173"/>
      <c r="Q54" s="148"/>
      <c r="R54" s="148"/>
      <c r="S54" s="171"/>
      <c r="T54" s="148"/>
      <c r="U54" s="148"/>
      <c r="V54" s="171"/>
      <c r="W54" s="148"/>
      <c r="X54" s="148"/>
      <c r="Y54" s="171"/>
      <c r="Z54" s="148"/>
      <c r="AA54" s="151"/>
      <c r="AB54" s="172"/>
      <c r="AC54" s="171"/>
      <c r="AD54" s="173"/>
      <c r="AE54" s="148"/>
      <c r="AF54" s="151"/>
      <c r="AG54" s="172"/>
      <c r="AH54" s="177"/>
      <c r="AI54" s="173"/>
      <c r="AJ54" s="148"/>
      <c r="AK54" s="151"/>
      <c r="AL54" s="172"/>
      <c r="AM54" s="177"/>
      <c r="AN54" s="173"/>
      <c r="AO54" s="148"/>
      <c r="AP54" s="177"/>
      <c r="AQ54" s="173"/>
      <c r="AR54" s="148"/>
      <c r="AS54" s="149"/>
      <c r="AT54" s="172"/>
      <c r="AU54" s="177"/>
      <c r="AV54" s="173"/>
      <c r="AW54" s="148"/>
      <c r="AX54" s="148"/>
      <c r="AY54" s="173"/>
      <c r="AZ54" s="371"/>
    </row>
    <row r="55" spans="1:52" ht="18.75" hidden="1" customHeight="1">
      <c r="A55" s="393" t="s">
        <v>299</v>
      </c>
      <c r="B55" s="394"/>
      <c r="C55" s="395"/>
      <c r="D55" s="174" t="s">
        <v>41</v>
      </c>
      <c r="E55" s="147"/>
      <c r="F55" s="147"/>
      <c r="G55" s="175" t="e">
        <f t="shared" si="60"/>
        <v>#DIV/0!</v>
      </c>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369"/>
    </row>
    <row r="56" spans="1:52" ht="31.2" hidden="1">
      <c r="A56" s="396"/>
      <c r="B56" s="397"/>
      <c r="C56" s="398"/>
      <c r="D56" s="176" t="s">
        <v>37</v>
      </c>
      <c r="E56" s="147"/>
      <c r="F56" s="147"/>
      <c r="G56" s="175" t="e">
        <f t="shared" si="60"/>
        <v>#DIV/0!</v>
      </c>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370"/>
    </row>
    <row r="57" spans="1:52" ht="64.5" hidden="1" customHeight="1">
      <c r="A57" s="396"/>
      <c r="B57" s="397"/>
      <c r="C57" s="398"/>
      <c r="D57" s="179" t="s">
        <v>2</v>
      </c>
      <c r="E57" s="147"/>
      <c r="F57" s="147"/>
      <c r="G57" s="175" t="e">
        <f t="shared" si="60"/>
        <v>#DIV/0!</v>
      </c>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370"/>
    </row>
    <row r="58" spans="1:52" ht="21.75" hidden="1" customHeight="1">
      <c r="A58" s="396"/>
      <c r="B58" s="397"/>
      <c r="C58" s="398"/>
      <c r="D58" s="294" t="s">
        <v>284</v>
      </c>
      <c r="E58" s="147"/>
      <c r="F58" s="147"/>
      <c r="G58" s="175" t="e">
        <f t="shared" si="60"/>
        <v>#DIV/0!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370"/>
    </row>
    <row r="59" spans="1:52" ht="87.75" hidden="1" customHeight="1">
      <c r="A59" s="396"/>
      <c r="B59" s="397"/>
      <c r="C59" s="398"/>
      <c r="D59" s="294" t="s">
        <v>289</v>
      </c>
      <c r="E59" s="147"/>
      <c r="F59" s="147"/>
      <c r="G59" s="175" t="e">
        <f t="shared" si="60"/>
        <v>#DIV/0!</v>
      </c>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370"/>
    </row>
    <row r="60" spans="1:52" ht="21.75" hidden="1" customHeight="1">
      <c r="A60" s="396"/>
      <c r="B60" s="397"/>
      <c r="C60" s="398"/>
      <c r="D60" s="294" t="s">
        <v>285</v>
      </c>
      <c r="E60" s="147"/>
      <c r="F60" s="147"/>
      <c r="G60" s="175" t="e">
        <f t="shared" si="60"/>
        <v>#DIV/0!</v>
      </c>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370"/>
    </row>
    <row r="61" spans="1:52" ht="33.75" hidden="1" customHeight="1">
      <c r="A61" s="399"/>
      <c r="B61" s="400"/>
      <c r="C61" s="401"/>
      <c r="D61" s="169" t="s">
        <v>43</v>
      </c>
      <c r="E61" s="147"/>
      <c r="F61" s="147"/>
      <c r="G61" s="175" t="e">
        <f t="shared" si="60"/>
        <v>#DIV/0!</v>
      </c>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371"/>
    </row>
    <row r="62" spans="1:52" ht="18.75" customHeight="1">
      <c r="A62" s="372" t="s">
        <v>261</v>
      </c>
      <c r="B62" s="375" t="s">
        <v>397</v>
      </c>
      <c r="C62" s="375" t="s">
        <v>301</v>
      </c>
      <c r="D62" s="174" t="s">
        <v>41</v>
      </c>
      <c r="E62" s="147">
        <f>E64+E65</f>
        <v>1800</v>
      </c>
      <c r="F62" s="147">
        <f>I62+L62+O62+R62+U62+X62+AA62+AF62+AK62+AP62+AS62+AX62</f>
        <v>0</v>
      </c>
      <c r="G62" s="175">
        <f>F62/E62</f>
        <v>0</v>
      </c>
      <c r="H62" s="168">
        <v>0</v>
      </c>
      <c r="I62" s="168">
        <v>0</v>
      </c>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f t="shared" ref="AP62" si="127">AP63+AP64+AP65+AP67+AP68</f>
        <v>0</v>
      </c>
      <c r="AQ62" s="168"/>
      <c r="AR62" s="168"/>
      <c r="AS62" s="168"/>
      <c r="AT62" s="168"/>
      <c r="AU62" s="168"/>
      <c r="AV62" s="168"/>
      <c r="AW62" s="147">
        <f>AW63+AW64+AW65</f>
        <v>1800</v>
      </c>
      <c r="AX62" s="168">
        <f t="shared" ref="AX62" si="128">AX63+AX64+AX65+AX67+AX68</f>
        <v>0</v>
      </c>
      <c r="AY62" s="168">
        <f>AX62/AW62*100</f>
        <v>0</v>
      </c>
      <c r="AZ62" s="369"/>
    </row>
    <row r="63" spans="1:52" ht="31.2">
      <c r="A63" s="373"/>
      <c r="B63" s="376"/>
      <c r="C63" s="376"/>
      <c r="D63" s="176" t="s">
        <v>37</v>
      </c>
      <c r="E63" s="147">
        <f t="shared" ref="E63" si="129">H63+K63+N63+Q63+T63+W63+Z63+AE63+AJ63+AO63+AR63+AW63</f>
        <v>0</v>
      </c>
      <c r="F63" s="147">
        <f t="shared" ref="E63:F68" si="130">I63+L63+O63+R63+U63+X63+AA63+AF63+AK63+AP63+AS63+AX63</f>
        <v>0</v>
      </c>
      <c r="G63" s="175"/>
      <c r="H63" s="148">
        <v>0</v>
      </c>
      <c r="I63" s="148">
        <v>0</v>
      </c>
      <c r="J63" s="171"/>
      <c r="K63" s="148"/>
      <c r="L63" s="148"/>
      <c r="M63" s="171"/>
      <c r="N63" s="148"/>
      <c r="O63" s="148"/>
      <c r="P63" s="173"/>
      <c r="Q63" s="148"/>
      <c r="R63" s="148"/>
      <c r="S63" s="171"/>
      <c r="T63" s="148"/>
      <c r="U63" s="148"/>
      <c r="V63" s="171"/>
      <c r="W63" s="148"/>
      <c r="X63" s="148"/>
      <c r="Y63" s="171"/>
      <c r="Z63" s="148"/>
      <c r="AA63" s="151"/>
      <c r="AB63" s="172"/>
      <c r="AC63" s="171"/>
      <c r="AD63" s="173"/>
      <c r="AE63" s="148"/>
      <c r="AF63" s="151"/>
      <c r="AG63" s="172"/>
      <c r="AH63" s="177"/>
      <c r="AI63" s="173"/>
      <c r="AJ63" s="148"/>
      <c r="AK63" s="151"/>
      <c r="AL63" s="172"/>
      <c r="AM63" s="177"/>
      <c r="AN63" s="173"/>
      <c r="AO63" s="178"/>
      <c r="AP63" s="148"/>
      <c r="AQ63" s="148"/>
      <c r="AR63" s="148"/>
      <c r="AS63" s="149"/>
      <c r="AT63" s="172"/>
      <c r="AU63" s="177"/>
      <c r="AV63" s="173"/>
      <c r="AW63" s="147">
        <f t="shared" ref="AW63" si="131">AZ63+BC63+BF63+BI63+BL63+BO63+BR63+BW63+CB63+CG63+CJ63+CO63</f>
        <v>0</v>
      </c>
      <c r="AX63" s="150"/>
      <c r="AY63" s="173"/>
      <c r="AZ63" s="370"/>
    </row>
    <row r="64" spans="1:52" ht="64.5" customHeight="1">
      <c r="A64" s="373"/>
      <c r="B64" s="376"/>
      <c r="C64" s="376"/>
      <c r="D64" s="179" t="s">
        <v>2</v>
      </c>
      <c r="E64" s="147">
        <f t="shared" si="130"/>
        <v>1602</v>
      </c>
      <c r="F64" s="147">
        <f t="shared" si="130"/>
        <v>0</v>
      </c>
      <c r="G64" s="175">
        <f t="shared" ref="G64:G65" si="132">F64/E64</f>
        <v>0</v>
      </c>
      <c r="H64" s="153">
        <v>0</v>
      </c>
      <c r="I64" s="153">
        <v>0</v>
      </c>
      <c r="J64" s="154"/>
      <c r="K64" s="153"/>
      <c r="L64" s="153"/>
      <c r="M64" s="154"/>
      <c r="N64" s="153"/>
      <c r="O64" s="153"/>
      <c r="P64" s="181"/>
      <c r="Q64" s="153"/>
      <c r="R64" s="153"/>
      <c r="S64" s="154"/>
      <c r="T64" s="153"/>
      <c r="U64" s="153"/>
      <c r="V64" s="154"/>
      <c r="W64" s="153"/>
      <c r="X64" s="153"/>
      <c r="Y64" s="154"/>
      <c r="Z64" s="153"/>
      <c r="AA64" s="157"/>
      <c r="AB64" s="158"/>
      <c r="AC64" s="154"/>
      <c r="AD64" s="181"/>
      <c r="AE64" s="153"/>
      <c r="AF64" s="157"/>
      <c r="AG64" s="158"/>
      <c r="AH64" s="182"/>
      <c r="AI64" s="181"/>
      <c r="AJ64" s="153"/>
      <c r="AK64" s="157"/>
      <c r="AL64" s="158"/>
      <c r="AM64" s="182"/>
      <c r="AN64" s="181"/>
      <c r="AO64" s="160"/>
      <c r="AP64" s="154"/>
      <c r="AQ64" s="154"/>
      <c r="AR64" s="153"/>
      <c r="AS64" s="155"/>
      <c r="AT64" s="158"/>
      <c r="AU64" s="182"/>
      <c r="AV64" s="181"/>
      <c r="AW64" s="273">
        <v>1602</v>
      </c>
      <c r="AX64" s="156"/>
      <c r="AY64" s="168">
        <f>AX64/AW64*100</f>
        <v>0</v>
      </c>
      <c r="AZ64" s="370"/>
    </row>
    <row r="65" spans="1:52" ht="21.75" customHeight="1">
      <c r="A65" s="373"/>
      <c r="B65" s="376"/>
      <c r="C65" s="376"/>
      <c r="D65" s="294" t="s">
        <v>284</v>
      </c>
      <c r="E65" s="147">
        <f t="shared" si="130"/>
        <v>198</v>
      </c>
      <c r="F65" s="147">
        <f t="shared" si="130"/>
        <v>0</v>
      </c>
      <c r="G65" s="175">
        <f t="shared" si="132"/>
        <v>0</v>
      </c>
      <c r="H65" s="153">
        <v>0</v>
      </c>
      <c r="I65" s="153">
        <v>0</v>
      </c>
      <c r="J65" s="154"/>
      <c r="K65" s="153"/>
      <c r="L65" s="153"/>
      <c r="M65" s="154"/>
      <c r="N65" s="153"/>
      <c r="O65" s="153"/>
      <c r="P65" s="181"/>
      <c r="Q65" s="153"/>
      <c r="R65" s="153"/>
      <c r="S65" s="154"/>
      <c r="T65" s="153"/>
      <c r="U65" s="153"/>
      <c r="V65" s="154"/>
      <c r="W65" s="153"/>
      <c r="X65" s="153"/>
      <c r="Y65" s="154"/>
      <c r="Z65" s="153"/>
      <c r="AA65" s="157"/>
      <c r="AB65" s="158"/>
      <c r="AC65" s="154"/>
      <c r="AD65" s="181"/>
      <c r="AE65" s="153"/>
      <c r="AF65" s="157"/>
      <c r="AG65" s="158"/>
      <c r="AH65" s="182"/>
      <c r="AI65" s="181"/>
      <c r="AJ65" s="153"/>
      <c r="AK65" s="157"/>
      <c r="AL65" s="158"/>
      <c r="AM65" s="182"/>
      <c r="AN65" s="181"/>
      <c r="AO65" s="153"/>
      <c r="AP65" s="182"/>
      <c r="AQ65" s="181"/>
      <c r="AR65" s="153"/>
      <c r="AS65" s="157"/>
      <c r="AT65" s="158"/>
      <c r="AU65" s="182"/>
      <c r="AV65" s="181"/>
      <c r="AW65" s="273">
        <v>198</v>
      </c>
      <c r="AX65" s="156"/>
      <c r="AY65" s="168">
        <f>AX65/AW65*100</f>
        <v>0</v>
      </c>
      <c r="AZ65" s="370"/>
    </row>
    <row r="66" spans="1:52" ht="87.75" customHeight="1">
      <c r="A66" s="373"/>
      <c r="B66" s="376"/>
      <c r="C66" s="376"/>
      <c r="D66" s="294" t="s">
        <v>289</v>
      </c>
      <c r="E66" s="273"/>
      <c r="F66" s="147">
        <f t="shared" si="130"/>
        <v>0</v>
      </c>
      <c r="G66" s="175"/>
      <c r="H66" s="162">
        <v>0</v>
      </c>
      <c r="I66" s="162">
        <v>0</v>
      </c>
      <c r="J66" s="161"/>
      <c r="K66" s="162"/>
      <c r="L66" s="162"/>
      <c r="M66" s="161"/>
      <c r="N66" s="162"/>
      <c r="O66" s="162"/>
      <c r="P66" s="167"/>
      <c r="Q66" s="162"/>
      <c r="R66" s="162"/>
      <c r="S66" s="161"/>
      <c r="T66" s="162"/>
      <c r="U66" s="162"/>
      <c r="V66" s="161"/>
      <c r="W66" s="162"/>
      <c r="X66" s="162"/>
      <c r="Y66" s="161"/>
      <c r="Z66" s="162"/>
      <c r="AA66" s="164"/>
      <c r="AB66" s="165"/>
      <c r="AC66" s="161"/>
      <c r="AD66" s="167"/>
      <c r="AE66" s="162"/>
      <c r="AF66" s="164"/>
      <c r="AG66" s="165"/>
      <c r="AH66" s="185"/>
      <c r="AI66" s="167"/>
      <c r="AJ66" s="162"/>
      <c r="AK66" s="164"/>
      <c r="AL66" s="165"/>
      <c r="AM66" s="185"/>
      <c r="AN66" s="167"/>
      <c r="AO66" s="162"/>
      <c r="AP66" s="185"/>
      <c r="AQ66" s="167"/>
      <c r="AR66" s="162"/>
      <c r="AS66" s="166"/>
      <c r="AT66" s="165"/>
      <c r="AU66" s="185"/>
      <c r="AV66" s="167"/>
      <c r="AW66" s="273"/>
      <c r="AX66" s="163"/>
      <c r="AY66" s="167"/>
      <c r="AZ66" s="370"/>
    </row>
    <row r="67" spans="1:52" ht="21.75" customHeight="1">
      <c r="A67" s="373"/>
      <c r="B67" s="376"/>
      <c r="C67" s="376"/>
      <c r="D67" s="294" t="s">
        <v>285</v>
      </c>
      <c r="E67" s="147">
        <f t="shared" ref="E67:E68" si="133">H67+K67+N67+Q67+T67+W67+Z67+AE67+AJ67+AO67+AR67+AW67</f>
        <v>0</v>
      </c>
      <c r="F67" s="147">
        <f t="shared" si="130"/>
        <v>0</v>
      </c>
      <c r="G67" s="175"/>
      <c r="H67" s="162">
        <v>0</v>
      </c>
      <c r="I67" s="162">
        <v>0</v>
      </c>
      <c r="J67" s="161"/>
      <c r="K67" s="162"/>
      <c r="L67" s="162"/>
      <c r="M67" s="161"/>
      <c r="N67" s="162"/>
      <c r="O67" s="162"/>
      <c r="P67" s="167"/>
      <c r="Q67" s="162"/>
      <c r="R67" s="162"/>
      <c r="S67" s="161"/>
      <c r="T67" s="162"/>
      <c r="U67" s="162"/>
      <c r="V67" s="161"/>
      <c r="W67" s="162"/>
      <c r="X67" s="162"/>
      <c r="Y67" s="161"/>
      <c r="Z67" s="162"/>
      <c r="AA67" s="164"/>
      <c r="AB67" s="165"/>
      <c r="AC67" s="161"/>
      <c r="AD67" s="167"/>
      <c r="AE67" s="162"/>
      <c r="AF67" s="164"/>
      <c r="AG67" s="165"/>
      <c r="AH67" s="185"/>
      <c r="AI67" s="167"/>
      <c r="AJ67" s="162"/>
      <c r="AK67" s="164"/>
      <c r="AL67" s="165"/>
      <c r="AM67" s="185"/>
      <c r="AN67" s="167"/>
      <c r="AO67" s="162"/>
      <c r="AP67" s="185"/>
      <c r="AQ67" s="167"/>
      <c r="AR67" s="162"/>
      <c r="AS67" s="166"/>
      <c r="AT67" s="165"/>
      <c r="AU67" s="185"/>
      <c r="AV67" s="167"/>
      <c r="AW67" s="162"/>
      <c r="AX67" s="163"/>
      <c r="AY67" s="167"/>
      <c r="AZ67" s="370"/>
    </row>
    <row r="68" spans="1:52" ht="33.75" customHeight="1">
      <c r="A68" s="374"/>
      <c r="B68" s="377"/>
      <c r="C68" s="377"/>
      <c r="D68" s="169" t="s">
        <v>43</v>
      </c>
      <c r="E68" s="147">
        <f t="shared" si="133"/>
        <v>0</v>
      </c>
      <c r="F68" s="147">
        <f t="shared" si="130"/>
        <v>0</v>
      </c>
      <c r="G68" s="175"/>
      <c r="H68" s="148">
        <v>0</v>
      </c>
      <c r="I68" s="148">
        <v>0</v>
      </c>
      <c r="J68" s="171"/>
      <c r="K68" s="148"/>
      <c r="L68" s="148"/>
      <c r="M68" s="171"/>
      <c r="N68" s="148"/>
      <c r="O68" s="148"/>
      <c r="P68" s="173"/>
      <c r="Q68" s="148"/>
      <c r="R68" s="148"/>
      <c r="S68" s="171"/>
      <c r="T68" s="148"/>
      <c r="U68" s="148"/>
      <c r="V68" s="171"/>
      <c r="W68" s="148"/>
      <c r="X68" s="148"/>
      <c r="Y68" s="171"/>
      <c r="Z68" s="148"/>
      <c r="AA68" s="151"/>
      <c r="AB68" s="172"/>
      <c r="AC68" s="171"/>
      <c r="AD68" s="173"/>
      <c r="AE68" s="148"/>
      <c r="AF68" s="151"/>
      <c r="AG68" s="172"/>
      <c r="AH68" s="177"/>
      <c r="AI68" s="173"/>
      <c r="AJ68" s="148"/>
      <c r="AK68" s="151"/>
      <c r="AL68" s="172"/>
      <c r="AM68" s="177"/>
      <c r="AN68" s="173"/>
      <c r="AO68" s="148"/>
      <c r="AP68" s="177"/>
      <c r="AQ68" s="173"/>
      <c r="AR68" s="148"/>
      <c r="AS68" s="149"/>
      <c r="AT68" s="172"/>
      <c r="AU68" s="177"/>
      <c r="AV68" s="173"/>
      <c r="AW68" s="148"/>
      <c r="AX68" s="148"/>
      <c r="AY68" s="173"/>
      <c r="AZ68" s="371"/>
    </row>
    <row r="69" spans="1:52" ht="18.75" customHeight="1">
      <c r="A69" s="372" t="s">
        <v>261</v>
      </c>
      <c r="B69" s="375" t="s">
        <v>398</v>
      </c>
      <c r="C69" s="375" t="s">
        <v>301</v>
      </c>
      <c r="D69" s="174" t="s">
        <v>41</v>
      </c>
      <c r="E69" s="147">
        <f>E71+E72</f>
        <v>1800</v>
      </c>
      <c r="F69" s="147">
        <f>I69+L69+O69+R69+U69+X69+AA69+AF69+AK69+AP69+AS69+AX69</f>
        <v>0</v>
      </c>
      <c r="G69" s="175">
        <f>F69/E69</f>
        <v>0</v>
      </c>
      <c r="H69" s="168">
        <v>0</v>
      </c>
      <c r="I69" s="168">
        <v>0</v>
      </c>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f t="shared" ref="AP69" si="134">AP70+AP71+AP72+AP74+AP75</f>
        <v>0</v>
      </c>
      <c r="AQ69" s="168"/>
      <c r="AR69" s="168"/>
      <c r="AS69" s="168"/>
      <c r="AT69" s="168"/>
      <c r="AU69" s="168"/>
      <c r="AV69" s="168"/>
      <c r="AW69" s="147">
        <f>AW70+AW71+AW72</f>
        <v>1800</v>
      </c>
      <c r="AX69" s="168">
        <f t="shared" ref="AX69" si="135">AX70+AX71+AX72+AX74+AX75</f>
        <v>0</v>
      </c>
      <c r="AY69" s="168">
        <f>AX69/AW69*100</f>
        <v>0</v>
      </c>
      <c r="AZ69" s="369"/>
    </row>
    <row r="70" spans="1:52" ht="31.2">
      <c r="A70" s="373"/>
      <c r="B70" s="376"/>
      <c r="C70" s="376"/>
      <c r="D70" s="176" t="s">
        <v>37</v>
      </c>
      <c r="E70" s="147">
        <f t="shared" ref="E70" si="136">H70+K70+N70+Q70+T70+W70+Z70+AE70+AJ70+AO70+AR70+AW70</f>
        <v>0</v>
      </c>
      <c r="F70" s="147">
        <f t="shared" ref="E70:F75" si="137">I70+L70+O70+R70+U70+X70+AA70+AF70+AK70+AP70+AS70+AX70</f>
        <v>0</v>
      </c>
      <c r="G70" s="175"/>
      <c r="H70" s="148">
        <v>0</v>
      </c>
      <c r="I70" s="148">
        <v>0</v>
      </c>
      <c r="J70" s="171"/>
      <c r="K70" s="148"/>
      <c r="L70" s="148"/>
      <c r="M70" s="171"/>
      <c r="N70" s="148"/>
      <c r="O70" s="148"/>
      <c r="P70" s="173"/>
      <c r="Q70" s="148"/>
      <c r="R70" s="148"/>
      <c r="S70" s="171"/>
      <c r="T70" s="148"/>
      <c r="U70" s="148"/>
      <c r="V70" s="171"/>
      <c r="W70" s="148"/>
      <c r="X70" s="148"/>
      <c r="Y70" s="171"/>
      <c r="Z70" s="148"/>
      <c r="AA70" s="151"/>
      <c r="AB70" s="172"/>
      <c r="AC70" s="171"/>
      <c r="AD70" s="173"/>
      <c r="AE70" s="148"/>
      <c r="AF70" s="151"/>
      <c r="AG70" s="172"/>
      <c r="AH70" s="177"/>
      <c r="AI70" s="173"/>
      <c r="AJ70" s="148"/>
      <c r="AK70" s="151"/>
      <c r="AL70" s="172"/>
      <c r="AM70" s="177"/>
      <c r="AN70" s="173"/>
      <c r="AO70" s="178"/>
      <c r="AP70" s="148"/>
      <c r="AQ70" s="148"/>
      <c r="AR70" s="148"/>
      <c r="AS70" s="149"/>
      <c r="AT70" s="172"/>
      <c r="AU70" s="177"/>
      <c r="AV70" s="173"/>
      <c r="AW70" s="147">
        <f t="shared" ref="AW70" si="138">AZ70+BC70+BF70+BI70+BL70+BO70+BR70+BW70+CB70+CG70+CJ70+CO70</f>
        <v>0</v>
      </c>
      <c r="AX70" s="150"/>
      <c r="AY70" s="173"/>
      <c r="AZ70" s="370"/>
    </row>
    <row r="71" spans="1:52" ht="64.5" customHeight="1">
      <c r="A71" s="373"/>
      <c r="B71" s="376"/>
      <c r="C71" s="376"/>
      <c r="D71" s="179" t="s">
        <v>2</v>
      </c>
      <c r="E71" s="147">
        <f t="shared" si="137"/>
        <v>1602</v>
      </c>
      <c r="F71" s="147">
        <f t="shared" si="137"/>
        <v>0</v>
      </c>
      <c r="G71" s="175">
        <f t="shared" ref="G71:G72" si="139">F71/E71</f>
        <v>0</v>
      </c>
      <c r="H71" s="153">
        <v>0</v>
      </c>
      <c r="I71" s="153">
        <v>0</v>
      </c>
      <c r="J71" s="154"/>
      <c r="K71" s="153"/>
      <c r="L71" s="153"/>
      <c r="M71" s="154"/>
      <c r="N71" s="153"/>
      <c r="O71" s="153"/>
      <c r="P71" s="181"/>
      <c r="Q71" s="153"/>
      <c r="R71" s="153"/>
      <c r="S71" s="154"/>
      <c r="T71" s="153"/>
      <c r="U71" s="153"/>
      <c r="V71" s="154"/>
      <c r="W71" s="153"/>
      <c r="X71" s="153"/>
      <c r="Y71" s="154"/>
      <c r="Z71" s="153"/>
      <c r="AA71" s="157"/>
      <c r="AB71" s="158"/>
      <c r="AC71" s="154"/>
      <c r="AD71" s="181"/>
      <c r="AE71" s="153"/>
      <c r="AF71" s="157"/>
      <c r="AG71" s="158"/>
      <c r="AH71" s="182"/>
      <c r="AI71" s="181"/>
      <c r="AJ71" s="153"/>
      <c r="AK71" s="157"/>
      <c r="AL71" s="158"/>
      <c r="AM71" s="182"/>
      <c r="AN71" s="181"/>
      <c r="AO71" s="160"/>
      <c r="AP71" s="154"/>
      <c r="AQ71" s="154"/>
      <c r="AR71" s="153"/>
      <c r="AS71" s="155"/>
      <c r="AT71" s="158"/>
      <c r="AU71" s="182"/>
      <c r="AV71" s="181"/>
      <c r="AW71" s="273">
        <v>1602</v>
      </c>
      <c r="AX71" s="156"/>
      <c r="AY71" s="168">
        <f>AX71/AW71*100</f>
        <v>0</v>
      </c>
      <c r="AZ71" s="370"/>
    </row>
    <row r="72" spans="1:52" ht="21.75" customHeight="1">
      <c r="A72" s="373"/>
      <c r="B72" s="376"/>
      <c r="C72" s="376"/>
      <c r="D72" s="294" t="s">
        <v>284</v>
      </c>
      <c r="E72" s="147">
        <f t="shared" si="137"/>
        <v>198</v>
      </c>
      <c r="F72" s="147">
        <f t="shared" si="137"/>
        <v>0</v>
      </c>
      <c r="G72" s="175">
        <f t="shared" si="139"/>
        <v>0</v>
      </c>
      <c r="H72" s="153">
        <v>0</v>
      </c>
      <c r="I72" s="153">
        <v>0</v>
      </c>
      <c r="J72" s="154"/>
      <c r="K72" s="153"/>
      <c r="L72" s="153"/>
      <c r="M72" s="154"/>
      <c r="N72" s="153"/>
      <c r="O72" s="153"/>
      <c r="P72" s="181"/>
      <c r="Q72" s="153"/>
      <c r="R72" s="153"/>
      <c r="S72" s="154"/>
      <c r="T72" s="153"/>
      <c r="U72" s="153"/>
      <c r="V72" s="154"/>
      <c r="W72" s="153"/>
      <c r="X72" s="153"/>
      <c r="Y72" s="154"/>
      <c r="Z72" s="153"/>
      <c r="AA72" s="157"/>
      <c r="AB72" s="158"/>
      <c r="AC72" s="154"/>
      <c r="AD72" s="181"/>
      <c r="AE72" s="153"/>
      <c r="AF72" s="157"/>
      <c r="AG72" s="158"/>
      <c r="AH72" s="182"/>
      <c r="AI72" s="181"/>
      <c r="AJ72" s="153"/>
      <c r="AK72" s="157"/>
      <c r="AL72" s="158"/>
      <c r="AM72" s="182"/>
      <c r="AN72" s="181"/>
      <c r="AO72" s="153"/>
      <c r="AP72" s="182"/>
      <c r="AQ72" s="181"/>
      <c r="AR72" s="153"/>
      <c r="AS72" s="157"/>
      <c r="AT72" s="158"/>
      <c r="AU72" s="182"/>
      <c r="AV72" s="181"/>
      <c r="AW72" s="273">
        <v>198</v>
      </c>
      <c r="AX72" s="156"/>
      <c r="AY72" s="168">
        <f>AX72/AW72*100</f>
        <v>0</v>
      </c>
      <c r="AZ72" s="370"/>
    </row>
    <row r="73" spans="1:52" ht="87.75" customHeight="1">
      <c r="A73" s="373"/>
      <c r="B73" s="376"/>
      <c r="C73" s="376"/>
      <c r="D73" s="294" t="s">
        <v>289</v>
      </c>
      <c r="E73" s="273"/>
      <c r="F73" s="147">
        <f t="shared" si="137"/>
        <v>0</v>
      </c>
      <c r="G73" s="175"/>
      <c r="H73" s="162">
        <v>0</v>
      </c>
      <c r="I73" s="162">
        <v>0</v>
      </c>
      <c r="J73" s="161"/>
      <c r="K73" s="162"/>
      <c r="L73" s="162"/>
      <c r="M73" s="161"/>
      <c r="N73" s="162"/>
      <c r="O73" s="162"/>
      <c r="P73" s="167"/>
      <c r="Q73" s="162"/>
      <c r="R73" s="162"/>
      <c r="S73" s="161"/>
      <c r="T73" s="162"/>
      <c r="U73" s="162"/>
      <c r="V73" s="161"/>
      <c r="W73" s="162"/>
      <c r="X73" s="162"/>
      <c r="Y73" s="161"/>
      <c r="Z73" s="162"/>
      <c r="AA73" s="164"/>
      <c r="AB73" s="165"/>
      <c r="AC73" s="161"/>
      <c r="AD73" s="167"/>
      <c r="AE73" s="162"/>
      <c r="AF73" s="164"/>
      <c r="AG73" s="165"/>
      <c r="AH73" s="185"/>
      <c r="AI73" s="167"/>
      <c r="AJ73" s="162"/>
      <c r="AK73" s="164"/>
      <c r="AL73" s="165"/>
      <c r="AM73" s="185"/>
      <c r="AN73" s="167"/>
      <c r="AO73" s="162"/>
      <c r="AP73" s="185"/>
      <c r="AQ73" s="167"/>
      <c r="AR73" s="162"/>
      <c r="AS73" s="166"/>
      <c r="AT73" s="165"/>
      <c r="AU73" s="185"/>
      <c r="AV73" s="167"/>
      <c r="AW73" s="273"/>
      <c r="AX73" s="163"/>
      <c r="AY73" s="167"/>
      <c r="AZ73" s="370"/>
    </row>
    <row r="74" spans="1:52" ht="21.75" customHeight="1">
      <c r="A74" s="373"/>
      <c r="B74" s="376"/>
      <c r="C74" s="376"/>
      <c r="D74" s="294" t="s">
        <v>285</v>
      </c>
      <c r="E74" s="147">
        <f t="shared" ref="E74:E75" si="140">H74+K74+N74+Q74+T74+W74+Z74+AE74+AJ74+AO74+AR74+AW74</f>
        <v>0</v>
      </c>
      <c r="F74" s="147">
        <f t="shared" si="137"/>
        <v>0</v>
      </c>
      <c r="G74" s="175"/>
      <c r="H74" s="162">
        <v>0</v>
      </c>
      <c r="I74" s="162">
        <v>0</v>
      </c>
      <c r="J74" s="161"/>
      <c r="K74" s="162"/>
      <c r="L74" s="162"/>
      <c r="M74" s="161"/>
      <c r="N74" s="162"/>
      <c r="O74" s="162"/>
      <c r="P74" s="167"/>
      <c r="Q74" s="162"/>
      <c r="R74" s="162"/>
      <c r="S74" s="161"/>
      <c r="T74" s="162"/>
      <c r="U74" s="162"/>
      <c r="V74" s="161"/>
      <c r="W74" s="162"/>
      <c r="X74" s="162"/>
      <c r="Y74" s="161"/>
      <c r="Z74" s="162"/>
      <c r="AA74" s="164"/>
      <c r="AB74" s="165"/>
      <c r="AC74" s="161"/>
      <c r="AD74" s="167"/>
      <c r="AE74" s="162"/>
      <c r="AF74" s="164"/>
      <c r="AG74" s="165"/>
      <c r="AH74" s="185"/>
      <c r="AI74" s="167"/>
      <c r="AJ74" s="162"/>
      <c r="AK74" s="164"/>
      <c r="AL74" s="165"/>
      <c r="AM74" s="185"/>
      <c r="AN74" s="167"/>
      <c r="AO74" s="162"/>
      <c r="AP74" s="185"/>
      <c r="AQ74" s="167"/>
      <c r="AR74" s="162"/>
      <c r="AS74" s="166"/>
      <c r="AT74" s="165"/>
      <c r="AU74" s="185"/>
      <c r="AV74" s="167"/>
      <c r="AW74" s="162"/>
      <c r="AX74" s="163"/>
      <c r="AY74" s="167"/>
      <c r="AZ74" s="370"/>
    </row>
    <row r="75" spans="1:52" ht="33.75" customHeight="1">
      <c r="A75" s="374"/>
      <c r="B75" s="377"/>
      <c r="C75" s="377"/>
      <c r="D75" s="169" t="s">
        <v>43</v>
      </c>
      <c r="E75" s="147">
        <f t="shared" si="140"/>
        <v>0</v>
      </c>
      <c r="F75" s="147">
        <f t="shared" si="137"/>
        <v>0</v>
      </c>
      <c r="G75" s="175"/>
      <c r="H75" s="148">
        <v>0</v>
      </c>
      <c r="I75" s="148">
        <v>0</v>
      </c>
      <c r="J75" s="171"/>
      <c r="K75" s="148"/>
      <c r="L75" s="148"/>
      <c r="M75" s="171"/>
      <c r="N75" s="148"/>
      <c r="O75" s="148"/>
      <c r="P75" s="173"/>
      <c r="Q75" s="148"/>
      <c r="R75" s="148"/>
      <c r="S75" s="171"/>
      <c r="T75" s="148"/>
      <c r="U75" s="148"/>
      <c r="V75" s="171"/>
      <c r="W75" s="148"/>
      <c r="X75" s="148"/>
      <c r="Y75" s="171"/>
      <c r="Z75" s="148"/>
      <c r="AA75" s="151"/>
      <c r="AB75" s="172"/>
      <c r="AC75" s="171"/>
      <c r="AD75" s="173"/>
      <c r="AE75" s="148"/>
      <c r="AF75" s="151"/>
      <c r="AG75" s="172"/>
      <c r="AH75" s="177"/>
      <c r="AI75" s="173"/>
      <c r="AJ75" s="148"/>
      <c r="AK75" s="151"/>
      <c r="AL75" s="172"/>
      <c r="AM75" s="177"/>
      <c r="AN75" s="173"/>
      <c r="AO75" s="148"/>
      <c r="AP75" s="177"/>
      <c r="AQ75" s="173"/>
      <c r="AR75" s="148"/>
      <c r="AS75" s="149"/>
      <c r="AT75" s="172"/>
      <c r="AU75" s="177"/>
      <c r="AV75" s="173"/>
      <c r="AW75" s="148"/>
      <c r="AX75" s="148"/>
      <c r="AY75" s="173"/>
      <c r="AZ75" s="371"/>
    </row>
    <row r="76" spans="1:52" ht="18.75" customHeight="1">
      <c r="A76" s="372" t="s">
        <v>261</v>
      </c>
      <c r="B76" s="375" t="s">
        <v>399</v>
      </c>
      <c r="C76" s="375" t="s">
        <v>301</v>
      </c>
      <c r="D76" s="174" t="s">
        <v>41</v>
      </c>
      <c r="E76" s="147">
        <f>E78+E79</f>
        <v>1200</v>
      </c>
      <c r="F76" s="147">
        <f>I76+L76+O76+R76+U76+X76+AA76+AF76+AK76+AP76+AS76+AX76</f>
        <v>0</v>
      </c>
      <c r="G76" s="175">
        <f>F76/E76</f>
        <v>0</v>
      </c>
      <c r="H76" s="168">
        <v>0</v>
      </c>
      <c r="I76" s="168">
        <v>0</v>
      </c>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f t="shared" ref="AP76" si="141">AP77+AP78+AP79+AP81+AP82</f>
        <v>0</v>
      </c>
      <c r="AQ76" s="168"/>
      <c r="AR76" s="168"/>
      <c r="AS76" s="168"/>
      <c r="AT76" s="168"/>
      <c r="AU76" s="168"/>
      <c r="AV76" s="168"/>
      <c r="AW76" s="147">
        <f>AW77+AW78+AW79</f>
        <v>1200</v>
      </c>
      <c r="AX76" s="168">
        <f t="shared" ref="AX76" si="142">AX77+AX78+AX79+AX81+AX82</f>
        <v>0</v>
      </c>
      <c r="AY76" s="168">
        <f>AX76/AW76*100</f>
        <v>0</v>
      </c>
      <c r="AZ76" s="369"/>
    </row>
    <row r="77" spans="1:52" ht="31.2">
      <c r="A77" s="373"/>
      <c r="B77" s="376"/>
      <c r="C77" s="376"/>
      <c r="D77" s="176" t="s">
        <v>37</v>
      </c>
      <c r="E77" s="147">
        <f t="shared" ref="E77" si="143">H77+K77+N77+Q77+T77+W77+Z77+AE77+AJ77+AO77+AR77+AW77</f>
        <v>0</v>
      </c>
      <c r="F77" s="147">
        <f t="shared" ref="E77:F82" si="144">I77+L77+O77+R77+U77+X77+AA77+AF77+AK77+AP77+AS77+AX77</f>
        <v>0</v>
      </c>
      <c r="G77" s="175"/>
      <c r="H77" s="148">
        <v>0</v>
      </c>
      <c r="I77" s="148">
        <v>0</v>
      </c>
      <c r="J77" s="171"/>
      <c r="K77" s="148"/>
      <c r="L77" s="148"/>
      <c r="M77" s="171"/>
      <c r="N77" s="148"/>
      <c r="O77" s="148"/>
      <c r="P77" s="173"/>
      <c r="Q77" s="148"/>
      <c r="R77" s="148"/>
      <c r="S77" s="171"/>
      <c r="T77" s="148"/>
      <c r="U77" s="148"/>
      <c r="V77" s="171"/>
      <c r="W77" s="148"/>
      <c r="X77" s="148"/>
      <c r="Y77" s="171"/>
      <c r="Z77" s="148"/>
      <c r="AA77" s="151"/>
      <c r="AB77" s="172"/>
      <c r="AC77" s="171"/>
      <c r="AD77" s="173"/>
      <c r="AE77" s="148"/>
      <c r="AF77" s="151"/>
      <c r="AG77" s="172"/>
      <c r="AH77" s="177"/>
      <c r="AI77" s="173"/>
      <c r="AJ77" s="148"/>
      <c r="AK77" s="151"/>
      <c r="AL77" s="172"/>
      <c r="AM77" s="177"/>
      <c r="AN77" s="173"/>
      <c r="AO77" s="178"/>
      <c r="AP77" s="148"/>
      <c r="AQ77" s="148"/>
      <c r="AR77" s="148"/>
      <c r="AS77" s="149"/>
      <c r="AT77" s="172"/>
      <c r="AU77" s="177"/>
      <c r="AV77" s="173"/>
      <c r="AW77" s="147">
        <f t="shared" ref="AW77" si="145">AZ77+BC77+BF77+BI77+BL77+BO77+BR77+BW77+CB77+CG77+CJ77+CO77</f>
        <v>0</v>
      </c>
      <c r="AX77" s="150"/>
      <c r="AY77" s="173"/>
      <c r="AZ77" s="370"/>
    </row>
    <row r="78" spans="1:52" ht="64.5" customHeight="1">
      <c r="A78" s="373"/>
      <c r="B78" s="376"/>
      <c r="C78" s="376"/>
      <c r="D78" s="179" t="s">
        <v>2</v>
      </c>
      <c r="E78" s="147">
        <f t="shared" si="144"/>
        <v>1068</v>
      </c>
      <c r="F78" s="147">
        <f t="shared" si="144"/>
        <v>0</v>
      </c>
      <c r="G78" s="175">
        <f t="shared" ref="G78:G79" si="146">F78/E78</f>
        <v>0</v>
      </c>
      <c r="H78" s="153">
        <v>0</v>
      </c>
      <c r="I78" s="153">
        <v>0</v>
      </c>
      <c r="J78" s="154"/>
      <c r="K78" s="153"/>
      <c r="L78" s="153"/>
      <c r="M78" s="154"/>
      <c r="N78" s="153"/>
      <c r="O78" s="153"/>
      <c r="P78" s="181"/>
      <c r="Q78" s="153"/>
      <c r="R78" s="153"/>
      <c r="S78" s="154"/>
      <c r="T78" s="153"/>
      <c r="U78" s="153"/>
      <c r="V78" s="154"/>
      <c r="W78" s="153"/>
      <c r="X78" s="153"/>
      <c r="Y78" s="154"/>
      <c r="Z78" s="153"/>
      <c r="AA78" s="157"/>
      <c r="AB78" s="158"/>
      <c r="AC78" s="154"/>
      <c r="AD78" s="181"/>
      <c r="AE78" s="153"/>
      <c r="AF78" s="157"/>
      <c r="AG78" s="158"/>
      <c r="AH78" s="182"/>
      <c r="AI78" s="181"/>
      <c r="AJ78" s="153"/>
      <c r="AK78" s="157"/>
      <c r="AL78" s="158"/>
      <c r="AM78" s="182"/>
      <c r="AN78" s="181"/>
      <c r="AO78" s="160"/>
      <c r="AP78" s="299"/>
      <c r="AQ78" s="299"/>
      <c r="AR78" s="153"/>
      <c r="AS78" s="155"/>
      <c r="AT78" s="158"/>
      <c r="AU78" s="182"/>
      <c r="AV78" s="181"/>
      <c r="AW78" s="273">
        <v>1068</v>
      </c>
      <c r="AX78" s="156"/>
      <c r="AY78" s="168">
        <f>AX78/AW78*100</f>
        <v>0</v>
      </c>
      <c r="AZ78" s="370"/>
    </row>
    <row r="79" spans="1:52" ht="21.75" customHeight="1">
      <c r="A79" s="373"/>
      <c r="B79" s="376"/>
      <c r="C79" s="376"/>
      <c r="D79" s="294" t="s">
        <v>284</v>
      </c>
      <c r="E79" s="147">
        <f t="shared" si="144"/>
        <v>132</v>
      </c>
      <c r="F79" s="147">
        <f t="shared" si="144"/>
        <v>0</v>
      </c>
      <c r="G79" s="175">
        <f t="shared" si="146"/>
        <v>0</v>
      </c>
      <c r="H79" s="153">
        <v>0</v>
      </c>
      <c r="I79" s="153">
        <v>0</v>
      </c>
      <c r="J79" s="154"/>
      <c r="K79" s="153"/>
      <c r="L79" s="153"/>
      <c r="M79" s="154"/>
      <c r="N79" s="153"/>
      <c r="O79" s="153"/>
      <c r="P79" s="181"/>
      <c r="Q79" s="153"/>
      <c r="R79" s="153"/>
      <c r="S79" s="154"/>
      <c r="T79" s="153"/>
      <c r="U79" s="153"/>
      <c r="V79" s="154"/>
      <c r="W79" s="153"/>
      <c r="X79" s="153"/>
      <c r="Y79" s="154"/>
      <c r="Z79" s="153"/>
      <c r="AA79" s="157"/>
      <c r="AB79" s="158"/>
      <c r="AC79" s="154"/>
      <c r="AD79" s="181"/>
      <c r="AE79" s="153"/>
      <c r="AF79" s="157"/>
      <c r="AG79" s="158"/>
      <c r="AH79" s="182"/>
      <c r="AI79" s="181"/>
      <c r="AJ79" s="153"/>
      <c r="AK79" s="157"/>
      <c r="AL79" s="158"/>
      <c r="AM79" s="182"/>
      <c r="AN79" s="181"/>
      <c r="AO79" s="153"/>
      <c r="AP79" s="299"/>
      <c r="AQ79" s="299"/>
      <c r="AR79" s="153"/>
      <c r="AS79" s="157"/>
      <c r="AT79" s="158"/>
      <c r="AU79" s="182"/>
      <c r="AV79" s="181"/>
      <c r="AW79" s="273">
        <v>132</v>
      </c>
      <c r="AX79" s="156"/>
      <c r="AY79" s="168">
        <f>AX79/AW79*100</f>
        <v>0</v>
      </c>
      <c r="AZ79" s="370"/>
    </row>
    <row r="80" spans="1:52" ht="87.75" customHeight="1">
      <c r="A80" s="373"/>
      <c r="B80" s="376"/>
      <c r="C80" s="376"/>
      <c r="D80" s="294" t="s">
        <v>289</v>
      </c>
      <c r="E80" s="273"/>
      <c r="F80" s="147">
        <f t="shared" si="144"/>
        <v>0</v>
      </c>
      <c r="G80" s="175"/>
      <c r="H80" s="162">
        <v>0</v>
      </c>
      <c r="I80" s="162">
        <v>0</v>
      </c>
      <c r="J80" s="161"/>
      <c r="K80" s="162"/>
      <c r="L80" s="162"/>
      <c r="M80" s="161"/>
      <c r="N80" s="162"/>
      <c r="O80" s="162"/>
      <c r="P80" s="167"/>
      <c r="Q80" s="162"/>
      <c r="R80" s="162"/>
      <c r="S80" s="161"/>
      <c r="T80" s="162"/>
      <c r="U80" s="162"/>
      <c r="V80" s="161"/>
      <c r="W80" s="162"/>
      <c r="X80" s="162"/>
      <c r="Y80" s="161"/>
      <c r="Z80" s="162"/>
      <c r="AA80" s="164"/>
      <c r="AB80" s="165"/>
      <c r="AC80" s="161"/>
      <c r="AD80" s="167"/>
      <c r="AE80" s="162"/>
      <c r="AF80" s="164"/>
      <c r="AG80" s="165"/>
      <c r="AH80" s="185"/>
      <c r="AI80" s="167"/>
      <c r="AJ80" s="162"/>
      <c r="AK80" s="164"/>
      <c r="AL80" s="165"/>
      <c r="AM80" s="185"/>
      <c r="AN80" s="167"/>
      <c r="AO80" s="162"/>
      <c r="AP80" s="185"/>
      <c r="AQ80" s="167"/>
      <c r="AR80" s="162"/>
      <c r="AS80" s="166"/>
      <c r="AT80" s="165"/>
      <c r="AU80" s="185"/>
      <c r="AV80" s="167"/>
      <c r="AW80" s="273"/>
      <c r="AX80" s="163"/>
      <c r="AY80" s="167"/>
      <c r="AZ80" s="370"/>
    </row>
    <row r="81" spans="1:52" ht="21.75" customHeight="1">
      <c r="A81" s="373"/>
      <c r="B81" s="376"/>
      <c r="C81" s="376"/>
      <c r="D81" s="294" t="s">
        <v>285</v>
      </c>
      <c r="E81" s="147">
        <f t="shared" ref="E81:E82" si="147">H81+K81+N81+Q81+T81+W81+Z81+AE81+AJ81+AO81+AR81+AW81</f>
        <v>0</v>
      </c>
      <c r="F81" s="147">
        <f t="shared" si="144"/>
        <v>0</v>
      </c>
      <c r="G81" s="175"/>
      <c r="H81" s="162">
        <v>0</v>
      </c>
      <c r="I81" s="162">
        <v>0</v>
      </c>
      <c r="J81" s="161"/>
      <c r="K81" s="162"/>
      <c r="L81" s="162"/>
      <c r="M81" s="161"/>
      <c r="N81" s="162"/>
      <c r="O81" s="162"/>
      <c r="P81" s="167"/>
      <c r="Q81" s="162"/>
      <c r="R81" s="162"/>
      <c r="S81" s="161"/>
      <c r="T81" s="162"/>
      <c r="U81" s="162"/>
      <c r="V81" s="161"/>
      <c r="W81" s="162"/>
      <c r="X81" s="162"/>
      <c r="Y81" s="161"/>
      <c r="Z81" s="162"/>
      <c r="AA81" s="164"/>
      <c r="AB81" s="165"/>
      <c r="AC81" s="161"/>
      <c r="AD81" s="167"/>
      <c r="AE81" s="162"/>
      <c r="AF81" s="164"/>
      <c r="AG81" s="165"/>
      <c r="AH81" s="185"/>
      <c r="AI81" s="167"/>
      <c r="AJ81" s="162"/>
      <c r="AK81" s="164"/>
      <c r="AL81" s="165"/>
      <c r="AM81" s="185"/>
      <c r="AN81" s="167"/>
      <c r="AO81" s="162"/>
      <c r="AP81" s="185"/>
      <c r="AQ81" s="167"/>
      <c r="AR81" s="162"/>
      <c r="AS81" s="166"/>
      <c r="AT81" s="165"/>
      <c r="AU81" s="185"/>
      <c r="AV81" s="167"/>
      <c r="AW81" s="162"/>
      <c r="AX81" s="163"/>
      <c r="AY81" s="167"/>
      <c r="AZ81" s="370"/>
    </row>
    <row r="82" spans="1:52" ht="33.75" customHeight="1">
      <c r="A82" s="374"/>
      <c r="B82" s="377"/>
      <c r="C82" s="377"/>
      <c r="D82" s="169" t="s">
        <v>43</v>
      </c>
      <c r="E82" s="147">
        <f t="shared" si="147"/>
        <v>0</v>
      </c>
      <c r="F82" s="147">
        <f t="shared" si="144"/>
        <v>0</v>
      </c>
      <c r="G82" s="175"/>
      <c r="H82" s="148">
        <v>0</v>
      </c>
      <c r="I82" s="148">
        <v>0</v>
      </c>
      <c r="J82" s="171"/>
      <c r="K82" s="148"/>
      <c r="L82" s="148"/>
      <c r="M82" s="171"/>
      <c r="N82" s="148"/>
      <c r="O82" s="148"/>
      <c r="P82" s="173"/>
      <c r="Q82" s="148"/>
      <c r="R82" s="148"/>
      <c r="S82" s="171"/>
      <c r="T82" s="148"/>
      <c r="U82" s="148"/>
      <c r="V82" s="171"/>
      <c r="W82" s="148"/>
      <c r="X82" s="148"/>
      <c r="Y82" s="171"/>
      <c r="Z82" s="148"/>
      <c r="AA82" s="151"/>
      <c r="AB82" s="172"/>
      <c r="AC82" s="171"/>
      <c r="AD82" s="173"/>
      <c r="AE82" s="148"/>
      <c r="AF82" s="151"/>
      <c r="AG82" s="172"/>
      <c r="AH82" s="177"/>
      <c r="AI82" s="173"/>
      <c r="AJ82" s="148"/>
      <c r="AK82" s="151"/>
      <c r="AL82" s="172"/>
      <c r="AM82" s="177"/>
      <c r="AN82" s="173"/>
      <c r="AO82" s="148"/>
      <c r="AP82" s="177"/>
      <c r="AQ82" s="173"/>
      <c r="AR82" s="148"/>
      <c r="AS82" s="149"/>
      <c r="AT82" s="172"/>
      <c r="AU82" s="177"/>
      <c r="AV82" s="173"/>
      <c r="AW82" s="148"/>
      <c r="AX82" s="148"/>
      <c r="AY82" s="173"/>
      <c r="AZ82" s="371"/>
    </row>
    <row r="83" spans="1:52" ht="18.75" customHeight="1">
      <c r="A83" s="372" t="s">
        <v>261</v>
      </c>
      <c r="B83" s="375" t="s">
        <v>400</v>
      </c>
      <c r="C83" s="375" t="s">
        <v>301</v>
      </c>
      <c r="D83" s="174" t="s">
        <v>41</v>
      </c>
      <c r="E83" s="147">
        <f>E85+E86</f>
        <v>1200</v>
      </c>
      <c r="F83" s="147">
        <f>I83+L83+O83+R83+U83+X83+AA83+AF83+AK83+AP83+AS83+AX83</f>
        <v>0</v>
      </c>
      <c r="G83" s="175">
        <f>F83/E83</f>
        <v>0</v>
      </c>
      <c r="H83" s="168">
        <v>0</v>
      </c>
      <c r="I83" s="168">
        <v>0</v>
      </c>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f t="shared" ref="AP83" si="148">AP84+AP85+AP86+AP88+AP89</f>
        <v>0</v>
      </c>
      <c r="AQ83" s="168"/>
      <c r="AR83" s="168"/>
      <c r="AS83" s="168"/>
      <c r="AT83" s="168"/>
      <c r="AU83" s="168"/>
      <c r="AV83" s="168"/>
      <c r="AW83" s="147">
        <f>AW84+AW85+AW86</f>
        <v>1200</v>
      </c>
      <c r="AX83" s="168">
        <f t="shared" ref="AX83" si="149">AX84+AX85+AX86+AX88+AX89</f>
        <v>0</v>
      </c>
      <c r="AY83" s="168">
        <f>AX83/AW83*100</f>
        <v>0</v>
      </c>
      <c r="AZ83" s="369"/>
    </row>
    <row r="84" spans="1:52" ht="31.2">
      <c r="A84" s="373"/>
      <c r="B84" s="376"/>
      <c r="C84" s="376"/>
      <c r="D84" s="176" t="s">
        <v>37</v>
      </c>
      <c r="E84" s="147">
        <f t="shared" ref="E84" si="150">H84+K84+N84+Q84+T84+W84+Z84+AE84+AJ84+AO84+AR84+AW84</f>
        <v>0</v>
      </c>
      <c r="F84" s="147">
        <f t="shared" ref="E84:F89" si="151">I84+L84+O84+R84+U84+X84+AA84+AF84+AK84+AP84+AS84+AX84</f>
        <v>0</v>
      </c>
      <c r="G84" s="175"/>
      <c r="H84" s="148">
        <v>0</v>
      </c>
      <c r="I84" s="148">
        <v>0</v>
      </c>
      <c r="J84" s="171"/>
      <c r="K84" s="148"/>
      <c r="L84" s="148"/>
      <c r="M84" s="171"/>
      <c r="N84" s="148"/>
      <c r="O84" s="148"/>
      <c r="P84" s="173"/>
      <c r="Q84" s="148"/>
      <c r="R84" s="148"/>
      <c r="S84" s="171"/>
      <c r="T84" s="148"/>
      <c r="U84" s="148"/>
      <c r="V84" s="171"/>
      <c r="W84" s="148"/>
      <c r="X84" s="148"/>
      <c r="Y84" s="171"/>
      <c r="Z84" s="148"/>
      <c r="AA84" s="151"/>
      <c r="AB84" s="172"/>
      <c r="AC84" s="171"/>
      <c r="AD84" s="173"/>
      <c r="AE84" s="148"/>
      <c r="AF84" s="151"/>
      <c r="AG84" s="172"/>
      <c r="AH84" s="177"/>
      <c r="AI84" s="173"/>
      <c r="AJ84" s="148"/>
      <c r="AK84" s="151"/>
      <c r="AL84" s="172"/>
      <c r="AM84" s="177"/>
      <c r="AN84" s="173"/>
      <c r="AO84" s="178"/>
      <c r="AP84" s="148"/>
      <c r="AQ84" s="148"/>
      <c r="AR84" s="148"/>
      <c r="AS84" s="149"/>
      <c r="AT84" s="172"/>
      <c r="AU84" s="177"/>
      <c r="AV84" s="173"/>
      <c r="AW84" s="147">
        <f t="shared" ref="AW84" si="152">AZ84+BC84+BF84+BI84+BL84+BO84+BR84+BW84+CB84+CG84+CJ84+CO84</f>
        <v>0</v>
      </c>
      <c r="AX84" s="150"/>
      <c r="AY84" s="173"/>
      <c r="AZ84" s="370"/>
    </row>
    <row r="85" spans="1:52" ht="64.5" customHeight="1">
      <c r="A85" s="373"/>
      <c r="B85" s="376"/>
      <c r="C85" s="376"/>
      <c r="D85" s="179" t="s">
        <v>2</v>
      </c>
      <c r="E85" s="147">
        <f t="shared" si="151"/>
        <v>1068</v>
      </c>
      <c r="F85" s="147">
        <f t="shared" si="151"/>
        <v>0</v>
      </c>
      <c r="G85" s="175">
        <f t="shared" ref="G85:G86" si="153">F85/E85</f>
        <v>0</v>
      </c>
      <c r="H85" s="153">
        <v>0</v>
      </c>
      <c r="I85" s="153">
        <v>0</v>
      </c>
      <c r="J85" s="154"/>
      <c r="K85" s="153"/>
      <c r="L85" s="153"/>
      <c r="M85" s="154"/>
      <c r="N85" s="153"/>
      <c r="O85" s="153"/>
      <c r="P85" s="181"/>
      <c r="Q85" s="153"/>
      <c r="R85" s="153"/>
      <c r="S85" s="154"/>
      <c r="T85" s="153"/>
      <c r="U85" s="153"/>
      <c r="V85" s="154"/>
      <c r="W85" s="153"/>
      <c r="X85" s="153"/>
      <c r="Y85" s="154"/>
      <c r="Z85" s="153"/>
      <c r="AA85" s="157"/>
      <c r="AB85" s="158"/>
      <c r="AC85" s="154"/>
      <c r="AD85" s="181"/>
      <c r="AE85" s="153"/>
      <c r="AF85" s="157"/>
      <c r="AG85" s="158"/>
      <c r="AH85" s="182"/>
      <c r="AI85" s="181"/>
      <c r="AJ85" s="153"/>
      <c r="AK85" s="157"/>
      <c r="AL85" s="158"/>
      <c r="AM85" s="182"/>
      <c r="AN85" s="181"/>
      <c r="AO85" s="160"/>
      <c r="AP85" s="154"/>
      <c r="AQ85" s="154"/>
      <c r="AR85" s="153"/>
      <c r="AS85" s="155"/>
      <c r="AT85" s="158"/>
      <c r="AU85" s="182"/>
      <c r="AV85" s="181"/>
      <c r="AW85" s="273">
        <v>1068</v>
      </c>
      <c r="AX85" s="156"/>
      <c r="AY85" s="168">
        <f>AX85/AW85*100</f>
        <v>0</v>
      </c>
      <c r="AZ85" s="370"/>
    </row>
    <row r="86" spans="1:52" ht="21.75" customHeight="1">
      <c r="A86" s="373"/>
      <c r="B86" s="376"/>
      <c r="C86" s="376"/>
      <c r="D86" s="294" t="s">
        <v>284</v>
      </c>
      <c r="E86" s="147">
        <f t="shared" si="151"/>
        <v>132</v>
      </c>
      <c r="F86" s="147">
        <f t="shared" si="151"/>
        <v>0</v>
      </c>
      <c r="G86" s="175">
        <f t="shared" si="153"/>
        <v>0</v>
      </c>
      <c r="H86" s="153">
        <v>0</v>
      </c>
      <c r="I86" s="153">
        <v>0</v>
      </c>
      <c r="J86" s="154"/>
      <c r="K86" s="153"/>
      <c r="L86" s="153"/>
      <c r="M86" s="154"/>
      <c r="N86" s="153"/>
      <c r="O86" s="153"/>
      <c r="P86" s="181"/>
      <c r="Q86" s="153"/>
      <c r="R86" s="153"/>
      <c r="S86" s="154"/>
      <c r="T86" s="153"/>
      <c r="U86" s="153"/>
      <c r="V86" s="154"/>
      <c r="W86" s="153"/>
      <c r="X86" s="153"/>
      <c r="Y86" s="154"/>
      <c r="Z86" s="153"/>
      <c r="AA86" s="157"/>
      <c r="AB86" s="158"/>
      <c r="AC86" s="154"/>
      <c r="AD86" s="181"/>
      <c r="AE86" s="153"/>
      <c r="AF86" s="157"/>
      <c r="AG86" s="158"/>
      <c r="AH86" s="182"/>
      <c r="AI86" s="181"/>
      <c r="AJ86" s="153"/>
      <c r="AK86" s="157"/>
      <c r="AL86" s="158"/>
      <c r="AM86" s="182"/>
      <c r="AN86" s="181"/>
      <c r="AO86" s="153"/>
      <c r="AP86" s="182"/>
      <c r="AQ86" s="181"/>
      <c r="AR86" s="153"/>
      <c r="AS86" s="157"/>
      <c r="AT86" s="158"/>
      <c r="AU86" s="182"/>
      <c r="AV86" s="181"/>
      <c r="AW86" s="273">
        <v>132</v>
      </c>
      <c r="AX86" s="156"/>
      <c r="AY86" s="168">
        <f>AX86/AW86*100</f>
        <v>0</v>
      </c>
      <c r="AZ86" s="370"/>
    </row>
    <row r="87" spans="1:52" ht="87.75" customHeight="1">
      <c r="A87" s="373"/>
      <c r="B87" s="376"/>
      <c r="C87" s="376"/>
      <c r="D87" s="294" t="s">
        <v>289</v>
      </c>
      <c r="E87" s="273"/>
      <c r="F87" s="147">
        <f t="shared" si="151"/>
        <v>0</v>
      </c>
      <c r="G87" s="175"/>
      <c r="H87" s="162">
        <v>0</v>
      </c>
      <c r="I87" s="162">
        <v>0</v>
      </c>
      <c r="J87" s="161"/>
      <c r="K87" s="162"/>
      <c r="L87" s="162"/>
      <c r="M87" s="161"/>
      <c r="N87" s="162"/>
      <c r="O87" s="162"/>
      <c r="P87" s="167"/>
      <c r="Q87" s="162"/>
      <c r="R87" s="162"/>
      <c r="S87" s="161"/>
      <c r="T87" s="162"/>
      <c r="U87" s="162"/>
      <c r="V87" s="161"/>
      <c r="W87" s="162"/>
      <c r="X87" s="162"/>
      <c r="Y87" s="161"/>
      <c r="Z87" s="162"/>
      <c r="AA87" s="164"/>
      <c r="AB87" s="165"/>
      <c r="AC87" s="161"/>
      <c r="AD87" s="167"/>
      <c r="AE87" s="162"/>
      <c r="AF87" s="164"/>
      <c r="AG87" s="165"/>
      <c r="AH87" s="185"/>
      <c r="AI87" s="167"/>
      <c r="AJ87" s="162"/>
      <c r="AK87" s="164"/>
      <c r="AL87" s="165"/>
      <c r="AM87" s="185"/>
      <c r="AN87" s="167"/>
      <c r="AO87" s="162"/>
      <c r="AP87" s="185"/>
      <c r="AQ87" s="167"/>
      <c r="AR87" s="162"/>
      <c r="AS87" s="166"/>
      <c r="AT87" s="165"/>
      <c r="AU87" s="185"/>
      <c r="AV87" s="167"/>
      <c r="AW87" s="273"/>
      <c r="AX87" s="163"/>
      <c r="AY87" s="167"/>
      <c r="AZ87" s="370"/>
    </row>
    <row r="88" spans="1:52" ht="21.75" customHeight="1">
      <c r="A88" s="373"/>
      <c r="B88" s="376"/>
      <c r="C88" s="376"/>
      <c r="D88" s="294" t="s">
        <v>285</v>
      </c>
      <c r="E88" s="147">
        <f t="shared" ref="E88:E89" si="154">H88+K88+N88+Q88+T88+W88+Z88+AE88+AJ88+AO88+AR88+AW88</f>
        <v>0</v>
      </c>
      <c r="F88" s="147">
        <f t="shared" si="151"/>
        <v>0</v>
      </c>
      <c r="G88" s="175"/>
      <c r="H88" s="162">
        <v>0</v>
      </c>
      <c r="I88" s="162">
        <v>0</v>
      </c>
      <c r="J88" s="161"/>
      <c r="K88" s="162"/>
      <c r="L88" s="162"/>
      <c r="M88" s="161"/>
      <c r="N88" s="162"/>
      <c r="O88" s="162"/>
      <c r="P88" s="167"/>
      <c r="Q88" s="162"/>
      <c r="R88" s="162"/>
      <c r="S88" s="161"/>
      <c r="T88" s="162"/>
      <c r="U88" s="162"/>
      <c r="V88" s="161"/>
      <c r="W88" s="162"/>
      <c r="X88" s="162"/>
      <c r="Y88" s="161"/>
      <c r="Z88" s="162"/>
      <c r="AA88" s="164"/>
      <c r="AB88" s="165"/>
      <c r="AC88" s="161"/>
      <c r="AD88" s="167"/>
      <c r="AE88" s="162"/>
      <c r="AF88" s="164"/>
      <c r="AG88" s="165"/>
      <c r="AH88" s="185"/>
      <c r="AI88" s="167"/>
      <c r="AJ88" s="162"/>
      <c r="AK88" s="164"/>
      <c r="AL88" s="165"/>
      <c r="AM88" s="185"/>
      <c r="AN88" s="167"/>
      <c r="AO88" s="162"/>
      <c r="AP88" s="185"/>
      <c r="AQ88" s="167"/>
      <c r="AR88" s="162"/>
      <c r="AS88" s="166"/>
      <c r="AT88" s="165"/>
      <c r="AU88" s="185"/>
      <c r="AV88" s="167"/>
      <c r="AW88" s="162"/>
      <c r="AX88" s="163"/>
      <c r="AY88" s="167"/>
      <c r="AZ88" s="370"/>
    </row>
    <row r="89" spans="1:52" ht="33.75" customHeight="1">
      <c r="A89" s="374"/>
      <c r="B89" s="377"/>
      <c r="C89" s="377"/>
      <c r="D89" s="169" t="s">
        <v>43</v>
      </c>
      <c r="E89" s="147">
        <f t="shared" si="154"/>
        <v>0</v>
      </c>
      <c r="F89" s="147">
        <f t="shared" si="151"/>
        <v>0</v>
      </c>
      <c r="G89" s="175"/>
      <c r="H89" s="148">
        <v>0</v>
      </c>
      <c r="I89" s="148">
        <v>0</v>
      </c>
      <c r="J89" s="171"/>
      <c r="K89" s="148"/>
      <c r="L89" s="148"/>
      <c r="M89" s="171"/>
      <c r="N89" s="148"/>
      <c r="O89" s="148"/>
      <c r="P89" s="173"/>
      <c r="Q89" s="148"/>
      <c r="R89" s="148"/>
      <c r="S89" s="171"/>
      <c r="T89" s="148"/>
      <c r="U89" s="148"/>
      <c r="V89" s="171"/>
      <c r="W89" s="148"/>
      <c r="X89" s="148"/>
      <c r="Y89" s="171"/>
      <c r="Z89" s="148"/>
      <c r="AA89" s="151"/>
      <c r="AB89" s="172"/>
      <c r="AC89" s="171"/>
      <c r="AD89" s="173"/>
      <c r="AE89" s="148"/>
      <c r="AF89" s="151"/>
      <c r="AG89" s="172"/>
      <c r="AH89" s="177"/>
      <c r="AI89" s="173"/>
      <c r="AJ89" s="148"/>
      <c r="AK89" s="151"/>
      <c r="AL89" s="172"/>
      <c r="AM89" s="177"/>
      <c r="AN89" s="173"/>
      <c r="AO89" s="148"/>
      <c r="AP89" s="177"/>
      <c r="AQ89" s="173"/>
      <c r="AR89" s="148"/>
      <c r="AS89" s="149"/>
      <c r="AT89" s="172"/>
      <c r="AU89" s="177"/>
      <c r="AV89" s="173"/>
      <c r="AW89" s="148"/>
      <c r="AX89" s="148"/>
      <c r="AY89" s="173"/>
      <c r="AZ89" s="371"/>
    </row>
    <row r="90" spans="1:52" ht="18.75" customHeight="1">
      <c r="A90" s="372" t="s">
        <v>261</v>
      </c>
      <c r="B90" s="375" t="s">
        <v>401</v>
      </c>
      <c r="C90" s="375" t="s">
        <v>301</v>
      </c>
      <c r="D90" s="174" t="s">
        <v>41</v>
      </c>
      <c r="E90" s="147">
        <f>E92+E93</f>
        <v>780.9</v>
      </c>
      <c r="F90" s="147">
        <f>I90+L90+O90+R90+U90+X90+AA90+AF90+AK90+AP90+AS90+AX90</f>
        <v>0</v>
      </c>
      <c r="G90" s="175">
        <f>F90/E90</f>
        <v>0</v>
      </c>
      <c r="H90" s="168">
        <v>0</v>
      </c>
      <c r="I90" s="168">
        <v>0</v>
      </c>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f t="shared" ref="AP90" si="155">AP91+AP92+AP93+AP95+AP96</f>
        <v>0</v>
      </c>
      <c r="AQ90" s="168"/>
      <c r="AR90" s="168"/>
      <c r="AS90" s="168"/>
      <c r="AT90" s="168"/>
      <c r="AU90" s="168"/>
      <c r="AV90" s="168"/>
      <c r="AW90" s="147">
        <f>AW91+AW92+AW93</f>
        <v>780.9</v>
      </c>
      <c r="AX90" s="168">
        <f t="shared" ref="AX90" si="156">AX91+AX92+AX93+AX95+AX96</f>
        <v>0</v>
      </c>
      <c r="AY90" s="168">
        <f>AX90/AW90*100</f>
        <v>0</v>
      </c>
      <c r="AZ90" s="369"/>
    </row>
    <row r="91" spans="1:52" ht="31.2">
      <c r="A91" s="373"/>
      <c r="B91" s="376"/>
      <c r="C91" s="376"/>
      <c r="D91" s="176" t="s">
        <v>37</v>
      </c>
      <c r="E91" s="147">
        <f t="shared" ref="E91" si="157">H91+K91+N91+Q91+T91+W91+Z91+AE91+AJ91+AO91+AR91+AW91</f>
        <v>0</v>
      </c>
      <c r="F91" s="147">
        <f t="shared" ref="E91:F96" si="158">I91+L91+O91+R91+U91+X91+AA91+AF91+AK91+AP91+AS91+AX91</f>
        <v>0</v>
      </c>
      <c r="G91" s="175"/>
      <c r="H91" s="148">
        <v>0</v>
      </c>
      <c r="I91" s="148">
        <v>0</v>
      </c>
      <c r="J91" s="171"/>
      <c r="K91" s="148"/>
      <c r="L91" s="148"/>
      <c r="M91" s="171"/>
      <c r="N91" s="148"/>
      <c r="O91" s="148"/>
      <c r="P91" s="173"/>
      <c r="Q91" s="148"/>
      <c r="R91" s="148"/>
      <c r="S91" s="171"/>
      <c r="T91" s="148"/>
      <c r="U91" s="148"/>
      <c r="V91" s="171"/>
      <c r="W91" s="148"/>
      <c r="X91" s="148"/>
      <c r="Y91" s="171"/>
      <c r="Z91" s="148"/>
      <c r="AA91" s="151"/>
      <c r="AB91" s="172"/>
      <c r="AC91" s="171"/>
      <c r="AD91" s="173"/>
      <c r="AE91" s="148"/>
      <c r="AF91" s="151"/>
      <c r="AG91" s="172"/>
      <c r="AH91" s="177"/>
      <c r="AI91" s="173"/>
      <c r="AJ91" s="148"/>
      <c r="AK91" s="151"/>
      <c r="AL91" s="172"/>
      <c r="AM91" s="177"/>
      <c r="AN91" s="173"/>
      <c r="AO91" s="178"/>
      <c r="AP91" s="148"/>
      <c r="AQ91" s="148"/>
      <c r="AR91" s="148"/>
      <c r="AS91" s="149"/>
      <c r="AT91" s="172"/>
      <c r="AU91" s="177"/>
      <c r="AV91" s="173"/>
      <c r="AW91" s="147">
        <f t="shared" ref="AW91" si="159">AZ91+BC91+BF91+BI91+BL91+BO91+BR91+BW91+CB91+CG91+CJ91+CO91</f>
        <v>0</v>
      </c>
      <c r="AX91" s="150"/>
      <c r="AY91" s="173"/>
      <c r="AZ91" s="370"/>
    </row>
    <row r="92" spans="1:52" ht="64.5" customHeight="1">
      <c r="A92" s="373"/>
      <c r="B92" s="376"/>
      <c r="C92" s="376"/>
      <c r="D92" s="179" t="s">
        <v>2</v>
      </c>
      <c r="E92" s="147">
        <f t="shared" si="158"/>
        <v>695</v>
      </c>
      <c r="F92" s="147">
        <f t="shared" si="158"/>
        <v>0</v>
      </c>
      <c r="G92" s="175">
        <f t="shared" ref="G92:G93" si="160">F92/E92</f>
        <v>0</v>
      </c>
      <c r="H92" s="153">
        <v>0</v>
      </c>
      <c r="I92" s="153">
        <v>0</v>
      </c>
      <c r="J92" s="154"/>
      <c r="K92" s="153"/>
      <c r="L92" s="153"/>
      <c r="M92" s="154"/>
      <c r="N92" s="153"/>
      <c r="O92" s="153"/>
      <c r="P92" s="181"/>
      <c r="Q92" s="153"/>
      <c r="R92" s="153"/>
      <c r="S92" s="154"/>
      <c r="T92" s="153"/>
      <c r="U92" s="153"/>
      <c r="V92" s="154"/>
      <c r="W92" s="153"/>
      <c r="X92" s="153"/>
      <c r="Y92" s="154"/>
      <c r="Z92" s="153"/>
      <c r="AA92" s="157"/>
      <c r="AB92" s="158"/>
      <c r="AC92" s="154"/>
      <c r="AD92" s="181"/>
      <c r="AE92" s="153"/>
      <c r="AF92" s="157"/>
      <c r="AG92" s="158"/>
      <c r="AH92" s="182"/>
      <c r="AI92" s="181"/>
      <c r="AJ92" s="153"/>
      <c r="AK92" s="157"/>
      <c r="AL92" s="158"/>
      <c r="AM92" s="182"/>
      <c r="AN92" s="181"/>
      <c r="AO92" s="160"/>
      <c r="AP92" s="299"/>
      <c r="AQ92" s="299"/>
      <c r="AR92" s="153"/>
      <c r="AS92" s="155"/>
      <c r="AT92" s="158"/>
      <c r="AU92" s="182"/>
      <c r="AV92" s="181"/>
      <c r="AW92" s="273">
        <v>695</v>
      </c>
      <c r="AX92" s="156"/>
      <c r="AY92" s="168">
        <f>AX92/AW92*100</f>
        <v>0</v>
      </c>
      <c r="AZ92" s="370"/>
    </row>
    <row r="93" spans="1:52" ht="21.75" customHeight="1">
      <c r="A93" s="373"/>
      <c r="B93" s="376"/>
      <c r="C93" s="376"/>
      <c r="D93" s="294" t="s">
        <v>284</v>
      </c>
      <c r="E93" s="147">
        <f t="shared" si="158"/>
        <v>85.9</v>
      </c>
      <c r="F93" s="147">
        <f t="shared" si="158"/>
        <v>0</v>
      </c>
      <c r="G93" s="175">
        <f t="shared" si="160"/>
        <v>0</v>
      </c>
      <c r="H93" s="153">
        <v>0</v>
      </c>
      <c r="I93" s="153">
        <v>0</v>
      </c>
      <c r="J93" s="154"/>
      <c r="K93" s="153"/>
      <c r="L93" s="153"/>
      <c r="M93" s="154"/>
      <c r="N93" s="153"/>
      <c r="O93" s="153"/>
      <c r="P93" s="181"/>
      <c r="Q93" s="153"/>
      <c r="R93" s="153"/>
      <c r="S93" s="154"/>
      <c r="T93" s="153"/>
      <c r="U93" s="153"/>
      <c r="V93" s="154"/>
      <c r="W93" s="153"/>
      <c r="X93" s="153"/>
      <c r="Y93" s="154"/>
      <c r="Z93" s="153"/>
      <c r="AA93" s="157"/>
      <c r="AB93" s="158"/>
      <c r="AC93" s="154"/>
      <c r="AD93" s="181"/>
      <c r="AE93" s="153"/>
      <c r="AF93" s="157"/>
      <c r="AG93" s="158"/>
      <c r="AH93" s="182"/>
      <c r="AI93" s="181"/>
      <c r="AJ93" s="153"/>
      <c r="AK93" s="157"/>
      <c r="AL93" s="158"/>
      <c r="AM93" s="182"/>
      <c r="AN93" s="181"/>
      <c r="AO93" s="153"/>
      <c r="AP93" s="299"/>
      <c r="AQ93" s="299"/>
      <c r="AR93" s="153"/>
      <c r="AS93" s="157"/>
      <c r="AT93" s="158"/>
      <c r="AU93" s="182"/>
      <c r="AV93" s="181"/>
      <c r="AW93" s="273">
        <v>85.9</v>
      </c>
      <c r="AX93" s="156"/>
      <c r="AY93" s="168">
        <f>AX93/AW93*100</f>
        <v>0</v>
      </c>
      <c r="AZ93" s="370"/>
    </row>
    <row r="94" spans="1:52" ht="87.75" customHeight="1">
      <c r="A94" s="373"/>
      <c r="B94" s="376"/>
      <c r="C94" s="376"/>
      <c r="D94" s="294" t="s">
        <v>289</v>
      </c>
      <c r="E94" s="273"/>
      <c r="F94" s="147">
        <f t="shared" si="158"/>
        <v>0</v>
      </c>
      <c r="G94" s="175"/>
      <c r="H94" s="162">
        <v>0</v>
      </c>
      <c r="I94" s="162">
        <v>0</v>
      </c>
      <c r="J94" s="161"/>
      <c r="K94" s="162"/>
      <c r="L94" s="162"/>
      <c r="M94" s="161"/>
      <c r="N94" s="162"/>
      <c r="O94" s="162"/>
      <c r="P94" s="167"/>
      <c r="Q94" s="162"/>
      <c r="R94" s="162"/>
      <c r="S94" s="161"/>
      <c r="T94" s="162"/>
      <c r="U94" s="162"/>
      <c r="V94" s="161"/>
      <c r="W94" s="162"/>
      <c r="X94" s="162"/>
      <c r="Y94" s="161"/>
      <c r="Z94" s="162"/>
      <c r="AA94" s="164"/>
      <c r="AB94" s="165"/>
      <c r="AC94" s="161"/>
      <c r="AD94" s="167"/>
      <c r="AE94" s="162"/>
      <c r="AF94" s="164"/>
      <c r="AG94" s="165"/>
      <c r="AH94" s="185"/>
      <c r="AI94" s="167"/>
      <c r="AJ94" s="162"/>
      <c r="AK94" s="164"/>
      <c r="AL94" s="165"/>
      <c r="AM94" s="185"/>
      <c r="AN94" s="167"/>
      <c r="AO94" s="162"/>
      <c r="AP94" s="185"/>
      <c r="AQ94" s="167"/>
      <c r="AR94" s="162"/>
      <c r="AS94" s="166"/>
      <c r="AT94" s="165"/>
      <c r="AU94" s="185"/>
      <c r="AV94" s="167"/>
      <c r="AW94" s="273"/>
      <c r="AX94" s="163"/>
      <c r="AY94" s="167"/>
      <c r="AZ94" s="370"/>
    </row>
    <row r="95" spans="1:52" ht="21.75" customHeight="1">
      <c r="A95" s="373"/>
      <c r="B95" s="376"/>
      <c r="C95" s="376"/>
      <c r="D95" s="294" t="s">
        <v>285</v>
      </c>
      <c r="E95" s="147">
        <f t="shared" ref="E95:E96" si="161">H95+K95+N95+Q95+T95+W95+Z95+AE95+AJ95+AO95+AR95+AW95</f>
        <v>0</v>
      </c>
      <c r="F95" s="147">
        <f t="shared" si="158"/>
        <v>0</v>
      </c>
      <c r="G95" s="175"/>
      <c r="H95" s="162">
        <v>0</v>
      </c>
      <c r="I95" s="162">
        <v>0</v>
      </c>
      <c r="J95" s="161"/>
      <c r="K95" s="162"/>
      <c r="L95" s="162"/>
      <c r="M95" s="161"/>
      <c r="N95" s="162"/>
      <c r="O95" s="162"/>
      <c r="P95" s="167"/>
      <c r="Q95" s="162"/>
      <c r="R95" s="162"/>
      <c r="S95" s="161"/>
      <c r="T95" s="162"/>
      <c r="U95" s="162"/>
      <c r="V95" s="161"/>
      <c r="W95" s="162"/>
      <c r="X95" s="162"/>
      <c r="Y95" s="161"/>
      <c r="Z95" s="162"/>
      <c r="AA95" s="164"/>
      <c r="AB95" s="165"/>
      <c r="AC95" s="161"/>
      <c r="AD95" s="167"/>
      <c r="AE95" s="162"/>
      <c r="AF95" s="164"/>
      <c r="AG95" s="165"/>
      <c r="AH95" s="185"/>
      <c r="AI95" s="167"/>
      <c r="AJ95" s="162"/>
      <c r="AK95" s="164"/>
      <c r="AL95" s="165"/>
      <c r="AM95" s="185"/>
      <c r="AN95" s="167"/>
      <c r="AO95" s="162"/>
      <c r="AP95" s="185"/>
      <c r="AQ95" s="167"/>
      <c r="AR95" s="162"/>
      <c r="AS95" s="166"/>
      <c r="AT95" s="165"/>
      <c r="AU95" s="185"/>
      <c r="AV95" s="167"/>
      <c r="AW95" s="162"/>
      <c r="AX95" s="163"/>
      <c r="AY95" s="167"/>
      <c r="AZ95" s="370"/>
    </row>
    <row r="96" spans="1:52" ht="33.75" customHeight="1">
      <c r="A96" s="374"/>
      <c r="B96" s="377"/>
      <c r="C96" s="377"/>
      <c r="D96" s="169" t="s">
        <v>43</v>
      </c>
      <c r="E96" s="147">
        <f t="shared" si="161"/>
        <v>0</v>
      </c>
      <c r="F96" s="147">
        <f t="shared" si="158"/>
        <v>0</v>
      </c>
      <c r="G96" s="175"/>
      <c r="H96" s="148">
        <v>0</v>
      </c>
      <c r="I96" s="148">
        <v>0</v>
      </c>
      <c r="J96" s="171"/>
      <c r="K96" s="148"/>
      <c r="L96" s="148"/>
      <c r="M96" s="171"/>
      <c r="N96" s="148"/>
      <c r="O96" s="148"/>
      <c r="P96" s="173"/>
      <c r="Q96" s="148"/>
      <c r="R96" s="148"/>
      <c r="S96" s="171"/>
      <c r="T96" s="148"/>
      <c r="U96" s="148"/>
      <c r="V96" s="171"/>
      <c r="W96" s="148"/>
      <c r="X96" s="148"/>
      <c r="Y96" s="171"/>
      <c r="Z96" s="148"/>
      <c r="AA96" s="151"/>
      <c r="AB96" s="172"/>
      <c r="AC96" s="171"/>
      <c r="AD96" s="173"/>
      <c r="AE96" s="148"/>
      <c r="AF96" s="151"/>
      <c r="AG96" s="172"/>
      <c r="AH96" s="177"/>
      <c r="AI96" s="173"/>
      <c r="AJ96" s="148"/>
      <c r="AK96" s="151"/>
      <c r="AL96" s="172"/>
      <c r="AM96" s="177"/>
      <c r="AN96" s="173"/>
      <c r="AO96" s="148"/>
      <c r="AP96" s="177"/>
      <c r="AQ96" s="173"/>
      <c r="AR96" s="148"/>
      <c r="AS96" s="149"/>
      <c r="AT96" s="172"/>
      <c r="AU96" s="177"/>
      <c r="AV96" s="173"/>
      <c r="AW96" s="148"/>
      <c r="AX96" s="148"/>
      <c r="AY96" s="173"/>
      <c r="AZ96" s="371"/>
    </row>
    <row r="97" spans="1:52" ht="18.75" customHeight="1">
      <c r="A97" s="372" t="s">
        <v>261</v>
      </c>
      <c r="B97" s="375" t="s">
        <v>402</v>
      </c>
      <c r="C97" s="375" t="s">
        <v>301</v>
      </c>
      <c r="D97" s="174" t="s">
        <v>41</v>
      </c>
      <c r="E97" s="147">
        <f>E99+E100</f>
        <v>770</v>
      </c>
      <c r="F97" s="147">
        <f>I97+L97+O97+R97+U97+X97+AA97+AF97+AK97+AP97+AS97+AX97</f>
        <v>0</v>
      </c>
      <c r="G97" s="175">
        <f>F97/E97</f>
        <v>0</v>
      </c>
      <c r="H97" s="168">
        <v>0</v>
      </c>
      <c r="I97" s="168">
        <v>0</v>
      </c>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f t="shared" ref="AP97" si="162">AP98+AP99+AP100+AP102+AP103</f>
        <v>0</v>
      </c>
      <c r="AQ97" s="168"/>
      <c r="AR97" s="168"/>
      <c r="AS97" s="168"/>
      <c r="AT97" s="168"/>
      <c r="AU97" s="168"/>
      <c r="AV97" s="168"/>
      <c r="AW97" s="147">
        <f>AW98+AW99+AW100</f>
        <v>770</v>
      </c>
      <c r="AX97" s="168">
        <f t="shared" ref="AX97" si="163">AX98+AX99+AX100+AX102+AX103</f>
        <v>0</v>
      </c>
      <c r="AY97" s="168">
        <f>AX97/AW97*100</f>
        <v>0</v>
      </c>
      <c r="AZ97" s="369"/>
    </row>
    <row r="98" spans="1:52" ht="31.2">
      <c r="A98" s="373"/>
      <c r="B98" s="376"/>
      <c r="C98" s="376"/>
      <c r="D98" s="176" t="s">
        <v>37</v>
      </c>
      <c r="E98" s="147">
        <f t="shared" ref="E98" si="164">H98+K98+N98+Q98+T98+W98+Z98+AE98+AJ98+AO98+AR98+AW98</f>
        <v>0</v>
      </c>
      <c r="F98" s="147">
        <f t="shared" ref="E98:F103" si="165">I98+L98+O98+R98+U98+X98+AA98+AF98+AK98+AP98+AS98+AX98</f>
        <v>0</v>
      </c>
      <c r="G98" s="175"/>
      <c r="H98" s="148">
        <v>0</v>
      </c>
      <c r="I98" s="148">
        <v>0</v>
      </c>
      <c r="J98" s="171"/>
      <c r="K98" s="148"/>
      <c r="L98" s="148"/>
      <c r="M98" s="171"/>
      <c r="N98" s="148"/>
      <c r="O98" s="148"/>
      <c r="P98" s="173"/>
      <c r="Q98" s="148"/>
      <c r="R98" s="148"/>
      <c r="S98" s="171"/>
      <c r="T98" s="148"/>
      <c r="U98" s="148"/>
      <c r="V98" s="171"/>
      <c r="W98" s="148"/>
      <c r="X98" s="148"/>
      <c r="Y98" s="171"/>
      <c r="Z98" s="148"/>
      <c r="AA98" s="151"/>
      <c r="AB98" s="172"/>
      <c r="AC98" s="171"/>
      <c r="AD98" s="173"/>
      <c r="AE98" s="148"/>
      <c r="AF98" s="151"/>
      <c r="AG98" s="172"/>
      <c r="AH98" s="177"/>
      <c r="AI98" s="173"/>
      <c r="AJ98" s="148"/>
      <c r="AK98" s="151"/>
      <c r="AL98" s="172"/>
      <c r="AM98" s="177"/>
      <c r="AN98" s="173"/>
      <c r="AO98" s="178"/>
      <c r="AP98" s="148"/>
      <c r="AQ98" s="148"/>
      <c r="AR98" s="148"/>
      <c r="AS98" s="149"/>
      <c r="AT98" s="172"/>
      <c r="AU98" s="177"/>
      <c r="AV98" s="173"/>
      <c r="AW98" s="147">
        <f t="shared" ref="AW98" si="166">AZ98+BC98+BF98+BI98+BL98+BO98+BR98+BW98+CB98+CG98+CJ98+CO98</f>
        <v>0</v>
      </c>
      <c r="AX98" s="150"/>
      <c r="AY98" s="173"/>
      <c r="AZ98" s="370"/>
    </row>
    <row r="99" spans="1:52" ht="64.5" customHeight="1">
      <c r="A99" s="373"/>
      <c r="B99" s="376"/>
      <c r="C99" s="376"/>
      <c r="D99" s="179" t="s">
        <v>2</v>
      </c>
      <c r="E99" s="147">
        <f t="shared" si="165"/>
        <v>685.3</v>
      </c>
      <c r="F99" s="147">
        <f t="shared" si="165"/>
        <v>0</v>
      </c>
      <c r="G99" s="175">
        <f t="shared" ref="G99:G100" si="167">F99/E99</f>
        <v>0</v>
      </c>
      <c r="H99" s="153">
        <v>0</v>
      </c>
      <c r="I99" s="153">
        <v>0</v>
      </c>
      <c r="J99" s="154"/>
      <c r="K99" s="153"/>
      <c r="L99" s="153"/>
      <c r="M99" s="154"/>
      <c r="N99" s="153"/>
      <c r="O99" s="153"/>
      <c r="P99" s="181"/>
      <c r="Q99" s="153"/>
      <c r="R99" s="153"/>
      <c r="S99" s="154"/>
      <c r="T99" s="153"/>
      <c r="U99" s="153"/>
      <c r="V99" s="154"/>
      <c r="W99" s="153"/>
      <c r="X99" s="153"/>
      <c r="Y99" s="154"/>
      <c r="Z99" s="153"/>
      <c r="AA99" s="157"/>
      <c r="AB99" s="158"/>
      <c r="AC99" s="154"/>
      <c r="AD99" s="181"/>
      <c r="AE99" s="153"/>
      <c r="AF99" s="157"/>
      <c r="AG99" s="158"/>
      <c r="AH99" s="182"/>
      <c r="AI99" s="181"/>
      <c r="AJ99" s="153"/>
      <c r="AK99" s="157"/>
      <c r="AL99" s="158"/>
      <c r="AM99" s="182"/>
      <c r="AN99" s="181"/>
      <c r="AO99" s="299"/>
      <c r="AP99" s="299"/>
      <c r="AQ99" s="154"/>
      <c r="AR99" s="153"/>
      <c r="AS99" s="155"/>
      <c r="AT99" s="158"/>
      <c r="AU99" s="182"/>
      <c r="AV99" s="181"/>
      <c r="AW99" s="273">
        <v>685.3</v>
      </c>
      <c r="AX99" s="156"/>
      <c r="AY99" s="168">
        <f>AX99/AW99*100</f>
        <v>0</v>
      </c>
      <c r="AZ99" s="370"/>
    </row>
    <row r="100" spans="1:52" ht="21.75" customHeight="1">
      <c r="A100" s="373"/>
      <c r="B100" s="376"/>
      <c r="C100" s="376"/>
      <c r="D100" s="294" t="s">
        <v>284</v>
      </c>
      <c r="E100" s="147">
        <f t="shared" si="165"/>
        <v>84.7</v>
      </c>
      <c r="F100" s="147">
        <f t="shared" si="165"/>
        <v>0</v>
      </c>
      <c r="G100" s="175">
        <f t="shared" si="167"/>
        <v>0</v>
      </c>
      <c r="H100" s="153">
        <v>0</v>
      </c>
      <c r="I100" s="153">
        <v>0</v>
      </c>
      <c r="J100" s="154"/>
      <c r="K100" s="153"/>
      <c r="L100" s="153"/>
      <c r="M100" s="154"/>
      <c r="N100" s="153"/>
      <c r="O100" s="153"/>
      <c r="P100" s="181"/>
      <c r="Q100" s="153"/>
      <c r="R100" s="153"/>
      <c r="S100" s="154"/>
      <c r="T100" s="153"/>
      <c r="U100" s="153"/>
      <c r="V100" s="154"/>
      <c r="W100" s="153"/>
      <c r="X100" s="153"/>
      <c r="Y100" s="154"/>
      <c r="Z100" s="153"/>
      <c r="AA100" s="157"/>
      <c r="AB100" s="158"/>
      <c r="AC100" s="154"/>
      <c r="AD100" s="181"/>
      <c r="AE100" s="153"/>
      <c r="AF100" s="157"/>
      <c r="AG100" s="158"/>
      <c r="AH100" s="182"/>
      <c r="AI100" s="181"/>
      <c r="AJ100" s="153"/>
      <c r="AK100" s="157"/>
      <c r="AL100" s="158"/>
      <c r="AM100" s="182"/>
      <c r="AN100" s="181"/>
      <c r="AO100" s="299"/>
      <c r="AP100" s="299"/>
      <c r="AQ100" s="181"/>
      <c r="AR100" s="153"/>
      <c r="AS100" s="157"/>
      <c r="AT100" s="158"/>
      <c r="AU100" s="182"/>
      <c r="AV100" s="181"/>
      <c r="AW100" s="273">
        <v>84.7</v>
      </c>
      <c r="AX100" s="156"/>
      <c r="AY100" s="168">
        <f>AX100/AW100*100</f>
        <v>0</v>
      </c>
      <c r="AZ100" s="370"/>
    </row>
    <row r="101" spans="1:52" ht="87.75" customHeight="1">
      <c r="A101" s="373"/>
      <c r="B101" s="376"/>
      <c r="C101" s="376"/>
      <c r="D101" s="294" t="s">
        <v>289</v>
      </c>
      <c r="E101" s="273"/>
      <c r="F101" s="147">
        <f t="shared" si="165"/>
        <v>0</v>
      </c>
      <c r="G101" s="175"/>
      <c r="H101" s="162">
        <v>0</v>
      </c>
      <c r="I101" s="162">
        <v>0</v>
      </c>
      <c r="J101" s="161"/>
      <c r="K101" s="162"/>
      <c r="L101" s="162"/>
      <c r="M101" s="161"/>
      <c r="N101" s="162"/>
      <c r="O101" s="162"/>
      <c r="P101" s="167"/>
      <c r="Q101" s="162"/>
      <c r="R101" s="162"/>
      <c r="S101" s="161"/>
      <c r="T101" s="162"/>
      <c r="U101" s="162"/>
      <c r="V101" s="161"/>
      <c r="W101" s="162"/>
      <c r="X101" s="162"/>
      <c r="Y101" s="161"/>
      <c r="Z101" s="162"/>
      <c r="AA101" s="164"/>
      <c r="AB101" s="165"/>
      <c r="AC101" s="161"/>
      <c r="AD101" s="167"/>
      <c r="AE101" s="162"/>
      <c r="AF101" s="164"/>
      <c r="AG101" s="165"/>
      <c r="AH101" s="185"/>
      <c r="AI101" s="167"/>
      <c r="AJ101" s="162"/>
      <c r="AK101" s="164"/>
      <c r="AL101" s="165"/>
      <c r="AM101" s="185"/>
      <c r="AN101" s="167"/>
      <c r="AO101" s="162"/>
      <c r="AP101" s="185"/>
      <c r="AQ101" s="167"/>
      <c r="AR101" s="162"/>
      <c r="AS101" s="166"/>
      <c r="AT101" s="165"/>
      <c r="AU101" s="185"/>
      <c r="AV101" s="167"/>
      <c r="AW101" s="273"/>
      <c r="AX101" s="163"/>
      <c r="AY101" s="167"/>
      <c r="AZ101" s="370"/>
    </row>
    <row r="102" spans="1:52" ht="21.75" customHeight="1">
      <c r="A102" s="373"/>
      <c r="B102" s="376"/>
      <c r="C102" s="376"/>
      <c r="D102" s="294" t="s">
        <v>285</v>
      </c>
      <c r="E102" s="147">
        <f t="shared" ref="E102:E103" si="168">H102+K102+N102+Q102+T102+W102+Z102+AE102+AJ102+AO102+AR102+AW102</f>
        <v>0</v>
      </c>
      <c r="F102" s="147">
        <f t="shared" si="165"/>
        <v>0</v>
      </c>
      <c r="G102" s="175"/>
      <c r="H102" s="162">
        <v>0</v>
      </c>
      <c r="I102" s="162">
        <v>0</v>
      </c>
      <c r="J102" s="161"/>
      <c r="K102" s="162"/>
      <c r="L102" s="162"/>
      <c r="M102" s="161"/>
      <c r="N102" s="162"/>
      <c r="O102" s="162"/>
      <c r="P102" s="167"/>
      <c r="Q102" s="162"/>
      <c r="R102" s="162"/>
      <c r="S102" s="161"/>
      <c r="T102" s="162"/>
      <c r="U102" s="162"/>
      <c r="V102" s="161"/>
      <c r="W102" s="162"/>
      <c r="X102" s="162"/>
      <c r="Y102" s="161"/>
      <c r="Z102" s="162"/>
      <c r="AA102" s="164"/>
      <c r="AB102" s="165"/>
      <c r="AC102" s="161"/>
      <c r="AD102" s="167"/>
      <c r="AE102" s="162"/>
      <c r="AF102" s="164"/>
      <c r="AG102" s="165"/>
      <c r="AH102" s="185"/>
      <c r="AI102" s="167"/>
      <c r="AJ102" s="162"/>
      <c r="AK102" s="164"/>
      <c r="AL102" s="165"/>
      <c r="AM102" s="185"/>
      <c r="AN102" s="167"/>
      <c r="AO102" s="162"/>
      <c r="AP102" s="185"/>
      <c r="AQ102" s="167"/>
      <c r="AR102" s="162"/>
      <c r="AS102" s="166"/>
      <c r="AT102" s="165"/>
      <c r="AU102" s="185"/>
      <c r="AV102" s="167"/>
      <c r="AW102" s="162"/>
      <c r="AX102" s="163"/>
      <c r="AY102" s="167"/>
      <c r="AZ102" s="370"/>
    </row>
    <row r="103" spans="1:52" ht="33.75" customHeight="1">
      <c r="A103" s="374"/>
      <c r="B103" s="377"/>
      <c r="C103" s="377"/>
      <c r="D103" s="169" t="s">
        <v>43</v>
      </c>
      <c r="E103" s="147">
        <f t="shared" si="168"/>
        <v>0</v>
      </c>
      <c r="F103" s="147">
        <f t="shared" si="165"/>
        <v>0</v>
      </c>
      <c r="G103" s="175"/>
      <c r="H103" s="148">
        <v>0</v>
      </c>
      <c r="I103" s="148">
        <v>0</v>
      </c>
      <c r="J103" s="171"/>
      <c r="K103" s="148"/>
      <c r="L103" s="148"/>
      <c r="M103" s="171"/>
      <c r="N103" s="148"/>
      <c r="O103" s="148"/>
      <c r="P103" s="173"/>
      <c r="Q103" s="148"/>
      <c r="R103" s="148"/>
      <c r="S103" s="171"/>
      <c r="T103" s="148"/>
      <c r="U103" s="148"/>
      <c r="V103" s="171"/>
      <c r="W103" s="148"/>
      <c r="X103" s="148"/>
      <c r="Y103" s="171"/>
      <c r="Z103" s="148"/>
      <c r="AA103" s="151"/>
      <c r="AB103" s="172"/>
      <c r="AC103" s="171"/>
      <c r="AD103" s="173"/>
      <c r="AE103" s="148"/>
      <c r="AF103" s="151"/>
      <c r="AG103" s="172"/>
      <c r="AH103" s="177"/>
      <c r="AI103" s="173"/>
      <c r="AJ103" s="148"/>
      <c r="AK103" s="151"/>
      <c r="AL103" s="172"/>
      <c r="AM103" s="177"/>
      <c r="AN103" s="173"/>
      <c r="AO103" s="148"/>
      <c r="AP103" s="177"/>
      <c r="AQ103" s="173"/>
      <c r="AR103" s="148"/>
      <c r="AS103" s="149"/>
      <c r="AT103" s="172"/>
      <c r="AU103" s="177"/>
      <c r="AV103" s="173"/>
      <c r="AW103" s="148"/>
      <c r="AX103" s="148"/>
      <c r="AY103" s="173"/>
      <c r="AZ103" s="371"/>
    </row>
    <row r="104" spans="1:52" ht="18.75" customHeight="1">
      <c r="A104" s="372" t="s">
        <v>261</v>
      </c>
      <c r="B104" s="375" t="s">
        <v>403</v>
      </c>
      <c r="C104" s="375" t="s">
        <v>301</v>
      </c>
      <c r="D104" s="174" t="s">
        <v>41</v>
      </c>
      <c r="E104" s="147">
        <f>E106+E107</f>
        <v>770</v>
      </c>
      <c r="F104" s="147">
        <f>I104+L104+O104+R104+U104+X104+AA104+AF104+AK104+AP104+AS104+AX104</f>
        <v>0</v>
      </c>
      <c r="G104" s="175">
        <f>F104/E104</f>
        <v>0</v>
      </c>
      <c r="H104" s="168">
        <v>0</v>
      </c>
      <c r="I104" s="168">
        <v>0</v>
      </c>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f t="shared" ref="AP104" si="169">AP105+AP106+AP107+AP109+AP110</f>
        <v>0</v>
      </c>
      <c r="AQ104" s="168"/>
      <c r="AR104" s="168"/>
      <c r="AS104" s="168"/>
      <c r="AT104" s="168"/>
      <c r="AU104" s="168"/>
      <c r="AV104" s="168"/>
      <c r="AW104" s="147">
        <f>AW105+AW106+AW107</f>
        <v>770</v>
      </c>
      <c r="AX104" s="168">
        <f t="shared" ref="AX104" si="170">AX105+AX106+AX107+AX109+AX110</f>
        <v>0</v>
      </c>
      <c r="AY104" s="168">
        <f>AX104/AW104*100</f>
        <v>0</v>
      </c>
      <c r="AZ104" s="369"/>
    </row>
    <row r="105" spans="1:52" ht="31.2">
      <c r="A105" s="373"/>
      <c r="B105" s="376"/>
      <c r="C105" s="376"/>
      <c r="D105" s="176" t="s">
        <v>37</v>
      </c>
      <c r="E105" s="147">
        <f t="shared" ref="E105" si="171">H105+K105+N105+Q105+T105+W105+Z105+AE105+AJ105+AO105+AR105+AW105</f>
        <v>0</v>
      </c>
      <c r="F105" s="147">
        <f t="shared" ref="E105:F110" si="172">I105+L105+O105+R105+U105+X105+AA105+AF105+AK105+AP105+AS105+AX105</f>
        <v>0</v>
      </c>
      <c r="G105" s="175"/>
      <c r="H105" s="148">
        <v>0</v>
      </c>
      <c r="I105" s="148">
        <v>0</v>
      </c>
      <c r="J105" s="171"/>
      <c r="K105" s="148"/>
      <c r="L105" s="148"/>
      <c r="M105" s="171"/>
      <c r="N105" s="148"/>
      <c r="O105" s="148"/>
      <c r="P105" s="173"/>
      <c r="Q105" s="148"/>
      <c r="R105" s="148"/>
      <c r="S105" s="171"/>
      <c r="T105" s="148"/>
      <c r="U105" s="148"/>
      <c r="V105" s="171"/>
      <c r="W105" s="148"/>
      <c r="X105" s="148"/>
      <c r="Y105" s="171"/>
      <c r="Z105" s="148"/>
      <c r="AA105" s="151"/>
      <c r="AB105" s="172"/>
      <c r="AC105" s="171"/>
      <c r="AD105" s="173"/>
      <c r="AE105" s="148"/>
      <c r="AF105" s="151"/>
      <c r="AG105" s="172"/>
      <c r="AH105" s="177"/>
      <c r="AI105" s="173"/>
      <c r="AJ105" s="148"/>
      <c r="AK105" s="151"/>
      <c r="AL105" s="172"/>
      <c r="AM105" s="177"/>
      <c r="AN105" s="173"/>
      <c r="AO105" s="178"/>
      <c r="AP105" s="148"/>
      <c r="AQ105" s="148"/>
      <c r="AR105" s="148"/>
      <c r="AS105" s="149"/>
      <c r="AT105" s="172"/>
      <c r="AU105" s="177"/>
      <c r="AV105" s="173"/>
      <c r="AW105" s="147">
        <f t="shared" ref="AW105" si="173">AZ105+BC105+BF105+BI105+BL105+BO105+BR105+BW105+CB105+CG105+CJ105+CO105</f>
        <v>0</v>
      </c>
      <c r="AX105" s="150"/>
      <c r="AY105" s="173"/>
      <c r="AZ105" s="370"/>
    </row>
    <row r="106" spans="1:52" ht="64.5" customHeight="1">
      <c r="A106" s="373"/>
      <c r="B106" s="376"/>
      <c r="C106" s="376"/>
      <c r="D106" s="179" t="s">
        <v>2</v>
      </c>
      <c r="E106" s="147">
        <f t="shared" si="172"/>
        <v>685.3</v>
      </c>
      <c r="F106" s="147">
        <f t="shared" si="172"/>
        <v>0</v>
      </c>
      <c r="G106" s="175">
        <f t="shared" ref="G106:G107" si="174">F106/E106</f>
        <v>0</v>
      </c>
      <c r="H106" s="153">
        <v>0</v>
      </c>
      <c r="I106" s="153">
        <v>0</v>
      </c>
      <c r="J106" s="154"/>
      <c r="K106" s="153"/>
      <c r="L106" s="153"/>
      <c r="M106" s="154"/>
      <c r="N106" s="153"/>
      <c r="O106" s="153"/>
      <c r="P106" s="181"/>
      <c r="Q106" s="153"/>
      <c r="R106" s="153"/>
      <c r="S106" s="154"/>
      <c r="T106" s="153"/>
      <c r="U106" s="153"/>
      <c r="V106" s="154"/>
      <c r="W106" s="153"/>
      <c r="X106" s="153"/>
      <c r="Y106" s="154"/>
      <c r="Z106" s="153"/>
      <c r="AA106" s="157"/>
      <c r="AB106" s="158"/>
      <c r="AC106" s="154"/>
      <c r="AD106" s="181"/>
      <c r="AE106" s="153"/>
      <c r="AF106" s="157"/>
      <c r="AG106" s="158"/>
      <c r="AH106" s="182"/>
      <c r="AI106" s="181"/>
      <c r="AJ106" s="153"/>
      <c r="AK106" s="157"/>
      <c r="AL106" s="158"/>
      <c r="AM106" s="182"/>
      <c r="AN106" s="181"/>
      <c r="AO106" s="160"/>
      <c r="AP106" s="154"/>
      <c r="AQ106" s="154"/>
      <c r="AR106" s="153"/>
      <c r="AS106" s="155"/>
      <c r="AT106" s="158"/>
      <c r="AU106" s="182"/>
      <c r="AV106" s="181"/>
      <c r="AW106" s="273">
        <v>685.3</v>
      </c>
      <c r="AX106" s="156"/>
      <c r="AY106" s="168">
        <f>AX106/AW106*100</f>
        <v>0</v>
      </c>
      <c r="AZ106" s="370"/>
    </row>
    <row r="107" spans="1:52" ht="21.75" customHeight="1">
      <c r="A107" s="373"/>
      <c r="B107" s="376"/>
      <c r="C107" s="376"/>
      <c r="D107" s="294" t="s">
        <v>284</v>
      </c>
      <c r="E107" s="147">
        <f t="shared" si="172"/>
        <v>84.7</v>
      </c>
      <c r="F107" s="147">
        <f t="shared" si="172"/>
        <v>0</v>
      </c>
      <c r="G107" s="175">
        <f t="shared" si="174"/>
        <v>0</v>
      </c>
      <c r="H107" s="153">
        <v>0</v>
      </c>
      <c r="I107" s="153">
        <v>0</v>
      </c>
      <c r="J107" s="154"/>
      <c r="K107" s="153"/>
      <c r="L107" s="153"/>
      <c r="M107" s="154"/>
      <c r="N107" s="153"/>
      <c r="O107" s="153"/>
      <c r="P107" s="181"/>
      <c r="Q107" s="153"/>
      <c r="R107" s="153"/>
      <c r="S107" s="154"/>
      <c r="T107" s="153"/>
      <c r="U107" s="153"/>
      <c r="V107" s="154"/>
      <c r="W107" s="153"/>
      <c r="X107" s="153"/>
      <c r="Y107" s="154"/>
      <c r="Z107" s="153"/>
      <c r="AA107" s="157"/>
      <c r="AB107" s="158"/>
      <c r="AC107" s="154"/>
      <c r="AD107" s="181"/>
      <c r="AE107" s="153"/>
      <c r="AF107" s="157"/>
      <c r="AG107" s="158"/>
      <c r="AH107" s="182"/>
      <c r="AI107" s="181"/>
      <c r="AJ107" s="153"/>
      <c r="AK107" s="157"/>
      <c r="AL107" s="158"/>
      <c r="AM107" s="182"/>
      <c r="AN107" s="181"/>
      <c r="AO107" s="153"/>
      <c r="AP107" s="182"/>
      <c r="AQ107" s="181"/>
      <c r="AR107" s="153"/>
      <c r="AS107" s="157"/>
      <c r="AT107" s="158"/>
      <c r="AU107" s="182"/>
      <c r="AV107" s="181"/>
      <c r="AW107" s="273">
        <v>84.7</v>
      </c>
      <c r="AX107" s="156"/>
      <c r="AY107" s="168">
        <f>AX107/AW107*100</f>
        <v>0</v>
      </c>
      <c r="AZ107" s="370"/>
    </row>
    <row r="108" spans="1:52" ht="87.75" customHeight="1">
      <c r="A108" s="373"/>
      <c r="B108" s="376"/>
      <c r="C108" s="376"/>
      <c r="D108" s="294" t="s">
        <v>289</v>
      </c>
      <c r="E108" s="273"/>
      <c r="F108" s="147">
        <f t="shared" si="172"/>
        <v>0</v>
      </c>
      <c r="G108" s="175"/>
      <c r="H108" s="162">
        <v>0</v>
      </c>
      <c r="I108" s="162">
        <v>0</v>
      </c>
      <c r="J108" s="161"/>
      <c r="K108" s="162"/>
      <c r="L108" s="162"/>
      <c r="M108" s="161"/>
      <c r="N108" s="162"/>
      <c r="O108" s="162"/>
      <c r="P108" s="167"/>
      <c r="Q108" s="162"/>
      <c r="R108" s="162"/>
      <c r="S108" s="161"/>
      <c r="T108" s="162"/>
      <c r="U108" s="162"/>
      <c r="V108" s="161"/>
      <c r="W108" s="162"/>
      <c r="X108" s="162"/>
      <c r="Y108" s="161"/>
      <c r="Z108" s="162"/>
      <c r="AA108" s="164"/>
      <c r="AB108" s="165"/>
      <c r="AC108" s="161"/>
      <c r="AD108" s="167"/>
      <c r="AE108" s="162"/>
      <c r="AF108" s="164"/>
      <c r="AG108" s="165"/>
      <c r="AH108" s="185"/>
      <c r="AI108" s="167"/>
      <c r="AJ108" s="162"/>
      <c r="AK108" s="164"/>
      <c r="AL108" s="165"/>
      <c r="AM108" s="185"/>
      <c r="AN108" s="167"/>
      <c r="AO108" s="162"/>
      <c r="AP108" s="185"/>
      <c r="AQ108" s="167"/>
      <c r="AR108" s="162"/>
      <c r="AS108" s="166"/>
      <c r="AT108" s="165"/>
      <c r="AU108" s="185"/>
      <c r="AV108" s="167"/>
      <c r="AW108" s="273"/>
      <c r="AX108" s="163"/>
      <c r="AY108" s="167"/>
      <c r="AZ108" s="370"/>
    </row>
    <row r="109" spans="1:52" ht="21.75" customHeight="1">
      <c r="A109" s="373"/>
      <c r="B109" s="376"/>
      <c r="C109" s="376"/>
      <c r="D109" s="294" t="s">
        <v>285</v>
      </c>
      <c r="E109" s="147">
        <f t="shared" ref="E109:E110" si="175">H109+K109+N109+Q109+T109+W109+Z109+AE109+AJ109+AO109+AR109+AW109</f>
        <v>0</v>
      </c>
      <c r="F109" s="147">
        <f t="shared" si="172"/>
        <v>0</v>
      </c>
      <c r="G109" s="175"/>
      <c r="H109" s="162">
        <v>0</v>
      </c>
      <c r="I109" s="162">
        <v>0</v>
      </c>
      <c r="J109" s="161"/>
      <c r="K109" s="162"/>
      <c r="L109" s="162"/>
      <c r="M109" s="161"/>
      <c r="N109" s="162"/>
      <c r="O109" s="162"/>
      <c r="P109" s="167"/>
      <c r="Q109" s="162"/>
      <c r="R109" s="162"/>
      <c r="S109" s="161"/>
      <c r="T109" s="162"/>
      <c r="U109" s="162"/>
      <c r="V109" s="161"/>
      <c r="W109" s="162"/>
      <c r="X109" s="162"/>
      <c r="Y109" s="161"/>
      <c r="Z109" s="162"/>
      <c r="AA109" s="164"/>
      <c r="AB109" s="165"/>
      <c r="AC109" s="161"/>
      <c r="AD109" s="167"/>
      <c r="AE109" s="162"/>
      <c r="AF109" s="164"/>
      <c r="AG109" s="165"/>
      <c r="AH109" s="185"/>
      <c r="AI109" s="167"/>
      <c r="AJ109" s="162"/>
      <c r="AK109" s="164"/>
      <c r="AL109" s="165"/>
      <c r="AM109" s="185"/>
      <c r="AN109" s="167"/>
      <c r="AO109" s="162"/>
      <c r="AP109" s="185"/>
      <c r="AQ109" s="167"/>
      <c r="AR109" s="162"/>
      <c r="AS109" s="166"/>
      <c r="AT109" s="165"/>
      <c r="AU109" s="185"/>
      <c r="AV109" s="167"/>
      <c r="AW109" s="162"/>
      <c r="AX109" s="163"/>
      <c r="AY109" s="167"/>
      <c r="AZ109" s="370"/>
    </row>
    <row r="110" spans="1:52" ht="33.75" customHeight="1">
      <c r="A110" s="374"/>
      <c r="B110" s="377"/>
      <c r="C110" s="377"/>
      <c r="D110" s="169" t="s">
        <v>43</v>
      </c>
      <c r="E110" s="147">
        <f t="shared" si="175"/>
        <v>0</v>
      </c>
      <c r="F110" s="147">
        <f t="shared" si="172"/>
        <v>0</v>
      </c>
      <c r="G110" s="175"/>
      <c r="H110" s="148">
        <v>0</v>
      </c>
      <c r="I110" s="148">
        <v>0</v>
      </c>
      <c r="J110" s="171"/>
      <c r="K110" s="148"/>
      <c r="L110" s="148"/>
      <c r="M110" s="171"/>
      <c r="N110" s="148"/>
      <c r="O110" s="148"/>
      <c r="P110" s="173"/>
      <c r="Q110" s="148"/>
      <c r="R110" s="148"/>
      <c r="S110" s="171"/>
      <c r="T110" s="148"/>
      <c r="U110" s="148"/>
      <c r="V110" s="171"/>
      <c r="W110" s="148"/>
      <c r="X110" s="148"/>
      <c r="Y110" s="171"/>
      <c r="Z110" s="148"/>
      <c r="AA110" s="151"/>
      <c r="AB110" s="172"/>
      <c r="AC110" s="171"/>
      <c r="AD110" s="173"/>
      <c r="AE110" s="148"/>
      <c r="AF110" s="151"/>
      <c r="AG110" s="172"/>
      <c r="AH110" s="177"/>
      <c r="AI110" s="173"/>
      <c r="AJ110" s="148"/>
      <c r="AK110" s="151"/>
      <c r="AL110" s="172"/>
      <c r="AM110" s="177"/>
      <c r="AN110" s="173"/>
      <c r="AO110" s="148"/>
      <c r="AP110" s="177"/>
      <c r="AQ110" s="173"/>
      <c r="AR110" s="148"/>
      <c r="AS110" s="149"/>
      <c r="AT110" s="172"/>
      <c r="AU110" s="177"/>
      <c r="AV110" s="173"/>
      <c r="AW110" s="148"/>
      <c r="AX110" s="148"/>
      <c r="AY110" s="173"/>
      <c r="AZ110" s="371"/>
    </row>
    <row r="111" spans="1:52" ht="18.75" customHeight="1">
      <c r="A111" s="372" t="s">
        <v>261</v>
      </c>
      <c r="B111" s="375" t="s">
        <v>404</v>
      </c>
      <c r="C111" s="375" t="s">
        <v>301</v>
      </c>
      <c r="D111" s="174" t="s">
        <v>41</v>
      </c>
      <c r="E111" s="147">
        <f>E113+E114</f>
        <v>770</v>
      </c>
      <c r="F111" s="147">
        <f>I111+L111+O111+R111+U111+X111+AA111+AF111+AK111+AP111+AS111+AX111</f>
        <v>0</v>
      </c>
      <c r="G111" s="175">
        <f>F111/E111</f>
        <v>0</v>
      </c>
      <c r="H111" s="168">
        <v>0</v>
      </c>
      <c r="I111" s="168">
        <v>0</v>
      </c>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f t="shared" ref="AP111" si="176">AP112+AP113+AP114+AP116+AP117</f>
        <v>0</v>
      </c>
      <c r="AQ111" s="168"/>
      <c r="AR111" s="168"/>
      <c r="AS111" s="168"/>
      <c r="AT111" s="168"/>
      <c r="AU111" s="168"/>
      <c r="AV111" s="168"/>
      <c r="AW111" s="147">
        <f>AW112+AW113+AW114</f>
        <v>770</v>
      </c>
      <c r="AX111" s="168">
        <f t="shared" ref="AX111" si="177">AX112+AX113+AX114+AX116+AX117</f>
        <v>0</v>
      </c>
      <c r="AY111" s="168">
        <f>AX111/AW111*100</f>
        <v>0</v>
      </c>
      <c r="AZ111" s="369"/>
    </row>
    <row r="112" spans="1:52" ht="31.2">
      <c r="A112" s="373"/>
      <c r="B112" s="376"/>
      <c r="C112" s="376"/>
      <c r="D112" s="176" t="s">
        <v>37</v>
      </c>
      <c r="E112" s="147">
        <f t="shared" ref="E112" si="178">H112+K112+N112+Q112+T112+W112+Z112+AE112+AJ112+AO112+AR112+AW112</f>
        <v>0</v>
      </c>
      <c r="F112" s="147">
        <f t="shared" ref="E112:F117" si="179">I112+L112+O112+R112+U112+X112+AA112+AF112+AK112+AP112+AS112+AX112</f>
        <v>0</v>
      </c>
      <c r="G112" s="175"/>
      <c r="H112" s="148">
        <v>0</v>
      </c>
      <c r="I112" s="148">
        <v>0</v>
      </c>
      <c r="J112" s="171"/>
      <c r="K112" s="148"/>
      <c r="L112" s="148"/>
      <c r="M112" s="171"/>
      <c r="N112" s="148"/>
      <c r="O112" s="148"/>
      <c r="P112" s="173"/>
      <c r="Q112" s="148"/>
      <c r="R112" s="148"/>
      <c r="S112" s="171"/>
      <c r="T112" s="148"/>
      <c r="U112" s="148"/>
      <c r="V112" s="171"/>
      <c r="W112" s="148"/>
      <c r="X112" s="148"/>
      <c r="Y112" s="171"/>
      <c r="Z112" s="148"/>
      <c r="AA112" s="151"/>
      <c r="AB112" s="172"/>
      <c r="AC112" s="171"/>
      <c r="AD112" s="173"/>
      <c r="AE112" s="148"/>
      <c r="AF112" s="151"/>
      <c r="AG112" s="172"/>
      <c r="AH112" s="177"/>
      <c r="AI112" s="173"/>
      <c r="AJ112" s="148"/>
      <c r="AK112" s="151"/>
      <c r="AL112" s="172"/>
      <c r="AM112" s="177"/>
      <c r="AN112" s="173"/>
      <c r="AO112" s="178"/>
      <c r="AP112" s="148"/>
      <c r="AQ112" s="148"/>
      <c r="AR112" s="148"/>
      <c r="AS112" s="149"/>
      <c r="AT112" s="172"/>
      <c r="AU112" s="177"/>
      <c r="AV112" s="173"/>
      <c r="AW112" s="147">
        <f t="shared" ref="AW112" si="180">AZ112+BC112+BF112+BI112+BL112+BO112+BR112+BW112+CB112+CG112+CJ112+CO112</f>
        <v>0</v>
      </c>
      <c r="AX112" s="150"/>
      <c r="AY112" s="173"/>
      <c r="AZ112" s="370"/>
    </row>
    <row r="113" spans="1:52" ht="64.5" customHeight="1">
      <c r="A113" s="373"/>
      <c r="B113" s="376"/>
      <c r="C113" s="376"/>
      <c r="D113" s="179" t="s">
        <v>2</v>
      </c>
      <c r="E113" s="147">
        <f t="shared" si="179"/>
        <v>685.3</v>
      </c>
      <c r="F113" s="147">
        <f t="shared" si="179"/>
        <v>0</v>
      </c>
      <c r="G113" s="175">
        <f t="shared" ref="G113:G114" si="181">F113/E113</f>
        <v>0</v>
      </c>
      <c r="H113" s="153">
        <v>0</v>
      </c>
      <c r="I113" s="153">
        <v>0</v>
      </c>
      <c r="J113" s="154"/>
      <c r="K113" s="153"/>
      <c r="L113" s="153"/>
      <c r="M113" s="154"/>
      <c r="N113" s="153"/>
      <c r="O113" s="153"/>
      <c r="P113" s="181"/>
      <c r="Q113" s="153"/>
      <c r="R113" s="153"/>
      <c r="S113" s="154"/>
      <c r="T113" s="153"/>
      <c r="U113" s="153"/>
      <c r="V113" s="154"/>
      <c r="W113" s="153"/>
      <c r="X113" s="153"/>
      <c r="Y113" s="154"/>
      <c r="Z113" s="153"/>
      <c r="AA113" s="157"/>
      <c r="AB113" s="158"/>
      <c r="AC113" s="154"/>
      <c r="AD113" s="181"/>
      <c r="AE113" s="153"/>
      <c r="AF113" s="157"/>
      <c r="AG113" s="158"/>
      <c r="AH113" s="182"/>
      <c r="AI113" s="181"/>
      <c r="AJ113" s="153"/>
      <c r="AK113" s="157"/>
      <c r="AL113" s="158"/>
      <c r="AM113" s="182"/>
      <c r="AN113" s="181"/>
      <c r="AO113" s="160"/>
      <c r="AP113" s="154"/>
      <c r="AQ113" s="154"/>
      <c r="AR113" s="153"/>
      <c r="AS113" s="155"/>
      <c r="AT113" s="158"/>
      <c r="AU113" s="182"/>
      <c r="AV113" s="181"/>
      <c r="AW113" s="273">
        <v>685.3</v>
      </c>
      <c r="AX113" s="156"/>
      <c r="AY113" s="168">
        <f>AX113/AW113*100</f>
        <v>0</v>
      </c>
      <c r="AZ113" s="370"/>
    </row>
    <row r="114" spans="1:52" ht="21.75" customHeight="1">
      <c r="A114" s="373"/>
      <c r="B114" s="376"/>
      <c r="C114" s="376"/>
      <c r="D114" s="294" t="s">
        <v>284</v>
      </c>
      <c r="E114" s="147">
        <f t="shared" si="179"/>
        <v>84.7</v>
      </c>
      <c r="F114" s="147">
        <f t="shared" si="179"/>
        <v>0</v>
      </c>
      <c r="G114" s="175">
        <f t="shared" si="181"/>
        <v>0</v>
      </c>
      <c r="H114" s="153">
        <v>0</v>
      </c>
      <c r="I114" s="153">
        <v>0</v>
      </c>
      <c r="J114" s="154"/>
      <c r="K114" s="153"/>
      <c r="L114" s="153"/>
      <c r="M114" s="154"/>
      <c r="N114" s="153"/>
      <c r="O114" s="153"/>
      <c r="P114" s="181"/>
      <c r="Q114" s="153"/>
      <c r="R114" s="153"/>
      <c r="S114" s="154"/>
      <c r="T114" s="153"/>
      <c r="U114" s="153"/>
      <c r="V114" s="154"/>
      <c r="W114" s="153"/>
      <c r="X114" s="153"/>
      <c r="Y114" s="154"/>
      <c r="Z114" s="153"/>
      <c r="AA114" s="157"/>
      <c r="AB114" s="158"/>
      <c r="AC114" s="154"/>
      <c r="AD114" s="181"/>
      <c r="AE114" s="153"/>
      <c r="AF114" s="157"/>
      <c r="AG114" s="158"/>
      <c r="AH114" s="182"/>
      <c r="AI114" s="181"/>
      <c r="AJ114" s="153"/>
      <c r="AK114" s="157"/>
      <c r="AL114" s="158"/>
      <c r="AM114" s="182"/>
      <c r="AN114" s="181"/>
      <c r="AO114" s="153"/>
      <c r="AP114" s="182"/>
      <c r="AQ114" s="181"/>
      <c r="AR114" s="153"/>
      <c r="AS114" s="157"/>
      <c r="AT114" s="158"/>
      <c r="AU114" s="182"/>
      <c r="AV114" s="181"/>
      <c r="AW114" s="273">
        <v>84.7</v>
      </c>
      <c r="AX114" s="156"/>
      <c r="AY114" s="168">
        <f>AX114/AW114*100</f>
        <v>0</v>
      </c>
      <c r="AZ114" s="370"/>
    </row>
    <row r="115" spans="1:52" ht="87.75" customHeight="1">
      <c r="A115" s="373"/>
      <c r="B115" s="376"/>
      <c r="C115" s="376"/>
      <c r="D115" s="294" t="s">
        <v>289</v>
      </c>
      <c r="E115" s="273"/>
      <c r="F115" s="147">
        <f t="shared" si="179"/>
        <v>0</v>
      </c>
      <c r="G115" s="175"/>
      <c r="H115" s="162">
        <v>0</v>
      </c>
      <c r="I115" s="162">
        <v>0</v>
      </c>
      <c r="J115" s="161"/>
      <c r="K115" s="162"/>
      <c r="L115" s="162"/>
      <c r="M115" s="161"/>
      <c r="N115" s="162"/>
      <c r="O115" s="162"/>
      <c r="P115" s="167"/>
      <c r="Q115" s="162"/>
      <c r="R115" s="162"/>
      <c r="S115" s="161"/>
      <c r="T115" s="162"/>
      <c r="U115" s="162"/>
      <c r="V115" s="161"/>
      <c r="W115" s="162"/>
      <c r="X115" s="162"/>
      <c r="Y115" s="161"/>
      <c r="Z115" s="162"/>
      <c r="AA115" s="164"/>
      <c r="AB115" s="165"/>
      <c r="AC115" s="161"/>
      <c r="AD115" s="167"/>
      <c r="AE115" s="162"/>
      <c r="AF115" s="164"/>
      <c r="AG115" s="165"/>
      <c r="AH115" s="185"/>
      <c r="AI115" s="167"/>
      <c r="AJ115" s="162"/>
      <c r="AK115" s="164"/>
      <c r="AL115" s="165"/>
      <c r="AM115" s="185"/>
      <c r="AN115" s="167"/>
      <c r="AO115" s="162"/>
      <c r="AP115" s="185"/>
      <c r="AQ115" s="167"/>
      <c r="AR115" s="162"/>
      <c r="AS115" s="166"/>
      <c r="AT115" s="165"/>
      <c r="AU115" s="185"/>
      <c r="AV115" s="167"/>
      <c r="AW115" s="273"/>
      <c r="AX115" s="163"/>
      <c r="AY115" s="167"/>
      <c r="AZ115" s="370"/>
    </row>
    <row r="116" spans="1:52" ht="21.75" customHeight="1">
      <c r="A116" s="373"/>
      <c r="B116" s="376"/>
      <c r="C116" s="376"/>
      <c r="D116" s="294" t="s">
        <v>285</v>
      </c>
      <c r="E116" s="147">
        <f t="shared" ref="E116:E117" si="182">H116+K116+N116+Q116+T116+W116+Z116+AE116+AJ116+AO116+AR116+AW116</f>
        <v>0</v>
      </c>
      <c r="F116" s="147">
        <f t="shared" si="179"/>
        <v>0</v>
      </c>
      <c r="G116" s="175"/>
      <c r="H116" s="162">
        <v>0</v>
      </c>
      <c r="I116" s="162">
        <v>0</v>
      </c>
      <c r="J116" s="161"/>
      <c r="K116" s="162"/>
      <c r="L116" s="162"/>
      <c r="M116" s="161"/>
      <c r="N116" s="162"/>
      <c r="O116" s="162"/>
      <c r="P116" s="167"/>
      <c r="Q116" s="162"/>
      <c r="R116" s="162"/>
      <c r="S116" s="161"/>
      <c r="T116" s="162"/>
      <c r="U116" s="162"/>
      <c r="V116" s="161"/>
      <c r="W116" s="162"/>
      <c r="X116" s="162"/>
      <c r="Y116" s="161"/>
      <c r="Z116" s="162"/>
      <c r="AA116" s="164"/>
      <c r="AB116" s="165"/>
      <c r="AC116" s="161"/>
      <c r="AD116" s="167"/>
      <c r="AE116" s="162"/>
      <c r="AF116" s="164"/>
      <c r="AG116" s="165"/>
      <c r="AH116" s="185"/>
      <c r="AI116" s="167"/>
      <c r="AJ116" s="162"/>
      <c r="AK116" s="164"/>
      <c r="AL116" s="165"/>
      <c r="AM116" s="185"/>
      <c r="AN116" s="167"/>
      <c r="AO116" s="162"/>
      <c r="AP116" s="185"/>
      <c r="AQ116" s="167"/>
      <c r="AR116" s="162"/>
      <c r="AS116" s="166"/>
      <c r="AT116" s="165"/>
      <c r="AU116" s="185"/>
      <c r="AV116" s="167"/>
      <c r="AW116" s="162"/>
      <c r="AX116" s="163"/>
      <c r="AY116" s="167"/>
      <c r="AZ116" s="370"/>
    </row>
    <row r="117" spans="1:52" ht="33.75" customHeight="1">
      <c r="A117" s="374"/>
      <c r="B117" s="377"/>
      <c r="C117" s="377"/>
      <c r="D117" s="169" t="s">
        <v>43</v>
      </c>
      <c r="E117" s="147">
        <f t="shared" si="182"/>
        <v>0</v>
      </c>
      <c r="F117" s="147">
        <f t="shared" si="179"/>
        <v>0</v>
      </c>
      <c r="G117" s="175"/>
      <c r="H117" s="148">
        <v>0</v>
      </c>
      <c r="I117" s="148">
        <v>0</v>
      </c>
      <c r="J117" s="171"/>
      <c r="K117" s="148"/>
      <c r="L117" s="148"/>
      <c r="M117" s="171"/>
      <c r="N117" s="148"/>
      <c r="O117" s="148"/>
      <c r="P117" s="173"/>
      <c r="Q117" s="148"/>
      <c r="R117" s="148"/>
      <c r="S117" s="171"/>
      <c r="T117" s="148"/>
      <c r="U117" s="148"/>
      <c r="V117" s="171"/>
      <c r="W117" s="148"/>
      <c r="X117" s="148"/>
      <c r="Y117" s="171"/>
      <c r="Z117" s="148"/>
      <c r="AA117" s="151"/>
      <c r="AB117" s="172"/>
      <c r="AC117" s="171"/>
      <c r="AD117" s="173"/>
      <c r="AE117" s="148"/>
      <c r="AF117" s="151"/>
      <c r="AG117" s="172"/>
      <c r="AH117" s="177"/>
      <c r="AI117" s="173"/>
      <c r="AJ117" s="148"/>
      <c r="AK117" s="151"/>
      <c r="AL117" s="172"/>
      <c r="AM117" s="177"/>
      <c r="AN117" s="173"/>
      <c r="AO117" s="148"/>
      <c r="AP117" s="177"/>
      <c r="AQ117" s="173"/>
      <c r="AR117" s="148"/>
      <c r="AS117" s="149"/>
      <c r="AT117" s="172"/>
      <c r="AU117" s="177"/>
      <c r="AV117" s="173"/>
      <c r="AW117" s="148"/>
      <c r="AX117" s="148"/>
      <c r="AY117" s="173"/>
      <c r="AZ117" s="371"/>
    </row>
    <row r="118" spans="1:52" ht="18.75" customHeight="1">
      <c r="A118" s="393" t="s">
        <v>302</v>
      </c>
      <c r="B118" s="402"/>
      <c r="C118" s="403"/>
      <c r="D118" s="174" t="s">
        <v>41</v>
      </c>
      <c r="E118" s="147">
        <f>E119+E120+E121</f>
        <v>9090.9000000000015</v>
      </c>
      <c r="F118" s="147">
        <f>F119+F120+F121</f>
        <v>0</v>
      </c>
      <c r="G118" s="175">
        <f t="shared" si="60"/>
        <v>0</v>
      </c>
      <c r="H118" s="147">
        <f>H119+H120+H121</f>
        <v>0</v>
      </c>
      <c r="I118" s="147">
        <f>I119+I120+I121</f>
        <v>0</v>
      </c>
      <c r="J118" s="175"/>
      <c r="K118" s="147">
        <f>K119+K120+K121</f>
        <v>0</v>
      </c>
      <c r="L118" s="147">
        <f>L119+L120+L121</f>
        <v>0</v>
      </c>
      <c r="M118" s="168"/>
      <c r="N118" s="147">
        <f>N119+N120+N121</f>
        <v>0</v>
      </c>
      <c r="O118" s="147">
        <f>O119+O120+O121</f>
        <v>0</v>
      </c>
      <c r="P118" s="168"/>
      <c r="Q118" s="147">
        <f>Q119+Q120+Q121</f>
        <v>0</v>
      </c>
      <c r="R118" s="147">
        <f>R119+R120+R121</f>
        <v>0</v>
      </c>
      <c r="S118" s="168"/>
      <c r="T118" s="147">
        <f>T119+T120+T121</f>
        <v>0</v>
      </c>
      <c r="U118" s="147">
        <f>U119+U120+U121</f>
        <v>0</v>
      </c>
      <c r="V118" s="168"/>
      <c r="W118" s="147">
        <f>W119+W120+W121</f>
        <v>0</v>
      </c>
      <c r="X118" s="147">
        <f>X119+X120+X121</f>
        <v>0</v>
      </c>
      <c r="Y118" s="168"/>
      <c r="Z118" s="147">
        <f t="shared" ref="Z118:AC118" si="183">Z119+Z120+Z121</f>
        <v>0</v>
      </c>
      <c r="AA118" s="147">
        <f t="shared" si="183"/>
        <v>0</v>
      </c>
      <c r="AB118" s="147">
        <f t="shared" si="183"/>
        <v>0</v>
      </c>
      <c r="AC118" s="147">
        <f t="shared" si="183"/>
        <v>0</v>
      </c>
      <c r="AD118" s="168"/>
      <c r="AE118" s="147">
        <f t="shared" ref="AE118:AH118" si="184">AE119+AE120+AE121</f>
        <v>0</v>
      </c>
      <c r="AF118" s="147">
        <f t="shared" si="184"/>
        <v>0</v>
      </c>
      <c r="AG118" s="147">
        <f t="shared" si="184"/>
        <v>0</v>
      </c>
      <c r="AH118" s="147">
        <f t="shared" si="184"/>
        <v>0</v>
      </c>
      <c r="AI118" s="168"/>
      <c r="AJ118" s="147">
        <f t="shared" ref="AJ118:AM118" si="185">AJ119+AJ120+AJ121</f>
        <v>0</v>
      </c>
      <c r="AK118" s="147">
        <f t="shared" si="185"/>
        <v>0</v>
      </c>
      <c r="AL118" s="147">
        <f t="shared" si="185"/>
        <v>0</v>
      </c>
      <c r="AM118" s="147">
        <f t="shared" si="185"/>
        <v>0</v>
      </c>
      <c r="AN118" s="168"/>
      <c r="AO118" s="147">
        <f>AO119+AO120+AO121</f>
        <v>0</v>
      </c>
      <c r="AP118" s="147">
        <f>AP119+AP120+AP121</f>
        <v>0</v>
      </c>
      <c r="AQ118" s="168"/>
      <c r="AR118" s="147">
        <f t="shared" ref="AR118:AU118" si="186">AR119+AR120+AR121</f>
        <v>0</v>
      </c>
      <c r="AS118" s="147">
        <f t="shared" si="186"/>
        <v>0</v>
      </c>
      <c r="AT118" s="147">
        <f t="shared" si="186"/>
        <v>0</v>
      </c>
      <c r="AU118" s="147">
        <f t="shared" si="186"/>
        <v>0</v>
      </c>
      <c r="AV118" s="168"/>
      <c r="AW118" s="147">
        <f>AW119+AW120+AW121</f>
        <v>9090.9000000000015</v>
      </c>
      <c r="AX118" s="147">
        <f>AX119+AX120+AX121</f>
        <v>0</v>
      </c>
      <c r="AY118" s="168">
        <f>AX118/AW118*100</f>
        <v>0</v>
      </c>
      <c r="AZ118" s="369"/>
    </row>
    <row r="119" spans="1:52" ht="31.2">
      <c r="A119" s="396"/>
      <c r="B119" s="404"/>
      <c r="C119" s="405"/>
      <c r="D119" s="176" t="s">
        <v>37</v>
      </c>
      <c r="E119" s="147">
        <f t="shared" ref="E119:E124" si="187">H119+K119+N119+Q119+T119+W119+Z119+AE119+AJ119+AO119+AR119+AW119</f>
        <v>0</v>
      </c>
      <c r="F119" s="147">
        <f t="shared" ref="F119:F124" si="188">F21</f>
        <v>0</v>
      </c>
      <c r="G119" s="175"/>
      <c r="H119" s="147">
        <f t="shared" ref="H119" si="189">K119+N119+Q119+T119+W119+Z119+AC119+AH119+AM119+AR119+AU119+AZ119</f>
        <v>0</v>
      </c>
      <c r="I119" s="147">
        <f t="shared" ref="I119:I124" si="190">I21</f>
        <v>0</v>
      </c>
      <c r="J119" s="175"/>
      <c r="K119" s="147">
        <f t="shared" ref="K119" si="191">N119+Q119+T119+W119+Z119+AC119+AF119+AK119+AP119+AU119+AX119+BC119</f>
        <v>0</v>
      </c>
      <c r="L119" s="147">
        <f t="shared" ref="L119:L124" si="192">L21</f>
        <v>0</v>
      </c>
      <c r="M119" s="148"/>
      <c r="N119" s="147">
        <f t="shared" ref="N119" si="193">Q119+T119+W119+Z119+AC119+AF119+AI119+AN119+AS119+AX119+BA119+BF119</f>
        <v>0</v>
      </c>
      <c r="O119" s="147">
        <f t="shared" ref="O119:O124" si="194">O21</f>
        <v>0</v>
      </c>
      <c r="P119" s="148"/>
      <c r="Q119" s="147">
        <f t="shared" ref="Q119" si="195">T119+W119+Z119+AC119+AF119+AI119+AL119+AQ119+AV119+BA119+BD119+BI119</f>
        <v>0</v>
      </c>
      <c r="R119" s="147">
        <f t="shared" ref="R119:R124" si="196">R21</f>
        <v>0</v>
      </c>
      <c r="S119" s="148"/>
      <c r="T119" s="147">
        <f t="shared" ref="T119" si="197">W119+Z119+AC119+AF119+AI119+AL119+AO119+AT119+AY119+BD119+BG119+BL119</f>
        <v>0</v>
      </c>
      <c r="U119" s="147">
        <f t="shared" ref="U119:U124" si="198">U21</f>
        <v>0</v>
      </c>
      <c r="V119" s="148"/>
      <c r="W119" s="147">
        <f t="shared" ref="W119" si="199">Z119+AC119+AF119+AI119+AL119+AO119+AR119+AW119+BB119+BG119+BJ119+BO119</f>
        <v>0</v>
      </c>
      <c r="X119" s="147">
        <f t="shared" ref="X119:X124" si="200">X21</f>
        <v>0</v>
      </c>
      <c r="Y119" s="148"/>
      <c r="Z119" s="147">
        <f t="shared" ref="Z119" si="201">AC119+AF119+AI119+AL119+AO119+AR119+AU119+AZ119+BE119+BJ119+BM119+BR119</f>
        <v>0</v>
      </c>
      <c r="AA119" s="147">
        <f t="shared" ref="AA119" si="202">AA21</f>
        <v>0</v>
      </c>
      <c r="AB119" s="147">
        <f t="shared" ref="AB119" si="203">AE119+AH119+AK119+AN119+AQ119+AT119+AW119+BB119+BG119+BL119+BO119+BT119</f>
        <v>0</v>
      </c>
      <c r="AC119" s="147">
        <f t="shared" ref="AC119:AC124" si="204">AC21</f>
        <v>0</v>
      </c>
      <c r="AD119" s="148"/>
      <c r="AE119" s="147">
        <f t="shared" ref="AE119" si="205">AH119+AK119+AN119+AQ119+AT119+AW119+AZ119+BE119+BJ119+BO119+BR119+BW119</f>
        <v>0</v>
      </c>
      <c r="AF119" s="147">
        <f t="shared" ref="AF119" si="206">AF21</f>
        <v>0</v>
      </c>
      <c r="AG119" s="147">
        <f t="shared" ref="AG119" si="207">AJ119+AM119+AP119+AS119+AV119+AY119+BB119+BG119+BL119+BQ119+BT119+BY119</f>
        <v>0</v>
      </c>
      <c r="AH119" s="147">
        <f t="shared" ref="AH119:AH124" si="208">AH21</f>
        <v>0</v>
      </c>
      <c r="AI119" s="148"/>
      <c r="AJ119" s="147">
        <f t="shared" ref="AJ119" si="209">AM119+AP119+AS119+AV119+AY119+BB119+BE119+BJ119+BO119+BT119+BW119+CB119</f>
        <v>0</v>
      </c>
      <c r="AK119" s="147">
        <f t="shared" ref="AK119" si="210">AK21</f>
        <v>0</v>
      </c>
      <c r="AL119" s="147">
        <f t="shared" ref="AL119" si="211">AO119+AR119+AU119+AX119+BA119+BD119+BG119+BL119+BQ119+BV119+BY119+CD119</f>
        <v>0</v>
      </c>
      <c r="AM119" s="147">
        <f t="shared" ref="AM119:AM124" si="212">AM21</f>
        <v>0</v>
      </c>
      <c r="AN119" s="148"/>
      <c r="AO119" s="147">
        <f t="shared" ref="AO119" si="213">AR119+AU119+AX119+BA119+BD119+BG119+BJ119+BO119+BT119+BY119+CB119+CG119</f>
        <v>0</v>
      </c>
      <c r="AP119" s="147">
        <f t="shared" ref="AP119:AP124" si="214">AP21</f>
        <v>0</v>
      </c>
      <c r="AQ119" s="148"/>
      <c r="AR119" s="147">
        <f t="shared" ref="AR119" si="215">AU119+AX119+BA119+BD119+BG119+BJ119+BM119+BR119+BW119+CB119+CE119+CJ119</f>
        <v>0</v>
      </c>
      <c r="AS119" s="147">
        <f t="shared" ref="AS119" si="216">AS21</f>
        <v>0</v>
      </c>
      <c r="AT119" s="147">
        <f t="shared" ref="AT119" si="217">AW119+AZ119+BC119+BF119+BI119+BL119+BO119+BT119+BY119+CD119+CG119+CL119</f>
        <v>0</v>
      </c>
      <c r="AU119" s="147">
        <f t="shared" ref="AU119:AU124" si="218">AU21</f>
        <v>0</v>
      </c>
      <c r="AV119" s="148"/>
      <c r="AW119" s="147">
        <f t="shared" ref="AW119" si="219">AZ119+BC119+BF119+BI119+BL119+BO119+BR119+BW119+CB119+CG119+CJ119+CO119</f>
        <v>0</v>
      </c>
      <c r="AX119" s="147">
        <f t="shared" ref="AX119:AX124" si="220">AX21</f>
        <v>0</v>
      </c>
      <c r="AY119" s="148">
        <f t="shared" ref="AY119:AY124" si="221">AY56+AY42</f>
        <v>0</v>
      </c>
      <c r="AZ119" s="370"/>
    </row>
    <row r="120" spans="1:52" ht="64.5" customHeight="1">
      <c r="A120" s="396"/>
      <c r="B120" s="404"/>
      <c r="C120" s="405"/>
      <c r="D120" s="179" t="s">
        <v>2</v>
      </c>
      <c r="E120" s="147">
        <f>E22</f>
        <v>8090.9000000000005</v>
      </c>
      <c r="F120" s="147">
        <f t="shared" si="188"/>
        <v>0</v>
      </c>
      <c r="G120" s="175">
        <f t="shared" si="60"/>
        <v>0</v>
      </c>
      <c r="H120" s="147">
        <f>H22</f>
        <v>0</v>
      </c>
      <c r="I120" s="147">
        <f t="shared" si="190"/>
        <v>0</v>
      </c>
      <c r="J120" s="175"/>
      <c r="K120" s="147">
        <f>K22</f>
        <v>0</v>
      </c>
      <c r="L120" s="147">
        <f t="shared" si="192"/>
        <v>0</v>
      </c>
      <c r="M120" s="148"/>
      <c r="N120" s="147">
        <f>N22</f>
        <v>0</v>
      </c>
      <c r="O120" s="147">
        <f t="shared" si="194"/>
        <v>0</v>
      </c>
      <c r="P120" s="148"/>
      <c r="Q120" s="147">
        <f>Q22</f>
        <v>0</v>
      </c>
      <c r="R120" s="147">
        <f t="shared" si="196"/>
        <v>0</v>
      </c>
      <c r="S120" s="148"/>
      <c r="T120" s="147">
        <f>T22</f>
        <v>0</v>
      </c>
      <c r="U120" s="147">
        <f t="shared" si="198"/>
        <v>0</v>
      </c>
      <c r="V120" s="148"/>
      <c r="W120" s="147">
        <f>W22</f>
        <v>0</v>
      </c>
      <c r="X120" s="147">
        <f t="shared" si="200"/>
        <v>0</v>
      </c>
      <c r="Y120" s="148"/>
      <c r="Z120" s="147">
        <f t="shared" ref="Z120:AB120" si="222">Z22</f>
        <v>0</v>
      </c>
      <c r="AA120" s="147">
        <f t="shared" si="222"/>
        <v>0</v>
      </c>
      <c r="AB120" s="147">
        <f t="shared" si="222"/>
        <v>0</v>
      </c>
      <c r="AC120" s="147">
        <f t="shared" si="204"/>
        <v>0</v>
      </c>
      <c r="AD120" s="148"/>
      <c r="AE120" s="147">
        <f t="shared" ref="AE120:AG120" si="223">AE22</f>
        <v>0</v>
      </c>
      <c r="AF120" s="147">
        <f t="shared" si="223"/>
        <v>0</v>
      </c>
      <c r="AG120" s="147">
        <f t="shared" si="223"/>
        <v>0</v>
      </c>
      <c r="AH120" s="147">
        <f t="shared" si="208"/>
        <v>0</v>
      </c>
      <c r="AI120" s="148"/>
      <c r="AJ120" s="147">
        <f t="shared" ref="AJ120:AL120" si="224">AJ22</f>
        <v>0</v>
      </c>
      <c r="AK120" s="147">
        <f t="shared" si="224"/>
        <v>0</v>
      </c>
      <c r="AL120" s="147">
        <f t="shared" si="224"/>
        <v>0</v>
      </c>
      <c r="AM120" s="147">
        <f t="shared" si="212"/>
        <v>0</v>
      </c>
      <c r="AN120" s="148"/>
      <c r="AO120" s="147">
        <f>AO22</f>
        <v>0</v>
      </c>
      <c r="AP120" s="147">
        <f t="shared" si="214"/>
        <v>0</v>
      </c>
      <c r="AQ120" s="148"/>
      <c r="AR120" s="147">
        <f t="shared" ref="AR120:AT120" si="225">AR22</f>
        <v>0</v>
      </c>
      <c r="AS120" s="147">
        <f t="shared" si="225"/>
        <v>0</v>
      </c>
      <c r="AT120" s="147">
        <f t="shared" si="225"/>
        <v>0</v>
      </c>
      <c r="AU120" s="147">
        <f t="shared" si="218"/>
        <v>0</v>
      </c>
      <c r="AV120" s="148"/>
      <c r="AW120" s="147">
        <f>AW22</f>
        <v>8090.9000000000005</v>
      </c>
      <c r="AX120" s="147">
        <f t="shared" si="220"/>
        <v>0</v>
      </c>
      <c r="AY120" s="148">
        <f t="shared" si="221"/>
        <v>0</v>
      </c>
      <c r="AZ120" s="370"/>
    </row>
    <row r="121" spans="1:52" ht="21.75" customHeight="1">
      <c r="A121" s="396"/>
      <c r="B121" s="404"/>
      <c r="C121" s="405"/>
      <c r="D121" s="294" t="s">
        <v>284</v>
      </c>
      <c r="E121" s="147">
        <f>E23</f>
        <v>1000.0000000000001</v>
      </c>
      <c r="F121" s="147">
        <f t="shared" si="188"/>
        <v>0</v>
      </c>
      <c r="G121" s="175">
        <f t="shared" si="60"/>
        <v>0</v>
      </c>
      <c r="H121" s="147">
        <f>H23</f>
        <v>0</v>
      </c>
      <c r="I121" s="147">
        <f t="shared" si="190"/>
        <v>0</v>
      </c>
      <c r="J121" s="175"/>
      <c r="K121" s="147">
        <f>K23</f>
        <v>0</v>
      </c>
      <c r="L121" s="147">
        <f t="shared" si="192"/>
        <v>0</v>
      </c>
      <c r="M121" s="148"/>
      <c r="N121" s="147">
        <f>N23</f>
        <v>0</v>
      </c>
      <c r="O121" s="147">
        <f t="shared" si="194"/>
        <v>0</v>
      </c>
      <c r="P121" s="148"/>
      <c r="Q121" s="147">
        <f>Q23</f>
        <v>0</v>
      </c>
      <c r="R121" s="147">
        <f t="shared" si="196"/>
        <v>0</v>
      </c>
      <c r="S121" s="148"/>
      <c r="T121" s="147">
        <f>T23</f>
        <v>0</v>
      </c>
      <c r="U121" s="147">
        <f t="shared" si="198"/>
        <v>0</v>
      </c>
      <c r="V121" s="148"/>
      <c r="W121" s="147">
        <f>W23</f>
        <v>0</v>
      </c>
      <c r="X121" s="147">
        <f t="shared" si="200"/>
        <v>0</v>
      </c>
      <c r="Y121" s="148"/>
      <c r="Z121" s="147">
        <f>Z23</f>
        <v>0</v>
      </c>
      <c r="AA121" s="147">
        <f>AA23</f>
        <v>0</v>
      </c>
      <c r="AB121" s="147">
        <f>AB23</f>
        <v>0</v>
      </c>
      <c r="AC121" s="147">
        <f t="shared" si="204"/>
        <v>0</v>
      </c>
      <c r="AD121" s="148"/>
      <c r="AE121" s="147">
        <f>AE23</f>
        <v>0</v>
      </c>
      <c r="AF121" s="147">
        <f>AF23</f>
        <v>0</v>
      </c>
      <c r="AG121" s="147">
        <f>AG23</f>
        <v>0</v>
      </c>
      <c r="AH121" s="147">
        <f t="shared" si="208"/>
        <v>0</v>
      </c>
      <c r="AI121" s="148"/>
      <c r="AJ121" s="147">
        <f>AJ23</f>
        <v>0</v>
      </c>
      <c r="AK121" s="147">
        <f>AK23</f>
        <v>0</v>
      </c>
      <c r="AL121" s="147">
        <f>AL23</f>
        <v>0</v>
      </c>
      <c r="AM121" s="147">
        <f t="shared" si="212"/>
        <v>0</v>
      </c>
      <c r="AN121" s="148"/>
      <c r="AO121" s="147">
        <f>AO23</f>
        <v>0</v>
      </c>
      <c r="AP121" s="147">
        <f t="shared" si="214"/>
        <v>0</v>
      </c>
      <c r="AQ121" s="148"/>
      <c r="AR121" s="147">
        <f>AR23</f>
        <v>0</v>
      </c>
      <c r="AS121" s="147">
        <f>AS23</f>
        <v>0</v>
      </c>
      <c r="AT121" s="147">
        <f>AT23</f>
        <v>0</v>
      </c>
      <c r="AU121" s="147">
        <f t="shared" si="218"/>
        <v>0</v>
      </c>
      <c r="AV121" s="148"/>
      <c r="AW121" s="147">
        <f>AW23</f>
        <v>1000.0000000000001</v>
      </c>
      <c r="AX121" s="147">
        <f t="shared" si="220"/>
        <v>0</v>
      </c>
      <c r="AY121" s="148">
        <f t="shared" si="221"/>
        <v>0</v>
      </c>
      <c r="AZ121" s="370"/>
    </row>
    <row r="122" spans="1:52" ht="87.75" customHeight="1">
      <c r="A122" s="396"/>
      <c r="B122" s="404"/>
      <c r="C122" s="405"/>
      <c r="D122" s="294" t="s">
        <v>289</v>
      </c>
      <c r="E122" s="147"/>
      <c r="F122" s="147">
        <f t="shared" si="188"/>
        <v>0</v>
      </c>
      <c r="G122" s="175"/>
      <c r="H122" s="147"/>
      <c r="I122" s="147">
        <f t="shared" si="190"/>
        <v>0</v>
      </c>
      <c r="J122" s="175"/>
      <c r="K122" s="147"/>
      <c r="L122" s="147">
        <f t="shared" si="192"/>
        <v>0</v>
      </c>
      <c r="M122" s="148"/>
      <c r="N122" s="147"/>
      <c r="O122" s="147">
        <f t="shared" si="194"/>
        <v>0</v>
      </c>
      <c r="P122" s="148"/>
      <c r="Q122" s="147"/>
      <c r="R122" s="147">
        <f t="shared" si="196"/>
        <v>0</v>
      </c>
      <c r="S122" s="148"/>
      <c r="T122" s="147"/>
      <c r="U122" s="147">
        <f t="shared" si="198"/>
        <v>0</v>
      </c>
      <c r="V122" s="148"/>
      <c r="W122" s="147"/>
      <c r="X122" s="147">
        <f t="shared" si="200"/>
        <v>0</v>
      </c>
      <c r="Y122" s="148"/>
      <c r="Z122" s="147"/>
      <c r="AA122" s="147">
        <f>AA24</f>
        <v>0</v>
      </c>
      <c r="AB122" s="147"/>
      <c r="AC122" s="147">
        <f t="shared" si="204"/>
        <v>0</v>
      </c>
      <c r="AD122" s="148"/>
      <c r="AE122" s="147"/>
      <c r="AF122" s="147">
        <f>AF24</f>
        <v>0</v>
      </c>
      <c r="AG122" s="147"/>
      <c r="AH122" s="147">
        <f t="shared" si="208"/>
        <v>0</v>
      </c>
      <c r="AI122" s="148"/>
      <c r="AJ122" s="147"/>
      <c r="AK122" s="147">
        <f>AK24</f>
        <v>0</v>
      </c>
      <c r="AL122" s="147"/>
      <c r="AM122" s="147">
        <f t="shared" si="212"/>
        <v>0</v>
      </c>
      <c r="AN122" s="148"/>
      <c r="AO122" s="147"/>
      <c r="AP122" s="147">
        <f t="shared" si="214"/>
        <v>0</v>
      </c>
      <c r="AQ122" s="148"/>
      <c r="AR122" s="147"/>
      <c r="AS122" s="147">
        <f>AS24</f>
        <v>0</v>
      </c>
      <c r="AT122" s="147"/>
      <c r="AU122" s="147">
        <f t="shared" si="218"/>
        <v>0</v>
      </c>
      <c r="AV122" s="148"/>
      <c r="AW122" s="147"/>
      <c r="AX122" s="147">
        <f t="shared" si="220"/>
        <v>0</v>
      </c>
      <c r="AY122" s="148">
        <f t="shared" si="221"/>
        <v>0</v>
      </c>
      <c r="AZ122" s="370"/>
    </row>
    <row r="123" spans="1:52" ht="21.75" customHeight="1">
      <c r="A123" s="396"/>
      <c r="B123" s="404"/>
      <c r="C123" s="405"/>
      <c r="D123" s="294" t="s">
        <v>285</v>
      </c>
      <c r="E123" s="147">
        <f t="shared" si="187"/>
        <v>0</v>
      </c>
      <c r="F123" s="147">
        <f t="shared" si="188"/>
        <v>0</v>
      </c>
      <c r="G123" s="175"/>
      <c r="H123" s="147">
        <f t="shared" ref="H123:H124" si="226">K123+N123+Q123+T123+W123+Z123+AC123+AH123+AM123+AR123+AU123+AZ123</f>
        <v>0</v>
      </c>
      <c r="I123" s="147">
        <f t="shared" si="190"/>
        <v>0</v>
      </c>
      <c r="J123" s="175"/>
      <c r="K123" s="147">
        <f t="shared" ref="K123:K124" si="227">N123+Q123+T123+W123+Z123+AC123+AF123+AK123+AP123+AU123+AX123+BC123</f>
        <v>0</v>
      </c>
      <c r="L123" s="147">
        <f t="shared" si="192"/>
        <v>0</v>
      </c>
      <c r="M123" s="148"/>
      <c r="N123" s="147">
        <f t="shared" ref="N123:N124" si="228">Q123+T123+W123+Z123+AC123+AF123+AI123+AN123+AS123+AX123+BA123+BF123</f>
        <v>0</v>
      </c>
      <c r="O123" s="147">
        <f t="shared" si="194"/>
        <v>0</v>
      </c>
      <c r="P123" s="148"/>
      <c r="Q123" s="147">
        <f t="shared" ref="Q123:Q124" si="229">T123+W123+Z123+AC123+AF123+AI123+AL123+AQ123+AV123+BA123+BD123+BI123</f>
        <v>0</v>
      </c>
      <c r="R123" s="147">
        <f t="shared" si="196"/>
        <v>0</v>
      </c>
      <c r="S123" s="148"/>
      <c r="T123" s="147">
        <f t="shared" ref="T123:T124" si="230">W123+Z123+AC123+AF123+AI123+AL123+AO123+AT123+AY123+BD123+BG123+BL123</f>
        <v>0</v>
      </c>
      <c r="U123" s="147">
        <f t="shared" si="198"/>
        <v>0</v>
      </c>
      <c r="V123" s="148"/>
      <c r="W123" s="147">
        <f t="shared" ref="W123:W124" si="231">Z123+AC123+AF123+AI123+AL123+AO123+AR123+AW123+BB123+BG123+BJ123+BO123</f>
        <v>0</v>
      </c>
      <c r="X123" s="147">
        <f t="shared" si="200"/>
        <v>0</v>
      </c>
      <c r="Y123" s="148"/>
      <c r="Z123" s="147">
        <f t="shared" ref="Z123:Z124" si="232">AC123+AF123+AI123+AL123+AO123+AR123+AU123+AZ123+BE123+BJ123+BM123+BR123</f>
        <v>0</v>
      </c>
      <c r="AA123" s="147">
        <f>AA25</f>
        <v>0</v>
      </c>
      <c r="AB123" s="147">
        <f t="shared" ref="AB123:AB124" si="233">AE123+AH123+AK123+AN123+AQ123+AT123+AW123+BB123+BG123+BL123+BO123+BT123</f>
        <v>0</v>
      </c>
      <c r="AC123" s="147">
        <f t="shared" si="204"/>
        <v>0</v>
      </c>
      <c r="AD123" s="148"/>
      <c r="AE123" s="147">
        <f t="shared" ref="AE123:AE124" si="234">AH123+AK123+AN123+AQ123+AT123+AW123+AZ123+BE123+BJ123+BO123+BR123+BW123</f>
        <v>0</v>
      </c>
      <c r="AF123" s="147">
        <f>AF25</f>
        <v>0</v>
      </c>
      <c r="AG123" s="147">
        <f t="shared" ref="AG123:AG124" si="235">AJ123+AM123+AP123+AS123+AV123+AY123+BB123+BG123+BL123+BQ123+BT123+BY123</f>
        <v>0</v>
      </c>
      <c r="AH123" s="147">
        <f t="shared" si="208"/>
        <v>0</v>
      </c>
      <c r="AI123" s="148"/>
      <c r="AJ123" s="147">
        <f t="shared" ref="AJ123:AJ124" si="236">AM123+AP123+AS123+AV123+AY123+BB123+BE123+BJ123+BO123+BT123+BW123+CB123</f>
        <v>0</v>
      </c>
      <c r="AK123" s="147">
        <f>AK25</f>
        <v>0</v>
      </c>
      <c r="AL123" s="147">
        <f t="shared" ref="AL123:AL124" si="237">AO123+AR123+AU123+AX123+BA123+BD123+BG123+BL123+BQ123+BV123+BY123+CD123</f>
        <v>0</v>
      </c>
      <c r="AM123" s="147">
        <f t="shared" si="212"/>
        <v>0</v>
      </c>
      <c r="AN123" s="148"/>
      <c r="AO123" s="147">
        <f t="shared" ref="AO123:AO124" si="238">AR123+AU123+AX123+BA123+BD123+BG123+BJ123+BO123+BT123+BY123+CB123+CG123</f>
        <v>0</v>
      </c>
      <c r="AP123" s="147">
        <f t="shared" si="214"/>
        <v>0</v>
      </c>
      <c r="AQ123" s="148"/>
      <c r="AR123" s="147">
        <f t="shared" ref="AR123:AR124" si="239">AU123+AX123+BA123+BD123+BG123+BJ123+BM123+BR123+BW123+CB123+CE123+CJ123</f>
        <v>0</v>
      </c>
      <c r="AS123" s="147">
        <f>AS25</f>
        <v>0</v>
      </c>
      <c r="AT123" s="147">
        <f t="shared" ref="AT123:AT124" si="240">AW123+AZ123+BC123+BF123+BI123+BL123+BO123+BT123+BY123+CD123+CG123+CL123</f>
        <v>0</v>
      </c>
      <c r="AU123" s="147">
        <f t="shared" si="218"/>
        <v>0</v>
      </c>
      <c r="AV123" s="148"/>
      <c r="AW123" s="147">
        <f t="shared" ref="AW123:AW124" si="241">AZ123+BC123+BF123+BI123+BL123+BO123+BR123+BW123+CB123+CG123+CJ123+CO123</f>
        <v>0</v>
      </c>
      <c r="AX123" s="147">
        <f t="shared" si="220"/>
        <v>0</v>
      </c>
      <c r="AY123" s="148">
        <f t="shared" si="221"/>
        <v>0</v>
      </c>
      <c r="AZ123" s="370"/>
    </row>
    <row r="124" spans="1:52" ht="33.75" customHeight="1">
      <c r="A124" s="399"/>
      <c r="B124" s="406"/>
      <c r="C124" s="407"/>
      <c r="D124" s="169" t="s">
        <v>43</v>
      </c>
      <c r="E124" s="147">
        <f t="shared" si="187"/>
        <v>0</v>
      </c>
      <c r="F124" s="147">
        <f t="shared" si="188"/>
        <v>0</v>
      </c>
      <c r="G124" s="175"/>
      <c r="H124" s="147">
        <f t="shared" si="226"/>
        <v>0</v>
      </c>
      <c r="I124" s="147">
        <f t="shared" si="190"/>
        <v>0</v>
      </c>
      <c r="J124" s="175"/>
      <c r="K124" s="147">
        <f t="shared" si="227"/>
        <v>0</v>
      </c>
      <c r="L124" s="147">
        <f t="shared" si="192"/>
        <v>0</v>
      </c>
      <c r="M124" s="148">
        <f t="shared" ref="M124:AV124" si="242">M61+M47</f>
        <v>0</v>
      </c>
      <c r="N124" s="147">
        <f t="shared" si="228"/>
        <v>0</v>
      </c>
      <c r="O124" s="147">
        <f t="shared" si="194"/>
        <v>0</v>
      </c>
      <c r="P124" s="148">
        <f t="shared" si="242"/>
        <v>0</v>
      </c>
      <c r="Q124" s="147">
        <f t="shared" si="229"/>
        <v>0</v>
      </c>
      <c r="R124" s="147">
        <f t="shared" si="196"/>
        <v>0</v>
      </c>
      <c r="S124" s="148">
        <f t="shared" si="242"/>
        <v>0</v>
      </c>
      <c r="T124" s="147">
        <f t="shared" si="230"/>
        <v>0</v>
      </c>
      <c r="U124" s="147">
        <f t="shared" si="198"/>
        <v>0</v>
      </c>
      <c r="V124" s="148">
        <f t="shared" si="242"/>
        <v>0</v>
      </c>
      <c r="W124" s="147">
        <f t="shared" si="231"/>
        <v>0</v>
      </c>
      <c r="X124" s="147">
        <f t="shared" si="200"/>
        <v>0</v>
      </c>
      <c r="Y124" s="148">
        <f t="shared" si="242"/>
        <v>0</v>
      </c>
      <c r="Z124" s="147">
        <f t="shared" si="232"/>
        <v>0</v>
      </c>
      <c r="AA124" s="147">
        <f>AA26</f>
        <v>0</v>
      </c>
      <c r="AB124" s="147">
        <f t="shared" si="233"/>
        <v>0</v>
      </c>
      <c r="AC124" s="147">
        <f t="shared" si="204"/>
        <v>0</v>
      </c>
      <c r="AD124" s="148">
        <f t="shared" si="242"/>
        <v>0</v>
      </c>
      <c r="AE124" s="147">
        <f t="shared" si="234"/>
        <v>0</v>
      </c>
      <c r="AF124" s="147">
        <f>AF26</f>
        <v>0</v>
      </c>
      <c r="AG124" s="147">
        <f t="shared" si="235"/>
        <v>0</v>
      </c>
      <c r="AH124" s="147">
        <f t="shared" si="208"/>
        <v>0</v>
      </c>
      <c r="AI124" s="148">
        <f t="shared" si="242"/>
        <v>0</v>
      </c>
      <c r="AJ124" s="147">
        <f t="shared" si="236"/>
        <v>0</v>
      </c>
      <c r="AK124" s="147">
        <f>AK26</f>
        <v>0</v>
      </c>
      <c r="AL124" s="147">
        <f t="shared" si="237"/>
        <v>0</v>
      </c>
      <c r="AM124" s="147">
        <f t="shared" si="212"/>
        <v>0</v>
      </c>
      <c r="AN124" s="148">
        <f t="shared" si="242"/>
        <v>0</v>
      </c>
      <c r="AO124" s="147">
        <f t="shared" si="238"/>
        <v>0</v>
      </c>
      <c r="AP124" s="147">
        <f t="shared" si="214"/>
        <v>0</v>
      </c>
      <c r="AQ124" s="148">
        <f t="shared" si="242"/>
        <v>0</v>
      </c>
      <c r="AR124" s="147">
        <f t="shared" si="239"/>
        <v>0</v>
      </c>
      <c r="AS124" s="147">
        <f>AS26</f>
        <v>0</v>
      </c>
      <c r="AT124" s="147">
        <f t="shared" si="240"/>
        <v>0</v>
      </c>
      <c r="AU124" s="147">
        <f t="shared" si="218"/>
        <v>0</v>
      </c>
      <c r="AV124" s="148">
        <f t="shared" si="242"/>
        <v>0</v>
      </c>
      <c r="AW124" s="147">
        <f t="shared" si="241"/>
        <v>0</v>
      </c>
      <c r="AX124" s="147">
        <f t="shared" si="220"/>
        <v>0</v>
      </c>
      <c r="AY124" s="148">
        <f t="shared" si="221"/>
        <v>0</v>
      </c>
      <c r="AZ124" s="371"/>
    </row>
    <row r="125" spans="1:52" ht="32.25" customHeight="1">
      <c r="A125" s="410" t="s">
        <v>303</v>
      </c>
      <c r="B125" s="411"/>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411"/>
      <c r="AR125" s="411"/>
      <c r="AS125" s="411"/>
      <c r="AT125" s="411"/>
      <c r="AU125" s="411"/>
      <c r="AV125" s="411"/>
      <c r="AW125" s="411"/>
      <c r="AX125" s="411"/>
      <c r="AY125" s="411"/>
      <c r="AZ125" s="412"/>
    </row>
    <row r="126" spans="1:52" ht="32.25" customHeight="1">
      <c r="A126" s="408" t="s">
        <v>371</v>
      </c>
      <c r="B126" s="409"/>
      <c r="C126" s="409"/>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09"/>
      <c r="AY126" s="409"/>
      <c r="AZ126" s="409"/>
    </row>
    <row r="127" spans="1:52" ht="18.75" customHeight="1">
      <c r="A127" s="372" t="s">
        <v>364</v>
      </c>
      <c r="B127" s="375" t="s">
        <v>367</v>
      </c>
      <c r="C127" s="375" t="s">
        <v>304</v>
      </c>
      <c r="D127" s="174" t="s">
        <v>41</v>
      </c>
      <c r="E127" s="274">
        <f>E129+E130</f>
        <v>18243.93</v>
      </c>
      <c r="F127" s="274">
        <f>F129+F130</f>
        <v>13599.3801</v>
      </c>
      <c r="G127" s="168">
        <f>F127/E127*100</f>
        <v>74.541944087704792</v>
      </c>
      <c r="H127" s="168">
        <v>0</v>
      </c>
      <c r="I127" s="168">
        <v>0</v>
      </c>
      <c r="J127" s="168"/>
      <c r="K127" s="168"/>
      <c r="L127" s="168"/>
      <c r="M127" s="168"/>
      <c r="N127" s="168">
        <f>N129+N130</f>
        <v>1843.7732999999998</v>
      </c>
      <c r="O127" s="168">
        <f>O129+O130</f>
        <v>1843.7732999999998</v>
      </c>
      <c r="P127" s="210">
        <f>O127/N127</f>
        <v>1</v>
      </c>
      <c r="Q127" s="168">
        <f>Q129+Q130+Q128</f>
        <v>0</v>
      </c>
      <c r="R127" s="168">
        <f>R129+R130+R128</f>
        <v>0</v>
      </c>
      <c r="S127" s="168"/>
      <c r="T127" s="168"/>
      <c r="U127" s="168"/>
      <c r="V127" s="168"/>
      <c r="W127" s="168">
        <f>W129+W130</f>
        <v>11755.6068</v>
      </c>
      <c r="X127" s="168">
        <f>X129+X130</f>
        <v>11755.6068</v>
      </c>
      <c r="Y127" s="210">
        <f>X127/W127</f>
        <v>1</v>
      </c>
      <c r="Z127" s="168"/>
      <c r="AA127" s="168"/>
      <c r="AB127" s="168"/>
      <c r="AC127" s="168"/>
      <c r="AD127" s="168"/>
      <c r="AE127" s="168">
        <f>AE129+AE130</f>
        <v>0</v>
      </c>
      <c r="AF127" s="168"/>
      <c r="AG127" s="168"/>
      <c r="AH127" s="168">
        <f>AH129+AH130</f>
        <v>0</v>
      </c>
      <c r="AI127" s="210"/>
      <c r="AJ127" s="219">
        <f>AJ128+AJ129+AJ130</f>
        <v>0</v>
      </c>
      <c r="AK127" s="168"/>
      <c r="AL127" s="168"/>
      <c r="AM127" s="168"/>
      <c r="AN127" s="168"/>
      <c r="AO127" s="168"/>
      <c r="AP127" s="168"/>
      <c r="AQ127" s="168"/>
      <c r="AR127" s="168">
        <f>AR129+AR130</f>
        <v>0</v>
      </c>
      <c r="AS127" s="168"/>
      <c r="AT127" s="168"/>
      <c r="AU127" s="219">
        <f>AU129+AU130</f>
        <v>0</v>
      </c>
      <c r="AV127" s="210"/>
      <c r="AW127" s="168">
        <f>AW129+AW130</f>
        <v>4644.5499</v>
      </c>
      <c r="AX127" s="168">
        <f>AX129+AX130</f>
        <v>0</v>
      </c>
      <c r="AY127" s="181">
        <f>AX127/AW127</f>
        <v>0</v>
      </c>
      <c r="AZ127" s="390"/>
    </row>
    <row r="128" spans="1:52" ht="31.2">
      <c r="A128" s="373"/>
      <c r="B128" s="376"/>
      <c r="C128" s="376"/>
      <c r="D128" s="176" t="s">
        <v>37</v>
      </c>
      <c r="E128" s="274">
        <f t="shared" ref="E128:E133" si="243">H128+K128+N128+Q128+T128+W128+Z128+AE128+AJ128+AO128+AR128+AW128</f>
        <v>0</v>
      </c>
      <c r="F128" s="147"/>
      <c r="G128" s="170"/>
      <c r="H128" s="148">
        <v>0</v>
      </c>
      <c r="I128" s="148">
        <v>0</v>
      </c>
      <c r="J128" s="171"/>
      <c r="K128" s="148"/>
      <c r="L128" s="148"/>
      <c r="M128" s="171"/>
      <c r="N128" s="148"/>
      <c r="O128" s="148"/>
      <c r="P128" s="173"/>
      <c r="Q128" s="148"/>
      <c r="R128" s="148"/>
      <c r="S128" s="171"/>
      <c r="T128" s="148"/>
      <c r="U128" s="148"/>
      <c r="V128" s="171"/>
      <c r="W128" s="148"/>
      <c r="X128" s="148"/>
      <c r="Y128" s="171"/>
      <c r="Z128" s="148"/>
      <c r="AA128" s="151"/>
      <c r="AB128" s="172"/>
      <c r="AC128" s="171"/>
      <c r="AD128" s="173"/>
      <c r="AE128" s="148"/>
      <c r="AF128" s="151"/>
      <c r="AG128" s="172"/>
      <c r="AH128" s="177"/>
      <c r="AI128" s="173"/>
      <c r="AJ128" s="275"/>
      <c r="AK128" s="151"/>
      <c r="AL128" s="172"/>
      <c r="AM128" s="177"/>
      <c r="AN128" s="173"/>
      <c r="AO128" s="178"/>
      <c r="AP128" s="148"/>
      <c r="AQ128" s="148"/>
      <c r="AR128" s="148"/>
      <c r="AS128" s="149"/>
      <c r="AT128" s="172"/>
      <c r="AU128" s="281"/>
      <c r="AV128" s="173"/>
      <c r="AW128" s="148"/>
      <c r="AX128" s="150"/>
      <c r="AY128" s="173"/>
      <c r="AZ128" s="391"/>
    </row>
    <row r="129" spans="1:52" ht="64.5" customHeight="1">
      <c r="A129" s="373"/>
      <c r="B129" s="376"/>
      <c r="C129" s="376"/>
      <c r="D129" s="179" t="s">
        <v>2</v>
      </c>
      <c r="E129" s="301">
        <f>Q129+AG129+AL129+AO129+AT129+AW129+N129+W129</f>
        <v>13510.3</v>
      </c>
      <c r="F129" s="301">
        <f>O129+X129+AC129+AH129+AM129+AP129+AU129</f>
        <v>12103.44824</v>
      </c>
      <c r="G129" s="168">
        <f>F129/E129*100</f>
        <v>89.586820721967683</v>
      </c>
      <c r="H129" s="153">
        <v>0</v>
      </c>
      <c r="I129" s="153">
        <v>0</v>
      </c>
      <c r="J129" s="154"/>
      <c r="K129" s="153"/>
      <c r="L129" s="153"/>
      <c r="M129" s="154"/>
      <c r="N129" s="153">
        <v>1640.9582399999999</v>
      </c>
      <c r="O129" s="153">
        <v>1640.9582399999999</v>
      </c>
      <c r="P129" s="210">
        <f t="shared" ref="P129:P130" si="244">O129/N129</f>
        <v>1</v>
      </c>
      <c r="Q129" s="153"/>
      <c r="R129" s="153"/>
      <c r="S129" s="168"/>
      <c r="T129" s="153"/>
      <c r="U129" s="153"/>
      <c r="V129" s="154"/>
      <c r="W129" s="153">
        <v>10462.49</v>
      </c>
      <c r="X129" s="153">
        <v>10462.49</v>
      </c>
      <c r="Y129" s="210">
        <f>X129/W129</f>
        <v>1</v>
      </c>
      <c r="Z129" s="153"/>
      <c r="AA129" s="157"/>
      <c r="AB129" s="158"/>
      <c r="AC129" s="154"/>
      <c r="AD129" s="181"/>
      <c r="AE129" s="276"/>
      <c r="AF129" s="157"/>
      <c r="AG129" s="158"/>
      <c r="AH129" s="276"/>
      <c r="AI129" s="210"/>
      <c r="AJ129" s="277"/>
      <c r="AK129" s="157"/>
      <c r="AL129" s="158"/>
      <c r="AM129" s="182"/>
      <c r="AN129" s="181"/>
      <c r="AO129" s="299"/>
      <c r="AP129" s="299"/>
      <c r="AQ129" s="154"/>
      <c r="AR129" s="153"/>
      <c r="AS129" s="155"/>
      <c r="AT129" s="158"/>
      <c r="AU129" s="280"/>
      <c r="AV129" s="210"/>
      <c r="AW129" s="153">
        <v>1406.85176</v>
      </c>
      <c r="AX129" s="156"/>
      <c r="AY129" s="181">
        <f>AX129/AW129</f>
        <v>0</v>
      </c>
      <c r="AZ129" s="391"/>
    </row>
    <row r="130" spans="1:52" ht="21.75" customHeight="1">
      <c r="A130" s="373"/>
      <c r="B130" s="376"/>
      <c r="C130" s="376"/>
      <c r="D130" s="294" t="s">
        <v>284</v>
      </c>
      <c r="E130" s="301">
        <v>4733.63</v>
      </c>
      <c r="F130" s="301">
        <f>O130+X130+AC130+AH130+AM130+AP130+AU130</f>
        <v>1495.9318599999999</v>
      </c>
      <c r="G130" s="168">
        <f>F130/E130*100</f>
        <v>31.602213523236923</v>
      </c>
      <c r="H130" s="153">
        <v>0</v>
      </c>
      <c r="I130" s="153">
        <v>0</v>
      </c>
      <c r="J130" s="154"/>
      <c r="K130" s="153"/>
      <c r="L130" s="153"/>
      <c r="M130" s="154"/>
      <c r="N130" s="153">
        <v>202.81505999999999</v>
      </c>
      <c r="O130" s="288">
        <v>202.81505999999999</v>
      </c>
      <c r="P130" s="210">
        <f t="shared" si="244"/>
        <v>1</v>
      </c>
      <c r="Q130" s="153"/>
      <c r="R130" s="153"/>
      <c r="S130" s="168"/>
      <c r="T130" s="153"/>
      <c r="U130" s="153"/>
      <c r="V130" s="154"/>
      <c r="W130" s="153">
        <v>1293.1168</v>
      </c>
      <c r="X130" s="288">
        <v>1293.1168</v>
      </c>
      <c r="Y130" s="210">
        <f>X130/W130</f>
        <v>1</v>
      </c>
      <c r="Z130" s="153"/>
      <c r="AA130" s="157"/>
      <c r="AB130" s="158"/>
      <c r="AC130" s="154"/>
      <c r="AD130" s="181"/>
      <c r="AE130" s="276"/>
      <c r="AF130" s="157"/>
      <c r="AG130" s="158"/>
      <c r="AH130" s="276"/>
      <c r="AI130" s="210"/>
      <c r="AJ130" s="277"/>
      <c r="AK130" s="157"/>
      <c r="AL130" s="158"/>
      <c r="AM130" s="182"/>
      <c r="AN130" s="181"/>
      <c r="AO130" s="299"/>
      <c r="AP130" s="299"/>
      <c r="AQ130" s="181"/>
      <c r="AR130" s="153"/>
      <c r="AS130" s="157"/>
      <c r="AT130" s="158"/>
      <c r="AU130" s="280"/>
      <c r="AV130" s="210"/>
      <c r="AW130" s="288">
        <v>3237.69814</v>
      </c>
      <c r="AX130" s="156"/>
      <c r="AY130" s="181">
        <f>AX130/AW130</f>
        <v>0</v>
      </c>
      <c r="AZ130" s="391"/>
    </row>
    <row r="131" spans="1:52" ht="87.75" customHeight="1">
      <c r="A131" s="373"/>
      <c r="B131" s="376"/>
      <c r="C131" s="376"/>
      <c r="D131" s="294" t="s">
        <v>289</v>
      </c>
      <c r="E131" s="274">
        <f t="shared" si="243"/>
        <v>0</v>
      </c>
      <c r="F131" s="147"/>
      <c r="G131" s="152"/>
      <c r="H131" s="162">
        <v>0</v>
      </c>
      <c r="I131" s="162">
        <v>0</v>
      </c>
      <c r="J131" s="161"/>
      <c r="K131" s="162"/>
      <c r="L131" s="162"/>
      <c r="M131" s="161"/>
      <c r="N131" s="162"/>
      <c r="O131" s="162"/>
      <c r="P131" s="167"/>
      <c r="Q131" s="162"/>
      <c r="R131" s="162"/>
      <c r="S131" s="161"/>
      <c r="T131" s="162"/>
      <c r="U131" s="162"/>
      <c r="V131" s="161"/>
      <c r="W131" s="162"/>
      <c r="X131" s="162"/>
      <c r="Y131" s="161"/>
      <c r="Z131" s="162"/>
      <c r="AA131" s="164"/>
      <c r="AB131" s="165"/>
      <c r="AC131" s="161"/>
      <c r="AD131" s="167"/>
      <c r="AE131" s="162"/>
      <c r="AF131" s="164"/>
      <c r="AG131" s="165"/>
      <c r="AH131" s="185"/>
      <c r="AI131" s="167"/>
      <c r="AJ131" s="278"/>
      <c r="AK131" s="164"/>
      <c r="AL131" s="165"/>
      <c r="AM131" s="185"/>
      <c r="AN131" s="167"/>
      <c r="AO131" s="299"/>
      <c r="AP131" s="299"/>
      <c r="AQ131" s="167"/>
      <c r="AR131" s="162"/>
      <c r="AS131" s="166"/>
      <c r="AT131" s="165"/>
      <c r="AU131" s="282"/>
      <c r="AV131" s="167"/>
      <c r="AW131" s="162"/>
      <c r="AX131" s="163"/>
      <c r="AY131" s="167"/>
      <c r="AZ131" s="391"/>
    </row>
    <row r="132" spans="1:52" ht="21.75" customHeight="1">
      <c r="A132" s="373"/>
      <c r="B132" s="376"/>
      <c r="C132" s="376"/>
      <c r="D132" s="294" t="s">
        <v>285</v>
      </c>
      <c r="E132" s="147">
        <f t="shared" si="243"/>
        <v>0</v>
      </c>
      <c r="F132" s="147">
        <f t="shared" ref="F132:F133" si="245">I132+L132+O132+R132+U132+X132+AA132+AF132+AK132+AP132+AS132+AX132</f>
        <v>0</v>
      </c>
      <c r="G132" s="152"/>
      <c r="H132" s="162">
        <v>0</v>
      </c>
      <c r="I132" s="162">
        <v>0</v>
      </c>
      <c r="J132" s="161"/>
      <c r="K132" s="162"/>
      <c r="L132" s="162"/>
      <c r="M132" s="161"/>
      <c r="N132" s="162"/>
      <c r="O132" s="162"/>
      <c r="P132" s="167"/>
      <c r="Q132" s="162"/>
      <c r="R132" s="162"/>
      <c r="S132" s="161"/>
      <c r="T132" s="162"/>
      <c r="U132" s="162"/>
      <c r="V132" s="161"/>
      <c r="W132" s="162"/>
      <c r="X132" s="162"/>
      <c r="Y132" s="161"/>
      <c r="Z132" s="162"/>
      <c r="AA132" s="164"/>
      <c r="AB132" s="165"/>
      <c r="AC132" s="161"/>
      <c r="AD132" s="167"/>
      <c r="AE132" s="162"/>
      <c r="AF132" s="164"/>
      <c r="AG132" s="165"/>
      <c r="AH132" s="185"/>
      <c r="AI132" s="167"/>
      <c r="AJ132" s="162"/>
      <c r="AK132" s="164"/>
      <c r="AL132" s="165"/>
      <c r="AM132" s="185"/>
      <c r="AN132" s="167"/>
      <c r="AO132" s="162"/>
      <c r="AP132" s="185"/>
      <c r="AQ132" s="167"/>
      <c r="AR132" s="162"/>
      <c r="AS132" s="166"/>
      <c r="AT132" s="165"/>
      <c r="AU132" s="282"/>
      <c r="AV132" s="167"/>
      <c r="AW132" s="162"/>
      <c r="AX132" s="163"/>
      <c r="AY132" s="167"/>
      <c r="AZ132" s="391"/>
    </row>
    <row r="133" spans="1:52" ht="33.75" customHeight="1">
      <c r="A133" s="374"/>
      <c r="B133" s="377"/>
      <c r="C133" s="377"/>
      <c r="D133" s="169" t="s">
        <v>43</v>
      </c>
      <c r="E133" s="147">
        <f t="shared" si="243"/>
        <v>0</v>
      </c>
      <c r="F133" s="147">
        <f t="shared" si="245"/>
        <v>0</v>
      </c>
      <c r="G133" s="170"/>
      <c r="H133" s="148">
        <v>0</v>
      </c>
      <c r="I133" s="148">
        <v>0</v>
      </c>
      <c r="J133" s="171"/>
      <c r="K133" s="148"/>
      <c r="L133" s="148"/>
      <c r="M133" s="171"/>
      <c r="N133" s="148"/>
      <c r="O133" s="148"/>
      <c r="P133" s="173"/>
      <c r="Q133" s="148"/>
      <c r="R133" s="148"/>
      <c r="S133" s="171"/>
      <c r="T133" s="148"/>
      <c r="U133" s="148"/>
      <c r="V133" s="171"/>
      <c r="W133" s="148"/>
      <c r="X133" s="148"/>
      <c r="Y133" s="171"/>
      <c r="Z133" s="148"/>
      <c r="AA133" s="151"/>
      <c r="AB133" s="172"/>
      <c r="AC133" s="171"/>
      <c r="AD133" s="173"/>
      <c r="AE133" s="148"/>
      <c r="AF133" s="151"/>
      <c r="AG133" s="172"/>
      <c r="AH133" s="177"/>
      <c r="AI133" s="173"/>
      <c r="AJ133" s="148"/>
      <c r="AK133" s="151"/>
      <c r="AL133" s="172"/>
      <c r="AM133" s="177"/>
      <c r="AN133" s="173"/>
      <c r="AO133" s="148"/>
      <c r="AP133" s="177"/>
      <c r="AQ133" s="173"/>
      <c r="AR133" s="148"/>
      <c r="AS133" s="149"/>
      <c r="AT133" s="172"/>
      <c r="AU133" s="281"/>
      <c r="AV133" s="173"/>
      <c r="AW133" s="148"/>
      <c r="AX133" s="148"/>
      <c r="AY133" s="173"/>
      <c r="AZ133" s="392"/>
    </row>
    <row r="134" spans="1:52" ht="33.75" customHeight="1">
      <c r="A134" s="379" t="s">
        <v>372</v>
      </c>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413"/>
    </row>
    <row r="135" spans="1:52" ht="18.75" customHeight="1">
      <c r="A135" s="372" t="s">
        <v>365</v>
      </c>
      <c r="B135" s="375" t="s">
        <v>305</v>
      </c>
      <c r="C135" s="375" t="s">
        <v>306</v>
      </c>
      <c r="D135" s="174" t="s">
        <v>41</v>
      </c>
      <c r="E135" s="147">
        <f>E137</f>
        <v>17394.599999999999</v>
      </c>
      <c r="F135" s="147">
        <f>R135+AH135+AM135+AP135+AU135+AX135</f>
        <v>5218.3890000000001</v>
      </c>
      <c r="G135" s="175">
        <f>F135/E135</f>
        <v>0.30000051740195238</v>
      </c>
      <c r="H135" s="168">
        <v>0</v>
      </c>
      <c r="I135" s="168">
        <v>0</v>
      </c>
      <c r="J135" s="168">
        <v>0</v>
      </c>
      <c r="K135" s="168"/>
      <c r="L135" s="168"/>
      <c r="M135" s="168"/>
      <c r="N135" s="168"/>
      <c r="O135" s="168"/>
      <c r="P135" s="168"/>
      <c r="Q135" s="168">
        <f>Q137</f>
        <v>5218.3890000000001</v>
      </c>
      <c r="R135" s="168">
        <f>R137</f>
        <v>5218.3890000000001</v>
      </c>
      <c r="S135" s="210">
        <f>R135/Q135</f>
        <v>1</v>
      </c>
      <c r="T135" s="168"/>
      <c r="U135" s="168"/>
      <c r="V135" s="168"/>
      <c r="W135" s="168"/>
      <c r="X135" s="168"/>
      <c r="Y135" s="168"/>
      <c r="Z135" s="168"/>
      <c r="AA135" s="168"/>
      <c r="AB135" s="168"/>
      <c r="AC135" s="168"/>
      <c r="AD135" s="168"/>
      <c r="AE135" s="168"/>
      <c r="AF135" s="168"/>
      <c r="AG135" s="168"/>
      <c r="AH135" s="168"/>
      <c r="AI135" s="168"/>
      <c r="AJ135" s="168"/>
      <c r="AK135" s="168"/>
      <c r="AL135" s="168"/>
      <c r="AM135" s="168"/>
      <c r="AN135" s="168"/>
      <c r="AO135" s="168">
        <f>AO137</f>
        <v>0</v>
      </c>
      <c r="AP135" s="219">
        <f>AP137</f>
        <v>0</v>
      </c>
      <c r="AQ135" s="154" t="e">
        <f>AP135/AO135</f>
        <v>#DIV/0!</v>
      </c>
      <c r="AR135" s="147">
        <f>AR137</f>
        <v>0</v>
      </c>
      <c r="AS135" s="168"/>
      <c r="AT135" s="168"/>
      <c r="AU135" s="168"/>
      <c r="AV135" s="168"/>
      <c r="AW135" s="168">
        <f>AW137</f>
        <v>12176.210999999999</v>
      </c>
      <c r="AX135" s="168">
        <f>AX137</f>
        <v>0</v>
      </c>
      <c r="AY135" s="171">
        <f>AX135/AW135</f>
        <v>0</v>
      </c>
      <c r="AZ135" s="369"/>
    </row>
    <row r="136" spans="1:52" ht="31.2">
      <c r="A136" s="373"/>
      <c r="B136" s="376"/>
      <c r="C136" s="376"/>
      <c r="D136" s="176" t="s">
        <v>37</v>
      </c>
      <c r="E136" s="147">
        <f t="shared" ref="E136:E149" si="246">H136+K136+N136+Q136+T136+W136+Z136+AE136+AJ136+AO136+AR136+AW136</f>
        <v>0</v>
      </c>
      <c r="F136" s="147"/>
      <c r="G136" s="170"/>
      <c r="H136" s="148">
        <v>0</v>
      </c>
      <c r="I136" s="148">
        <v>0</v>
      </c>
      <c r="J136" s="171"/>
      <c r="K136" s="148"/>
      <c r="L136" s="148"/>
      <c r="M136" s="171"/>
      <c r="N136" s="148"/>
      <c r="O136" s="148"/>
      <c r="P136" s="173"/>
      <c r="Q136" s="148"/>
      <c r="R136" s="148"/>
      <c r="S136" s="171"/>
      <c r="T136" s="148"/>
      <c r="U136" s="148"/>
      <c r="V136" s="171"/>
      <c r="W136" s="148"/>
      <c r="X136" s="148"/>
      <c r="Y136" s="171"/>
      <c r="Z136" s="148"/>
      <c r="AA136" s="151"/>
      <c r="AB136" s="172"/>
      <c r="AC136" s="171"/>
      <c r="AD136" s="173"/>
      <c r="AE136" s="148"/>
      <c r="AF136" s="151"/>
      <c r="AG136" s="172"/>
      <c r="AH136" s="177"/>
      <c r="AI136" s="173"/>
      <c r="AJ136" s="148"/>
      <c r="AK136" s="151"/>
      <c r="AL136" s="172"/>
      <c r="AM136" s="177"/>
      <c r="AN136" s="173"/>
      <c r="AO136" s="178"/>
      <c r="AP136" s="275"/>
      <c r="AQ136" s="148"/>
      <c r="AR136" s="147">
        <f t="shared" ref="AR136" si="247">AU136+AX136+BA136+BD136+BG136+BJ136+BM136+BR136+BW136+CB136+CE136+CJ136</f>
        <v>0</v>
      </c>
      <c r="AS136" s="149"/>
      <c r="AT136" s="172"/>
      <c r="AU136" s="177"/>
      <c r="AV136" s="173"/>
      <c r="AW136" s="148"/>
      <c r="AX136" s="150"/>
      <c r="AY136" s="173"/>
      <c r="AZ136" s="370"/>
    </row>
    <row r="137" spans="1:52" ht="64.5" customHeight="1">
      <c r="A137" s="373"/>
      <c r="B137" s="376"/>
      <c r="C137" s="376"/>
      <c r="D137" s="179" t="s">
        <v>2</v>
      </c>
      <c r="E137" s="147">
        <f>Q137+AG137+AL137+AO137+AT137+AW137</f>
        <v>17394.599999999999</v>
      </c>
      <c r="F137" s="147">
        <f>R137+AH137+AM137+AP137+AU137+AX137</f>
        <v>5218.3890000000001</v>
      </c>
      <c r="G137" s="175">
        <f>F137/E137</f>
        <v>0.30000051740195238</v>
      </c>
      <c r="H137" s="153">
        <v>0</v>
      </c>
      <c r="I137" s="153">
        <v>0</v>
      </c>
      <c r="J137" s="154"/>
      <c r="K137" s="153"/>
      <c r="L137" s="153"/>
      <c r="M137" s="154"/>
      <c r="N137" s="153"/>
      <c r="O137" s="153"/>
      <c r="P137" s="181"/>
      <c r="Q137" s="276">
        <v>5218.3890000000001</v>
      </c>
      <c r="R137" s="153">
        <v>5218.3890000000001</v>
      </c>
      <c r="S137" s="154">
        <v>1</v>
      </c>
      <c r="T137" s="153"/>
      <c r="U137" s="153"/>
      <c r="V137" s="154"/>
      <c r="W137" s="153"/>
      <c r="X137" s="153"/>
      <c r="Y137" s="154"/>
      <c r="Z137" s="153"/>
      <c r="AA137" s="157"/>
      <c r="AB137" s="158"/>
      <c r="AC137" s="154"/>
      <c r="AD137" s="181"/>
      <c r="AE137" s="153"/>
      <c r="AF137" s="157"/>
      <c r="AG137" s="158"/>
      <c r="AH137" s="182"/>
      <c r="AI137" s="181"/>
      <c r="AJ137" s="153"/>
      <c r="AK137" s="157"/>
      <c r="AL137" s="158"/>
      <c r="AM137" s="182"/>
      <c r="AN137" s="181"/>
      <c r="AO137" s="160"/>
      <c r="AP137" s="264"/>
      <c r="AQ137" s="154"/>
      <c r="AR137" s="147">
        <v>0</v>
      </c>
      <c r="AS137" s="155"/>
      <c r="AT137" s="158"/>
      <c r="AU137" s="182"/>
      <c r="AV137" s="181"/>
      <c r="AW137" s="279">
        <v>12176.210999999999</v>
      </c>
      <c r="AX137" s="156"/>
      <c r="AY137" s="171">
        <f>AX137/AW137</f>
        <v>0</v>
      </c>
      <c r="AZ137" s="370"/>
    </row>
    <row r="138" spans="1:52" ht="21.75" customHeight="1">
      <c r="A138" s="373"/>
      <c r="B138" s="376"/>
      <c r="C138" s="376"/>
      <c r="D138" s="294" t="s">
        <v>284</v>
      </c>
      <c r="E138" s="147">
        <f t="shared" si="246"/>
        <v>0</v>
      </c>
      <c r="F138" s="147">
        <f t="shared" ref="F138:F149" si="248">I138+L138+O138+R138+U138+X138+AA138+AF138+AK138+AP138+AS138+AX138</f>
        <v>0</v>
      </c>
      <c r="G138" s="180"/>
      <c r="H138" s="153">
        <v>0</v>
      </c>
      <c r="I138" s="153">
        <v>0</v>
      </c>
      <c r="J138" s="154"/>
      <c r="K138" s="153"/>
      <c r="L138" s="153"/>
      <c r="M138" s="154"/>
      <c r="N138" s="153"/>
      <c r="O138" s="153"/>
      <c r="P138" s="181"/>
      <c r="Q138" s="153"/>
      <c r="R138" s="153"/>
      <c r="S138" s="154"/>
      <c r="T138" s="153"/>
      <c r="U138" s="153"/>
      <c r="V138" s="154"/>
      <c r="W138" s="153"/>
      <c r="X138" s="153"/>
      <c r="Y138" s="154"/>
      <c r="Z138" s="153"/>
      <c r="AA138" s="157"/>
      <c r="AB138" s="158"/>
      <c r="AC138" s="154"/>
      <c r="AD138" s="181"/>
      <c r="AE138" s="153"/>
      <c r="AF138" s="157"/>
      <c r="AG138" s="158"/>
      <c r="AH138" s="182"/>
      <c r="AI138" s="181"/>
      <c r="AJ138" s="153"/>
      <c r="AK138" s="157"/>
      <c r="AL138" s="158"/>
      <c r="AM138" s="182"/>
      <c r="AN138" s="181"/>
      <c r="AO138" s="153"/>
      <c r="AP138" s="182"/>
      <c r="AQ138" s="181"/>
      <c r="AR138" s="153"/>
      <c r="AS138" s="157"/>
      <c r="AT138" s="158"/>
      <c r="AU138" s="182"/>
      <c r="AV138" s="181"/>
      <c r="AW138" s="153"/>
      <c r="AX138" s="156"/>
      <c r="AY138" s="159"/>
      <c r="AZ138" s="370"/>
    </row>
    <row r="139" spans="1:52" ht="87.75" customHeight="1">
      <c r="A139" s="373"/>
      <c r="B139" s="376"/>
      <c r="C139" s="376"/>
      <c r="D139" s="294" t="s">
        <v>289</v>
      </c>
      <c r="E139" s="147">
        <f t="shared" si="246"/>
        <v>0</v>
      </c>
      <c r="F139" s="147">
        <f t="shared" si="248"/>
        <v>0</v>
      </c>
      <c r="G139" s="152"/>
      <c r="H139" s="162">
        <v>0</v>
      </c>
      <c r="I139" s="162">
        <v>0</v>
      </c>
      <c r="J139" s="161"/>
      <c r="K139" s="162"/>
      <c r="L139" s="162"/>
      <c r="M139" s="161"/>
      <c r="N139" s="162"/>
      <c r="O139" s="162"/>
      <c r="P139" s="167"/>
      <c r="Q139" s="162"/>
      <c r="R139" s="162"/>
      <c r="S139" s="161"/>
      <c r="T139" s="162"/>
      <c r="U139" s="162"/>
      <c r="V139" s="161"/>
      <c r="W139" s="162"/>
      <c r="X139" s="162"/>
      <c r="Y139" s="161"/>
      <c r="Z139" s="162"/>
      <c r="AA139" s="164"/>
      <c r="AB139" s="165"/>
      <c r="AC139" s="161"/>
      <c r="AD139" s="167"/>
      <c r="AE139" s="162"/>
      <c r="AF139" s="164"/>
      <c r="AG139" s="165"/>
      <c r="AH139" s="185"/>
      <c r="AI139" s="167"/>
      <c r="AJ139" s="162"/>
      <c r="AK139" s="164"/>
      <c r="AL139" s="165"/>
      <c r="AM139" s="185"/>
      <c r="AN139" s="167"/>
      <c r="AO139" s="162"/>
      <c r="AP139" s="185"/>
      <c r="AQ139" s="167"/>
      <c r="AR139" s="162"/>
      <c r="AS139" s="166"/>
      <c r="AT139" s="165"/>
      <c r="AU139" s="185"/>
      <c r="AV139" s="167"/>
      <c r="AW139" s="162"/>
      <c r="AX139" s="163"/>
      <c r="AY139" s="167"/>
      <c r="AZ139" s="370"/>
    </row>
    <row r="140" spans="1:52" ht="21.75" customHeight="1">
      <c r="A140" s="373"/>
      <c r="B140" s="376"/>
      <c r="C140" s="376"/>
      <c r="D140" s="294" t="s">
        <v>285</v>
      </c>
      <c r="E140" s="147">
        <f t="shared" si="246"/>
        <v>0</v>
      </c>
      <c r="F140" s="147">
        <f t="shared" si="248"/>
        <v>0</v>
      </c>
      <c r="G140" s="152"/>
      <c r="H140" s="162">
        <v>0</v>
      </c>
      <c r="I140" s="162">
        <v>0</v>
      </c>
      <c r="J140" s="161"/>
      <c r="K140" s="162"/>
      <c r="L140" s="162"/>
      <c r="M140" s="161"/>
      <c r="N140" s="162"/>
      <c r="O140" s="162"/>
      <c r="P140" s="167"/>
      <c r="Q140" s="162"/>
      <c r="R140" s="162"/>
      <c r="S140" s="161"/>
      <c r="T140" s="162"/>
      <c r="U140" s="162"/>
      <c r="V140" s="161"/>
      <c r="W140" s="162"/>
      <c r="X140" s="162"/>
      <c r="Y140" s="161"/>
      <c r="Z140" s="162"/>
      <c r="AA140" s="164"/>
      <c r="AB140" s="165"/>
      <c r="AC140" s="161"/>
      <c r="AD140" s="167"/>
      <c r="AE140" s="162"/>
      <c r="AF140" s="164"/>
      <c r="AG140" s="165"/>
      <c r="AH140" s="185"/>
      <c r="AI140" s="167"/>
      <c r="AJ140" s="162"/>
      <c r="AK140" s="164"/>
      <c r="AL140" s="165"/>
      <c r="AM140" s="185"/>
      <c r="AN140" s="167"/>
      <c r="AO140" s="162"/>
      <c r="AP140" s="185"/>
      <c r="AQ140" s="167"/>
      <c r="AR140" s="162"/>
      <c r="AS140" s="166"/>
      <c r="AT140" s="165"/>
      <c r="AU140" s="185"/>
      <c r="AV140" s="167"/>
      <c r="AW140" s="162"/>
      <c r="AX140" s="163"/>
      <c r="AY140" s="167"/>
      <c r="AZ140" s="370"/>
    </row>
    <row r="141" spans="1:52" ht="33.75" customHeight="1">
      <c r="A141" s="374"/>
      <c r="B141" s="377"/>
      <c r="C141" s="377"/>
      <c r="D141" s="169" t="s">
        <v>43</v>
      </c>
      <c r="E141" s="147">
        <f t="shared" si="246"/>
        <v>0</v>
      </c>
      <c r="F141" s="147">
        <f t="shared" si="248"/>
        <v>0</v>
      </c>
      <c r="G141" s="170"/>
      <c r="H141" s="148">
        <v>0</v>
      </c>
      <c r="I141" s="148">
        <v>0</v>
      </c>
      <c r="J141" s="171"/>
      <c r="K141" s="148"/>
      <c r="L141" s="148"/>
      <c r="M141" s="171"/>
      <c r="N141" s="148"/>
      <c r="O141" s="148"/>
      <c r="P141" s="173"/>
      <c r="Q141" s="148"/>
      <c r="R141" s="148"/>
      <c r="S141" s="171"/>
      <c r="T141" s="148"/>
      <c r="U141" s="148"/>
      <c r="V141" s="171"/>
      <c r="W141" s="148"/>
      <c r="X141" s="148"/>
      <c r="Y141" s="171"/>
      <c r="Z141" s="148"/>
      <c r="AA141" s="151"/>
      <c r="AB141" s="172"/>
      <c r="AC141" s="171"/>
      <c r="AD141" s="173"/>
      <c r="AE141" s="148"/>
      <c r="AF141" s="151"/>
      <c r="AG141" s="172"/>
      <c r="AH141" s="177"/>
      <c r="AI141" s="173"/>
      <c r="AJ141" s="148"/>
      <c r="AK141" s="151"/>
      <c r="AL141" s="172"/>
      <c r="AM141" s="177"/>
      <c r="AN141" s="173"/>
      <c r="AO141" s="148"/>
      <c r="AP141" s="177"/>
      <c r="AQ141" s="173"/>
      <c r="AR141" s="148"/>
      <c r="AS141" s="149"/>
      <c r="AT141" s="172"/>
      <c r="AU141" s="177"/>
      <c r="AV141" s="173"/>
      <c r="AW141" s="148"/>
      <c r="AX141" s="148"/>
      <c r="AY141" s="173"/>
      <c r="AZ141" s="371"/>
    </row>
    <row r="142" spans="1:52" ht="28.5" customHeight="1">
      <c r="A142" s="429" t="s">
        <v>368</v>
      </c>
      <c r="B142" s="430"/>
      <c r="C142" s="430"/>
      <c r="D142" s="430"/>
      <c r="E142" s="430"/>
      <c r="F142" s="430"/>
      <c r="G142" s="430"/>
      <c r="H142" s="430"/>
      <c r="I142" s="430"/>
      <c r="J142" s="430"/>
      <c r="K142" s="430"/>
      <c r="L142" s="430"/>
      <c r="M142" s="430"/>
      <c r="N142" s="430"/>
      <c r="O142" s="430"/>
      <c r="P142" s="430"/>
      <c r="Q142" s="430"/>
      <c r="R142" s="430"/>
      <c r="S142" s="430"/>
      <c r="T142" s="430"/>
      <c r="U142" s="430"/>
      <c r="V142" s="430"/>
      <c r="W142" s="430"/>
      <c r="X142" s="430"/>
      <c r="Y142" s="430"/>
      <c r="Z142" s="430"/>
      <c r="AA142" s="430"/>
      <c r="AB142" s="430"/>
      <c r="AC142" s="430"/>
      <c r="AD142" s="430"/>
      <c r="AE142" s="430"/>
      <c r="AF142" s="430"/>
      <c r="AG142" s="430"/>
      <c r="AH142" s="430"/>
      <c r="AI142" s="430"/>
      <c r="AJ142" s="430"/>
      <c r="AK142" s="430"/>
      <c r="AL142" s="430"/>
      <c r="AM142" s="430"/>
      <c r="AN142" s="430"/>
      <c r="AO142" s="430"/>
      <c r="AP142" s="430"/>
      <c r="AQ142" s="430"/>
      <c r="AR142" s="430"/>
      <c r="AS142" s="430"/>
      <c r="AT142" s="430"/>
      <c r="AU142" s="430"/>
      <c r="AV142" s="430"/>
      <c r="AW142" s="430"/>
      <c r="AX142" s="430"/>
      <c r="AY142" s="430"/>
      <c r="AZ142" s="431"/>
    </row>
    <row r="143" spans="1:52" ht="18.75" customHeight="1">
      <c r="A143" s="415" t="s">
        <v>261</v>
      </c>
      <c r="B143" s="414" t="s">
        <v>369</v>
      </c>
      <c r="C143" s="375" t="s">
        <v>307</v>
      </c>
      <c r="D143" s="174" t="s">
        <v>41</v>
      </c>
      <c r="E143" s="301">
        <f>E145+E146</f>
        <v>15255.69427</v>
      </c>
      <c r="F143" s="301">
        <f t="shared" si="248"/>
        <v>4407.7115800000001</v>
      </c>
      <c r="G143" s="175">
        <f>F143/E143</f>
        <v>0.28892238543791954</v>
      </c>
      <c r="H143" s="168">
        <v>0</v>
      </c>
      <c r="I143" s="168">
        <v>0</v>
      </c>
      <c r="J143" s="168"/>
      <c r="K143" s="168">
        <f>K144+K145+K146</f>
        <v>0</v>
      </c>
      <c r="L143" s="168">
        <f t="shared" ref="L143" si="249">L144+L145+L146</f>
        <v>0</v>
      </c>
      <c r="M143" s="168"/>
      <c r="N143" s="168">
        <f>N144+N145+N146</f>
        <v>0</v>
      </c>
      <c r="O143" s="168">
        <f t="shared" ref="O143" si="250">O144+O145+O146</f>
        <v>0</v>
      </c>
      <c r="P143" s="168"/>
      <c r="Q143" s="168">
        <f>Q145+Q146</f>
        <v>0</v>
      </c>
      <c r="R143" s="168"/>
      <c r="S143" s="168"/>
      <c r="T143" s="168">
        <f>T145+T146</f>
        <v>1034.9680000000001</v>
      </c>
      <c r="U143" s="168">
        <f>U146</f>
        <v>1034.9680000000001</v>
      </c>
      <c r="V143" s="210">
        <f>U143/T143</f>
        <v>1</v>
      </c>
      <c r="W143" s="327">
        <f>W145+W146</f>
        <v>3372.7435799999998</v>
      </c>
      <c r="X143" s="327">
        <f>X145+X146</f>
        <v>3372.7435799999998</v>
      </c>
      <c r="Y143" s="314">
        <f>X143/W143</f>
        <v>1</v>
      </c>
      <c r="Z143" s="327">
        <f>Z145+Z146</f>
        <v>2426.0510000000004</v>
      </c>
      <c r="AA143" s="168"/>
      <c r="AB143" s="168"/>
      <c r="AC143" s="327">
        <f>AC145+AC146</f>
        <v>2426.0510000000004</v>
      </c>
      <c r="AD143" s="168">
        <f>AC143/Z143</f>
        <v>1</v>
      </c>
      <c r="AE143" s="285">
        <f>AE145+AE146</f>
        <v>2717.86</v>
      </c>
      <c r="AF143" s="285">
        <f t="shared" ref="AF143" si="251">AF144+AF145+AF146+AF148+AF149</f>
        <v>0</v>
      </c>
      <c r="AG143" s="285">
        <f t="shared" ref="AG143" si="252">AG144+AG145+AG146+AG148+AG149</f>
        <v>0</v>
      </c>
      <c r="AH143" s="285"/>
      <c r="AI143" s="285"/>
      <c r="AJ143" s="285">
        <f>AJ145+AJ146</f>
        <v>2717.86</v>
      </c>
      <c r="AK143" s="285">
        <f t="shared" ref="AK143" si="253">AK144+AK145+AK146+AK148+AK149</f>
        <v>0</v>
      </c>
      <c r="AL143" s="285">
        <f t="shared" ref="AL143" si="254">AL144+AL145+AL146+AL148+AL149</f>
        <v>0</v>
      </c>
      <c r="AM143" s="285"/>
      <c r="AN143" s="285"/>
      <c r="AO143" s="285">
        <f>AO145+AO146</f>
        <v>1550.583999999998</v>
      </c>
      <c r="AP143" s="168"/>
      <c r="AQ143" s="168"/>
      <c r="AR143" s="168"/>
      <c r="AS143" s="168"/>
      <c r="AT143" s="168"/>
      <c r="AU143" s="168"/>
      <c r="AV143" s="168"/>
      <c r="AW143" s="168">
        <f t="shared" ref="AW143" si="255">AW144+AW145+AW146+AW148+AW149</f>
        <v>1435.6276900000007</v>
      </c>
      <c r="AX143" s="168">
        <f>AX145+AX146</f>
        <v>0</v>
      </c>
      <c r="AY143" s="159">
        <f>AX143/AW143</f>
        <v>0</v>
      </c>
      <c r="AZ143" s="369"/>
    </row>
    <row r="144" spans="1:52" ht="31.2">
      <c r="A144" s="415"/>
      <c r="B144" s="414"/>
      <c r="C144" s="376"/>
      <c r="D144" s="176" t="s">
        <v>37</v>
      </c>
      <c r="E144" s="147">
        <f t="shared" si="246"/>
        <v>0</v>
      </c>
      <c r="F144" s="147">
        <f t="shared" si="248"/>
        <v>0</v>
      </c>
      <c r="G144" s="170"/>
      <c r="H144" s="148">
        <v>0</v>
      </c>
      <c r="I144" s="148">
        <v>0</v>
      </c>
      <c r="J144" s="171"/>
      <c r="K144" s="148"/>
      <c r="L144" s="148"/>
      <c r="M144" s="148"/>
      <c r="N144" s="148"/>
      <c r="O144" s="148"/>
      <c r="P144" s="173"/>
      <c r="Q144" s="148"/>
      <c r="R144" s="148"/>
      <c r="S144" s="171"/>
      <c r="T144" s="148"/>
      <c r="U144" s="148"/>
      <c r="V144" s="171"/>
      <c r="W144" s="326"/>
      <c r="X144" s="326"/>
      <c r="Y144" s="328"/>
      <c r="Z144" s="326"/>
      <c r="AA144" s="151"/>
      <c r="AB144" s="172"/>
      <c r="AC144" s="326"/>
      <c r="AD144" s="173"/>
      <c r="AE144" s="315"/>
      <c r="AF144" s="316"/>
      <c r="AG144" s="317"/>
      <c r="AH144" s="318"/>
      <c r="AI144" s="319"/>
      <c r="AJ144" s="315"/>
      <c r="AK144" s="316"/>
      <c r="AL144" s="317"/>
      <c r="AM144" s="318"/>
      <c r="AN144" s="319"/>
      <c r="AO144" s="286"/>
      <c r="AP144" s="148"/>
      <c r="AQ144" s="148"/>
      <c r="AR144" s="148"/>
      <c r="AS144" s="149"/>
      <c r="AT144" s="172"/>
      <c r="AU144" s="177"/>
      <c r="AV144" s="173"/>
      <c r="AW144" s="148"/>
      <c r="AX144" s="150"/>
      <c r="AY144" s="173"/>
      <c r="AZ144" s="370"/>
    </row>
    <row r="145" spans="1:52" ht="64.5" customHeight="1">
      <c r="A145" s="415"/>
      <c r="B145" s="414"/>
      <c r="C145" s="376"/>
      <c r="D145" s="179" t="s">
        <v>2</v>
      </c>
      <c r="E145" s="147">
        <v>10871.4</v>
      </c>
      <c r="F145" s="147">
        <f t="shared" si="248"/>
        <v>3341.556</v>
      </c>
      <c r="G145" s="175">
        <f t="shared" ref="G145:G146" si="256">F145/E145</f>
        <v>0.30737126773000717</v>
      </c>
      <c r="H145" s="153">
        <v>0</v>
      </c>
      <c r="I145" s="153">
        <v>0</v>
      </c>
      <c r="J145" s="154"/>
      <c r="K145" s="153"/>
      <c r="L145" s="153"/>
      <c r="M145" s="168"/>
      <c r="N145" s="300"/>
      <c r="O145" s="153">
        <v>0</v>
      </c>
      <c r="P145" s="181"/>
      <c r="Q145" s="300"/>
      <c r="R145" s="153"/>
      <c r="S145" s="154"/>
      <c r="T145" s="300"/>
      <c r="U145" s="153"/>
      <c r="V145" s="154"/>
      <c r="W145" s="313">
        <v>3341.556</v>
      </c>
      <c r="X145" s="312">
        <v>3341.556</v>
      </c>
      <c r="Y145" s="314">
        <f>X145/W145</f>
        <v>1</v>
      </c>
      <c r="Z145" s="309">
        <v>2174.2800000000002</v>
      </c>
      <c r="AA145" s="157"/>
      <c r="AB145" s="158"/>
      <c r="AC145" s="309">
        <v>2174.2800000000002</v>
      </c>
      <c r="AD145" s="181"/>
      <c r="AE145" s="324">
        <v>2174.2800000000002</v>
      </c>
      <c r="AF145" s="320"/>
      <c r="AG145" s="321"/>
      <c r="AH145" s="322"/>
      <c r="AI145" s="323"/>
      <c r="AJ145" s="324">
        <v>2174.2800000000002</v>
      </c>
      <c r="AK145" s="320"/>
      <c r="AL145" s="321"/>
      <c r="AM145" s="322"/>
      <c r="AN145" s="323"/>
      <c r="AO145" s="324">
        <f>E145-W145-Z145-AE145-AJ145</f>
        <v>1007.0039999999981</v>
      </c>
      <c r="AP145" s="154"/>
      <c r="AQ145" s="154"/>
      <c r="AR145" s="153"/>
      <c r="AS145" s="155"/>
      <c r="AT145" s="158"/>
      <c r="AU145" s="182"/>
      <c r="AV145" s="181"/>
      <c r="AW145" s="312"/>
      <c r="AX145" s="156"/>
      <c r="AY145" s="159" t="e">
        <f>AX145/AW145</f>
        <v>#DIV/0!</v>
      </c>
      <c r="AZ145" s="370"/>
    </row>
    <row r="146" spans="1:52" ht="21.75" customHeight="1">
      <c r="A146" s="415"/>
      <c r="B146" s="414"/>
      <c r="C146" s="376"/>
      <c r="D146" s="294" t="s">
        <v>284</v>
      </c>
      <c r="E146" s="147">
        <f>147.44502+660.98306+3575.86619</f>
        <v>4384.2942700000003</v>
      </c>
      <c r="F146" s="147">
        <f t="shared" si="248"/>
        <v>1066.1555800000001</v>
      </c>
      <c r="G146" s="175">
        <f t="shared" si="256"/>
        <v>0.24317609958238501</v>
      </c>
      <c r="H146" s="153">
        <v>0</v>
      </c>
      <c r="I146" s="153">
        <v>0</v>
      </c>
      <c r="J146" s="154"/>
      <c r="K146" s="153"/>
      <c r="L146" s="153"/>
      <c r="M146" s="168"/>
      <c r="N146" s="300"/>
      <c r="O146" s="153">
        <v>0</v>
      </c>
      <c r="P146" s="168"/>
      <c r="Q146" s="300"/>
      <c r="R146" s="153"/>
      <c r="S146" s="154"/>
      <c r="T146" s="309">
        <v>1034.9680000000001</v>
      </c>
      <c r="U146" s="310">
        <v>1034.9680000000001</v>
      </c>
      <c r="V146" s="210">
        <f>U146/T146</f>
        <v>1</v>
      </c>
      <c r="W146" s="313">
        <v>31.187580000000001</v>
      </c>
      <c r="X146" s="312">
        <v>31.187580000000001</v>
      </c>
      <c r="Y146" s="314">
        <f>X146/W146</f>
        <v>1</v>
      </c>
      <c r="Z146" s="309">
        <v>251.77099999999999</v>
      </c>
      <c r="AA146" s="157"/>
      <c r="AB146" s="158"/>
      <c r="AC146" s="309">
        <v>251.77099999999999</v>
      </c>
      <c r="AD146" s="181"/>
      <c r="AE146" s="324">
        <v>543.58000000000004</v>
      </c>
      <c r="AF146" s="320"/>
      <c r="AG146" s="321"/>
      <c r="AH146" s="322"/>
      <c r="AI146" s="323"/>
      <c r="AJ146" s="324">
        <v>543.58000000000004</v>
      </c>
      <c r="AK146" s="320"/>
      <c r="AL146" s="321"/>
      <c r="AM146" s="322"/>
      <c r="AN146" s="323"/>
      <c r="AO146" s="325">
        <v>543.58000000000004</v>
      </c>
      <c r="AP146" s="182"/>
      <c r="AQ146" s="181"/>
      <c r="AR146" s="162"/>
      <c r="AS146" s="157"/>
      <c r="AT146" s="158"/>
      <c r="AU146" s="182"/>
      <c r="AV146" s="181"/>
      <c r="AW146" s="326">
        <f>E146-U146-X146-Z146-AE146-AJ146-AO146</f>
        <v>1435.6276900000007</v>
      </c>
      <c r="AX146" s="156"/>
      <c r="AY146" s="159">
        <f>AX146/AW146</f>
        <v>0</v>
      </c>
      <c r="AZ146" s="370"/>
    </row>
    <row r="147" spans="1:52" ht="87.75" customHeight="1">
      <c r="A147" s="415"/>
      <c r="B147" s="414"/>
      <c r="C147" s="376"/>
      <c r="D147" s="294" t="s">
        <v>289</v>
      </c>
      <c r="E147" s="147">
        <f t="shared" si="246"/>
        <v>0</v>
      </c>
      <c r="F147" s="147">
        <f t="shared" si="248"/>
        <v>0</v>
      </c>
      <c r="G147" s="152"/>
      <c r="H147" s="162">
        <v>0</v>
      </c>
      <c r="I147" s="162">
        <v>0</v>
      </c>
      <c r="J147" s="161"/>
      <c r="K147" s="162"/>
      <c r="L147" s="162"/>
      <c r="M147" s="161"/>
      <c r="N147" s="162"/>
      <c r="O147" s="162"/>
      <c r="P147" s="167"/>
      <c r="Q147" s="162"/>
      <c r="R147" s="162"/>
      <c r="S147" s="161"/>
      <c r="T147" s="162"/>
      <c r="U147" s="162"/>
      <c r="V147" s="161"/>
      <c r="W147" s="162"/>
      <c r="X147" s="162"/>
      <c r="Y147" s="161"/>
      <c r="Z147" s="162"/>
      <c r="AA147" s="164"/>
      <c r="AB147" s="165"/>
      <c r="AC147" s="161"/>
      <c r="AD147" s="167"/>
      <c r="AE147" s="162"/>
      <c r="AF147" s="164"/>
      <c r="AG147" s="165"/>
      <c r="AH147" s="185"/>
      <c r="AI147" s="167"/>
      <c r="AJ147" s="162"/>
      <c r="AK147" s="164"/>
      <c r="AL147" s="165"/>
      <c r="AM147" s="185"/>
      <c r="AN147" s="167"/>
      <c r="AO147" s="162"/>
      <c r="AP147" s="185"/>
      <c r="AQ147" s="167"/>
      <c r="AR147" s="162"/>
      <c r="AS147" s="166"/>
      <c r="AT147" s="165"/>
      <c r="AU147" s="185"/>
      <c r="AV147" s="167"/>
      <c r="AW147" s="162"/>
      <c r="AX147" s="163"/>
      <c r="AY147" s="167"/>
      <c r="AZ147" s="370"/>
    </row>
    <row r="148" spans="1:52" ht="21.75" customHeight="1">
      <c r="A148" s="415"/>
      <c r="B148" s="414"/>
      <c r="C148" s="376"/>
      <c r="D148" s="294" t="s">
        <v>285</v>
      </c>
      <c r="E148" s="147">
        <f t="shared" si="246"/>
        <v>0</v>
      </c>
      <c r="F148" s="147">
        <f t="shared" si="248"/>
        <v>0</v>
      </c>
      <c r="G148" s="152"/>
      <c r="H148" s="162">
        <v>0</v>
      </c>
      <c r="I148" s="162">
        <v>0</v>
      </c>
      <c r="J148" s="161"/>
      <c r="K148" s="162"/>
      <c r="L148" s="162"/>
      <c r="M148" s="161"/>
      <c r="N148" s="162"/>
      <c r="O148" s="162"/>
      <c r="P148" s="167"/>
      <c r="Q148" s="162"/>
      <c r="R148" s="162"/>
      <c r="S148" s="161"/>
      <c r="T148" s="162"/>
      <c r="U148" s="162"/>
      <c r="V148" s="161"/>
      <c r="W148" s="162"/>
      <c r="X148" s="162"/>
      <c r="Y148" s="161"/>
      <c r="Z148" s="162"/>
      <c r="AA148" s="164"/>
      <c r="AB148" s="165"/>
      <c r="AC148" s="161"/>
      <c r="AD148" s="167"/>
      <c r="AE148" s="162"/>
      <c r="AF148" s="164"/>
      <c r="AG148" s="165"/>
      <c r="AH148" s="185"/>
      <c r="AI148" s="167"/>
      <c r="AJ148" s="162"/>
      <c r="AK148" s="164"/>
      <c r="AL148" s="165"/>
      <c r="AM148" s="185"/>
      <c r="AN148" s="167"/>
      <c r="AO148" s="162"/>
      <c r="AP148" s="185"/>
      <c r="AQ148" s="167"/>
      <c r="AR148" s="162"/>
      <c r="AS148" s="166"/>
      <c r="AT148" s="165"/>
      <c r="AU148" s="185"/>
      <c r="AV148" s="167"/>
      <c r="AW148" s="162"/>
      <c r="AX148" s="163"/>
      <c r="AY148" s="167"/>
      <c r="AZ148" s="370"/>
    </row>
    <row r="149" spans="1:52" ht="33.75" hidden="1" customHeight="1">
      <c r="A149" s="415"/>
      <c r="B149" s="414"/>
      <c r="C149" s="377"/>
      <c r="D149" s="169" t="s">
        <v>43</v>
      </c>
      <c r="E149" s="147">
        <f t="shared" si="246"/>
        <v>0</v>
      </c>
      <c r="F149" s="147">
        <f t="shared" si="248"/>
        <v>0</v>
      </c>
      <c r="G149" s="170"/>
      <c r="H149" s="148">
        <v>0</v>
      </c>
      <c r="I149" s="148">
        <v>0</v>
      </c>
      <c r="J149" s="148">
        <v>0</v>
      </c>
      <c r="K149" s="148"/>
      <c r="L149" s="148"/>
      <c r="M149" s="171"/>
      <c r="N149" s="148"/>
      <c r="O149" s="148"/>
      <c r="P149" s="173"/>
      <c r="Q149" s="148"/>
      <c r="R149" s="148"/>
      <c r="S149" s="171"/>
      <c r="T149" s="148"/>
      <c r="U149" s="148"/>
      <c r="V149" s="171"/>
      <c r="W149" s="148"/>
      <c r="X149" s="148"/>
      <c r="Y149" s="171"/>
      <c r="Z149" s="148"/>
      <c r="AA149" s="151"/>
      <c r="AB149" s="172"/>
      <c r="AC149" s="171"/>
      <c r="AD149" s="173"/>
      <c r="AE149" s="148"/>
      <c r="AF149" s="151"/>
      <c r="AG149" s="172"/>
      <c r="AH149" s="177"/>
      <c r="AI149" s="173"/>
      <c r="AJ149" s="148"/>
      <c r="AK149" s="151"/>
      <c r="AL149" s="172"/>
      <c r="AM149" s="177"/>
      <c r="AN149" s="173"/>
      <c r="AO149" s="148"/>
      <c r="AP149" s="177"/>
      <c r="AQ149" s="173"/>
      <c r="AR149" s="148"/>
      <c r="AS149" s="149"/>
      <c r="AT149" s="172"/>
      <c r="AU149" s="177"/>
      <c r="AV149" s="173"/>
      <c r="AW149" s="148"/>
      <c r="AX149" s="148"/>
      <c r="AY149" s="173"/>
      <c r="AZ149" s="371"/>
    </row>
    <row r="150" spans="1:52" ht="18.75" hidden="1" customHeight="1">
      <c r="A150" s="415" t="s">
        <v>296</v>
      </c>
      <c r="B150" s="414" t="s">
        <v>333</v>
      </c>
      <c r="C150" s="375" t="s">
        <v>307</v>
      </c>
      <c r="D150" s="174" t="s">
        <v>41</v>
      </c>
      <c r="E150" s="147"/>
      <c r="F150" s="147"/>
      <c r="G150" s="175"/>
      <c r="H150" s="168"/>
      <c r="I150" s="148">
        <v>0</v>
      </c>
      <c r="J150" s="148">
        <v>0</v>
      </c>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369"/>
    </row>
    <row r="151" spans="1:52" ht="31.2" hidden="1">
      <c r="A151" s="415"/>
      <c r="B151" s="414"/>
      <c r="C151" s="376"/>
      <c r="D151" s="176" t="s">
        <v>37</v>
      </c>
      <c r="E151" s="147"/>
      <c r="F151" s="147"/>
      <c r="G151" s="170"/>
      <c r="H151" s="148"/>
      <c r="I151" s="148">
        <v>0</v>
      </c>
      <c r="J151" s="148">
        <v>0</v>
      </c>
      <c r="K151" s="148"/>
      <c r="L151" s="148"/>
      <c r="M151" s="171"/>
      <c r="N151" s="148"/>
      <c r="O151" s="148"/>
      <c r="P151" s="173"/>
      <c r="Q151" s="148"/>
      <c r="R151" s="148"/>
      <c r="S151" s="171"/>
      <c r="T151" s="148"/>
      <c r="U151" s="148"/>
      <c r="V151" s="171"/>
      <c r="W151" s="148"/>
      <c r="X151" s="148"/>
      <c r="Y151" s="171"/>
      <c r="Z151" s="148"/>
      <c r="AA151" s="151"/>
      <c r="AB151" s="172"/>
      <c r="AC151" s="171"/>
      <c r="AD151" s="173"/>
      <c r="AE151" s="148"/>
      <c r="AF151" s="151"/>
      <c r="AG151" s="172"/>
      <c r="AH151" s="177"/>
      <c r="AI151" s="173"/>
      <c r="AJ151" s="148"/>
      <c r="AK151" s="151"/>
      <c r="AL151" s="172"/>
      <c r="AM151" s="177"/>
      <c r="AN151" s="173"/>
      <c r="AO151" s="178"/>
      <c r="AP151" s="148"/>
      <c r="AQ151" s="148"/>
      <c r="AR151" s="148"/>
      <c r="AS151" s="149"/>
      <c r="AT151" s="172"/>
      <c r="AU151" s="177"/>
      <c r="AV151" s="173"/>
      <c r="AW151" s="148"/>
      <c r="AX151" s="150"/>
      <c r="AY151" s="173"/>
      <c r="AZ151" s="370"/>
    </row>
    <row r="152" spans="1:52" ht="64.5" hidden="1" customHeight="1">
      <c r="A152" s="415"/>
      <c r="B152" s="414"/>
      <c r="C152" s="376"/>
      <c r="D152" s="179" t="s">
        <v>2</v>
      </c>
      <c r="E152" s="147"/>
      <c r="F152" s="147"/>
      <c r="G152" s="180"/>
      <c r="H152" s="153"/>
      <c r="I152" s="148">
        <v>0</v>
      </c>
      <c r="J152" s="148">
        <v>0</v>
      </c>
      <c r="K152" s="153"/>
      <c r="L152" s="153"/>
      <c r="M152" s="154"/>
      <c r="N152" s="153"/>
      <c r="O152" s="153"/>
      <c r="P152" s="181"/>
      <c r="Q152" s="153"/>
      <c r="R152" s="153"/>
      <c r="S152" s="154"/>
      <c r="T152" s="153"/>
      <c r="U152" s="153"/>
      <c r="V152" s="154"/>
      <c r="W152" s="153"/>
      <c r="X152" s="153"/>
      <c r="Y152" s="154"/>
      <c r="Z152" s="153"/>
      <c r="AA152" s="157"/>
      <c r="AB152" s="158"/>
      <c r="AC152" s="154"/>
      <c r="AD152" s="181"/>
      <c r="AE152" s="153"/>
      <c r="AF152" s="157"/>
      <c r="AG152" s="158"/>
      <c r="AH152" s="182"/>
      <c r="AI152" s="181"/>
      <c r="AJ152" s="153"/>
      <c r="AK152" s="157"/>
      <c r="AL152" s="158"/>
      <c r="AM152" s="182"/>
      <c r="AN152" s="181"/>
      <c r="AO152" s="153"/>
      <c r="AP152" s="154"/>
      <c r="AQ152" s="154"/>
      <c r="AR152" s="153"/>
      <c r="AS152" s="155"/>
      <c r="AT152" s="158"/>
      <c r="AU152" s="182"/>
      <c r="AV152" s="181"/>
      <c r="AW152" s="153"/>
      <c r="AX152" s="156"/>
      <c r="AY152" s="181"/>
      <c r="AZ152" s="370"/>
    </row>
    <row r="153" spans="1:52" ht="21.75" hidden="1" customHeight="1">
      <c r="A153" s="415"/>
      <c r="B153" s="414"/>
      <c r="C153" s="376"/>
      <c r="D153" s="294" t="s">
        <v>284</v>
      </c>
      <c r="E153" s="147"/>
      <c r="F153" s="147"/>
      <c r="G153" s="180"/>
      <c r="H153" s="153"/>
      <c r="I153" s="148">
        <v>0</v>
      </c>
      <c r="J153" s="148">
        <v>0</v>
      </c>
      <c r="K153" s="153"/>
      <c r="L153" s="153"/>
      <c r="M153" s="154"/>
      <c r="N153" s="153"/>
      <c r="O153" s="153"/>
      <c r="P153" s="181"/>
      <c r="Q153" s="153"/>
      <c r="R153" s="153"/>
      <c r="S153" s="154"/>
      <c r="T153" s="153"/>
      <c r="U153" s="153"/>
      <c r="V153" s="154"/>
      <c r="W153" s="153"/>
      <c r="X153" s="153"/>
      <c r="Y153" s="154"/>
      <c r="Z153" s="153"/>
      <c r="AA153" s="157"/>
      <c r="AB153" s="158"/>
      <c r="AC153" s="154"/>
      <c r="AD153" s="181"/>
      <c r="AE153" s="153"/>
      <c r="AF153" s="157"/>
      <c r="AG153" s="158"/>
      <c r="AH153" s="182"/>
      <c r="AI153" s="181"/>
      <c r="AJ153" s="153"/>
      <c r="AK153" s="157"/>
      <c r="AL153" s="158"/>
      <c r="AM153" s="182"/>
      <c r="AN153" s="181"/>
      <c r="AO153" s="162"/>
      <c r="AP153" s="182"/>
      <c r="AQ153" s="181"/>
      <c r="AR153" s="162"/>
      <c r="AS153" s="157"/>
      <c r="AT153" s="158"/>
      <c r="AU153" s="182"/>
      <c r="AV153" s="181"/>
      <c r="AW153" s="153"/>
      <c r="AX153" s="156"/>
      <c r="AY153" s="159"/>
      <c r="AZ153" s="370"/>
    </row>
    <row r="154" spans="1:52" ht="87.75" hidden="1" customHeight="1">
      <c r="A154" s="415"/>
      <c r="B154" s="414"/>
      <c r="C154" s="376"/>
      <c r="D154" s="294" t="s">
        <v>289</v>
      </c>
      <c r="E154" s="147"/>
      <c r="F154" s="147"/>
      <c r="G154" s="152"/>
      <c r="H154" s="162"/>
      <c r="I154" s="148">
        <v>0</v>
      </c>
      <c r="J154" s="148">
        <v>0</v>
      </c>
      <c r="K154" s="162"/>
      <c r="L154" s="162"/>
      <c r="M154" s="161"/>
      <c r="N154" s="162"/>
      <c r="O154" s="162"/>
      <c r="P154" s="167"/>
      <c r="Q154" s="162"/>
      <c r="R154" s="162"/>
      <c r="S154" s="161"/>
      <c r="T154" s="162"/>
      <c r="U154" s="162"/>
      <c r="V154" s="161"/>
      <c r="W154" s="162"/>
      <c r="X154" s="162"/>
      <c r="Y154" s="161"/>
      <c r="Z154" s="162"/>
      <c r="AA154" s="164"/>
      <c r="AB154" s="165"/>
      <c r="AC154" s="161"/>
      <c r="AD154" s="167"/>
      <c r="AE154" s="162"/>
      <c r="AF154" s="164"/>
      <c r="AG154" s="165"/>
      <c r="AH154" s="185"/>
      <c r="AI154" s="167"/>
      <c r="AJ154" s="162"/>
      <c r="AK154" s="164"/>
      <c r="AL154" s="165"/>
      <c r="AM154" s="185"/>
      <c r="AN154" s="167"/>
      <c r="AO154" s="162"/>
      <c r="AP154" s="185"/>
      <c r="AQ154" s="167"/>
      <c r="AR154" s="162"/>
      <c r="AS154" s="166"/>
      <c r="AT154" s="165"/>
      <c r="AU154" s="185"/>
      <c r="AV154" s="167"/>
      <c r="AW154" s="162"/>
      <c r="AX154" s="163"/>
      <c r="AY154" s="167"/>
      <c r="AZ154" s="370"/>
    </row>
    <row r="155" spans="1:52" ht="21.75" hidden="1" customHeight="1">
      <c r="A155" s="415"/>
      <c r="B155" s="414"/>
      <c r="C155" s="376"/>
      <c r="D155" s="294" t="s">
        <v>285</v>
      </c>
      <c r="E155" s="147"/>
      <c r="F155" s="147"/>
      <c r="G155" s="152"/>
      <c r="H155" s="162"/>
      <c r="I155" s="148">
        <v>0</v>
      </c>
      <c r="J155" s="148">
        <v>0</v>
      </c>
      <c r="K155" s="162"/>
      <c r="L155" s="162"/>
      <c r="M155" s="161"/>
      <c r="N155" s="162"/>
      <c r="O155" s="162"/>
      <c r="P155" s="167"/>
      <c r="Q155" s="162"/>
      <c r="R155" s="162"/>
      <c r="S155" s="161"/>
      <c r="T155" s="162"/>
      <c r="U155" s="162"/>
      <c r="V155" s="161"/>
      <c r="W155" s="162"/>
      <c r="X155" s="162"/>
      <c r="Y155" s="161"/>
      <c r="Z155" s="162"/>
      <c r="AA155" s="164"/>
      <c r="AB155" s="165"/>
      <c r="AC155" s="161"/>
      <c r="AD155" s="167"/>
      <c r="AE155" s="162"/>
      <c r="AF155" s="164"/>
      <c r="AG155" s="165"/>
      <c r="AH155" s="185"/>
      <c r="AI155" s="167"/>
      <c r="AJ155" s="162"/>
      <c r="AK155" s="164"/>
      <c r="AL155" s="165"/>
      <c r="AM155" s="185"/>
      <c r="AN155" s="167"/>
      <c r="AO155" s="162"/>
      <c r="AP155" s="185"/>
      <c r="AQ155" s="167"/>
      <c r="AR155" s="162"/>
      <c r="AS155" s="166"/>
      <c r="AT155" s="165"/>
      <c r="AU155" s="185"/>
      <c r="AV155" s="167"/>
      <c r="AW155" s="162"/>
      <c r="AX155" s="163"/>
      <c r="AY155" s="167"/>
      <c r="AZ155" s="370"/>
    </row>
    <row r="156" spans="1:52" ht="33.75" hidden="1" customHeight="1">
      <c r="A156" s="415"/>
      <c r="B156" s="414"/>
      <c r="C156" s="377"/>
      <c r="D156" s="169" t="s">
        <v>43</v>
      </c>
      <c r="E156" s="147"/>
      <c r="F156" s="147"/>
      <c r="G156" s="170"/>
      <c r="H156" s="148"/>
      <c r="I156" s="148">
        <v>0</v>
      </c>
      <c r="J156" s="148">
        <v>0</v>
      </c>
      <c r="K156" s="148"/>
      <c r="L156" s="148"/>
      <c r="M156" s="171"/>
      <c r="N156" s="148"/>
      <c r="O156" s="148"/>
      <c r="P156" s="173"/>
      <c r="Q156" s="148"/>
      <c r="R156" s="148"/>
      <c r="S156" s="171"/>
      <c r="T156" s="148"/>
      <c r="U156" s="148"/>
      <c r="V156" s="171"/>
      <c r="W156" s="148"/>
      <c r="X156" s="148"/>
      <c r="Y156" s="171"/>
      <c r="Z156" s="148"/>
      <c r="AA156" s="151"/>
      <c r="AB156" s="172"/>
      <c r="AC156" s="171"/>
      <c r="AD156" s="173"/>
      <c r="AE156" s="148"/>
      <c r="AF156" s="151"/>
      <c r="AG156" s="172"/>
      <c r="AH156" s="177"/>
      <c r="AI156" s="173"/>
      <c r="AJ156" s="148"/>
      <c r="AK156" s="151"/>
      <c r="AL156" s="172"/>
      <c r="AM156" s="177"/>
      <c r="AN156" s="173"/>
      <c r="AO156" s="148"/>
      <c r="AP156" s="177"/>
      <c r="AQ156" s="173"/>
      <c r="AR156" s="148"/>
      <c r="AS156" s="149"/>
      <c r="AT156" s="172"/>
      <c r="AU156" s="177"/>
      <c r="AV156" s="173"/>
      <c r="AW156" s="148"/>
      <c r="AX156" s="148"/>
      <c r="AY156" s="173"/>
      <c r="AZ156" s="371"/>
    </row>
    <row r="157" spans="1:52" ht="2.25" hidden="1" customHeight="1">
      <c r="A157" s="415" t="s">
        <v>297</v>
      </c>
      <c r="B157" s="414" t="s">
        <v>332</v>
      </c>
      <c r="C157" s="375" t="s">
        <v>307</v>
      </c>
      <c r="D157" s="174" t="s">
        <v>41</v>
      </c>
      <c r="E157" s="147"/>
      <c r="F157" s="147"/>
      <c r="G157" s="175"/>
      <c r="H157" s="168">
        <v>0</v>
      </c>
      <c r="I157" s="148">
        <v>0</v>
      </c>
      <c r="J157" s="148">
        <v>0</v>
      </c>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c r="AY157" s="168"/>
      <c r="AZ157" s="369"/>
    </row>
    <row r="158" spans="1:52" ht="31.2" hidden="1">
      <c r="A158" s="415"/>
      <c r="B158" s="414"/>
      <c r="C158" s="376"/>
      <c r="D158" s="176" t="s">
        <v>37</v>
      </c>
      <c r="E158" s="147"/>
      <c r="F158" s="147"/>
      <c r="G158" s="170"/>
      <c r="H158" s="148"/>
      <c r="I158" s="148">
        <v>0</v>
      </c>
      <c r="J158" s="148">
        <v>0</v>
      </c>
      <c r="K158" s="148"/>
      <c r="L158" s="148"/>
      <c r="M158" s="171"/>
      <c r="N158" s="148"/>
      <c r="O158" s="148"/>
      <c r="P158" s="173"/>
      <c r="Q158" s="148"/>
      <c r="R158" s="148"/>
      <c r="S158" s="171"/>
      <c r="T158" s="148"/>
      <c r="U158" s="148"/>
      <c r="V158" s="171"/>
      <c r="W158" s="148"/>
      <c r="X158" s="148"/>
      <c r="Y158" s="171"/>
      <c r="Z158" s="148"/>
      <c r="AA158" s="151"/>
      <c r="AB158" s="172"/>
      <c r="AC158" s="171"/>
      <c r="AD158" s="173"/>
      <c r="AE158" s="148"/>
      <c r="AF158" s="151"/>
      <c r="AG158" s="172"/>
      <c r="AH158" s="177"/>
      <c r="AI158" s="173"/>
      <c r="AJ158" s="148"/>
      <c r="AK158" s="151"/>
      <c r="AL158" s="172"/>
      <c r="AM158" s="177"/>
      <c r="AN158" s="173"/>
      <c r="AO158" s="178"/>
      <c r="AP158" s="148"/>
      <c r="AQ158" s="148"/>
      <c r="AR158" s="148"/>
      <c r="AS158" s="149"/>
      <c r="AT158" s="172"/>
      <c r="AU158" s="177"/>
      <c r="AV158" s="173"/>
      <c r="AW158" s="148"/>
      <c r="AX158" s="150"/>
      <c r="AY158" s="173"/>
      <c r="AZ158" s="370"/>
    </row>
    <row r="159" spans="1:52" ht="64.5" hidden="1" customHeight="1">
      <c r="A159" s="415"/>
      <c r="B159" s="414"/>
      <c r="C159" s="376"/>
      <c r="D159" s="179" t="s">
        <v>2</v>
      </c>
      <c r="E159" s="147"/>
      <c r="F159" s="147"/>
      <c r="G159" s="180"/>
      <c r="H159" s="153"/>
      <c r="I159" s="148">
        <v>0</v>
      </c>
      <c r="J159" s="148">
        <v>0</v>
      </c>
      <c r="K159" s="153"/>
      <c r="L159" s="153"/>
      <c r="M159" s="154"/>
      <c r="N159" s="153"/>
      <c r="O159" s="153"/>
      <c r="P159" s="181"/>
      <c r="Q159" s="153"/>
      <c r="R159" s="153"/>
      <c r="S159" s="154"/>
      <c r="T159" s="153"/>
      <c r="U159" s="153"/>
      <c r="V159" s="154"/>
      <c r="W159" s="153"/>
      <c r="X159" s="153"/>
      <c r="Y159" s="154"/>
      <c r="Z159" s="153"/>
      <c r="AA159" s="157"/>
      <c r="AB159" s="158"/>
      <c r="AC159" s="154"/>
      <c r="AD159" s="181"/>
      <c r="AE159" s="153"/>
      <c r="AF159" s="157"/>
      <c r="AG159" s="158"/>
      <c r="AH159" s="182"/>
      <c r="AI159" s="181"/>
      <c r="AJ159" s="153"/>
      <c r="AK159" s="157"/>
      <c r="AL159" s="158"/>
      <c r="AM159" s="182"/>
      <c r="AN159" s="181"/>
      <c r="AO159" s="153"/>
      <c r="AP159" s="154"/>
      <c r="AQ159" s="154"/>
      <c r="AR159" s="153"/>
      <c r="AS159" s="155"/>
      <c r="AT159" s="158"/>
      <c r="AU159" s="182"/>
      <c r="AV159" s="181"/>
      <c r="AW159" s="153"/>
      <c r="AX159" s="156"/>
      <c r="AY159" s="181"/>
      <c r="AZ159" s="370"/>
    </row>
    <row r="160" spans="1:52" ht="21.75" hidden="1" customHeight="1">
      <c r="A160" s="415"/>
      <c r="B160" s="414"/>
      <c r="C160" s="376"/>
      <c r="D160" s="294" t="s">
        <v>284</v>
      </c>
      <c r="E160" s="147"/>
      <c r="F160" s="147"/>
      <c r="G160" s="180"/>
      <c r="H160" s="153"/>
      <c r="I160" s="148">
        <v>0</v>
      </c>
      <c r="J160" s="148">
        <v>0</v>
      </c>
      <c r="K160" s="153"/>
      <c r="L160" s="153"/>
      <c r="M160" s="154"/>
      <c r="N160" s="153"/>
      <c r="O160" s="153"/>
      <c r="P160" s="181"/>
      <c r="Q160" s="153"/>
      <c r="R160" s="153"/>
      <c r="S160" s="154"/>
      <c r="T160" s="153"/>
      <c r="U160" s="153"/>
      <c r="V160" s="154"/>
      <c r="W160" s="153"/>
      <c r="X160" s="153"/>
      <c r="Y160" s="154"/>
      <c r="Z160" s="153"/>
      <c r="AA160" s="157"/>
      <c r="AB160" s="158"/>
      <c r="AC160" s="154"/>
      <c r="AD160" s="181"/>
      <c r="AE160" s="153"/>
      <c r="AF160" s="157"/>
      <c r="AG160" s="158"/>
      <c r="AH160" s="182"/>
      <c r="AI160" s="181"/>
      <c r="AJ160" s="153"/>
      <c r="AK160" s="157"/>
      <c r="AL160" s="158"/>
      <c r="AM160" s="182"/>
      <c r="AN160" s="181"/>
      <c r="AO160" s="162"/>
      <c r="AP160" s="182"/>
      <c r="AQ160" s="181"/>
      <c r="AR160" s="162"/>
      <c r="AS160" s="157"/>
      <c r="AT160" s="158"/>
      <c r="AU160" s="182"/>
      <c r="AV160" s="181"/>
      <c r="AW160" s="153"/>
      <c r="AX160" s="156"/>
      <c r="AY160" s="159"/>
      <c r="AZ160" s="370"/>
    </row>
    <row r="161" spans="1:52" ht="87.75" hidden="1" customHeight="1">
      <c r="A161" s="415"/>
      <c r="B161" s="414"/>
      <c r="C161" s="376"/>
      <c r="D161" s="294" t="s">
        <v>289</v>
      </c>
      <c r="E161" s="147"/>
      <c r="F161" s="147"/>
      <c r="G161" s="152"/>
      <c r="H161" s="162"/>
      <c r="I161" s="148">
        <v>0</v>
      </c>
      <c r="J161" s="148">
        <v>0</v>
      </c>
      <c r="K161" s="162"/>
      <c r="L161" s="162"/>
      <c r="M161" s="161"/>
      <c r="N161" s="162"/>
      <c r="O161" s="162"/>
      <c r="P161" s="167"/>
      <c r="Q161" s="162"/>
      <c r="R161" s="162"/>
      <c r="S161" s="161"/>
      <c r="T161" s="162"/>
      <c r="U161" s="162"/>
      <c r="V161" s="161"/>
      <c r="W161" s="162"/>
      <c r="X161" s="162"/>
      <c r="Y161" s="161"/>
      <c r="Z161" s="162"/>
      <c r="AA161" s="164"/>
      <c r="AB161" s="165"/>
      <c r="AC161" s="161"/>
      <c r="AD161" s="167"/>
      <c r="AE161" s="162"/>
      <c r="AF161" s="164"/>
      <c r="AG161" s="165"/>
      <c r="AH161" s="185"/>
      <c r="AI161" s="167"/>
      <c r="AJ161" s="162"/>
      <c r="AK161" s="164"/>
      <c r="AL161" s="165"/>
      <c r="AM161" s="185"/>
      <c r="AN161" s="167"/>
      <c r="AO161" s="162"/>
      <c r="AP161" s="185"/>
      <c r="AQ161" s="167"/>
      <c r="AR161" s="162"/>
      <c r="AS161" s="166"/>
      <c r="AT161" s="165"/>
      <c r="AU161" s="185"/>
      <c r="AV161" s="167"/>
      <c r="AW161" s="162"/>
      <c r="AX161" s="163"/>
      <c r="AY161" s="167"/>
      <c r="AZ161" s="370"/>
    </row>
    <row r="162" spans="1:52" ht="21.75" hidden="1" customHeight="1">
      <c r="A162" s="415"/>
      <c r="B162" s="414"/>
      <c r="C162" s="376"/>
      <c r="D162" s="294" t="s">
        <v>285</v>
      </c>
      <c r="E162" s="147"/>
      <c r="F162" s="147"/>
      <c r="G162" s="152"/>
      <c r="H162" s="162"/>
      <c r="I162" s="148">
        <v>0</v>
      </c>
      <c r="J162" s="148">
        <v>0</v>
      </c>
      <c r="K162" s="162"/>
      <c r="L162" s="162"/>
      <c r="M162" s="161"/>
      <c r="N162" s="162"/>
      <c r="O162" s="162"/>
      <c r="P162" s="167"/>
      <c r="Q162" s="162"/>
      <c r="R162" s="162"/>
      <c r="S162" s="161"/>
      <c r="T162" s="162"/>
      <c r="U162" s="162"/>
      <c r="V162" s="161"/>
      <c r="W162" s="162"/>
      <c r="X162" s="162"/>
      <c r="Y162" s="161"/>
      <c r="Z162" s="162"/>
      <c r="AA162" s="164"/>
      <c r="AB162" s="165"/>
      <c r="AC162" s="161"/>
      <c r="AD162" s="167"/>
      <c r="AE162" s="162"/>
      <c r="AF162" s="164"/>
      <c r="AG162" s="165"/>
      <c r="AH162" s="185"/>
      <c r="AI162" s="167"/>
      <c r="AJ162" s="162"/>
      <c r="AK162" s="164"/>
      <c r="AL162" s="165"/>
      <c r="AM162" s="185"/>
      <c r="AN162" s="167"/>
      <c r="AO162" s="162"/>
      <c r="AP162" s="185"/>
      <c r="AQ162" s="167"/>
      <c r="AR162" s="162"/>
      <c r="AS162" s="166"/>
      <c r="AT162" s="165"/>
      <c r="AU162" s="185"/>
      <c r="AV162" s="167"/>
      <c r="AW162" s="162"/>
      <c r="AX162" s="163"/>
      <c r="AY162" s="167"/>
      <c r="AZ162" s="370"/>
    </row>
    <row r="163" spans="1:52" ht="33.75" hidden="1" customHeight="1">
      <c r="A163" s="415"/>
      <c r="B163" s="414"/>
      <c r="C163" s="377"/>
      <c r="D163" s="169" t="s">
        <v>43</v>
      </c>
      <c r="E163" s="147"/>
      <c r="F163" s="147"/>
      <c r="G163" s="170"/>
      <c r="H163" s="148"/>
      <c r="I163" s="148">
        <v>0</v>
      </c>
      <c r="J163" s="148">
        <v>0</v>
      </c>
      <c r="K163" s="148"/>
      <c r="L163" s="148"/>
      <c r="M163" s="171"/>
      <c r="N163" s="148"/>
      <c r="O163" s="148"/>
      <c r="P163" s="173"/>
      <c r="Q163" s="148"/>
      <c r="R163" s="148"/>
      <c r="S163" s="171"/>
      <c r="T163" s="148"/>
      <c r="U163" s="148"/>
      <c r="V163" s="171"/>
      <c r="W163" s="148"/>
      <c r="X163" s="148"/>
      <c r="Y163" s="171"/>
      <c r="Z163" s="148"/>
      <c r="AA163" s="151"/>
      <c r="AB163" s="172"/>
      <c r="AC163" s="171"/>
      <c r="AD163" s="173"/>
      <c r="AE163" s="148"/>
      <c r="AF163" s="151"/>
      <c r="AG163" s="172"/>
      <c r="AH163" s="177"/>
      <c r="AI163" s="173"/>
      <c r="AJ163" s="148"/>
      <c r="AK163" s="151"/>
      <c r="AL163" s="172"/>
      <c r="AM163" s="177"/>
      <c r="AN163" s="173"/>
      <c r="AO163" s="148"/>
      <c r="AP163" s="177"/>
      <c r="AQ163" s="173"/>
      <c r="AR163" s="148"/>
      <c r="AS163" s="149"/>
      <c r="AT163" s="172"/>
      <c r="AU163" s="177"/>
      <c r="AV163" s="173"/>
      <c r="AW163" s="148"/>
      <c r="AX163" s="148"/>
      <c r="AY163" s="173"/>
      <c r="AZ163" s="371"/>
    </row>
    <row r="164" spans="1:52" ht="18.75" hidden="1" customHeight="1">
      <c r="A164" s="415" t="s">
        <v>296</v>
      </c>
      <c r="B164" s="414" t="s">
        <v>331</v>
      </c>
      <c r="C164" s="375" t="s">
        <v>307</v>
      </c>
      <c r="D164" s="174" t="s">
        <v>41</v>
      </c>
      <c r="E164" s="147">
        <f>E167</f>
        <v>100.33369</v>
      </c>
      <c r="F164" s="147">
        <f>F167</f>
        <v>0</v>
      </c>
      <c r="G164" s="175">
        <f>F164/E164</f>
        <v>0</v>
      </c>
      <c r="H164" s="168">
        <v>0</v>
      </c>
      <c r="I164" s="148">
        <v>0</v>
      </c>
      <c r="J164" s="148">
        <v>0</v>
      </c>
      <c r="K164" s="168"/>
      <c r="L164" s="168"/>
      <c r="M164" s="168"/>
      <c r="N164" s="168"/>
      <c r="O164" s="168"/>
      <c r="P164" s="168"/>
      <c r="Q164" s="168"/>
      <c r="R164" s="168"/>
      <c r="S164" s="168"/>
      <c r="T164" s="168"/>
      <c r="U164" s="168"/>
      <c r="V164" s="168"/>
      <c r="W164" s="168">
        <f>W165+W166+W167</f>
        <v>0</v>
      </c>
      <c r="X164" s="168">
        <f>X165+X166+X167</f>
        <v>0</v>
      </c>
      <c r="Y164" s="175" t="e">
        <f>X164/W164</f>
        <v>#DIV/0!</v>
      </c>
      <c r="Z164" s="168">
        <f>Z165+Z166+Z167</f>
        <v>0</v>
      </c>
      <c r="AA164" s="168"/>
      <c r="AB164" s="168"/>
      <c r="AC164" s="168">
        <f>AC165+AC166+AC167</f>
        <v>0</v>
      </c>
      <c r="AD164" s="175" t="e">
        <f>AC164/Z164</f>
        <v>#DIV/0!</v>
      </c>
      <c r="AE164" s="168">
        <f>AE167</f>
        <v>0</v>
      </c>
      <c r="AF164" s="168"/>
      <c r="AG164" s="168"/>
      <c r="AH164" s="168"/>
      <c r="AI164" s="168"/>
      <c r="AJ164" s="168">
        <f>AJ167</f>
        <v>0</v>
      </c>
      <c r="AK164" s="168"/>
      <c r="AL164" s="168"/>
      <c r="AM164" s="168"/>
      <c r="AN164" s="168"/>
      <c r="AO164" s="168"/>
      <c r="AP164" s="168"/>
      <c r="AQ164" s="168"/>
      <c r="AR164" s="168">
        <f>AR167</f>
        <v>0</v>
      </c>
      <c r="AS164" s="168"/>
      <c r="AT164" s="168"/>
      <c r="AU164" s="219">
        <f>AU167</f>
        <v>0</v>
      </c>
      <c r="AV164" s="210" t="e">
        <f>AU164/AR164</f>
        <v>#DIV/0!</v>
      </c>
      <c r="AW164" s="168">
        <f>AW167</f>
        <v>100.33369</v>
      </c>
      <c r="AX164" s="168">
        <v>0</v>
      </c>
      <c r="AY164" s="168"/>
      <c r="AZ164" s="369"/>
    </row>
    <row r="165" spans="1:52" ht="31.2">
      <c r="A165" s="415"/>
      <c r="B165" s="414"/>
      <c r="C165" s="376"/>
      <c r="D165" s="176" t="s">
        <v>37</v>
      </c>
      <c r="E165" s="147">
        <f t="shared" ref="E165:E170" si="257">H165+K165+N165+Q165+T165+W165+Z165+AE165+AJ165+AO165+AR165+AW165</f>
        <v>0</v>
      </c>
      <c r="F165" s="147">
        <f t="shared" ref="F165:F170" si="258">I165+L165+O165+R165+U165+X165+AA165+AF165+AK165+AP165+AS165+AX165</f>
        <v>0</v>
      </c>
      <c r="G165" s="170"/>
      <c r="H165" s="148">
        <v>0</v>
      </c>
      <c r="I165" s="148">
        <v>0</v>
      </c>
      <c r="J165" s="148">
        <v>0</v>
      </c>
      <c r="K165" s="148"/>
      <c r="L165" s="148"/>
      <c r="M165" s="171"/>
      <c r="N165" s="148"/>
      <c r="O165" s="148"/>
      <c r="P165" s="173"/>
      <c r="Q165" s="148"/>
      <c r="R165" s="148"/>
      <c r="S165" s="171"/>
      <c r="T165" s="148"/>
      <c r="U165" s="148"/>
      <c r="V165" s="171"/>
      <c r="W165" s="148"/>
      <c r="X165" s="148"/>
      <c r="Y165" s="171"/>
      <c r="Z165" s="148"/>
      <c r="AA165" s="151"/>
      <c r="AB165" s="172"/>
      <c r="AC165" s="171"/>
      <c r="AD165" s="173"/>
      <c r="AE165" s="148"/>
      <c r="AF165" s="151"/>
      <c r="AG165" s="172"/>
      <c r="AH165" s="177"/>
      <c r="AI165" s="173"/>
      <c r="AJ165" s="148"/>
      <c r="AK165" s="151"/>
      <c r="AL165" s="172"/>
      <c r="AM165" s="177"/>
      <c r="AN165" s="173"/>
      <c r="AO165" s="178"/>
      <c r="AP165" s="148"/>
      <c r="AQ165" s="148"/>
      <c r="AR165" s="148"/>
      <c r="AS165" s="149"/>
      <c r="AT165" s="172"/>
      <c r="AU165" s="281"/>
      <c r="AV165" s="173"/>
      <c r="AW165" s="148"/>
      <c r="AX165" s="150"/>
      <c r="AY165" s="173"/>
      <c r="AZ165" s="370"/>
    </row>
    <row r="166" spans="1:52" ht="64.5" customHeight="1">
      <c r="A166" s="415"/>
      <c r="B166" s="414"/>
      <c r="C166" s="376"/>
      <c r="D166" s="179" t="s">
        <v>2</v>
      </c>
      <c r="E166" s="147">
        <f t="shared" si="257"/>
        <v>0</v>
      </c>
      <c r="F166" s="147">
        <f t="shared" si="258"/>
        <v>0</v>
      </c>
      <c r="G166" s="180"/>
      <c r="H166" s="153">
        <v>0</v>
      </c>
      <c r="I166" s="148">
        <v>0</v>
      </c>
      <c r="J166" s="148">
        <v>0</v>
      </c>
      <c r="K166" s="153"/>
      <c r="L166" s="153"/>
      <c r="M166" s="154"/>
      <c r="N166" s="153"/>
      <c r="O166" s="153"/>
      <c r="P166" s="181"/>
      <c r="Q166" s="153"/>
      <c r="R166" s="153"/>
      <c r="S166" s="154"/>
      <c r="T166" s="153"/>
      <c r="U166" s="153"/>
      <c r="V166" s="154"/>
      <c r="W166" s="153"/>
      <c r="X166" s="153"/>
      <c r="Y166" s="154"/>
      <c r="Z166" s="153"/>
      <c r="AA166" s="157"/>
      <c r="AB166" s="158"/>
      <c r="AC166" s="154"/>
      <c r="AD166" s="181"/>
      <c r="AE166" s="153"/>
      <c r="AF166" s="157"/>
      <c r="AG166" s="158"/>
      <c r="AH166" s="182"/>
      <c r="AI166" s="181"/>
      <c r="AJ166" s="153"/>
      <c r="AK166" s="157"/>
      <c r="AL166" s="158"/>
      <c r="AM166" s="182"/>
      <c r="AN166" s="181"/>
      <c r="AO166" s="153"/>
      <c r="AP166" s="154"/>
      <c r="AQ166" s="154"/>
      <c r="AR166" s="153"/>
      <c r="AS166" s="155"/>
      <c r="AT166" s="158"/>
      <c r="AU166" s="280"/>
      <c r="AV166" s="181"/>
      <c r="AW166" s="153"/>
      <c r="AX166" s="156"/>
      <c r="AY166" s="181"/>
      <c r="AZ166" s="370"/>
    </row>
    <row r="167" spans="1:52" ht="21.75" customHeight="1">
      <c r="A167" s="415"/>
      <c r="B167" s="414"/>
      <c r="C167" s="376"/>
      <c r="D167" s="294" t="s">
        <v>284</v>
      </c>
      <c r="E167" s="147">
        <f>H167+K167+N167+Q167+T167+W167+AB167+AG167+AL167+AO167+AT167+AW167</f>
        <v>100.33369</v>
      </c>
      <c r="F167" s="147">
        <f>I167+L167+O167+R167+U167+X167+AC167+AH167+AM167+AP167+AU167+AX167</f>
        <v>0</v>
      </c>
      <c r="G167" s="175">
        <f>F167/E167</f>
        <v>0</v>
      </c>
      <c r="H167" s="153">
        <v>0</v>
      </c>
      <c r="I167" s="148">
        <v>0</v>
      </c>
      <c r="J167" s="148">
        <v>0</v>
      </c>
      <c r="K167" s="153"/>
      <c r="L167" s="153"/>
      <c r="M167" s="154"/>
      <c r="N167" s="153"/>
      <c r="O167" s="153"/>
      <c r="P167" s="181"/>
      <c r="Q167" s="153"/>
      <c r="R167" s="153"/>
      <c r="S167" s="154"/>
      <c r="T167" s="153"/>
      <c r="U167" s="153"/>
      <c r="V167" s="154"/>
      <c r="W167" s="153"/>
      <c r="X167" s="153"/>
      <c r="Y167" s="175"/>
      <c r="Z167" s="153"/>
      <c r="AA167" s="157"/>
      <c r="AB167" s="158"/>
      <c r="AC167" s="263"/>
      <c r="AD167" s="175"/>
      <c r="AE167" s="153"/>
      <c r="AF167" s="157"/>
      <c r="AG167" s="158"/>
      <c r="AH167" s="182"/>
      <c r="AI167" s="181"/>
      <c r="AJ167" s="153"/>
      <c r="AK167" s="157"/>
      <c r="AL167" s="158"/>
      <c r="AM167" s="182"/>
      <c r="AN167" s="181"/>
      <c r="AO167" s="162"/>
      <c r="AP167" s="182"/>
      <c r="AQ167" s="181"/>
      <c r="AR167" s="162"/>
      <c r="AS167" s="157"/>
      <c r="AT167" s="158"/>
      <c r="AU167" s="280"/>
      <c r="AV167" s="181"/>
      <c r="AW167" s="153">
        <v>100.33369</v>
      </c>
      <c r="AX167" s="156">
        <v>0</v>
      </c>
      <c r="AY167" s="159"/>
      <c r="AZ167" s="370"/>
    </row>
    <row r="168" spans="1:52" ht="87.75" customHeight="1">
      <c r="A168" s="415"/>
      <c r="B168" s="414"/>
      <c r="C168" s="376"/>
      <c r="D168" s="294" t="s">
        <v>289</v>
      </c>
      <c r="E168" s="147">
        <f t="shared" si="257"/>
        <v>0</v>
      </c>
      <c r="F168" s="147">
        <f t="shared" si="258"/>
        <v>0</v>
      </c>
      <c r="G168" s="152"/>
      <c r="H168" s="162">
        <v>0</v>
      </c>
      <c r="I168" s="148">
        <v>0</v>
      </c>
      <c r="J168" s="148">
        <v>0</v>
      </c>
      <c r="K168" s="162"/>
      <c r="L168" s="162"/>
      <c r="M168" s="161"/>
      <c r="N168" s="162"/>
      <c r="O168" s="162"/>
      <c r="P168" s="167"/>
      <c r="Q168" s="162"/>
      <c r="R168" s="162"/>
      <c r="S168" s="161"/>
      <c r="T168" s="162"/>
      <c r="U168" s="162"/>
      <c r="V168" s="161"/>
      <c r="W168" s="162"/>
      <c r="X168" s="162"/>
      <c r="Y168" s="161"/>
      <c r="Z168" s="162"/>
      <c r="AA168" s="164"/>
      <c r="AB168" s="165"/>
      <c r="AC168" s="161"/>
      <c r="AD168" s="167"/>
      <c r="AE168" s="162"/>
      <c r="AF168" s="164"/>
      <c r="AG168" s="165"/>
      <c r="AH168" s="185"/>
      <c r="AI168" s="167"/>
      <c r="AJ168" s="162"/>
      <c r="AK168" s="164"/>
      <c r="AL168" s="165"/>
      <c r="AM168" s="185"/>
      <c r="AN168" s="167"/>
      <c r="AO168" s="162"/>
      <c r="AP168" s="185"/>
      <c r="AQ168" s="167"/>
      <c r="AR168" s="162"/>
      <c r="AS168" s="166"/>
      <c r="AT168" s="165"/>
      <c r="AU168" s="185"/>
      <c r="AV168" s="167"/>
      <c r="AW168" s="162"/>
      <c r="AX168" s="163"/>
      <c r="AY168" s="167"/>
      <c r="AZ168" s="370"/>
    </row>
    <row r="169" spans="1:52" ht="21.75" customHeight="1">
      <c r="A169" s="415"/>
      <c r="B169" s="414"/>
      <c r="C169" s="376"/>
      <c r="D169" s="294" t="s">
        <v>285</v>
      </c>
      <c r="E169" s="147">
        <f t="shared" si="257"/>
        <v>0</v>
      </c>
      <c r="F169" s="147">
        <f t="shared" si="258"/>
        <v>0</v>
      </c>
      <c r="G169" s="152"/>
      <c r="H169" s="162">
        <v>0</v>
      </c>
      <c r="I169" s="148">
        <v>0</v>
      </c>
      <c r="J169" s="148">
        <v>0</v>
      </c>
      <c r="K169" s="162"/>
      <c r="L169" s="162"/>
      <c r="M169" s="161"/>
      <c r="N169" s="162"/>
      <c r="O169" s="162"/>
      <c r="P169" s="167"/>
      <c r="Q169" s="162"/>
      <c r="R169" s="162"/>
      <c r="S169" s="161"/>
      <c r="T169" s="162"/>
      <c r="U169" s="162"/>
      <c r="V169" s="161"/>
      <c r="W169" s="162"/>
      <c r="X169" s="162"/>
      <c r="Y169" s="161"/>
      <c r="Z169" s="162"/>
      <c r="AA169" s="164"/>
      <c r="AB169" s="165"/>
      <c r="AC169" s="161"/>
      <c r="AD169" s="167"/>
      <c r="AE169" s="162"/>
      <c r="AF169" s="164"/>
      <c r="AG169" s="165"/>
      <c r="AH169" s="185"/>
      <c r="AI169" s="167"/>
      <c r="AJ169" s="162"/>
      <c r="AK169" s="164"/>
      <c r="AL169" s="165"/>
      <c r="AM169" s="185"/>
      <c r="AN169" s="167"/>
      <c r="AO169" s="162"/>
      <c r="AP169" s="185"/>
      <c r="AQ169" s="167"/>
      <c r="AR169" s="162"/>
      <c r="AS169" s="166"/>
      <c r="AT169" s="165"/>
      <c r="AU169" s="185"/>
      <c r="AV169" s="167"/>
      <c r="AW169" s="162"/>
      <c r="AX169" s="163"/>
      <c r="AY169" s="167"/>
      <c r="AZ169" s="370"/>
    </row>
    <row r="170" spans="1:52" ht="33.75" customHeight="1">
      <c r="A170" s="415"/>
      <c r="B170" s="414"/>
      <c r="C170" s="377"/>
      <c r="D170" s="169" t="s">
        <v>43</v>
      </c>
      <c r="E170" s="147">
        <f t="shared" si="257"/>
        <v>0</v>
      </c>
      <c r="F170" s="147">
        <f t="shared" si="258"/>
        <v>0</v>
      </c>
      <c r="G170" s="170"/>
      <c r="H170" s="148">
        <v>0</v>
      </c>
      <c r="I170" s="148">
        <v>0</v>
      </c>
      <c r="J170" s="148">
        <v>0</v>
      </c>
      <c r="K170" s="148"/>
      <c r="L170" s="148"/>
      <c r="M170" s="171"/>
      <c r="N170" s="148"/>
      <c r="O170" s="148"/>
      <c r="P170" s="173"/>
      <c r="Q170" s="148"/>
      <c r="R170" s="148"/>
      <c r="S170" s="171"/>
      <c r="T170" s="148"/>
      <c r="U170" s="148"/>
      <c r="V170" s="171"/>
      <c r="W170" s="148"/>
      <c r="X170" s="148"/>
      <c r="Y170" s="171"/>
      <c r="Z170" s="148"/>
      <c r="AA170" s="151"/>
      <c r="AB170" s="172"/>
      <c r="AC170" s="171"/>
      <c r="AD170" s="173"/>
      <c r="AE170" s="148"/>
      <c r="AF170" s="151"/>
      <c r="AG170" s="172"/>
      <c r="AH170" s="177"/>
      <c r="AI170" s="173"/>
      <c r="AJ170" s="148"/>
      <c r="AK170" s="151"/>
      <c r="AL170" s="172"/>
      <c r="AM170" s="177"/>
      <c r="AN170" s="173"/>
      <c r="AO170" s="148"/>
      <c r="AP170" s="177"/>
      <c r="AQ170" s="173"/>
      <c r="AR170" s="148"/>
      <c r="AS170" s="149"/>
      <c r="AT170" s="172"/>
      <c r="AU170" s="177"/>
      <c r="AV170" s="173"/>
      <c r="AW170" s="148"/>
      <c r="AX170" s="148"/>
      <c r="AY170" s="173"/>
      <c r="AZ170" s="371"/>
    </row>
    <row r="171" spans="1:52" ht="18.75" customHeight="1">
      <c r="A171" s="393" t="s">
        <v>308</v>
      </c>
      <c r="B171" s="402"/>
      <c r="C171" s="403"/>
      <c r="D171" s="174" t="s">
        <v>41</v>
      </c>
      <c r="E171" s="147">
        <f>E172+E173+E174+E175+E176</f>
        <v>50994.557959999991</v>
      </c>
      <c r="F171" s="302">
        <f>F172+F173+F174+F175+F176</f>
        <v>23225.480680000001</v>
      </c>
      <c r="G171" s="175">
        <f t="shared" ref="G171:G174" si="259">F171/E171</f>
        <v>0.45545018153148836</v>
      </c>
      <c r="H171" s="147">
        <f>H172+H173+H174+H175+H176</f>
        <v>0</v>
      </c>
      <c r="I171" s="147">
        <f>I172+I173+I174+I175+I176</f>
        <v>0</v>
      </c>
      <c r="J171" s="147"/>
      <c r="K171" s="147">
        <f>K172+K173+K174+K175+K176</f>
        <v>0</v>
      </c>
      <c r="L171" s="147">
        <f>L172+L173+L174+L175+L176</f>
        <v>0</v>
      </c>
      <c r="M171" s="175" t="e">
        <f t="shared" ref="M171:M174" si="260">L171/K171</f>
        <v>#DIV/0!</v>
      </c>
      <c r="N171" s="147">
        <f>N172+N173+N174+N175+N176</f>
        <v>1843.7732999999998</v>
      </c>
      <c r="O171" s="147">
        <f>O172+O173+O174+O175+O176</f>
        <v>1843.7732999999998</v>
      </c>
      <c r="P171" s="175">
        <f>O171/N171</f>
        <v>1</v>
      </c>
      <c r="Q171" s="147">
        <f>Q172+Q173+Q174+Q175+Q176</f>
        <v>5218.3890000000001</v>
      </c>
      <c r="R171" s="147">
        <f>R172+R173+R174+R175+R176</f>
        <v>5218.3890000000001</v>
      </c>
      <c r="S171" s="175">
        <f t="shared" ref="S171:S174" si="261">R171/Q171</f>
        <v>1</v>
      </c>
      <c r="T171" s="147">
        <f>T172+T173+T174+T175+T176</f>
        <v>1034.9680000000001</v>
      </c>
      <c r="U171" s="147">
        <f>U172+U173+U174+U175+U176</f>
        <v>1034.9680000000001</v>
      </c>
      <c r="V171" s="147"/>
      <c r="W171" s="147">
        <f>W172+W173+W174+W175+W176</f>
        <v>15128.35038</v>
      </c>
      <c r="X171" s="147">
        <f>X172+X173+X174+X175+X176</f>
        <v>15128.35038</v>
      </c>
      <c r="Y171" s="175">
        <f>X171/W171</f>
        <v>1</v>
      </c>
      <c r="Z171" s="147">
        <f t="shared" ref="Z171:AC171" si="262">Z172+Z173+Z174+Z175+Z176</f>
        <v>2426.0510000000004</v>
      </c>
      <c r="AA171" s="147">
        <f t="shared" si="262"/>
        <v>0</v>
      </c>
      <c r="AB171" s="147">
        <f t="shared" si="262"/>
        <v>0</v>
      </c>
      <c r="AC171" s="147">
        <f t="shared" si="262"/>
        <v>2426.0510000000004</v>
      </c>
      <c r="AD171" s="147"/>
      <c r="AE171" s="147">
        <f t="shared" ref="AE171:AH171" si="263">AE172+AE173+AE174+AE175+AE176</f>
        <v>2717.86</v>
      </c>
      <c r="AF171" s="147">
        <f t="shared" si="263"/>
        <v>0</v>
      </c>
      <c r="AG171" s="147">
        <f t="shared" si="263"/>
        <v>0</v>
      </c>
      <c r="AH171" s="147">
        <f t="shared" si="263"/>
        <v>0</v>
      </c>
      <c r="AI171" s="147">
        <f>AI172+AI173+AI174+AI175+AI176</f>
        <v>0</v>
      </c>
      <c r="AJ171" s="147">
        <f t="shared" ref="AJ171:AM171" si="264">AJ172+AJ173+AJ174+AJ175+AJ176</f>
        <v>2717.86</v>
      </c>
      <c r="AK171" s="147">
        <f t="shared" si="264"/>
        <v>0</v>
      </c>
      <c r="AL171" s="147">
        <f t="shared" si="264"/>
        <v>0</v>
      </c>
      <c r="AM171" s="147">
        <f t="shared" si="264"/>
        <v>0</v>
      </c>
      <c r="AN171" s="147"/>
      <c r="AO171" s="147">
        <f>AO172+AO173+AO174+AO175+AO176</f>
        <v>1550.583999999998</v>
      </c>
      <c r="AP171" s="147">
        <f>AP172+AP173+AP174+AP175+AP176</f>
        <v>0</v>
      </c>
      <c r="AQ171" s="147"/>
      <c r="AR171" s="147">
        <f t="shared" ref="AR171:AU171" si="265">AR172+AR173+AR174+AR175+AR176</f>
        <v>0</v>
      </c>
      <c r="AS171" s="147">
        <f t="shared" si="265"/>
        <v>0</v>
      </c>
      <c r="AT171" s="147">
        <f t="shared" si="265"/>
        <v>0</v>
      </c>
      <c r="AU171" s="147">
        <f t="shared" si="265"/>
        <v>0</v>
      </c>
      <c r="AV171" s="147"/>
      <c r="AW171" s="147">
        <f>AW172+AW173+AW174+AW175+AW176</f>
        <v>18356.722280000002</v>
      </c>
      <c r="AX171" s="147">
        <f>AX172+AX173+AX174+AX175+AX176</f>
        <v>0</v>
      </c>
      <c r="AY171" s="147"/>
      <c r="AZ171" s="369"/>
    </row>
    <row r="172" spans="1:52" ht="31.2">
      <c r="A172" s="396"/>
      <c r="B172" s="404"/>
      <c r="C172" s="405"/>
      <c r="D172" s="176" t="s">
        <v>37</v>
      </c>
      <c r="E172" s="147">
        <f>E128+E136+E144+E165</f>
        <v>0</v>
      </c>
      <c r="F172" s="147">
        <f>F128+F136+F144+F165</f>
        <v>0</v>
      </c>
      <c r="G172" s="175"/>
      <c r="H172" s="147">
        <f>H128+H136+H144+H165</f>
        <v>0</v>
      </c>
      <c r="I172" s="147">
        <f>I128+I136+I144+I165</f>
        <v>0</v>
      </c>
      <c r="J172" s="147"/>
      <c r="K172" s="147">
        <f>K128+K136+K144+K165</f>
        <v>0</v>
      </c>
      <c r="L172" s="147">
        <f>L128+L136+L144+L165</f>
        <v>0</v>
      </c>
      <c r="M172" s="175"/>
      <c r="N172" s="147">
        <f>N128+N136+N144+N165</f>
        <v>0</v>
      </c>
      <c r="O172" s="147">
        <f>O128+O136+O144+O165</f>
        <v>0</v>
      </c>
      <c r="P172" s="175"/>
      <c r="Q172" s="147">
        <f>Q128+Q136+Q144+Q165</f>
        <v>0</v>
      </c>
      <c r="R172" s="147">
        <f>R128+R136+R144+R165</f>
        <v>0</v>
      </c>
      <c r="S172" s="175"/>
      <c r="T172" s="147">
        <f>T128+T136+T144+T165</f>
        <v>0</v>
      </c>
      <c r="U172" s="147">
        <f>U128+U136+U144+U165</f>
        <v>0</v>
      </c>
      <c r="V172" s="147"/>
      <c r="W172" s="147">
        <f>W128+W136+W144+W165</f>
        <v>0</v>
      </c>
      <c r="X172" s="147">
        <f>X128+X136+X144+X165</f>
        <v>0</v>
      </c>
      <c r="Y172" s="147"/>
      <c r="Z172" s="147">
        <f t="shared" ref="Z172:AC172" si="266">Z128+Z136+Z144+Z165</f>
        <v>0</v>
      </c>
      <c r="AA172" s="147">
        <f t="shared" si="266"/>
        <v>0</v>
      </c>
      <c r="AB172" s="147">
        <f t="shared" si="266"/>
        <v>0</v>
      </c>
      <c r="AC172" s="147">
        <f t="shared" si="266"/>
        <v>0</v>
      </c>
      <c r="AD172" s="147"/>
      <c r="AE172" s="147">
        <f t="shared" ref="AE172:AH172" si="267">AE128+AE136+AE144+AE165</f>
        <v>0</v>
      </c>
      <c r="AF172" s="147">
        <f t="shared" si="267"/>
        <v>0</v>
      </c>
      <c r="AG172" s="147">
        <f t="shared" si="267"/>
        <v>0</v>
      </c>
      <c r="AH172" s="147">
        <f t="shared" si="267"/>
        <v>0</v>
      </c>
      <c r="AI172" s="147">
        <f>AI128+AI136+AI144+AI165</f>
        <v>0</v>
      </c>
      <c r="AJ172" s="147">
        <f t="shared" ref="AJ172:AM172" si="268">AJ128+AJ136+AJ144+AJ165</f>
        <v>0</v>
      </c>
      <c r="AK172" s="147">
        <f t="shared" si="268"/>
        <v>0</v>
      </c>
      <c r="AL172" s="147">
        <f t="shared" si="268"/>
        <v>0</v>
      </c>
      <c r="AM172" s="147">
        <f t="shared" si="268"/>
        <v>0</v>
      </c>
      <c r="AN172" s="147"/>
      <c r="AO172" s="147">
        <f>AO128+AO136+AO144+AO165</f>
        <v>0</v>
      </c>
      <c r="AP172" s="147">
        <f>AP128+AP136+AP144+AP165</f>
        <v>0</v>
      </c>
      <c r="AQ172" s="147"/>
      <c r="AR172" s="147">
        <f t="shared" ref="AR172:AU172" si="269">AR128+AR136+AR144+AR165</f>
        <v>0</v>
      </c>
      <c r="AS172" s="147">
        <f t="shared" si="269"/>
        <v>0</v>
      </c>
      <c r="AT172" s="147">
        <f t="shared" si="269"/>
        <v>0</v>
      </c>
      <c r="AU172" s="147">
        <f t="shared" si="269"/>
        <v>0</v>
      </c>
      <c r="AV172" s="147"/>
      <c r="AW172" s="147">
        <f>AW128+AW136+AW144+AW165</f>
        <v>0</v>
      </c>
      <c r="AX172" s="147">
        <f>AX128+AX136+AX144+AX165</f>
        <v>0</v>
      </c>
      <c r="AY172" s="147"/>
      <c r="AZ172" s="370"/>
    </row>
    <row r="173" spans="1:52" ht="64.5" customHeight="1">
      <c r="A173" s="396"/>
      <c r="B173" s="404"/>
      <c r="C173" s="405"/>
      <c r="D173" s="179" t="s">
        <v>2</v>
      </c>
      <c r="E173" s="147">
        <f t="shared" ref="E173:F177" si="270">E129+E137+E145+E166</f>
        <v>41776.299999999996</v>
      </c>
      <c r="F173" s="147">
        <f t="shared" si="270"/>
        <v>20663.393240000001</v>
      </c>
      <c r="G173" s="175">
        <f t="shared" si="259"/>
        <v>0.49461999363275361</v>
      </c>
      <c r="H173" s="147">
        <f t="shared" ref="H173:I173" si="271">H129+H137+H145+H166</f>
        <v>0</v>
      </c>
      <c r="I173" s="147">
        <f t="shared" si="271"/>
        <v>0</v>
      </c>
      <c r="J173" s="147"/>
      <c r="K173" s="147">
        <f t="shared" ref="K173:L173" si="272">K129+K137+K145+K166</f>
        <v>0</v>
      </c>
      <c r="L173" s="147">
        <f t="shared" si="272"/>
        <v>0</v>
      </c>
      <c r="M173" s="175" t="e">
        <f t="shared" si="260"/>
        <v>#DIV/0!</v>
      </c>
      <c r="N173" s="147">
        <f t="shared" ref="N173:O173" si="273">N129+N137+N145+N166</f>
        <v>1640.9582399999999</v>
      </c>
      <c r="O173" s="147">
        <f t="shared" si="273"/>
        <v>1640.9582399999999</v>
      </c>
      <c r="P173" s="175">
        <f>O173/N173</f>
        <v>1</v>
      </c>
      <c r="Q173" s="147">
        <f t="shared" ref="Q173:R173" si="274">Q129+Q137+Q145+Q166</f>
        <v>5218.3890000000001</v>
      </c>
      <c r="R173" s="147">
        <f t="shared" si="274"/>
        <v>5218.3890000000001</v>
      </c>
      <c r="S173" s="175">
        <f t="shared" si="261"/>
        <v>1</v>
      </c>
      <c r="T173" s="147">
        <f t="shared" ref="T173:U173" si="275">T129+T137+T145+T166</f>
        <v>0</v>
      </c>
      <c r="U173" s="147">
        <f t="shared" si="275"/>
        <v>0</v>
      </c>
      <c r="V173" s="147"/>
      <c r="W173" s="147">
        <f t="shared" ref="W173:X173" si="276">W129+W137+W145+W166</f>
        <v>13804.046</v>
      </c>
      <c r="X173" s="147">
        <f t="shared" si="276"/>
        <v>13804.046</v>
      </c>
      <c r="Y173" s="147"/>
      <c r="Z173" s="147">
        <f t="shared" ref="Z173:AC173" si="277">Z129+Z137+Z145+Z166</f>
        <v>2174.2800000000002</v>
      </c>
      <c r="AA173" s="147">
        <f t="shared" si="277"/>
        <v>0</v>
      </c>
      <c r="AB173" s="147">
        <f t="shared" si="277"/>
        <v>0</v>
      </c>
      <c r="AC173" s="147">
        <f t="shared" si="277"/>
        <v>2174.2800000000002</v>
      </c>
      <c r="AD173" s="147"/>
      <c r="AE173" s="147">
        <f t="shared" ref="AE173:AH173" si="278">AE129+AE137+AE145+AE166</f>
        <v>2174.2800000000002</v>
      </c>
      <c r="AF173" s="147">
        <f t="shared" si="278"/>
        <v>0</v>
      </c>
      <c r="AG173" s="147">
        <f t="shared" si="278"/>
        <v>0</v>
      </c>
      <c r="AH173" s="147">
        <f t="shared" si="278"/>
        <v>0</v>
      </c>
      <c r="AI173" s="147">
        <f t="shared" ref="AI173:AM173" si="279">AI129+AI137+AI145+AI166</f>
        <v>0</v>
      </c>
      <c r="AJ173" s="147">
        <f t="shared" si="279"/>
        <v>2174.2800000000002</v>
      </c>
      <c r="AK173" s="147">
        <f t="shared" si="279"/>
        <v>0</v>
      </c>
      <c r="AL173" s="147">
        <f t="shared" si="279"/>
        <v>0</v>
      </c>
      <c r="AM173" s="147">
        <f t="shared" si="279"/>
        <v>0</v>
      </c>
      <c r="AN173" s="147"/>
      <c r="AO173" s="147">
        <f t="shared" ref="AO173:AP173" si="280">AO129+AO137+AO145+AO166</f>
        <v>1007.0039999999981</v>
      </c>
      <c r="AP173" s="147">
        <f t="shared" si="280"/>
        <v>0</v>
      </c>
      <c r="AQ173" s="147"/>
      <c r="AR173" s="147">
        <f t="shared" ref="AR173:AU173" si="281">AR129+AR137+AR145+AR166</f>
        <v>0</v>
      </c>
      <c r="AS173" s="147">
        <f t="shared" si="281"/>
        <v>0</v>
      </c>
      <c r="AT173" s="147">
        <f t="shared" si="281"/>
        <v>0</v>
      </c>
      <c r="AU173" s="147">
        <f t="shared" si="281"/>
        <v>0</v>
      </c>
      <c r="AV173" s="147"/>
      <c r="AW173" s="147">
        <f t="shared" ref="AW173:AX173" si="282">AW129+AW137+AW145+AW166</f>
        <v>13583.062759999999</v>
      </c>
      <c r="AX173" s="147">
        <f t="shared" si="282"/>
        <v>0</v>
      </c>
      <c r="AY173" s="147"/>
      <c r="AZ173" s="370"/>
    </row>
    <row r="174" spans="1:52" ht="21.75" customHeight="1">
      <c r="A174" s="396"/>
      <c r="B174" s="404"/>
      <c r="C174" s="405"/>
      <c r="D174" s="294" t="s">
        <v>284</v>
      </c>
      <c r="E174" s="147">
        <f t="shared" si="270"/>
        <v>9218.257959999999</v>
      </c>
      <c r="F174" s="147">
        <f t="shared" si="270"/>
        <v>2562.0874400000002</v>
      </c>
      <c r="G174" s="175">
        <f t="shared" si="259"/>
        <v>0.2779361839425028</v>
      </c>
      <c r="H174" s="147">
        <f t="shared" ref="H174:I174" si="283">H130+H138+H146+H167</f>
        <v>0</v>
      </c>
      <c r="I174" s="147">
        <f t="shared" si="283"/>
        <v>0</v>
      </c>
      <c r="J174" s="147"/>
      <c r="K174" s="147">
        <f t="shared" ref="K174:L174" si="284">K130+K138+K146+K167</f>
        <v>0</v>
      </c>
      <c r="L174" s="147">
        <f t="shared" si="284"/>
        <v>0</v>
      </c>
      <c r="M174" s="175" t="e">
        <f t="shared" si="260"/>
        <v>#DIV/0!</v>
      </c>
      <c r="N174" s="147">
        <f t="shared" ref="N174:O174" si="285">N130+N138+N146+N167</f>
        <v>202.81505999999999</v>
      </c>
      <c r="O174" s="147">
        <f t="shared" si="285"/>
        <v>202.81505999999999</v>
      </c>
      <c r="P174" s="175">
        <f>O174/N174</f>
        <v>1</v>
      </c>
      <c r="Q174" s="147">
        <f t="shared" ref="Q174:R174" si="286">Q130+Q138+Q146+Q167</f>
        <v>0</v>
      </c>
      <c r="R174" s="147">
        <f t="shared" si="286"/>
        <v>0</v>
      </c>
      <c r="S174" s="175" t="e">
        <f t="shared" si="261"/>
        <v>#DIV/0!</v>
      </c>
      <c r="T174" s="147">
        <f t="shared" ref="T174:U174" si="287">T130+T138+T146+T167</f>
        <v>1034.9680000000001</v>
      </c>
      <c r="U174" s="147">
        <f t="shared" si="287"/>
        <v>1034.9680000000001</v>
      </c>
      <c r="V174" s="147"/>
      <c r="W174" s="147">
        <f t="shared" ref="W174:X174" si="288">W130+W138+W146+W167</f>
        <v>1324.30438</v>
      </c>
      <c r="X174" s="147">
        <f t="shared" si="288"/>
        <v>1324.30438</v>
      </c>
      <c r="Y174" s="175">
        <f>X174/W174</f>
        <v>1</v>
      </c>
      <c r="Z174" s="147">
        <f t="shared" ref="Z174:AC174" si="289">Z130+Z138+Z146+Z167</f>
        <v>251.77099999999999</v>
      </c>
      <c r="AA174" s="147">
        <f t="shared" si="289"/>
        <v>0</v>
      </c>
      <c r="AB174" s="147">
        <f t="shared" si="289"/>
        <v>0</v>
      </c>
      <c r="AC174" s="147">
        <f t="shared" si="289"/>
        <v>251.77099999999999</v>
      </c>
      <c r="AD174" s="147"/>
      <c r="AE174" s="147">
        <f t="shared" ref="AE174:AH174" si="290">AE130+AE138+AE146+AE167</f>
        <v>543.58000000000004</v>
      </c>
      <c r="AF174" s="147">
        <f t="shared" si="290"/>
        <v>0</v>
      </c>
      <c r="AG174" s="147">
        <f t="shared" si="290"/>
        <v>0</v>
      </c>
      <c r="AH174" s="147">
        <f t="shared" si="290"/>
        <v>0</v>
      </c>
      <c r="AI174" s="147">
        <f t="shared" ref="AI174:AM174" si="291">AI130+AI138+AI146+AI167</f>
        <v>0</v>
      </c>
      <c r="AJ174" s="147">
        <f t="shared" si="291"/>
        <v>543.58000000000004</v>
      </c>
      <c r="AK174" s="147">
        <f t="shared" si="291"/>
        <v>0</v>
      </c>
      <c r="AL174" s="147">
        <f t="shared" si="291"/>
        <v>0</v>
      </c>
      <c r="AM174" s="147">
        <f t="shared" si="291"/>
        <v>0</v>
      </c>
      <c r="AN174" s="147"/>
      <c r="AO174" s="147">
        <f t="shared" ref="AO174:AP174" si="292">AO130+AO138+AO146+AO167</f>
        <v>543.58000000000004</v>
      </c>
      <c r="AP174" s="147">
        <f t="shared" si="292"/>
        <v>0</v>
      </c>
      <c r="AQ174" s="147"/>
      <c r="AR174" s="147">
        <f t="shared" ref="AR174:AU174" si="293">AR130+AR138+AR146+AR167</f>
        <v>0</v>
      </c>
      <c r="AS174" s="147">
        <f t="shared" si="293"/>
        <v>0</v>
      </c>
      <c r="AT174" s="147">
        <f t="shared" si="293"/>
        <v>0</v>
      </c>
      <c r="AU174" s="147">
        <f t="shared" si="293"/>
        <v>0</v>
      </c>
      <c r="AV174" s="147"/>
      <c r="AW174" s="147">
        <f t="shared" ref="AW174:AX174" si="294">AW130+AW138+AW146+AW167</f>
        <v>4773.6595200000011</v>
      </c>
      <c r="AX174" s="147">
        <f t="shared" si="294"/>
        <v>0</v>
      </c>
      <c r="AY174" s="147"/>
      <c r="AZ174" s="370"/>
    </row>
    <row r="175" spans="1:52" ht="87.75" customHeight="1">
      <c r="A175" s="396"/>
      <c r="B175" s="404"/>
      <c r="C175" s="405"/>
      <c r="D175" s="294" t="s">
        <v>289</v>
      </c>
      <c r="E175" s="147">
        <f t="shared" si="270"/>
        <v>0</v>
      </c>
      <c r="F175" s="147">
        <f t="shared" si="270"/>
        <v>0</v>
      </c>
      <c r="G175" s="152"/>
      <c r="H175" s="147">
        <f t="shared" ref="H175:I175" si="295">H131+H139+H147+H168</f>
        <v>0</v>
      </c>
      <c r="I175" s="147">
        <f t="shared" si="295"/>
        <v>0</v>
      </c>
      <c r="J175" s="148"/>
      <c r="K175" s="147">
        <f t="shared" ref="K175:L175" si="296">K131+K139+K147+K168</f>
        <v>0</v>
      </c>
      <c r="L175" s="147">
        <f t="shared" si="296"/>
        <v>0</v>
      </c>
      <c r="M175" s="148"/>
      <c r="N175" s="147">
        <f t="shared" ref="N175:O175" si="297">N131+N139+N147+N168</f>
        <v>0</v>
      </c>
      <c r="O175" s="147">
        <f t="shared" si="297"/>
        <v>0</v>
      </c>
      <c r="P175" s="148"/>
      <c r="Q175" s="147">
        <f t="shared" ref="Q175:R175" si="298">Q131+Q139+Q147+Q168</f>
        <v>0</v>
      </c>
      <c r="R175" s="147">
        <f t="shared" si="298"/>
        <v>0</v>
      </c>
      <c r="S175" s="175"/>
      <c r="T175" s="147">
        <f t="shared" ref="T175:U175" si="299">T131+T139+T147+T168</f>
        <v>0</v>
      </c>
      <c r="U175" s="147">
        <f t="shared" si="299"/>
        <v>0</v>
      </c>
      <c r="V175" s="148"/>
      <c r="W175" s="147">
        <f t="shared" ref="W175:X175" si="300">W131+W139+W147+W168</f>
        <v>0</v>
      </c>
      <c r="X175" s="147">
        <f t="shared" si="300"/>
        <v>0</v>
      </c>
      <c r="Y175" s="148"/>
      <c r="Z175" s="147">
        <f t="shared" ref="Z175:AC175" si="301">Z131+Z139+Z147+Z168</f>
        <v>0</v>
      </c>
      <c r="AA175" s="147">
        <f t="shared" si="301"/>
        <v>0</v>
      </c>
      <c r="AB175" s="147">
        <f t="shared" si="301"/>
        <v>0</v>
      </c>
      <c r="AC175" s="147">
        <f t="shared" si="301"/>
        <v>0</v>
      </c>
      <c r="AD175" s="148"/>
      <c r="AE175" s="147">
        <f t="shared" ref="AE175:AH175" si="302">AE131+AE139+AE147+AE168</f>
        <v>0</v>
      </c>
      <c r="AF175" s="147">
        <f t="shared" si="302"/>
        <v>0</v>
      </c>
      <c r="AG175" s="147">
        <f t="shared" si="302"/>
        <v>0</v>
      </c>
      <c r="AH175" s="147">
        <f t="shared" si="302"/>
        <v>0</v>
      </c>
      <c r="AI175" s="147">
        <f t="shared" ref="AI175:AM175" si="303">AI131+AI139+AI147+AI168</f>
        <v>0</v>
      </c>
      <c r="AJ175" s="147">
        <f t="shared" si="303"/>
        <v>0</v>
      </c>
      <c r="AK175" s="147">
        <f t="shared" si="303"/>
        <v>0</v>
      </c>
      <c r="AL175" s="147">
        <f t="shared" si="303"/>
        <v>0</v>
      </c>
      <c r="AM175" s="147">
        <f t="shared" si="303"/>
        <v>0</v>
      </c>
      <c r="AN175" s="148"/>
      <c r="AO175" s="147">
        <f t="shared" ref="AO175:AP175" si="304">AO131+AO139+AO147+AO168</f>
        <v>0</v>
      </c>
      <c r="AP175" s="147">
        <f t="shared" si="304"/>
        <v>0</v>
      </c>
      <c r="AQ175" s="148"/>
      <c r="AR175" s="147">
        <f t="shared" ref="AR175:AU175" si="305">AR131+AR139+AR147+AR168</f>
        <v>0</v>
      </c>
      <c r="AS175" s="147">
        <f t="shared" si="305"/>
        <v>0</v>
      </c>
      <c r="AT175" s="147">
        <f t="shared" si="305"/>
        <v>0</v>
      </c>
      <c r="AU175" s="147">
        <f t="shared" si="305"/>
        <v>0</v>
      </c>
      <c r="AV175" s="148"/>
      <c r="AW175" s="147">
        <f t="shared" ref="AW175:AX175" si="306">AW131+AW139+AW147+AW168</f>
        <v>0</v>
      </c>
      <c r="AX175" s="147">
        <f t="shared" si="306"/>
        <v>0</v>
      </c>
      <c r="AY175" s="148"/>
      <c r="AZ175" s="370"/>
    </row>
    <row r="176" spans="1:52" ht="21.75" customHeight="1">
      <c r="A176" s="396"/>
      <c r="B176" s="404"/>
      <c r="C176" s="405"/>
      <c r="D176" s="294" t="s">
        <v>285</v>
      </c>
      <c r="E176" s="147">
        <f t="shared" si="270"/>
        <v>0</v>
      </c>
      <c r="F176" s="147">
        <f t="shared" si="270"/>
        <v>0</v>
      </c>
      <c r="G176" s="152"/>
      <c r="H176" s="147">
        <f t="shared" ref="H176:I176" si="307">H132+H140+H148+H169</f>
        <v>0</v>
      </c>
      <c r="I176" s="147">
        <f t="shared" si="307"/>
        <v>0</v>
      </c>
      <c r="J176" s="148"/>
      <c r="K176" s="147">
        <f t="shared" ref="K176:L176" si="308">K132+K140+K148+K169</f>
        <v>0</v>
      </c>
      <c r="L176" s="147">
        <f t="shared" si="308"/>
        <v>0</v>
      </c>
      <c r="M176" s="148"/>
      <c r="N176" s="147">
        <f t="shared" ref="N176:O176" si="309">N132+N140+N148+N169</f>
        <v>0</v>
      </c>
      <c r="O176" s="147">
        <f t="shared" si="309"/>
        <v>0</v>
      </c>
      <c r="P176" s="148"/>
      <c r="Q176" s="147">
        <f t="shared" ref="Q176:R176" si="310">Q132+Q140+Q148+Q169</f>
        <v>0</v>
      </c>
      <c r="R176" s="147">
        <f t="shared" si="310"/>
        <v>0</v>
      </c>
      <c r="S176" s="175"/>
      <c r="T176" s="147">
        <f t="shared" ref="T176:U176" si="311">T132+T140+T148+T169</f>
        <v>0</v>
      </c>
      <c r="U176" s="147">
        <f t="shared" si="311"/>
        <v>0</v>
      </c>
      <c r="V176" s="148"/>
      <c r="W176" s="147">
        <f t="shared" ref="W176:X176" si="312">W132+W140+W148+W169</f>
        <v>0</v>
      </c>
      <c r="X176" s="147">
        <f t="shared" si="312"/>
        <v>0</v>
      </c>
      <c r="Y176" s="148"/>
      <c r="Z176" s="147">
        <f t="shared" ref="Z176:AC176" si="313">Z132+Z140+Z148+Z169</f>
        <v>0</v>
      </c>
      <c r="AA176" s="147">
        <f t="shared" si="313"/>
        <v>0</v>
      </c>
      <c r="AB176" s="147">
        <f t="shared" si="313"/>
        <v>0</v>
      </c>
      <c r="AC176" s="147">
        <f t="shared" si="313"/>
        <v>0</v>
      </c>
      <c r="AD176" s="148"/>
      <c r="AE176" s="147">
        <f t="shared" ref="AE176:AH176" si="314">AE132+AE140+AE148+AE169</f>
        <v>0</v>
      </c>
      <c r="AF176" s="147">
        <f t="shared" si="314"/>
        <v>0</v>
      </c>
      <c r="AG176" s="147">
        <f t="shared" si="314"/>
        <v>0</v>
      </c>
      <c r="AH176" s="147">
        <f t="shared" si="314"/>
        <v>0</v>
      </c>
      <c r="AI176" s="147">
        <f t="shared" ref="AI176:AM176" si="315">AI132+AI140+AI148+AI169</f>
        <v>0</v>
      </c>
      <c r="AJ176" s="147">
        <f t="shared" si="315"/>
        <v>0</v>
      </c>
      <c r="AK176" s="147">
        <f t="shared" si="315"/>
        <v>0</v>
      </c>
      <c r="AL176" s="147">
        <f t="shared" si="315"/>
        <v>0</v>
      </c>
      <c r="AM176" s="147">
        <f t="shared" si="315"/>
        <v>0</v>
      </c>
      <c r="AN176" s="148"/>
      <c r="AO176" s="147">
        <f t="shared" ref="AO176:AP176" si="316">AO132+AO140+AO148+AO169</f>
        <v>0</v>
      </c>
      <c r="AP176" s="147">
        <f t="shared" si="316"/>
        <v>0</v>
      </c>
      <c r="AQ176" s="148"/>
      <c r="AR176" s="147">
        <f t="shared" ref="AR176:AU176" si="317">AR132+AR140+AR148+AR169</f>
        <v>0</v>
      </c>
      <c r="AS176" s="147">
        <f t="shared" si="317"/>
        <v>0</v>
      </c>
      <c r="AT176" s="147">
        <f t="shared" si="317"/>
        <v>0</v>
      </c>
      <c r="AU176" s="147">
        <f t="shared" si="317"/>
        <v>0</v>
      </c>
      <c r="AV176" s="148"/>
      <c r="AW176" s="147">
        <f t="shared" ref="AW176:AX176" si="318">AW132+AW140+AW148+AW169</f>
        <v>0</v>
      </c>
      <c r="AX176" s="147">
        <f t="shared" si="318"/>
        <v>0</v>
      </c>
      <c r="AY176" s="148"/>
      <c r="AZ176" s="370"/>
    </row>
    <row r="177" spans="1:52" ht="33.75" customHeight="1">
      <c r="A177" s="399"/>
      <c r="B177" s="406"/>
      <c r="C177" s="407"/>
      <c r="D177" s="169" t="s">
        <v>43</v>
      </c>
      <c r="E177" s="147">
        <f t="shared" si="270"/>
        <v>0</v>
      </c>
      <c r="F177" s="147">
        <f t="shared" si="270"/>
        <v>0</v>
      </c>
      <c r="G177" s="170"/>
      <c r="H177" s="147">
        <f t="shared" ref="H177:I177" si="319">H133+H141+H149+H170</f>
        <v>0</v>
      </c>
      <c r="I177" s="147">
        <f t="shared" si="319"/>
        <v>0</v>
      </c>
      <c r="J177" s="148"/>
      <c r="K177" s="147">
        <f t="shared" ref="K177:L177" si="320">K133+K141+K149+K170</f>
        <v>0</v>
      </c>
      <c r="L177" s="147">
        <f t="shared" si="320"/>
        <v>0</v>
      </c>
      <c r="M177" s="148"/>
      <c r="N177" s="147">
        <f t="shared" ref="N177:O177" si="321">N133+N141+N149+N170</f>
        <v>0</v>
      </c>
      <c r="O177" s="147">
        <f t="shared" si="321"/>
        <v>0</v>
      </c>
      <c r="P177" s="148"/>
      <c r="Q177" s="147">
        <f t="shared" ref="Q177:R177" si="322">Q133+Q141+Q149+Q170</f>
        <v>0</v>
      </c>
      <c r="R177" s="147">
        <f t="shared" si="322"/>
        <v>0</v>
      </c>
      <c r="S177" s="175"/>
      <c r="T177" s="147">
        <f t="shared" ref="T177:U177" si="323">T133+T141+T149+T170</f>
        <v>0</v>
      </c>
      <c r="U177" s="147">
        <f t="shared" si="323"/>
        <v>0</v>
      </c>
      <c r="V177" s="148"/>
      <c r="W177" s="147">
        <f t="shared" ref="W177:X177" si="324">W133+W141+W149+W170</f>
        <v>0</v>
      </c>
      <c r="X177" s="147">
        <f t="shared" si="324"/>
        <v>0</v>
      </c>
      <c r="Y177" s="148"/>
      <c r="Z177" s="147">
        <f t="shared" ref="Z177:AC177" si="325">Z133+Z141+Z149+Z170</f>
        <v>0</v>
      </c>
      <c r="AA177" s="147">
        <f t="shared" si="325"/>
        <v>0</v>
      </c>
      <c r="AB177" s="147">
        <f t="shared" si="325"/>
        <v>0</v>
      </c>
      <c r="AC177" s="147">
        <f t="shared" si="325"/>
        <v>0</v>
      </c>
      <c r="AD177" s="148"/>
      <c r="AE177" s="147">
        <f t="shared" ref="AE177:AH177" si="326">AE133+AE141+AE149+AE170</f>
        <v>0</v>
      </c>
      <c r="AF177" s="147">
        <f t="shared" si="326"/>
        <v>0</v>
      </c>
      <c r="AG177" s="147">
        <f t="shared" si="326"/>
        <v>0</v>
      </c>
      <c r="AH177" s="147">
        <f t="shared" si="326"/>
        <v>0</v>
      </c>
      <c r="AI177" s="147">
        <f t="shared" ref="AI177:AM177" si="327">AI133+AI141+AI149+AI170</f>
        <v>0</v>
      </c>
      <c r="AJ177" s="147">
        <f t="shared" si="327"/>
        <v>0</v>
      </c>
      <c r="AK177" s="147">
        <f t="shared" si="327"/>
        <v>0</v>
      </c>
      <c r="AL177" s="147">
        <f t="shared" si="327"/>
        <v>0</v>
      </c>
      <c r="AM177" s="147">
        <f t="shared" si="327"/>
        <v>0</v>
      </c>
      <c r="AN177" s="148"/>
      <c r="AO177" s="147">
        <f t="shared" ref="AO177:AP177" si="328">AO133+AO141+AO149+AO170</f>
        <v>0</v>
      </c>
      <c r="AP177" s="147">
        <f t="shared" si="328"/>
        <v>0</v>
      </c>
      <c r="AQ177" s="148"/>
      <c r="AR177" s="147">
        <f t="shared" ref="AR177:AU177" si="329">AR133+AR141+AR149+AR170</f>
        <v>0</v>
      </c>
      <c r="AS177" s="147">
        <f t="shared" si="329"/>
        <v>0</v>
      </c>
      <c r="AT177" s="147">
        <f t="shared" si="329"/>
        <v>0</v>
      </c>
      <c r="AU177" s="147">
        <f t="shared" si="329"/>
        <v>0</v>
      </c>
      <c r="AV177" s="148"/>
      <c r="AW177" s="147">
        <f t="shared" ref="AW177:AX177" si="330">AW133+AW141+AW149+AW170</f>
        <v>0</v>
      </c>
      <c r="AX177" s="147">
        <f t="shared" si="330"/>
        <v>0</v>
      </c>
      <c r="AY177" s="148"/>
      <c r="AZ177" s="371"/>
    </row>
    <row r="178" spans="1:52" ht="32.25" customHeight="1">
      <c r="A178" s="410" t="s">
        <v>309</v>
      </c>
      <c r="B178" s="411"/>
      <c r="C178" s="411"/>
      <c r="D178" s="411"/>
      <c r="E178" s="411"/>
      <c r="F178" s="411"/>
      <c r="G178" s="411"/>
      <c r="H178" s="411"/>
      <c r="I178" s="411"/>
      <c r="J178" s="411"/>
      <c r="K178" s="411"/>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1"/>
      <c r="AY178" s="411"/>
      <c r="AZ178" s="412"/>
    </row>
    <row r="179" spans="1:52" ht="32.25" customHeight="1">
      <c r="A179" s="429" t="s">
        <v>373</v>
      </c>
      <c r="B179" s="430"/>
      <c r="C179" s="430"/>
      <c r="D179" s="430"/>
      <c r="E179" s="430"/>
      <c r="F179" s="430"/>
      <c r="G179" s="430"/>
      <c r="H179" s="430"/>
      <c r="I179" s="430"/>
      <c r="J179" s="430"/>
      <c r="K179" s="430"/>
      <c r="L179" s="430"/>
      <c r="M179" s="430"/>
      <c r="N179" s="430"/>
      <c r="O179" s="430"/>
      <c r="P179" s="430"/>
      <c r="Q179" s="430"/>
      <c r="R179" s="430"/>
      <c r="S179" s="430"/>
      <c r="T179" s="430"/>
      <c r="U179" s="430"/>
      <c r="V179" s="430"/>
      <c r="W179" s="430"/>
      <c r="X179" s="430"/>
      <c r="Y179" s="430"/>
      <c r="Z179" s="430"/>
      <c r="AA179" s="430"/>
      <c r="AB179" s="430"/>
      <c r="AC179" s="430"/>
      <c r="AD179" s="430"/>
      <c r="AE179" s="430"/>
      <c r="AF179" s="430"/>
      <c r="AG179" s="430"/>
      <c r="AH179" s="430"/>
      <c r="AI179" s="430"/>
      <c r="AJ179" s="430"/>
      <c r="AK179" s="430"/>
      <c r="AL179" s="430"/>
      <c r="AM179" s="430"/>
      <c r="AN179" s="430"/>
      <c r="AO179" s="430"/>
      <c r="AP179" s="430"/>
      <c r="AQ179" s="430"/>
      <c r="AR179" s="430"/>
      <c r="AS179" s="430"/>
      <c r="AT179" s="430"/>
      <c r="AU179" s="430"/>
      <c r="AV179" s="430"/>
      <c r="AW179" s="430"/>
      <c r="AX179" s="430"/>
      <c r="AY179" s="430"/>
      <c r="AZ179" s="431"/>
    </row>
    <row r="180" spans="1:52" ht="18.75" customHeight="1">
      <c r="A180" s="372" t="s">
        <v>366</v>
      </c>
      <c r="B180" s="375" t="s">
        <v>375</v>
      </c>
      <c r="C180" s="375" t="s">
        <v>311</v>
      </c>
      <c r="D180" s="174" t="s">
        <v>41</v>
      </c>
      <c r="E180" s="147">
        <f>E181+E182+E183</f>
        <v>22.9</v>
      </c>
      <c r="F180" s="147">
        <f>AH180</f>
        <v>0</v>
      </c>
      <c r="G180" s="175">
        <f>F180/E180</f>
        <v>0</v>
      </c>
      <c r="H180" s="168">
        <v>0</v>
      </c>
      <c r="I180" s="168">
        <v>0</v>
      </c>
      <c r="J180" s="168">
        <v>0</v>
      </c>
      <c r="K180" s="168"/>
      <c r="L180" s="168"/>
      <c r="M180" s="168"/>
      <c r="N180" s="168"/>
      <c r="O180" s="168"/>
      <c r="P180" s="168"/>
      <c r="Q180" s="168"/>
      <c r="R180" s="168"/>
      <c r="S180" s="168"/>
      <c r="T180" s="168"/>
      <c r="U180" s="168"/>
      <c r="V180" s="168"/>
      <c r="W180" s="168"/>
      <c r="X180" s="168"/>
      <c r="Y180" s="168"/>
      <c r="Z180" s="168"/>
      <c r="AA180" s="168"/>
      <c r="AB180" s="168"/>
      <c r="AC180" s="168"/>
      <c r="AD180" s="168"/>
      <c r="AE180" s="168">
        <f>AE182</f>
        <v>22.9</v>
      </c>
      <c r="AF180" s="168"/>
      <c r="AG180" s="168"/>
      <c r="AH180" s="168">
        <f>AH182</f>
        <v>0</v>
      </c>
      <c r="AI180" s="181">
        <f>AH180/AE180</f>
        <v>0</v>
      </c>
      <c r="AJ180" s="168"/>
      <c r="AK180" s="168"/>
      <c r="AL180" s="168"/>
      <c r="AM180" s="168"/>
      <c r="AN180" s="168"/>
      <c r="AO180" s="168"/>
      <c r="AP180" s="168"/>
      <c r="AQ180" s="168"/>
      <c r="AR180" s="168"/>
      <c r="AS180" s="168"/>
      <c r="AT180" s="168"/>
      <c r="AU180" s="168"/>
      <c r="AV180" s="168"/>
      <c r="AW180" s="147">
        <f>AW181+AW182+AW183</f>
        <v>0</v>
      </c>
      <c r="AX180" s="168"/>
      <c r="AY180" s="168"/>
      <c r="AZ180" s="369"/>
    </row>
    <row r="181" spans="1:52" ht="31.2">
      <c r="A181" s="373"/>
      <c r="B181" s="376"/>
      <c r="C181" s="376"/>
      <c r="D181" s="176" t="s">
        <v>37</v>
      </c>
      <c r="E181" s="147">
        <v>0</v>
      </c>
      <c r="F181" s="147">
        <f t="shared" ref="F181:F186" si="331">I181+L181+O181+R181+U181+X181+AA181+AF181+AK181+AP181+AS181+AX181</f>
        <v>0</v>
      </c>
      <c r="G181" s="170"/>
      <c r="H181" s="168">
        <v>0</v>
      </c>
      <c r="I181" s="168">
        <v>0</v>
      </c>
      <c r="J181" s="168">
        <v>0</v>
      </c>
      <c r="K181" s="148"/>
      <c r="L181" s="148"/>
      <c r="M181" s="171"/>
      <c r="N181" s="148"/>
      <c r="O181" s="148"/>
      <c r="P181" s="173"/>
      <c r="Q181" s="148"/>
      <c r="R181" s="148"/>
      <c r="S181" s="171"/>
      <c r="T181" s="148"/>
      <c r="U181" s="148"/>
      <c r="V181" s="171"/>
      <c r="W181" s="148"/>
      <c r="X181" s="148"/>
      <c r="Y181" s="171"/>
      <c r="Z181" s="148"/>
      <c r="AA181" s="151"/>
      <c r="AB181" s="172"/>
      <c r="AC181" s="171"/>
      <c r="AD181" s="173"/>
      <c r="AE181" s="148"/>
      <c r="AF181" s="151"/>
      <c r="AG181" s="172"/>
      <c r="AH181" s="177"/>
      <c r="AI181" s="173"/>
      <c r="AJ181" s="148"/>
      <c r="AK181" s="151"/>
      <c r="AL181" s="172"/>
      <c r="AM181" s="177"/>
      <c r="AN181" s="173"/>
      <c r="AO181" s="178"/>
      <c r="AP181" s="148"/>
      <c r="AQ181" s="148"/>
      <c r="AR181" s="276"/>
      <c r="AS181" s="149"/>
      <c r="AT181" s="172"/>
      <c r="AU181" s="177"/>
      <c r="AV181" s="173"/>
      <c r="AW181" s="147"/>
      <c r="AX181" s="150"/>
      <c r="AY181" s="173"/>
      <c r="AZ181" s="370"/>
    </row>
    <row r="182" spans="1:52" ht="64.5" customHeight="1">
      <c r="A182" s="373"/>
      <c r="B182" s="376"/>
      <c r="C182" s="376"/>
      <c r="D182" s="179" t="s">
        <v>2</v>
      </c>
      <c r="E182" s="147">
        <v>22.9</v>
      </c>
      <c r="F182" s="147">
        <f>AH182</f>
        <v>0</v>
      </c>
      <c r="G182" s="180">
        <f>F182/E182</f>
        <v>0</v>
      </c>
      <c r="H182" s="168">
        <v>0</v>
      </c>
      <c r="I182" s="168">
        <v>0</v>
      </c>
      <c r="J182" s="168">
        <v>0</v>
      </c>
      <c r="K182" s="153"/>
      <c r="L182" s="153"/>
      <c r="M182" s="154"/>
      <c r="N182" s="153"/>
      <c r="O182" s="153"/>
      <c r="P182" s="181"/>
      <c r="Q182" s="153"/>
      <c r="R182" s="153"/>
      <c r="S182" s="154"/>
      <c r="T182" s="153"/>
      <c r="U182" s="153"/>
      <c r="V182" s="154"/>
      <c r="W182" s="153"/>
      <c r="X182" s="153"/>
      <c r="Y182" s="154"/>
      <c r="Z182" s="153"/>
      <c r="AA182" s="157"/>
      <c r="AB182" s="158"/>
      <c r="AC182" s="154"/>
      <c r="AD182" s="181"/>
      <c r="AE182" s="153">
        <v>22.9</v>
      </c>
      <c r="AF182" s="157"/>
      <c r="AG182" s="158"/>
      <c r="AH182" s="280"/>
      <c r="AI182" s="181"/>
      <c r="AJ182" s="153"/>
      <c r="AK182" s="157"/>
      <c r="AL182" s="158"/>
      <c r="AM182" s="182"/>
      <c r="AN182" s="181"/>
      <c r="AO182" s="160"/>
      <c r="AP182" s="154"/>
      <c r="AQ182" s="154"/>
      <c r="AR182" s="153"/>
      <c r="AS182" s="155"/>
      <c r="AT182" s="158"/>
      <c r="AU182" s="182"/>
      <c r="AV182" s="181"/>
      <c r="AW182" s="147"/>
      <c r="AX182" s="156"/>
      <c r="AY182" s="181"/>
      <c r="AZ182" s="370"/>
    </row>
    <row r="183" spans="1:52" ht="21.75" customHeight="1">
      <c r="A183" s="373"/>
      <c r="B183" s="376"/>
      <c r="C183" s="376"/>
      <c r="D183" s="294" t="s">
        <v>284</v>
      </c>
      <c r="E183" s="147">
        <v>0</v>
      </c>
      <c r="F183" s="147">
        <f t="shared" si="331"/>
        <v>0</v>
      </c>
      <c r="G183" s="180"/>
      <c r="H183" s="168">
        <v>0</v>
      </c>
      <c r="I183" s="168">
        <v>0</v>
      </c>
      <c r="J183" s="168">
        <v>0</v>
      </c>
      <c r="K183" s="153"/>
      <c r="L183" s="153"/>
      <c r="M183" s="154"/>
      <c r="N183" s="153"/>
      <c r="O183" s="153"/>
      <c r="P183" s="181"/>
      <c r="Q183" s="153"/>
      <c r="R183" s="153"/>
      <c r="S183" s="154"/>
      <c r="T183" s="153"/>
      <c r="U183" s="153"/>
      <c r="V183" s="154"/>
      <c r="W183" s="153"/>
      <c r="X183" s="153"/>
      <c r="Y183" s="154"/>
      <c r="Z183" s="153"/>
      <c r="AA183" s="157"/>
      <c r="AB183" s="158"/>
      <c r="AC183" s="154"/>
      <c r="AD183" s="181"/>
      <c r="AE183" s="153"/>
      <c r="AF183" s="157"/>
      <c r="AG183" s="158"/>
      <c r="AH183" s="182"/>
      <c r="AI183" s="181"/>
      <c r="AJ183" s="153"/>
      <c r="AK183" s="157"/>
      <c r="AL183" s="158"/>
      <c r="AM183" s="182"/>
      <c r="AN183" s="181"/>
      <c r="AO183" s="153"/>
      <c r="AP183" s="182"/>
      <c r="AQ183" s="181"/>
      <c r="AR183" s="153"/>
      <c r="AS183" s="157"/>
      <c r="AT183" s="158"/>
      <c r="AU183" s="182"/>
      <c r="AV183" s="181"/>
      <c r="AW183" s="153"/>
      <c r="AX183" s="156"/>
      <c r="AY183" s="159"/>
      <c r="AZ183" s="370"/>
    </row>
    <row r="184" spans="1:52" ht="87.75" customHeight="1">
      <c r="A184" s="373"/>
      <c r="B184" s="376"/>
      <c r="C184" s="376"/>
      <c r="D184" s="294" t="s">
        <v>289</v>
      </c>
      <c r="E184" s="147">
        <f t="shared" ref="E184:E186" si="332">H184+K184+N184+Q184+T184+W184+Z184+AE184+AJ184+AO184+AR184+AW184</f>
        <v>0</v>
      </c>
      <c r="F184" s="147">
        <f t="shared" si="331"/>
        <v>0</v>
      </c>
      <c r="G184" s="152"/>
      <c r="H184" s="168">
        <v>0</v>
      </c>
      <c r="I184" s="168">
        <v>0</v>
      </c>
      <c r="J184" s="168">
        <v>0</v>
      </c>
      <c r="K184" s="162"/>
      <c r="L184" s="162"/>
      <c r="M184" s="161"/>
      <c r="N184" s="162"/>
      <c r="O184" s="162"/>
      <c r="P184" s="167"/>
      <c r="Q184" s="162"/>
      <c r="R184" s="162"/>
      <c r="S184" s="161"/>
      <c r="T184" s="162"/>
      <c r="U184" s="162"/>
      <c r="V184" s="161"/>
      <c r="W184" s="162"/>
      <c r="X184" s="162"/>
      <c r="Y184" s="161"/>
      <c r="Z184" s="162"/>
      <c r="AA184" s="164"/>
      <c r="AB184" s="165"/>
      <c r="AC184" s="161"/>
      <c r="AD184" s="167"/>
      <c r="AE184" s="162"/>
      <c r="AF184" s="164"/>
      <c r="AG184" s="165"/>
      <c r="AH184" s="185"/>
      <c r="AI184" s="167"/>
      <c r="AJ184" s="162"/>
      <c r="AK184" s="164"/>
      <c r="AL184" s="165"/>
      <c r="AM184" s="185"/>
      <c r="AN184" s="167"/>
      <c r="AO184" s="162"/>
      <c r="AP184" s="185"/>
      <c r="AQ184" s="167"/>
      <c r="AR184" s="162"/>
      <c r="AS184" s="166"/>
      <c r="AT184" s="165"/>
      <c r="AU184" s="185"/>
      <c r="AV184" s="167"/>
      <c r="AW184" s="162"/>
      <c r="AX184" s="163"/>
      <c r="AY184" s="167"/>
      <c r="AZ184" s="370"/>
    </row>
    <row r="185" spans="1:52" ht="21.75" customHeight="1">
      <c r="A185" s="373"/>
      <c r="B185" s="376"/>
      <c r="C185" s="376"/>
      <c r="D185" s="294" t="s">
        <v>285</v>
      </c>
      <c r="E185" s="147">
        <f t="shared" si="332"/>
        <v>0</v>
      </c>
      <c r="F185" s="147">
        <f t="shared" si="331"/>
        <v>0</v>
      </c>
      <c r="G185" s="152"/>
      <c r="H185" s="168">
        <v>0</v>
      </c>
      <c r="I185" s="168">
        <v>0</v>
      </c>
      <c r="J185" s="168">
        <v>0</v>
      </c>
      <c r="K185" s="162"/>
      <c r="L185" s="162"/>
      <c r="M185" s="161"/>
      <c r="N185" s="162"/>
      <c r="O185" s="162"/>
      <c r="P185" s="167"/>
      <c r="Q185" s="162"/>
      <c r="R185" s="162"/>
      <c r="S185" s="161"/>
      <c r="T185" s="162"/>
      <c r="U185" s="162"/>
      <c r="V185" s="161"/>
      <c r="W185" s="162"/>
      <c r="X185" s="162"/>
      <c r="Y185" s="161"/>
      <c r="Z185" s="162"/>
      <c r="AA185" s="164"/>
      <c r="AB185" s="165"/>
      <c r="AC185" s="161"/>
      <c r="AD185" s="167"/>
      <c r="AE185" s="162"/>
      <c r="AF185" s="164"/>
      <c r="AG185" s="165"/>
      <c r="AH185" s="185"/>
      <c r="AI185" s="167"/>
      <c r="AJ185" s="162"/>
      <c r="AK185" s="164"/>
      <c r="AL185" s="165"/>
      <c r="AM185" s="185"/>
      <c r="AN185" s="167"/>
      <c r="AO185" s="162"/>
      <c r="AP185" s="185"/>
      <c r="AQ185" s="167"/>
      <c r="AR185" s="162"/>
      <c r="AS185" s="166"/>
      <c r="AT185" s="165"/>
      <c r="AU185" s="185"/>
      <c r="AV185" s="167"/>
      <c r="AW185" s="162"/>
      <c r="AX185" s="163"/>
      <c r="AY185" s="167"/>
      <c r="AZ185" s="370"/>
    </row>
    <row r="186" spans="1:52" ht="33.75" customHeight="1">
      <c r="A186" s="374"/>
      <c r="B186" s="377"/>
      <c r="C186" s="377"/>
      <c r="D186" s="169" t="s">
        <v>43</v>
      </c>
      <c r="E186" s="147">
        <f t="shared" si="332"/>
        <v>0</v>
      </c>
      <c r="F186" s="147">
        <f t="shared" si="331"/>
        <v>0</v>
      </c>
      <c r="G186" s="170"/>
      <c r="H186" s="168">
        <v>0</v>
      </c>
      <c r="I186" s="168">
        <v>0</v>
      </c>
      <c r="J186" s="168">
        <v>0</v>
      </c>
      <c r="K186" s="148"/>
      <c r="L186" s="148"/>
      <c r="M186" s="171"/>
      <c r="N186" s="148"/>
      <c r="O186" s="148"/>
      <c r="P186" s="173"/>
      <c r="Q186" s="148"/>
      <c r="R186" s="148"/>
      <c r="S186" s="171"/>
      <c r="T186" s="148"/>
      <c r="U186" s="148"/>
      <c r="V186" s="171"/>
      <c r="W186" s="148"/>
      <c r="X186" s="148"/>
      <c r="Y186" s="171"/>
      <c r="Z186" s="148"/>
      <c r="AA186" s="151"/>
      <c r="AB186" s="172"/>
      <c r="AC186" s="171"/>
      <c r="AD186" s="173"/>
      <c r="AE186" s="148"/>
      <c r="AF186" s="151"/>
      <c r="AG186" s="172"/>
      <c r="AH186" s="177"/>
      <c r="AI186" s="173"/>
      <c r="AJ186" s="148"/>
      <c r="AK186" s="151"/>
      <c r="AL186" s="172"/>
      <c r="AM186" s="177"/>
      <c r="AN186" s="173"/>
      <c r="AO186" s="148"/>
      <c r="AP186" s="177"/>
      <c r="AQ186" s="173"/>
      <c r="AR186" s="148"/>
      <c r="AS186" s="149"/>
      <c r="AT186" s="172"/>
      <c r="AU186" s="177"/>
      <c r="AV186" s="173"/>
      <c r="AW186" s="148"/>
      <c r="AX186" s="148"/>
      <c r="AY186" s="173"/>
      <c r="AZ186" s="371"/>
    </row>
    <row r="187" spans="1:52" ht="18.75" customHeight="1">
      <c r="A187" s="372" t="s">
        <v>366</v>
      </c>
      <c r="B187" s="375" t="s">
        <v>374</v>
      </c>
      <c r="C187" s="375" t="s">
        <v>311</v>
      </c>
      <c r="D187" s="174" t="s">
        <v>41</v>
      </c>
      <c r="E187" s="147">
        <f>E188+E189+E190</f>
        <v>652.20990999999992</v>
      </c>
      <c r="F187" s="147">
        <f>F188+F189+F190</f>
        <v>0</v>
      </c>
      <c r="G187" s="175">
        <f>F187/E187</f>
        <v>0</v>
      </c>
      <c r="H187" s="168">
        <v>0</v>
      </c>
      <c r="I187" s="168">
        <v>0</v>
      </c>
      <c r="J187" s="168">
        <v>0</v>
      </c>
      <c r="K187" s="168"/>
      <c r="L187" s="168"/>
      <c r="M187" s="168"/>
      <c r="N187" s="168"/>
      <c r="O187" s="168"/>
      <c r="P187" s="168"/>
      <c r="Q187" s="168"/>
      <c r="R187" s="168"/>
      <c r="S187" s="168"/>
      <c r="T187" s="168"/>
      <c r="U187" s="168"/>
      <c r="V187" s="168"/>
      <c r="W187" s="168"/>
      <c r="X187" s="168"/>
      <c r="Y187" s="168"/>
      <c r="Z187" s="168"/>
      <c r="AA187" s="168"/>
      <c r="AB187" s="168"/>
      <c r="AC187" s="168"/>
      <c r="AD187" s="168"/>
      <c r="AE187" s="168">
        <f>AE188+AE189+AE190</f>
        <v>0</v>
      </c>
      <c r="AF187" s="168"/>
      <c r="AG187" s="168"/>
      <c r="AH187" s="219">
        <f>AH188+AH189+AH190</f>
        <v>0</v>
      </c>
      <c r="AI187" s="210" t="e">
        <f>AH187/AE187</f>
        <v>#DIV/0!</v>
      </c>
      <c r="AJ187" s="168"/>
      <c r="AK187" s="168"/>
      <c r="AL187" s="168"/>
      <c r="AM187" s="168"/>
      <c r="AN187" s="168"/>
      <c r="AO187" s="168"/>
      <c r="AP187" s="168"/>
      <c r="AQ187" s="168"/>
      <c r="AR187" s="168"/>
      <c r="AS187" s="168"/>
      <c r="AT187" s="168"/>
      <c r="AU187" s="168"/>
      <c r="AV187" s="168"/>
      <c r="AW187" s="147">
        <f>AW188+AW189+AW190</f>
        <v>652.20990999999992</v>
      </c>
      <c r="AX187" s="168"/>
      <c r="AY187" s="168"/>
      <c r="AZ187" s="369"/>
    </row>
    <row r="188" spans="1:52" ht="31.2">
      <c r="A188" s="373"/>
      <c r="B188" s="376"/>
      <c r="C188" s="376"/>
      <c r="D188" s="176" t="s">
        <v>37</v>
      </c>
      <c r="E188" s="147">
        <f>AW188</f>
        <v>591.80990999999995</v>
      </c>
      <c r="F188" s="147">
        <f>AH188</f>
        <v>0</v>
      </c>
      <c r="G188" s="175">
        <f t="shared" ref="G188:G190" si="333">F188/E188</f>
        <v>0</v>
      </c>
      <c r="H188" s="168">
        <v>0</v>
      </c>
      <c r="I188" s="168">
        <v>0</v>
      </c>
      <c r="J188" s="168">
        <v>0</v>
      </c>
      <c r="K188" s="148"/>
      <c r="L188" s="148"/>
      <c r="M188" s="171"/>
      <c r="N188" s="148"/>
      <c r="O188" s="148"/>
      <c r="P188" s="173"/>
      <c r="Q188" s="148"/>
      <c r="R188" s="148"/>
      <c r="S188" s="171"/>
      <c r="T188" s="148"/>
      <c r="U188" s="148"/>
      <c r="V188" s="171"/>
      <c r="W188" s="148"/>
      <c r="X188" s="148"/>
      <c r="Y188" s="171"/>
      <c r="Z188" s="148"/>
      <c r="AA188" s="151"/>
      <c r="AB188" s="172"/>
      <c r="AC188" s="171"/>
      <c r="AD188" s="173"/>
      <c r="AE188" s="148"/>
      <c r="AF188" s="151"/>
      <c r="AG188" s="172"/>
      <c r="AH188" s="281"/>
      <c r="AI188" s="210" t="e">
        <f t="shared" ref="AI188:AI190" si="334">AH188/AE188</f>
        <v>#DIV/0!</v>
      </c>
      <c r="AJ188" s="148"/>
      <c r="AK188" s="151"/>
      <c r="AL188" s="172"/>
      <c r="AM188" s="177"/>
      <c r="AN188" s="173"/>
      <c r="AO188" s="178"/>
      <c r="AP188" s="148"/>
      <c r="AQ188" s="148"/>
      <c r="AR188" s="276"/>
      <c r="AS188" s="149"/>
      <c r="AT188" s="172"/>
      <c r="AU188" s="177"/>
      <c r="AV188" s="173"/>
      <c r="AW188" s="147">
        <v>591.80990999999995</v>
      </c>
      <c r="AX188" s="150"/>
      <c r="AY188" s="173"/>
      <c r="AZ188" s="370"/>
    </row>
    <row r="189" spans="1:52" ht="64.5" customHeight="1">
      <c r="A189" s="373"/>
      <c r="B189" s="376"/>
      <c r="C189" s="376"/>
      <c r="D189" s="179" t="s">
        <v>2</v>
      </c>
      <c r="E189" s="147">
        <f t="shared" ref="E189:E190" si="335">AW189</f>
        <v>0</v>
      </c>
      <c r="F189" s="147">
        <f>AH189</f>
        <v>0</v>
      </c>
      <c r="G189" s="175" t="e">
        <f t="shared" si="333"/>
        <v>#DIV/0!</v>
      </c>
      <c r="H189" s="168">
        <v>0</v>
      </c>
      <c r="I189" s="168">
        <v>0</v>
      </c>
      <c r="J189" s="168">
        <v>0</v>
      </c>
      <c r="K189" s="153"/>
      <c r="L189" s="153"/>
      <c r="M189" s="154"/>
      <c r="N189" s="153"/>
      <c r="O189" s="153"/>
      <c r="P189" s="181"/>
      <c r="Q189" s="153"/>
      <c r="R189" s="153"/>
      <c r="S189" s="154"/>
      <c r="T189" s="153"/>
      <c r="U189" s="153"/>
      <c r="V189" s="154"/>
      <c r="W189" s="153"/>
      <c r="X189" s="153"/>
      <c r="Y189" s="154"/>
      <c r="Z189" s="153"/>
      <c r="AA189" s="157"/>
      <c r="AB189" s="158"/>
      <c r="AC189" s="154"/>
      <c r="AD189" s="181"/>
      <c r="AE189" s="153"/>
      <c r="AF189" s="157"/>
      <c r="AG189" s="158"/>
      <c r="AH189" s="280"/>
      <c r="AI189" s="210" t="e">
        <f t="shared" si="334"/>
        <v>#DIV/0!</v>
      </c>
      <c r="AJ189" s="153"/>
      <c r="AK189" s="157"/>
      <c r="AL189" s="158"/>
      <c r="AM189" s="182"/>
      <c r="AN189" s="181"/>
      <c r="AO189" s="160"/>
      <c r="AP189" s="154"/>
      <c r="AQ189" s="154"/>
      <c r="AR189" s="153"/>
      <c r="AS189" s="155"/>
      <c r="AT189" s="158"/>
      <c r="AU189" s="182"/>
      <c r="AV189" s="181"/>
      <c r="AW189" s="147"/>
      <c r="AX189" s="156"/>
      <c r="AY189" s="181"/>
      <c r="AZ189" s="370"/>
    </row>
    <row r="190" spans="1:52" ht="21.75" customHeight="1">
      <c r="A190" s="373"/>
      <c r="B190" s="376"/>
      <c r="C190" s="376"/>
      <c r="D190" s="294" t="s">
        <v>284</v>
      </c>
      <c r="E190" s="147">
        <f t="shared" si="335"/>
        <v>60.4</v>
      </c>
      <c r="F190" s="147">
        <f>AH190</f>
        <v>0</v>
      </c>
      <c r="G190" s="175">
        <f t="shared" si="333"/>
        <v>0</v>
      </c>
      <c r="H190" s="168">
        <v>0</v>
      </c>
      <c r="I190" s="168">
        <v>0</v>
      </c>
      <c r="J190" s="168">
        <v>0</v>
      </c>
      <c r="K190" s="153"/>
      <c r="L190" s="153"/>
      <c r="M190" s="154"/>
      <c r="N190" s="153"/>
      <c r="O190" s="153"/>
      <c r="P190" s="181"/>
      <c r="Q190" s="153"/>
      <c r="R190" s="153"/>
      <c r="S190" s="154"/>
      <c r="T190" s="153"/>
      <c r="U190" s="153"/>
      <c r="V190" s="154"/>
      <c r="W190" s="153"/>
      <c r="X190" s="153"/>
      <c r="Y190" s="154"/>
      <c r="Z190" s="153"/>
      <c r="AA190" s="157"/>
      <c r="AB190" s="158"/>
      <c r="AC190" s="154"/>
      <c r="AD190" s="181"/>
      <c r="AE190" s="153"/>
      <c r="AF190" s="157"/>
      <c r="AG190" s="158"/>
      <c r="AH190" s="280"/>
      <c r="AI190" s="210" t="e">
        <f t="shared" si="334"/>
        <v>#DIV/0!</v>
      </c>
      <c r="AJ190" s="153"/>
      <c r="AK190" s="157"/>
      <c r="AL190" s="158"/>
      <c r="AM190" s="182"/>
      <c r="AN190" s="181"/>
      <c r="AO190" s="153"/>
      <c r="AP190" s="182"/>
      <c r="AQ190" s="181"/>
      <c r="AR190" s="153"/>
      <c r="AS190" s="157"/>
      <c r="AT190" s="158"/>
      <c r="AU190" s="182"/>
      <c r="AV190" s="181"/>
      <c r="AW190" s="147">
        <v>60.4</v>
      </c>
      <c r="AX190" s="156"/>
      <c r="AY190" s="159"/>
      <c r="AZ190" s="370"/>
    </row>
    <row r="191" spans="1:52" ht="87.75" customHeight="1">
      <c r="A191" s="373"/>
      <c r="B191" s="376"/>
      <c r="C191" s="376"/>
      <c r="D191" s="294" t="s">
        <v>289</v>
      </c>
      <c r="E191" s="147">
        <f t="shared" ref="E191:E193" si="336">H191+K191+N191+Q191+T191+W191+Z191+AE191+AJ191+AO191+AR191+AW191</f>
        <v>0</v>
      </c>
      <c r="F191" s="147">
        <f t="shared" ref="F191:F193" si="337">I191+L191+O191+R191+U191+X191+AA191+AF191+AK191+AP191+AS191+AX191</f>
        <v>0</v>
      </c>
      <c r="G191" s="152" t="s">
        <v>328</v>
      </c>
      <c r="H191" s="168">
        <v>0</v>
      </c>
      <c r="I191" s="168">
        <v>0</v>
      </c>
      <c r="J191" s="168">
        <v>0</v>
      </c>
      <c r="K191" s="162"/>
      <c r="L191" s="162"/>
      <c r="M191" s="161"/>
      <c r="N191" s="162"/>
      <c r="O191" s="162"/>
      <c r="P191" s="167"/>
      <c r="Q191" s="162"/>
      <c r="R191" s="162"/>
      <c r="S191" s="161"/>
      <c r="T191" s="162"/>
      <c r="U191" s="162"/>
      <c r="V191" s="161"/>
      <c r="W191" s="162"/>
      <c r="X191" s="162"/>
      <c r="Y191" s="161"/>
      <c r="Z191" s="162"/>
      <c r="AA191" s="164"/>
      <c r="AB191" s="165"/>
      <c r="AC191" s="161"/>
      <c r="AD191" s="167"/>
      <c r="AE191" s="162"/>
      <c r="AF191" s="164"/>
      <c r="AG191" s="165"/>
      <c r="AH191" s="185"/>
      <c r="AI191" s="167"/>
      <c r="AJ191" s="162"/>
      <c r="AK191" s="164"/>
      <c r="AL191" s="165"/>
      <c r="AM191" s="185"/>
      <c r="AN191" s="167"/>
      <c r="AO191" s="162"/>
      <c r="AP191" s="185"/>
      <c r="AQ191" s="167"/>
      <c r="AR191" s="162"/>
      <c r="AS191" s="166"/>
      <c r="AT191" s="165"/>
      <c r="AU191" s="185"/>
      <c r="AV191" s="167"/>
      <c r="AW191" s="162"/>
      <c r="AX191" s="163"/>
      <c r="AY191" s="167"/>
      <c r="AZ191" s="370"/>
    </row>
    <row r="192" spans="1:52" ht="21.75" customHeight="1">
      <c r="A192" s="373"/>
      <c r="B192" s="376"/>
      <c r="C192" s="376"/>
      <c r="D192" s="294" t="s">
        <v>285</v>
      </c>
      <c r="E192" s="147">
        <f t="shared" si="336"/>
        <v>0</v>
      </c>
      <c r="F192" s="147">
        <f t="shared" si="337"/>
        <v>0</v>
      </c>
      <c r="G192" s="152" t="s">
        <v>328</v>
      </c>
      <c r="H192" s="168">
        <v>0</v>
      </c>
      <c r="I192" s="168">
        <v>0</v>
      </c>
      <c r="J192" s="168">
        <v>0</v>
      </c>
      <c r="K192" s="162"/>
      <c r="L192" s="162"/>
      <c r="M192" s="161"/>
      <c r="N192" s="162"/>
      <c r="O192" s="162"/>
      <c r="P192" s="167"/>
      <c r="Q192" s="162"/>
      <c r="R192" s="162"/>
      <c r="S192" s="161"/>
      <c r="T192" s="162"/>
      <c r="U192" s="162"/>
      <c r="V192" s="161"/>
      <c r="W192" s="162"/>
      <c r="X192" s="162"/>
      <c r="Y192" s="161"/>
      <c r="Z192" s="162"/>
      <c r="AA192" s="164"/>
      <c r="AB192" s="165"/>
      <c r="AC192" s="161"/>
      <c r="AD192" s="167"/>
      <c r="AE192" s="162"/>
      <c r="AF192" s="164"/>
      <c r="AG192" s="165"/>
      <c r="AH192" s="185"/>
      <c r="AI192" s="167"/>
      <c r="AJ192" s="162"/>
      <c r="AK192" s="164"/>
      <c r="AL192" s="165"/>
      <c r="AM192" s="185"/>
      <c r="AN192" s="167"/>
      <c r="AO192" s="162"/>
      <c r="AP192" s="185"/>
      <c r="AQ192" s="167"/>
      <c r="AR192" s="162"/>
      <c r="AS192" s="166"/>
      <c r="AT192" s="165"/>
      <c r="AU192" s="185"/>
      <c r="AV192" s="167"/>
      <c r="AW192" s="162"/>
      <c r="AX192" s="163"/>
      <c r="AY192" s="167"/>
      <c r="AZ192" s="370"/>
    </row>
    <row r="193" spans="1:52" ht="33.75" customHeight="1">
      <c r="A193" s="374"/>
      <c r="B193" s="377"/>
      <c r="C193" s="377"/>
      <c r="D193" s="169" t="s">
        <v>43</v>
      </c>
      <c r="E193" s="147">
        <f t="shared" si="336"/>
        <v>0</v>
      </c>
      <c r="F193" s="147">
        <f t="shared" si="337"/>
        <v>0</v>
      </c>
      <c r="G193" s="170" t="s">
        <v>328</v>
      </c>
      <c r="H193" s="168">
        <v>0</v>
      </c>
      <c r="I193" s="168">
        <v>0</v>
      </c>
      <c r="J193" s="168">
        <v>0</v>
      </c>
      <c r="K193" s="148"/>
      <c r="L193" s="148"/>
      <c r="M193" s="171"/>
      <c r="N193" s="148"/>
      <c r="O193" s="148"/>
      <c r="P193" s="173"/>
      <c r="Q193" s="148"/>
      <c r="R193" s="148"/>
      <c r="S193" s="171"/>
      <c r="T193" s="148"/>
      <c r="U193" s="148"/>
      <c r="V193" s="171"/>
      <c r="W193" s="148"/>
      <c r="X193" s="148"/>
      <c r="Y193" s="171"/>
      <c r="Z193" s="148"/>
      <c r="AA193" s="151"/>
      <c r="AB193" s="172"/>
      <c r="AC193" s="171"/>
      <c r="AD193" s="173"/>
      <c r="AE193" s="148"/>
      <c r="AF193" s="151"/>
      <c r="AG193" s="172"/>
      <c r="AH193" s="177"/>
      <c r="AI193" s="173"/>
      <c r="AJ193" s="148"/>
      <c r="AK193" s="151"/>
      <c r="AL193" s="172"/>
      <c r="AM193" s="177"/>
      <c r="AN193" s="173"/>
      <c r="AO193" s="148"/>
      <c r="AP193" s="177"/>
      <c r="AQ193" s="173"/>
      <c r="AR193" s="148"/>
      <c r="AS193" s="149"/>
      <c r="AT193" s="172"/>
      <c r="AU193" s="177"/>
      <c r="AV193" s="173"/>
      <c r="AW193" s="148"/>
      <c r="AX193" s="148"/>
      <c r="AY193" s="173"/>
      <c r="AZ193" s="371"/>
    </row>
    <row r="194" spans="1:52" ht="18.75" customHeight="1">
      <c r="A194" s="372" t="s">
        <v>366</v>
      </c>
      <c r="B194" s="375" t="s">
        <v>395</v>
      </c>
      <c r="C194" s="375" t="s">
        <v>311</v>
      </c>
      <c r="D194" s="174" t="s">
        <v>41</v>
      </c>
      <c r="E194" s="147">
        <f>E195</f>
        <v>0</v>
      </c>
      <c r="F194" s="147">
        <f t="shared" ref="F194:F200" si="338">I194+L194+O194+R194+U194+X194+AA194+AF194+AK194+AP194+AS194+AX194</f>
        <v>0</v>
      </c>
      <c r="G194" s="175" t="e">
        <f>F194/E194</f>
        <v>#DIV/0!</v>
      </c>
      <c r="H194" s="168">
        <v>0</v>
      </c>
      <c r="I194" s="168">
        <v>0</v>
      </c>
      <c r="J194" s="168">
        <v>0</v>
      </c>
      <c r="K194" s="168"/>
      <c r="L194" s="168"/>
      <c r="M194" s="168"/>
      <c r="N194" s="168"/>
      <c r="O194" s="168"/>
      <c r="P194" s="168"/>
      <c r="Q194" s="168"/>
      <c r="R194" s="168"/>
      <c r="S194" s="168"/>
      <c r="T194" s="168"/>
      <c r="U194" s="168"/>
      <c r="V194" s="168"/>
      <c r="W194" s="168"/>
      <c r="X194" s="168"/>
      <c r="Y194" s="168"/>
      <c r="Z194" s="168"/>
      <c r="AA194" s="168"/>
      <c r="AB194" s="168"/>
      <c r="AC194" s="168"/>
      <c r="AD194" s="168"/>
      <c r="AE194" s="168">
        <f>AE195+AE196+AE197</f>
        <v>0</v>
      </c>
      <c r="AF194" s="168"/>
      <c r="AG194" s="168"/>
      <c r="AH194" s="168"/>
      <c r="AI194" s="168"/>
      <c r="AJ194" s="168"/>
      <c r="AK194" s="168"/>
      <c r="AL194" s="168"/>
      <c r="AM194" s="168"/>
      <c r="AN194" s="168"/>
      <c r="AO194" s="168">
        <f>AO195</f>
        <v>0</v>
      </c>
      <c r="AP194" s="168">
        <f>AP195</f>
        <v>0</v>
      </c>
      <c r="AQ194" s="210" t="e">
        <f>AP194/AO194</f>
        <v>#DIV/0!</v>
      </c>
      <c r="AR194" s="168"/>
      <c r="AS194" s="168"/>
      <c r="AT194" s="168"/>
      <c r="AU194" s="168"/>
      <c r="AV194" s="168"/>
      <c r="AW194" s="147">
        <f>AW195</f>
        <v>0</v>
      </c>
      <c r="AX194" s="168"/>
      <c r="AY194" s="168"/>
      <c r="AZ194" s="369"/>
    </row>
    <row r="195" spans="1:52" ht="31.2">
      <c r="A195" s="373"/>
      <c r="B195" s="376"/>
      <c r="C195" s="376"/>
      <c r="D195" s="176" t="s">
        <v>37</v>
      </c>
      <c r="E195" s="147">
        <v>0</v>
      </c>
      <c r="F195" s="147">
        <f>I195+L195+O195+R195+U195+X195+AA195+AF195+AK195+AP195+AS195+AX195</f>
        <v>0</v>
      </c>
      <c r="G195" s="284" t="e">
        <f>F195/E195</f>
        <v>#DIV/0!</v>
      </c>
      <c r="H195" s="168">
        <v>0</v>
      </c>
      <c r="I195" s="168">
        <v>0</v>
      </c>
      <c r="J195" s="168">
        <v>0</v>
      </c>
      <c r="K195" s="148"/>
      <c r="L195" s="148"/>
      <c r="M195" s="171"/>
      <c r="N195" s="148"/>
      <c r="O195" s="148"/>
      <c r="P195" s="173"/>
      <c r="Q195" s="148"/>
      <c r="R195" s="148"/>
      <c r="S195" s="171"/>
      <c r="T195" s="148"/>
      <c r="U195" s="148"/>
      <c r="V195" s="171"/>
      <c r="W195" s="148"/>
      <c r="X195" s="148"/>
      <c r="Y195" s="171"/>
      <c r="Z195" s="148"/>
      <c r="AA195" s="151"/>
      <c r="AB195" s="172"/>
      <c r="AC195" s="171"/>
      <c r="AD195" s="173"/>
      <c r="AE195" s="148"/>
      <c r="AF195" s="151"/>
      <c r="AG195" s="172"/>
      <c r="AH195" s="177"/>
      <c r="AI195" s="173"/>
      <c r="AJ195" s="148"/>
      <c r="AK195" s="151"/>
      <c r="AL195" s="172"/>
      <c r="AM195" s="177"/>
      <c r="AN195" s="173"/>
      <c r="AO195" s="148"/>
      <c r="AP195" s="148"/>
      <c r="AQ195" s="171" t="e">
        <f>AP195/AO195</f>
        <v>#DIV/0!</v>
      </c>
      <c r="AR195" s="276"/>
      <c r="AS195" s="149"/>
      <c r="AT195" s="172"/>
      <c r="AU195" s="177"/>
      <c r="AV195" s="173"/>
      <c r="AW195" s="147"/>
      <c r="AX195" s="150"/>
      <c r="AY195" s="173"/>
      <c r="AZ195" s="370"/>
    </row>
    <row r="196" spans="1:52" ht="64.5" customHeight="1">
      <c r="A196" s="373"/>
      <c r="B196" s="376"/>
      <c r="C196" s="376"/>
      <c r="D196" s="179" t="s">
        <v>2</v>
      </c>
      <c r="E196" s="147" t="s">
        <v>328</v>
      </c>
      <c r="F196" s="147">
        <f t="shared" si="338"/>
        <v>0</v>
      </c>
      <c r="G196" s="180"/>
      <c r="H196" s="168">
        <v>0</v>
      </c>
      <c r="I196" s="168">
        <v>0</v>
      </c>
      <c r="J196" s="168">
        <v>0</v>
      </c>
      <c r="K196" s="153"/>
      <c r="L196" s="153"/>
      <c r="M196" s="154"/>
      <c r="N196" s="153"/>
      <c r="O196" s="153"/>
      <c r="P196" s="181"/>
      <c r="Q196" s="153"/>
      <c r="R196" s="153"/>
      <c r="S196" s="154"/>
      <c r="T196" s="153"/>
      <c r="U196" s="153"/>
      <c r="V196" s="154"/>
      <c r="W196" s="153"/>
      <c r="X196" s="153"/>
      <c r="Y196" s="154"/>
      <c r="Z196" s="153"/>
      <c r="AA196" s="157"/>
      <c r="AB196" s="158"/>
      <c r="AC196" s="154"/>
      <c r="AD196" s="181"/>
      <c r="AE196" s="153"/>
      <c r="AF196" s="157"/>
      <c r="AG196" s="158"/>
      <c r="AH196" s="182"/>
      <c r="AI196" s="181"/>
      <c r="AJ196" s="153"/>
      <c r="AK196" s="157"/>
      <c r="AL196" s="158"/>
      <c r="AM196" s="182"/>
      <c r="AN196" s="181"/>
      <c r="AO196" s="160"/>
      <c r="AP196" s="154"/>
      <c r="AQ196" s="154"/>
      <c r="AR196" s="153"/>
      <c r="AS196" s="155"/>
      <c r="AT196" s="158"/>
      <c r="AU196" s="182"/>
      <c r="AV196" s="181"/>
      <c r="AW196" s="147"/>
      <c r="AX196" s="156"/>
      <c r="AY196" s="181"/>
      <c r="AZ196" s="370"/>
    </row>
    <row r="197" spans="1:52" ht="21.75" customHeight="1">
      <c r="A197" s="373"/>
      <c r="B197" s="376"/>
      <c r="C197" s="376"/>
      <c r="D197" s="294" t="s">
        <v>284</v>
      </c>
      <c r="E197" s="147" t="s">
        <v>328</v>
      </c>
      <c r="F197" s="147">
        <f t="shared" si="338"/>
        <v>0</v>
      </c>
      <c r="G197" s="180"/>
      <c r="H197" s="168">
        <v>0</v>
      </c>
      <c r="I197" s="168">
        <v>0</v>
      </c>
      <c r="J197" s="168">
        <v>0</v>
      </c>
      <c r="K197" s="153"/>
      <c r="L197" s="153"/>
      <c r="M197" s="154"/>
      <c r="N197" s="153"/>
      <c r="O197" s="153"/>
      <c r="P197" s="181"/>
      <c r="Q197" s="153"/>
      <c r="R197" s="153"/>
      <c r="S197" s="154"/>
      <c r="T197" s="153"/>
      <c r="U197" s="153"/>
      <c r="V197" s="154"/>
      <c r="W197" s="153"/>
      <c r="X197" s="153"/>
      <c r="Y197" s="154"/>
      <c r="Z197" s="153"/>
      <c r="AA197" s="157"/>
      <c r="AB197" s="158"/>
      <c r="AC197" s="154"/>
      <c r="AD197" s="181"/>
      <c r="AE197" s="153"/>
      <c r="AF197" s="157"/>
      <c r="AG197" s="158"/>
      <c r="AH197" s="182"/>
      <c r="AI197" s="181"/>
      <c r="AJ197" s="153"/>
      <c r="AK197" s="157"/>
      <c r="AL197" s="158"/>
      <c r="AM197" s="182"/>
      <c r="AN197" s="181"/>
      <c r="AO197" s="153"/>
      <c r="AP197" s="182"/>
      <c r="AQ197" s="181"/>
      <c r="AR197" s="153"/>
      <c r="AS197" s="157"/>
      <c r="AT197" s="158"/>
      <c r="AU197" s="182"/>
      <c r="AV197" s="181"/>
      <c r="AW197" s="147"/>
      <c r="AX197" s="156"/>
      <c r="AY197" s="159"/>
      <c r="AZ197" s="370"/>
    </row>
    <row r="198" spans="1:52" ht="87.75" customHeight="1">
      <c r="A198" s="373"/>
      <c r="B198" s="376"/>
      <c r="C198" s="376"/>
      <c r="D198" s="294" t="s">
        <v>289</v>
      </c>
      <c r="E198" s="147">
        <f t="shared" ref="E198:E200" si="339">H198+K198+N198+Q198+T198+W198+Z198+AE198+AJ198+AO198+AR198+AW198</f>
        <v>0</v>
      </c>
      <c r="F198" s="147">
        <f t="shared" si="338"/>
        <v>0</v>
      </c>
      <c r="G198" s="152"/>
      <c r="H198" s="168">
        <v>0</v>
      </c>
      <c r="I198" s="168">
        <v>0</v>
      </c>
      <c r="J198" s="168">
        <v>0</v>
      </c>
      <c r="K198" s="162"/>
      <c r="L198" s="162"/>
      <c r="M198" s="161"/>
      <c r="N198" s="162"/>
      <c r="O198" s="162"/>
      <c r="P198" s="167"/>
      <c r="Q198" s="162"/>
      <c r="R198" s="162"/>
      <c r="S198" s="161"/>
      <c r="T198" s="162"/>
      <c r="U198" s="162"/>
      <c r="V198" s="161"/>
      <c r="W198" s="162"/>
      <c r="X198" s="162"/>
      <c r="Y198" s="161"/>
      <c r="Z198" s="162"/>
      <c r="AA198" s="164"/>
      <c r="AB198" s="165"/>
      <c r="AC198" s="161"/>
      <c r="AD198" s="167"/>
      <c r="AE198" s="162"/>
      <c r="AF198" s="164"/>
      <c r="AG198" s="165"/>
      <c r="AH198" s="185"/>
      <c r="AI198" s="167"/>
      <c r="AJ198" s="162"/>
      <c r="AK198" s="164"/>
      <c r="AL198" s="165"/>
      <c r="AM198" s="185"/>
      <c r="AN198" s="167"/>
      <c r="AO198" s="162"/>
      <c r="AP198" s="185"/>
      <c r="AQ198" s="167"/>
      <c r="AR198" s="162"/>
      <c r="AS198" s="166"/>
      <c r="AT198" s="165"/>
      <c r="AU198" s="185"/>
      <c r="AV198" s="167"/>
      <c r="AW198" s="162"/>
      <c r="AX198" s="163"/>
      <c r="AY198" s="167"/>
      <c r="AZ198" s="370"/>
    </row>
    <row r="199" spans="1:52" ht="21.75" customHeight="1">
      <c r="A199" s="373"/>
      <c r="B199" s="376"/>
      <c r="C199" s="376"/>
      <c r="D199" s="294" t="s">
        <v>285</v>
      </c>
      <c r="E199" s="147">
        <f t="shared" si="339"/>
        <v>0</v>
      </c>
      <c r="F199" s="147">
        <f t="shared" si="338"/>
        <v>0</v>
      </c>
      <c r="G199" s="152"/>
      <c r="H199" s="168">
        <v>0</v>
      </c>
      <c r="I199" s="168">
        <v>0</v>
      </c>
      <c r="J199" s="168">
        <v>0</v>
      </c>
      <c r="K199" s="162"/>
      <c r="L199" s="162"/>
      <c r="M199" s="161"/>
      <c r="N199" s="162"/>
      <c r="O199" s="162"/>
      <c r="P199" s="167"/>
      <c r="Q199" s="162"/>
      <c r="R199" s="162"/>
      <c r="S199" s="161"/>
      <c r="T199" s="162"/>
      <c r="U199" s="162"/>
      <c r="V199" s="161"/>
      <c r="W199" s="162"/>
      <c r="X199" s="162"/>
      <c r="Y199" s="161"/>
      <c r="Z199" s="162"/>
      <c r="AA199" s="164"/>
      <c r="AB199" s="165"/>
      <c r="AC199" s="161"/>
      <c r="AD199" s="167"/>
      <c r="AE199" s="162"/>
      <c r="AF199" s="164"/>
      <c r="AG199" s="165"/>
      <c r="AH199" s="185"/>
      <c r="AI199" s="167"/>
      <c r="AJ199" s="162"/>
      <c r="AK199" s="164"/>
      <c r="AL199" s="165"/>
      <c r="AM199" s="185"/>
      <c r="AN199" s="167"/>
      <c r="AO199" s="162"/>
      <c r="AP199" s="185"/>
      <c r="AQ199" s="167"/>
      <c r="AR199" s="162"/>
      <c r="AS199" s="166"/>
      <c r="AT199" s="165"/>
      <c r="AU199" s="185"/>
      <c r="AV199" s="167"/>
      <c r="AW199" s="162"/>
      <c r="AX199" s="163"/>
      <c r="AY199" s="167"/>
      <c r="AZ199" s="370"/>
    </row>
    <row r="200" spans="1:52" ht="33.75" customHeight="1">
      <c r="A200" s="374"/>
      <c r="B200" s="377"/>
      <c r="C200" s="377"/>
      <c r="D200" s="169" t="s">
        <v>43</v>
      </c>
      <c r="E200" s="147">
        <f t="shared" si="339"/>
        <v>0</v>
      </c>
      <c r="F200" s="147">
        <f t="shared" si="338"/>
        <v>0</v>
      </c>
      <c r="G200" s="170"/>
      <c r="H200" s="168">
        <v>0</v>
      </c>
      <c r="I200" s="168">
        <v>0</v>
      </c>
      <c r="J200" s="168">
        <v>0</v>
      </c>
      <c r="K200" s="148"/>
      <c r="L200" s="148"/>
      <c r="M200" s="171"/>
      <c r="N200" s="148"/>
      <c r="O200" s="148"/>
      <c r="P200" s="173"/>
      <c r="Q200" s="148"/>
      <c r="R200" s="148"/>
      <c r="S200" s="171"/>
      <c r="T200" s="148"/>
      <c r="U200" s="148"/>
      <c r="V200" s="171"/>
      <c r="W200" s="148"/>
      <c r="X200" s="148"/>
      <c r="Y200" s="171"/>
      <c r="Z200" s="148"/>
      <c r="AA200" s="151"/>
      <c r="AB200" s="172"/>
      <c r="AC200" s="171"/>
      <c r="AD200" s="173"/>
      <c r="AE200" s="148"/>
      <c r="AF200" s="151"/>
      <c r="AG200" s="172"/>
      <c r="AH200" s="177"/>
      <c r="AI200" s="173"/>
      <c r="AJ200" s="148"/>
      <c r="AK200" s="151"/>
      <c r="AL200" s="172"/>
      <c r="AM200" s="177"/>
      <c r="AN200" s="173"/>
      <c r="AO200" s="148"/>
      <c r="AP200" s="177"/>
      <c r="AQ200" s="173"/>
      <c r="AR200" s="148"/>
      <c r="AS200" s="149"/>
      <c r="AT200" s="172"/>
      <c r="AU200" s="177"/>
      <c r="AV200" s="173"/>
      <c r="AW200" s="148"/>
      <c r="AX200" s="148"/>
      <c r="AY200" s="173"/>
      <c r="AZ200" s="371"/>
    </row>
    <row r="201" spans="1:52" ht="18.75" customHeight="1">
      <c r="A201" s="393" t="s">
        <v>312</v>
      </c>
      <c r="B201" s="402"/>
      <c r="C201" s="403"/>
      <c r="D201" s="174" t="s">
        <v>41</v>
      </c>
      <c r="E201" s="147">
        <f>E202+E203+E204</f>
        <v>675.1099099999999</v>
      </c>
      <c r="F201" s="147">
        <f>F202+F203+F204</f>
        <v>0</v>
      </c>
      <c r="G201" s="175">
        <f>F201/E201</f>
        <v>0</v>
      </c>
      <c r="H201" s="168">
        <v>0</v>
      </c>
      <c r="I201" s="168">
        <v>0</v>
      </c>
      <c r="J201" s="168">
        <v>0</v>
      </c>
      <c r="K201" s="147">
        <f>K202+K203+K204</f>
        <v>0</v>
      </c>
      <c r="L201" s="147">
        <f>L202+L203+L204</f>
        <v>0</v>
      </c>
      <c r="M201" s="168"/>
      <c r="N201" s="147">
        <f>N202+N203+N204</f>
        <v>0</v>
      </c>
      <c r="O201" s="147">
        <f>O202+O203+O204</f>
        <v>0</v>
      </c>
      <c r="P201" s="168"/>
      <c r="Q201" s="147">
        <f>Q202+Q203+Q204</f>
        <v>0</v>
      </c>
      <c r="R201" s="147">
        <f>R202+R203+R204</f>
        <v>0</v>
      </c>
      <c r="S201" s="168"/>
      <c r="T201" s="147">
        <f>T202+T203+T204</f>
        <v>0</v>
      </c>
      <c r="U201" s="147">
        <f>U202+U203+U204</f>
        <v>0</v>
      </c>
      <c r="V201" s="168"/>
      <c r="W201" s="147">
        <f>W202+W203+W204</f>
        <v>0</v>
      </c>
      <c r="X201" s="147">
        <f>X202+X203+X204</f>
        <v>0</v>
      </c>
      <c r="Y201" s="168"/>
      <c r="Z201" s="147">
        <f t="shared" ref="Z201:AC201" si="340">Z202+Z203+Z204</f>
        <v>0</v>
      </c>
      <c r="AA201" s="147">
        <f t="shared" si="340"/>
        <v>0</v>
      </c>
      <c r="AB201" s="147">
        <f t="shared" si="340"/>
        <v>0</v>
      </c>
      <c r="AC201" s="147">
        <f t="shared" si="340"/>
        <v>0</v>
      </c>
      <c r="AD201" s="168"/>
      <c r="AE201" s="147">
        <f t="shared" ref="AE201:AH201" si="341">AE202+AE203+AE204</f>
        <v>22.9</v>
      </c>
      <c r="AF201" s="147">
        <f t="shared" si="341"/>
        <v>0</v>
      </c>
      <c r="AG201" s="147">
        <f t="shared" si="341"/>
        <v>0</v>
      </c>
      <c r="AH201" s="147">
        <f t="shared" si="341"/>
        <v>0</v>
      </c>
      <c r="AI201" s="168"/>
      <c r="AJ201" s="147">
        <f t="shared" ref="AJ201" si="342">AJ202+AJ203+AJ204</f>
        <v>0</v>
      </c>
      <c r="AK201" s="147">
        <f t="shared" ref="AK201:AM201" si="343">AK202+AK203+AK204</f>
        <v>0</v>
      </c>
      <c r="AL201" s="147">
        <f t="shared" si="343"/>
        <v>0</v>
      </c>
      <c r="AM201" s="147">
        <f t="shared" si="343"/>
        <v>0</v>
      </c>
      <c r="AN201" s="168"/>
      <c r="AO201" s="147">
        <f t="shared" ref="AO201" si="344">AO202+AO203+AO204</f>
        <v>0</v>
      </c>
      <c r="AP201" s="147">
        <f>AP202+AP203+AP204</f>
        <v>0</v>
      </c>
      <c r="AQ201" s="210" t="e">
        <f>AP201/AO201</f>
        <v>#DIV/0!</v>
      </c>
      <c r="AR201" s="147">
        <f t="shared" ref="AR201:AU201" si="345">AR202+AR203+AR204</f>
        <v>0</v>
      </c>
      <c r="AS201" s="147">
        <f t="shared" si="345"/>
        <v>0</v>
      </c>
      <c r="AT201" s="147">
        <f t="shared" si="345"/>
        <v>0</v>
      </c>
      <c r="AU201" s="147">
        <f t="shared" si="345"/>
        <v>0</v>
      </c>
      <c r="AV201" s="168"/>
      <c r="AW201" s="147">
        <f>AW202+AW203+AW204</f>
        <v>652.20990999999992</v>
      </c>
      <c r="AX201" s="147">
        <f>AX202+AX203+AX204</f>
        <v>0</v>
      </c>
      <c r="AY201" s="168"/>
      <c r="AZ201" s="369"/>
    </row>
    <row r="202" spans="1:52" ht="31.2">
      <c r="A202" s="396"/>
      <c r="B202" s="404"/>
      <c r="C202" s="405"/>
      <c r="D202" s="176" t="s">
        <v>37</v>
      </c>
      <c r="E202" s="147">
        <f>E188+E181+E195</f>
        <v>591.80990999999995</v>
      </c>
      <c r="F202" s="147">
        <f>F188+F181+F195</f>
        <v>0</v>
      </c>
      <c r="G202" s="175">
        <f t="shared" ref="G202:G204" si="346">F202/E202</f>
        <v>0</v>
      </c>
      <c r="H202" s="168">
        <v>0</v>
      </c>
      <c r="I202" s="168">
        <v>0</v>
      </c>
      <c r="J202" s="168">
        <v>0</v>
      </c>
      <c r="K202" s="147">
        <f>K188+K181</f>
        <v>0</v>
      </c>
      <c r="L202" s="147">
        <f>L188+L181</f>
        <v>0</v>
      </c>
      <c r="M202" s="148"/>
      <c r="N202" s="147">
        <f>N188+N181</f>
        <v>0</v>
      </c>
      <c r="O202" s="147">
        <f>O188+O181</f>
        <v>0</v>
      </c>
      <c r="P202" s="148"/>
      <c r="Q202" s="147">
        <f>Q188+Q181</f>
        <v>0</v>
      </c>
      <c r="R202" s="147">
        <f>R188+R181</f>
        <v>0</v>
      </c>
      <c r="S202" s="148"/>
      <c r="T202" s="147">
        <f>T188+T181</f>
        <v>0</v>
      </c>
      <c r="U202" s="147">
        <f>U188+U181</f>
        <v>0</v>
      </c>
      <c r="V202" s="148"/>
      <c r="W202" s="147">
        <f>W188+W181</f>
        <v>0</v>
      </c>
      <c r="X202" s="147">
        <f>X188+X181</f>
        <v>0</v>
      </c>
      <c r="Y202" s="148"/>
      <c r="Z202" s="147">
        <f t="shared" ref="Z202:AC202" si="347">Z188+Z181</f>
        <v>0</v>
      </c>
      <c r="AA202" s="147">
        <f t="shared" si="347"/>
        <v>0</v>
      </c>
      <c r="AB202" s="147">
        <f t="shared" si="347"/>
        <v>0</v>
      </c>
      <c r="AC202" s="147">
        <f t="shared" si="347"/>
        <v>0</v>
      </c>
      <c r="AD202" s="148"/>
      <c r="AE202" s="147">
        <f t="shared" ref="AE202:AH202" si="348">AE188+AE181</f>
        <v>0</v>
      </c>
      <c r="AF202" s="147">
        <f t="shared" si="348"/>
        <v>0</v>
      </c>
      <c r="AG202" s="147">
        <f t="shared" si="348"/>
        <v>0</v>
      </c>
      <c r="AH202" s="147">
        <f t="shared" si="348"/>
        <v>0</v>
      </c>
      <c r="AI202" s="148"/>
      <c r="AJ202" s="147">
        <f t="shared" ref="AJ202" si="349">AJ188+AJ181</f>
        <v>0</v>
      </c>
      <c r="AK202" s="147">
        <f t="shared" ref="AK202:AM202" si="350">AK188+AK181</f>
        <v>0</v>
      </c>
      <c r="AL202" s="147">
        <f t="shared" si="350"/>
        <v>0</v>
      </c>
      <c r="AM202" s="147">
        <f t="shared" si="350"/>
        <v>0</v>
      </c>
      <c r="AN202" s="148"/>
      <c r="AO202" s="147">
        <f>AO181+AO188+AO195</f>
        <v>0</v>
      </c>
      <c r="AP202" s="147">
        <f>AP181+AP188+AP195</f>
        <v>0</v>
      </c>
      <c r="AQ202" s="171" t="e">
        <f>AP202/AO202</f>
        <v>#DIV/0!</v>
      </c>
      <c r="AR202" s="147">
        <f t="shared" ref="AR202:AU202" si="351">AR188+AR181</f>
        <v>0</v>
      </c>
      <c r="AS202" s="147">
        <f t="shared" si="351"/>
        <v>0</v>
      </c>
      <c r="AT202" s="147">
        <f t="shared" si="351"/>
        <v>0</v>
      </c>
      <c r="AU202" s="147">
        <f t="shared" si="351"/>
        <v>0</v>
      </c>
      <c r="AV202" s="148"/>
      <c r="AW202" s="147">
        <f>AW188+AW181</f>
        <v>591.80990999999995</v>
      </c>
      <c r="AX202" s="147">
        <f>AX188+AX181</f>
        <v>0</v>
      </c>
      <c r="AY202" s="148"/>
      <c r="AZ202" s="370"/>
    </row>
    <row r="203" spans="1:52" ht="64.5" customHeight="1">
      <c r="A203" s="396"/>
      <c r="B203" s="404"/>
      <c r="C203" s="405"/>
      <c r="D203" s="179" t="s">
        <v>2</v>
      </c>
      <c r="E203" s="147">
        <f t="shared" ref="E203:F207" si="352">E189+E182</f>
        <v>22.9</v>
      </c>
      <c r="F203" s="147">
        <f t="shared" si="352"/>
        <v>0</v>
      </c>
      <c r="G203" s="175">
        <f t="shared" si="346"/>
        <v>0</v>
      </c>
      <c r="H203" s="168">
        <v>0</v>
      </c>
      <c r="I203" s="168">
        <v>0</v>
      </c>
      <c r="J203" s="168">
        <v>0</v>
      </c>
      <c r="K203" s="147">
        <f t="shared" ref="K203:L203" si="353">K189+K182</f>
        <v>0</v>
      </c>
      <c r="L203" s="147">
        <f t="shared" si="353"/>
        <v>0</v>
      </c>
      <c r="M203" s="148"/>
      <c r="N203" s="147">
        <f t="shared" ref="N203:O203" si="354">N189+N182</f>
        <v>0</v>
      </c>
      <c r="O203" s="147">
        <f t="shared" si="354"/>
        <v>0</v>
      </c>
      <c r="P203" s="148"/>
      <c r="Q203" s="147">
        <f t="shared" ref="Q203:R203" si="355">Q189+Q182</f>
        <v>0</v>
      </c>
      <c r="R203" s="147">
        <f t="shared" si="355"/>
        <v>0</v>
      </c>
      <c r="S203" s="148"/>
      <c r="T203" s="147">
        <f t="shared" ref="T203:U203" si="356">T189+T182</f>
        <v>0</v>
      </c>
      <c r="U203" s="147">
        <f t="shared" si="356"/>
        <v>0</v>
      </c>
      <c r="V203" s="148"/>
      <c r="W203" s="147">
        <f t="shared" ref="W203:X203" si="357">W189+W182</f>
        <v>0</v>
      </c>
      <c r="X203" s="147">
        <f t="shared" si="357"/>
        <v>0</v>
      </c>
      <c r="Y203" s="148"/>
      <c r="Z203" s="147">
        <f t="shared" ref="Z203:AC203" si="358">Z189+Z182</f>
        <v>0</v>
      </c>
      <c r="AA203" s="147">
        <f t="shared" si="358"/>
        <v>0</v>
      </c>
      <c r="AB203" s="147">
        <f t="shared" si="358"/>
        <v>0</v>
      </c>
      <c r="AC203" s="147">
        <f t="shared" si="358"/>
        <v>0</v>
      </c>
      <c r="AD203" s="148"/>
      <c r="AE203" s="147">
        <f t="shared" ref="AE203:AH203" si="359">AE189+AE182</f>
        <v>22.9</v>
      </c>
      <c r="AF203" s="147">
        <f t="shared" si="359"/>
        <v>0</v>
      </c>
      <c r="AG203" s="147">
        <f t="shared" si="359"/>
        <v>0</v>
      </c>
      <c r="AH203" s="147">
        <f t="shared" si="359"/>
        <v>0</v>
      </c>
      <c r="AI203" s="148"/>
      <c r="AJ203" s="147">
        <f t="shared" ref="AJ203" si="360">AJ189+AJ182</f>
        <v>0</v>
      </c>
      <c r="AK203" s="147">
        <f t="shared" ref="AK203:AM203" si="361">AK189+AK182</f>
        <v>0</v>
      </c>
      <c r="AL203" s="147">
        <f t="shared" si="361"/>
        <v>0</v>
      </c>
      <c r="AM203" s="147">
        <f t="shared" si="361"/>
        <v>0</v>
      </c>
      <c r="AN203" s="148"/>
      <c r="AO203" s="147">
        <f t="shared" ref="AO203" si="362">AO189+AO182</f>
        <v>0</v>
      </c>
      <c r="AP203" s="147">
        <f t="shared" ref="AP203" si="363">AP189+AP182</f>
        <v>0</v>
      </c>
      <c r="AQ203" s="148"/>
      <c r="AR203" s="147">
        <f t="shared" ref="AR203:AU203" si="364">AR189+AR182</f>
        <v>0</v>
      </c>
      <c r="AS203" s="147">
        <f t="shared" si="364"/>
        <v>0</v>
      </c>
      <c r="AT203" s="147">
        <f t="shared" si="364"/>
        <v>0</v>
      </c>
      <c r="AU203" s="147">
        <f t="shared" si="364"/>
        <v>0</v>
      </c>
      <c r="AV203" s="148"/>
      <c r="AW203" s="147">
        <f t="shared" ref="AW203:AX203" si="365">AW189+AW182</f>
        <v>0</v>
      </c>
      <c r="AX203" s="147">
        <f t="shared" si="365"/>
        <v>0</v>
      </c>
      <c r="AY203" s="148"/>
      <c r="AZ203" s="370"/>
    </row>
    <row r="204" spans="1:52" ht="21.75" customHeight="1">
      <c r="A204" s="396"/>
      <c r="B204" s="404"/>
      <c r="C204" s="405"/>
      <c r="D204" s="294" t="s">
        <v>284</v>
      </c>
      <c r="E204" s="147">
        <f t="shared" si="352"/>
        <v>60.4</v>
      </c>
      <c r="F204" s="147">
        <f t="shared" si="352"/>
        <v>0</v>
      </c>
      <c r="G204" s="175">
        <f t="shared" si="346"/>
        <v>0</v>
      </c>
      <c r="H204" s="168">
        <v>0</v>
      </c>
      <c r="I204" s="168">
        <v>0</v>
      </c>
      <c r="J204" s="168">
        <v>0</v>
      </c>
      <c r="K204" s="147">
        <f t="shared" ref="K204:L204" si="366">K190+K183</f>
        <v>0</v>
      </c>
      <c r="L204" s="147">
        <f t="shared" si="366"/>
        <v>0</v>
      </c>
      <c r="M204" s="148"/>
      <c r="N204" s="147">
        <f t="shared" ref="N204:O204" si="367">N190+N183</f>
        <v>0</v>
      </c>
      <c r="O204" s="147">
        <f t="shared" si="367"/>
        <v>0</v>
      </c>
      <c r="P204" s="148"/>
      <c r="Q204" s="147">
        <f t="shared" ref="Q204:R204" si="368">Q190+Q183</f>
        <v>0</v>
      </c>
      <c r="R204" s="147">
        <f t="shared" si="368"/>
        <v>0</v>
      </c>
      <c r="S204" s="148"/>
      <c r="T204" s="147">
        <f t="shared" ref="T204:U204" si="369">T190+T183</f>
        <v>0</v>
      </c>
      <c r="U204" s="147">
        <f t="shared" si="369"/>
        <v>0</v>
      </c>
      <c r="V204" s="148"/>
      <c r="W204" s="147">
        <f t="shared" ref="W204:X204" si="370">W190+W183</f>
        <v>0</v>
      </c>
      <c r="X204" s="147">
        <f t="shared" si="370"/>
        <v>0</v>
      </c>
      <c r="Y204" s="148"/>
      <c r="Z204" s="147">
        <f t="shared" ref="Z204:AC204" si="371">Z190+Z183</f>
        <v>0</v>
      </c>
      <c r="AA204" s="147">
        <f t="shared" si="371"/>
        <v>0</v>
      </c>
      <c r="AB204" s="147">
        <f t="shared" si="371"/>
        <v>0</v>
      </c>
      <c r="AC204" s="147">
        <f t="shared" si="371"/>
        <v>0</v>
      </c>
      <c r="AD204" s="148"/>
      <c r="AE204" s="147">
        <f t="shared" ref="AE204:AH204" si="372">AE190+AE183</f>
        <v>0</v>
      </c>
      <c r="AF204" s="147">
        <f t="shared" si="372"/>
        <v>0</v>
      </c>
      <c r="AG204" s="147">
        <f t="shared" si="372"/>
        <v>0</v>
      </c>
      <c r="AH204" s="147">
        <f t="shared" si="372"/>
        <v>0</v>
      </c>
      <c r="AI204" s="148"/>
      <c r="AJ204" s="147">
        <f t="shared" ref="AJ204" si="373">AJ190+AJ183</f>
        <v>0</v>
      </c>
      <c r="AK204" s="147">
        <f t="shared" ref="AK204:AM204" si="374">AK190+AK183</f>
        <v>0</v>
      </c>
      <c r="AL204" s="147">
        <f t="shared" si="374"/>
        <v>0</v>
      </c>
      <c r="AM204" s="147">
        <f t="shared" si="374"/>
        <v>0</v>
      </c>
      <c r="AN204" s="148"/>
      <c r="AO204" s="147">
        <f t="shared" ref="AO204" si="375">AO190+AO183</f>
        <v>0</v>
      </c>
      <c r="AP204" s="147">
        <f t="shared" ref="AP204" si="376">AP190+AP183</f>
        <v>0</v>
      </c>
      <c r="AQ204" s="148"/>
      <c r="AR204" s="147">
        <f t="shared" ref="AR204:AU204" si="377">AR190+AR183</f>
        <v>0</v>
      </c>
      <c r="AS204" s="147">
        <f t="shared" si="377"/>
        <v>0</v>
      </c>
      <c r="AT204" s="147">
        <f t="shared" si="377"/>
        <v>0</v>
      </c>
      <c r="AU204" s="147">
        <f t="shared" si="377"/>
        <v>0</v>
      </c>
      <c r="AV204" s="148"/>
      <c r="AW204" s="147">
        <f t="shared" ref="AW204:AX204" si="378">AW190+AW183</f>
        <v>60.4</v>
      </c>
      <c r="AX204" s="147">
        <f t="shared" si="378"/>
        <v>0</v>
      </c>
      <c r="AY204" s="148"/>
      <c r="AZ204" s="370"/>
    </row>
    <row r="205" spans="1:52" ht="87.75" customHeight="1">
      <c r="A205" s="396"/>
      <c r="B205" s="404"/>
      <c r="C205" s="405"/>
      <c r="D205" s="294" t="s">
        <v>289</v>
      </c>
      <c r="E205" s="147">
        <f t="shared" si="352"/>
        <v>0</v>
      </c>
      <c r="F205" s="147">
        <f t="shared" si="352"/>
        <v>0</v>
      </c>
      <c r="G205" s="152"/>
      <c r="H205" s="168">
        <v>0</v>
      </c>
      <c r="I205" s="168">
        <v>0</v>
      </c>
      <c r="J205" s="168">
        <v>0</v>
      </c>
      <c r="K205" s="147">
        <f t="shared" ref="K205:L205" si="379">K191+K184</f>
        <v>0</v>
      </c>
      <c r="L205" s="147">
        <f t="shared" si="379"/>
        <v>0</v>
      </c>
      <c r="M205" s="148"/>
      <c r="N205" s="147">
        <f t="shared" ref="N205:O205" si="380">N191+N184</f>
        <v>0</v>
      </c>
      <c r="O205" s="147">
        <f t="shared" si="380"/>
        <v>0</v>
      </c>
      <c r="P205" s="148"/>
      <c r="Q205" s="147">
        <f t="shared" ref="Q205:R205" si="381">Q191+Q184</f>
        <v>0</v>
      </c>
      <c r="R205" s="147">
        <f t="shared" si="381"/>
        <v>0</v>
      </c>
      <c r="S205" s="148"/>
      <c r="T205" s="147">
        <f t="shared" ref="T205:U205" si="382">T191+T184</f>
        <v>0</v>
      </c>
      <c r="U205" s="147">
        <f t="shared" si="382"/>
        <v>0</v>
      </c>
      <c r="V205" s="148"/>
      <c r="W205" s="147">
        <f t="shared" ref="W205:X205" si="383">W191+W184</f>
        <v>0</v>
      </c>
      <c r="X205" s="147">
        <f t="shared" si="383"/>
        <v>0</v>
      </c>
      <c r="Y205" s="148"/>
      <c r="Z205" s="147">
        <f t="shared" ref="Z205:AC205" si="384">Z191+Z184</f>
        <v>0</v>
      </c>
      <c r="AA205" s="147">
        <f t="shared" si="384"/>
        <v>0</v>
      </c>
      <c r="AB205" s="147">
        <f t="shared" si="384"/>
        <v>0</v>
      </c>
      <c r="AC205" s="147">
        <f t="shared" si="384"/>
        <v>0</v>
      </c>
      <c r="AD205" s="148"/>
      <c r="AE205" s="147">
        <f t="shared" ref="AE205:AH205" si="385">AE191+AE184</f>
        <v>0</v>
      </c>
      <c r="AF205" s="147">
        <f t="shared" si="385"/>
        <v>0</v>
      </c>
      <c r="AG205" s="147">
        <f t="shared" si="385"/>
        <v>0</v>
      </c>
      <c r="AH205" s="147">
        <f t="shared" si="385"/>
        <v>0</v>
      </c>
      <c r="AI205" s="148"/>
      <c r="AJ205" s="147">
        <f t="shared" ref="AJ205:AM205" si="386">AJ191+AJ184</f>
        <v>0</v>
      </c>
      <c r="AK205" s="147">
        <f t="shared" si="386"/>
        <v>0</v>
      </c>
      <c r="AL205" s="147">
        <f t="shared" si="386"/>
        <v>0</v>
      </c>
      <c r="AM205" s="147">
        <f t="shared" si="386"/>
        <v>0</v>
      </c>
      <c r="AN205" s="148"/>
      <c r="AO205" s="147">
        <f t="shared" ref="AO205:AP205" si="387">AO191+AO184</f>
        <v>0</v>
      </c>
      <c r="AP205" s="147">
        <f t="shared" si="387"/>
        <v>0</v>
      </c>
      <c r="AQ205" s="148"/>
      <c r="AR205" s="147">
        <f t="shared" ref="AR205:AU205" si="388">AR191+AR184</f>
        <v>0</v>
      </c>
      <c r="AS205" s="147">
        <f t="shared" si="388"/>
        <v>0</v>
      </c>
      <c r="AT205" s="147">
        <f t="shared" si="388"/>
        <v>0</v>
      </c>
      <c r="AU205" s="147">
        <f t="shared" si="388"/>
        <v>0</v>
      </c>
      <c r="AV205" s="148"/>
      <c r="AW205" s="147">
        <f t="shared" ref="AW205:AX205" si="389">AW191+AW184</f>
        <v>0</v>
      </c>
      <c r="AX205" s="147">
        <f t="shared" si="389"/>
        <v>0</v>
      </c>
      <c r="AY205" s="148"/>
      <c r="AZ205" s="370"/>
    </row>
    <row r="206" spans="1:52" ht="21.75" customHeight="1">
      <c r="A206" s="396"/>
      <c r="B206" s="404"/>
      <c r="C206" s="405"/>
      <c r="D206" s="294" t="s">
        <v>285</v>
      </c>
      <c r="E206" s="147">
        <f t="shared" si="352"/>
        <v>0</v>
      </c>
      <c r="F206" s="147">
        <f t="shared" si="352"/>
        <v>0</v>
      </c>
      <c r="G206" s="152"/>
      <c r="H206" s="168">
        <v>0</v>
      </c>
      <c r="I206" s="168">
        <v>0</v>
      </c>
      <c r="J206" s="168">
        <v>0</v>
      </c>
      <c r="K206" s="147">
        <f t="shared" ref="K206:L206" si="390">K192+K185</f>
        <v>0</v>
      </c>
      <c r="L206" s="147">
        <f t="shared" si="390"/>
        <v>0</v>
      </c>
      <c r="M206" s="148"/>
      <c r="N206" s="147">
        <f t="shared" ref="N206:O206" si="391">N192+N185</f>
        <v>0</v>
      </c>
      <c r="O206" s="147">
        <f t="shared" si="391"/>
        <v>0</v>
      </c>
      <c r="P206" s="148"/>
      <c r="Q206" s="147">
        <f t="shared" ref="Q206:R206" si="392">Q192+Q185</f>
        <v>0</v>
      </c>
      <c r="R206" s="147">
        <f t="shared" si="392"/>
        <v>0</v>
      </c>
      <c r="S206" s="148"/>
      <c r="T206" s="147">
        <f t="shared" ref="T206:U206" si="393">T192+T185</f>
        <v>0</v>
      </c>
      <c r="U206" s="147">
        <f t="shared" si="393"/>
        <v>0</v>
      </c>
      <c r="V206" s="148"/>
      <c r="W206" s="147">
        <f t="shared" ref="W206:X206" si="394">W192+W185</f>
        <v>0</v>
      </c>
      <c r="X206" s="147">
        <f t="shared" si="394"/>
        <v>0</v>
      </c>
      <c r="Y206" s="148"/>
      <c r="Z206" s="147">
        <f t="shared" ref="Z206:AC206" si="395">Z192+Z185</f>
        <v>0</v>
      </c>
      <c r="AA206" s="147">
        <f t="shared" si="395"/>
        <v>0</v>
      </c>
      <c r="AB206" s="147">
        <f t="shared" si="395"/>
        <v>0</v>
      </c>
      <c r="AC206" s="147">
        <f t="shared" si="395"/>
        <v>0</v>
      </c>
      <c r="AD206" s="148"/>
      <c r="AE206" s="147">
        <f t="shared" ref="AE206:AH206" si="396">AE192+AE185</f>
        <v>0</v>
      </c>
      <c r="AF206" s="147">
        <f t="shared" si="396"/>
        <v>0</v>
      </c>
      <c r="AG206" s="147">
        <f t="shared" si="396"/>
        <v>0</v>
      </c>
      <c r="AH206" s="147">
        <f t="shared" si="396"/>
        <v>0</v>
      </c>
      <c r="AI206" s="148"/>
      <c r="AJ206" s="147">
        <f t="shared" ref="AJ206:AM206" si="397">AJ192+AJ185</f>
        <v>0</v>
      </c>
      <c r="AK206" s="147">
        <f t="shared" si="397"/>
        <v>0</v>
      </c>
      <c r="AL206" s="147">
        <f t="shared" si="397"/>
        <v>0</v>
      </c>
      <c r="AM206" s="147">
        <f t="shared" si="397"/>
        <v>0</v>
      </c>
      <c r="AN206" s="148"/>
      <c r="AO206" s="147">
        <f t="shared" ref="AO206:AP206" si="398">AO192+AO185</f>
        <v>0</v>
      </c>
      <c r="AP206" s="147">
        <f t="shared" si="398"/>
        <v>0</v>
      </c>
      <c r="AQ206" s="148"/>
      <c r="AR206" s="147">
        <f t="shared" ref="AR206:AU206" si="399">AR192+AR185</f>
        <v>0</v>
      </c>
      <c r="AS206" s="147">
        <f t="shared" si="399"/>
        <v>0</v>
      </c>
      <c r="AT206" s="147">
        <f t="shared" si="399"/>
        <v>0</v>
      </c>
      <c r="AU206" s="147">
        <f t="shared" si="399"/>
        <v>0</v>
      </c>
      <c r="AV206" s="148"/>
      <c r="AW206" s="147">
        <f t="shared" ref="AW206:AX206" si="400">AW192+AW185</f>
        <v>0</v>
      </c>
      <c r="AX206" s="147">
        <f t="shared" si="400"/>
        <v>0</v>
      </c>
      <c r="AY206" s="148"/>
      <c r="AZ206" s="370"/>
    </row>
    <row r="207" spans="1:52" ht="33.75" customHeight="1">
      <c r="A207" s="399"/>
      <c r="B207" s="406"/>
      <c r="C207" s="407"/>
      <c r="D207" s="169" t="s">
        <v>43</v>
      </c>
      <c r="E207" s="147">
        <f t="shared" si="352"/>
        <v>0</v>
      </c>
      <c r="F207" s="147">
        <f t="shared" si="352"/>
        <v>0</v>
      </c>
      <c r="G207" s="170"/>
      <c r="H207" s="168">
        <v>0</v>
      </c>
      <c r="I207" s="168">
        <v>0</v>
      </c>
      <c r="J207" s="168">
        <v>0</v>
      </c>
      <c r="K207" s="147">
        <f t="shared" ref="K207:L207" si="401">K193+K186</f>
        <v>0</v>
      </c>
      <c r="L207" s="147">
        <f t="shared" si="401"/>
        <v>0</v>
      </c>
      <c r="M207" s="148"/>
      <c r="N207" s="147">
        <f t="shared" ref="N207:O207" si="402">N193+N186</f>
        <v>0</v>
      </c>
      <c r="O207" s="147">
        <f t="shared" si="402"/>
        <v>0</v>
      </c>
      <c r="P207" s="148"/>
      <c r="Q207" s="147">
        <f t="shared" ref="Q207:R207" si="403">Q193+Q186</f>
        <v>0</v>
      </c>
      <c r="R207" s="147">
        <f t="shared" si="403"/>
        <v>0</v>
      </c>
      <c r="S207" s="148"/>
      <c r="T207" s="147">
        <f t="shared" ref="T207:U207" si="404">T193+T186</f>
        <v>0</v>
      </c>
      <c r="U207" s="147">
        <f t="shared" si="404"/>
        <v>0</v>
      </c>
      <c r="V207" s="148"/>
      <c r="W207" s="147">
        <f t="shared" ref="W207:X207" si="405">W193+W186</f>
        <v>0</v>
      </c>
      <c r="X207" s="147">
        <f t="shared" si="405"/>
        <v>0</v>
      </c>
      <c r="Y207" s="148"/>
      <c r="Z207" s="147">
        <f t="shared" ref="Z207:AC207" si="406">Z193+Z186</f>
        <v>0</v>
      </c>
      <c r="AA207" s="147">
        <f t="shared" si="406"/>
        <v>0</v>
      </c>
      <c r="AB207" s="147">
        <f t="shared" si="406"/>
        <v>0</v>
      </c>
      <c r="AC207" s="147">
        <f t="shared" si="406"/>
        <v>0</v>
      </c>
      <c r="AD207" s="148"/>
      <c r="AE207" s="147">
        <f t="shared" ref="AE207:AH207" si="407">AE193+AE186</f>
        <v>0</v>
      </c>
      <c r="AF207" s="147">
        <f t="shared" si="407"/>
        <v>0</v>
      </c>
      <c r="AG207" s="147">
        <f t="shared" si="407"/>
        <v>0</v>
      </c>
      <c r="AH207" s="147">
        <f t="shared" si="407"/>
        <v>0</v>
      </c>
      <c r="AI207" s="148"/>
      <c r="AJ207" s="147">
        <f t="shared" ref="AJ207:AM207" si="408">AJ193+AJ186</f>
        <v>0</v>
      </c>
      <c r="AK207" s="147">
        <f t="shared" si="408"/>
        <v>0</v>
      </c>
      <c r="AL207" s="147">
        <f t="shared" si="408"/>
        <v>0</v>
      </c>
      <c r="AM207" s="147">
        <f t="shared" si="408"/>
        <v>0</v>
      </c>
      <c r="AN207" s="148"/>
      <c r="AO207" s="147">
        <f t="shared" ref="AO207:AP207" si="409">AO193+AO186</f>
        <v>0</v>
      </c>
      <c r="AP207" s="147">
        <f t="shared" si="409"/>
        <v>0</v>
      </c>
      <c r="AQ207" s="148"/>
      <c r="AR207" s="147">
        <f t="shared" ref="AR207:AU207" si="410">AR193+AR186</f>
        <v>0</v>
      </c>
      <c r="AS207" s="147">
        <f t="shared" si="410"/>
        <v>0</v>
      </c>
      <c r="AT207" s="147">
        <f t="shared" si="410"/>
        <v>0</v>
      </c>
      <c r="AU207" s="147">
        <f t="shared" si="410"/>
        <v>0</v>
      </c>
      <c r="AV207" s="148"/>
      <c r="AW207" s="147">
        <f t="shared" ref="AW207:AX207" si="411">AW193+AW186</f>
        <v>0</v>
      </c>
      <c r="AX207" s="147">
        <f t="shared" si="411"/>
        <v>0</v>
      </c>
      <c r="AY207" s="148"/>
      <c r="AZ207" s="371"/>
    </row>
    <row r="208" spans="1:52" ht="33.75" customHeight="1">
      <c r="A208" s="410" t="s">
        <v>313</v>
      </c>
      <c r="B208" s="411"/>
      <c r="C208" s="411"/>
      <c r="D208" s="411"/>
      <c r="E208" s="411"/>
      <c r="F208" s="411"/>
      <c r="G208" s="411"/>
      <c r="H208" s="411"/>
      <c r="I208" s="411"/>
      <c r="J208" s="411"/>
      <c r="K208" s="411"/>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1"/>
      <c r="AI208" s="411"/>
      <c r="AJ208" s="411"/>
      <c r="AK208" s="411"/>
      <c r="AL208" s="411"/>
      <c r="AM208" s="411"/>
      <c r="AN208" s="411"/>
      <c r="AO208" s="411"/>
      <c r="AP208" s="411"/>
      <c r="AQ208" s="411"/>
      <c r="AR208" s="411"/>
      <c r="AS208" s="411"/>
      <c r="AT208" s="411"/>
      <c r="AU208" s="411"/>
      <c r="AV208" s="411"/>
      <c r="AW208" s="411"/>
      <c r="AX208" s="411"/>
      <c r="AY208" s="411"/>
      <c r="AZ208" s="412"/>
    </row>
    <row r="209" spans="1:52" ht="33.75" customHeight="1">
      <c r="A209" s="429" t="s">
        <v>376</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430"/>
      <c r="AE209" s="430"/>
      <c r="AF209" s="430"/>
      <c r="AG209" s="430"/>
      <c r="AH209" s="430"/>
      <c r="AI209" s="430"/>
      <c r="AJ209" s="430"/>
      <c r="AK209" s="430"/>
      <c r="AL209" s="430"/>
      <c r="AM209" s="430"/>
      <c r="AN209" s="430"/>
      <c r="AO209" s="430"/>
      <c r="AP209" s="430"/>
      <c r="AQ209" s="430"/>
      <c r="AR209" s="430"/>
      <c r="AS209" s="430"/>
      <c r="AT209" s="430"/>
      <c r="AU209" s="430"/>
      <c r="AV209" s="430"/>
      <c r="AW209" s="430"/>
      <c r="AX209" s="430"/>
      <c r="AY209" s="430"/>
      <c r="AZ209" s="431"/>
    </row>
    <row r="210" spans="1:52" ht="18.75" customHeight="1">
      <c r="A210" s="372" t="s">
        <v>330</v>
      </c>
      <c r="B210" s="375" t="s">
        <v>405</v>
      </c>
      <c r="C210" s="375" t="s">
        <v>307</v>
      </c>
      <c r="D210" s="174" t="s">
        <v>41</v>
      </c>
      <c r="E210" s="301">
        <f>E211+E212+E213+E214+E215+E216</f>
        <v>3705.99</v>
      </c>
      <c r="F210" s="147">
        <f>I210+L210+O210+R210+U210+X210+AC210+AH210+AM210+AP210+AU210+AX210</f>
        <v>0</v>
      </c>
      <c r="G210" s="175">
        <f>F210/E210</f>
        <v>0</v>
      </c>
      <c r="H210" s="168">
        <v>0</v>
      </c>
      <c r="I210" s="168">
        <v>0</v>
      </c>
      <c r="J210" s="168">
        <v>0</v>
      </c>
      <c r="K210" s="168">
        <f t="shared" ref="K210:L210" si="412">K211+K212+K213+K215+K216</f>
        <v>0</v>
      </c>
      <c r="L210" s="168">
        <f t="shared" si="412"/>
        <v>0</v>
      </c>
      <c r="M210" s="168"/>
      <c r="N210" s="168">
        <f t="shared" ref="N210:O210" si="413">N211+N212+N213+N215+N216</f>
        <v>0</v>
      </c>
      <c r="O210" s="168">
        <f t="shared" si="413"/>
        <v>0</v>
      </c>
      <c r="P210" s="168"/>
      <c r="Q210" s="168">
        <f t="shared" ref="Q210:R210" si="414">Q211+Q212+Q213+Q215+Q216</f>
        <v>0</v>
      </c>
      <c r="R210" s="168">
        <f t="shared" si="414"/>
        <v>0</v>
      </c>
      <c r="S210" s="168">
        <v>0</v>
      </c>
      <c r="T210" s="168">
        <f t="shared" ref="T210:U210" si="415">T211+T212+T213+T215+T216</f>
        <v>0</v>
      </c>
      <c r="U210" s="168">
        <f t="shared" si="415"/>
        <v>0</v>
      </c>
      <c r="V210" s="168"/>
      <c r="W210" s="168">
        <f t="shared" ref="W210:X210" si="416">W211+W212+W213+W215+W216</f>
        <v>0</v>
      </c>
      <c r="X210" s="168">
        <f t="shared" si="416"/>
        <v>0</v>
      </c>
      <c r="Y210" s="168"/>
      <c r="Z210" s="168">
        <f t="shared" ref="Z210:AC210" si="417">Z211+Z212+Z213+Z215+Z216</f>
        <v>0</v>
      </c>
      <c r="AA210" s="168">
        <f t="shared" si="417"/>
        <v>0</v>
      </c>
      <c r="AB210" s="168">
        <f t="shared" si="417"/>
        <v>0</v>
      </c>
      <c r="AC210" s="168">
        <f t="shared" si="417"/>
        <v>0</v>
      </c>
      <c r="AD210" s="210" t="e">
        <f>AC210/Z210</f>
        <v>#DIV/0!</v>
      </c>
      <c r="AE210" s="168">
        <f t="shared" ref="AE210:AH210" si="418">AE211+AE212+AE213+AE215+AE216</f>
        <v>0</v>
      </c>
      <c r="AF210" s="168">
        <f t="shared" si="418"/>
        <v>0</v>
      </c>
      <c r="AG210" s="168">
        <f t="shared" si="418"/>
        <v>0</v>
      </c>
      <c r="AH210" s="168">
        <f t="shared" si="418"/>
        <v>0</v>
      </c>
      <c r="AI210" s="168"/>
      <c r="AJ210" s="168">
        <f t="shared" ref="AJ210:AM210" si="419">AJ211+AJ212+AJ213+AJ215+AJ216</f>
        <v>0</v>
      </c>
      <c r="AK210" s="168">
        <f t="shared" si="419"/>
        <v>0</v>
      </c>
      <c r="AL210" s="168">
        <f t="shared" si="419"/>
        <v>0</v>
      </c>
      <c r="AM210" s="168">
        <f t="shared" si="419"/>
        <v>0</v>
      </c>
      <c r="AN210" s="168"/>
      <c r="AO210" s="168">
        <f t="shared" ref="AO210:AP210" si="420">AO211+AO212+AO213+AO215+AO216</f>
        <v>0</v>
      </c>
      <c r="AP210" s="168">
        <f t="shared" si="420"/>
        <v>0</v>
      </c>
      <c r="AQ210" s="168"/>
      <c r="AR210" s="168">
        <f t="shared" ref="AR210:AU210" si="421">AR211+AR212+AR213+AR215+AR216</f>
        <v>0</v>
      </c>
      <c r="AS210" s="168">
        <f t="shared" si="421"/>
        <v>0</v>
      </c>
      <c r="AT210" s="168">
        <f t="shared" si="421"/>
        <v>0</v>
      </c>
      <c r="AU210" s="168">
        <f t="shared" si="421"/>
        <v>0</v>
      </c>
      <c r="AV210" s="168"/>
      <c r="AW210" s="168">
        <f t="shared" ref="AW210:AX210" si="422">AW211+AW212+AW213+AW215+AW216</f>
        <v>3705.99</v>
      </c>
      <c r="AX210" s="168">
        <f t="shared" si="422"/>
        <v>0</v>
      </c>
      <c r="AY210" s="168"/>
      <c r="AZ210" s="369"/>
    </row>
    <row r="211" spans="1:52" ht="31.2">
      <c r="A211" s="373"/>
      <c r="B211" s="376"/>
      <c r="C211" s="376"/>
      <c r="D211" s="176" t="s">
        <v>37</v>
      </c>
      <c r="E211" s="301">
        <f t="shared" ref="E211:E216" si="423">H211+K211+N211+Q211+T211+W211+Z211+AE211+AJ211+AO211+AR211+AW211</f>
        <v>0</v>
      </c>
      <c r="F211" s="147">
        <f t="shared" ref="F211:F213" si="424">I211+L211+O211+R211+U211+X211+AC211+AH211+AM211+AP211+AU211+AX211</f>
        <v>0</v>
      </c>
      <c r="G211" s="170"/>
      <c r="H211" s="168">
        <v>0</v>
      </c>
      <c r="I211" s="168">
        <v>0</v>
      </c>
      <c r="J211" s="168">
        <v>0</v>
      </c>
      <c r="K211" s="148"/>
      <c r="L211" s="148"/>
      <c r="M211" s="171"/>
      <c r="N211" s="148"/>
      <c r="O211" s="148"/>
      <c r="P211" s="173"/>
      <c r="Q211" s="148"/>
      <c r="R211" s="148"/>
      <c r="S211" s="171"/>
      <c r="T211" s="148"/>
      <c r="U211" s="148"/>
      <c r="V211" s="171"/>
      <c r="W211" s="148"/>
      <c r="X211" s="148"/>
      <c r="Y211" s="171"/>
      <c r="Z211" s="148"/>
      <c r="AA211" s="151"/>
      <c r="AB211" s="172"/>
      <c r="AC211" s="171"/>
      <c r="AD211" s="173"/>
      <c r="AE211" s="148"/>
      <c r="AF211" s="151"/>
      <c r="AG211" s="172"/>
      <c r="AH211" s="177"/>
      <c r="AI211" s="173"/>
      <c r="AJ211" s="148"/>
      <c r="AK211" s="151"/>
      <c r="AL211" s="172"/>
      <c r="AM211" s="177"/>
      <c r="AN211" s="173"/>
      <c r="AO211" s="178"/>
      <c r="AP211" s="148"/>
      <c r="AQ211" s="148"/>
      <c r="AR211" s="148"/>
      <c r="AS211" s="149"/>
      <c r="AT211" s="172"/>
      <c r="AU211" s="177"/>
      <c r="AV211" s="173"/>
      <c r="AW211" s="148"/>
      <c r="AX211" s="150"/>
      <c r="AY211" s="173"/>
      <c r="AZ211" s="370"/>
    </row>
    <row r="212" spans="1:52" ht="64.5" customHeight="1">
      <c r="A212" s="373"/>
      <c r="B212" s="376"/>
      <c r="C212" s="376"/>
      <c r="D212" s="179" t="s">
        <v>2</v>
      </c>
      <c r="E212" s="301">
        <f t="shared" si="423"/>
        <v>0</v>
      </c>
      <c r="F212" s="147">
        <f t="shared" si="424"/>
        <v>0</v>
      </c>
      <c r="G212" s="180"/>
      <c r="H212" s="168">
        <v>0</v>
      </c>
      <c r="I212" s="168">
        <v>0</v>
      </c>
      <c r="J212" s="168">
        <v>0</v>
      </c>
      <c r="K212" s="153"/>
      <c r="L212" s="153"/>
      <c r="M212" s="154"/>
      <c r="N212" s="153"/>
      <c r="O212" s="153"/>
      <c r="P212" s="181"/>
      <c r="Q212" s="153"/>
      <c r="R212" s="153"/>
      <c r="S212" s="154"/>
      <c r="T212" s="153"/>
      <c r="U212" s="153"/>
      <c r="V212" s="154"/>
      <c r="W212" s="153"/>
      <c r="X212" s="153"/>
      <c r="Y212" s="154"/>
      <c r="Z212" s="153"/>
      <c r="AA212" s="157"/>
      <c r="AB212" s="158"/>
      <c r="AC212" s="154"/>
      <c r="AD212" s="181"/>
      <c r="AE212" s="153"/>
      <c r="AF212" s="157"/>
      <c r="AG212" s="158"/>
      <c r="AH212" s="182"/>
      <c r="AI212" s="181"/>
      <c r="AJ212" s="153"/>
      <c r="AK212" s="157"/>
      <c r="AL212" s="158"/>
      <c r="AM212" s="182"/>
      <c r="AN212" s="181"/>
      <c r="AO212" s="160"/>
      <c r="AP212" s="154"/>
      <c r="AQ212" s="154"/>
      <c r="AR212" s="153"/>
      <c r="AS212" s="155"/>
      <c r="AT212" s="158"/>
      <c r="AU212" s="182"/>
      <c r="AV212" s="181"/>
      <c r="AW212" s="153"/>
      <c r="AX212" s="156"/>
      <c r="AY212" s="181"/>
      <c r="AZ212" s="370"/>
    </row>
    <row r="213" spans="1:52" ht="21.75" customHeight="1">
      <c r="A213" s="373"/>
      <c r="B213" s="376"/>
      <c r="C213" s="376"/>
      <c r="D213" s="294" t="s">
        <v>284</v>
      </c>
      <c r="E213" s="301">
        <f>AW212:AW213</f>
        <v>3705.99</v>
      </c>
      <c r="F213" s="147">
        <f t="shared" si="424"/>
        <v>0</v>
      </c>
      <c r="G213" s="175">
        <f>F213/E213</f>
        <v>0</v>
      </c>
      <c r="H213" s="168">
        <v>0</v>
      </c>
      <c r="I213" s="168">
        <v>0</v>
      </c>
      <c r="J213" s="168">
        <v>0</v>
      </c>
      <c r="K213" s="153"/>
      <c r="L213" s="153"/>
      <c r="M213" s="154"/>
      <c r="N213" s="153"/>
      <c r="O213" s="153"/>
      <c r="P213" s="181"/>
      <c r="Q213" s="153"/>
      <c r="R213" s="153"/>
      <c r="S213" s="154"/>
      <c r="T213" s="153"/>
      <c r="U213" s="153"/>
      <c r="V213" s="154"/>
      <c r="W213" s="153"/>
      <c r="X213" s="153"/>
      <c r="Y213" s="154"/>
      <c r="Z213" s="153"/>
      <c r="AA213" s="157"/>
      <c r="AB213" s="158"/>
      <c r="AC213" s="263"/>
      <c r="AD213" s="181" t="e">
        <f>AC213/Z213</f>
        <v>#DIV/0!</v>
      </c>
      <c r="AE213" s="153"/>
      <c r="AF213" s="157"/>
      <c r="AG213" s="158"/>
      <c r="AH213" s="182"/>
      <c r="AI213" s="181"/>
      <c r="AJ213" s="153"/>
      <c r="AK213" s="157"/>
      <c r="AL213" s="158"/>
      <c r="AM213" s="182"/>
      <c r="AN213" s="181"/>
      <c r="AO213" s="153"/>
      <c r="AP213" s="182"/>
      <c r="AQ213" s="181"/>
      <c r="AR213" s="153"/>
      <c r="AS213" s="157"/>
      <c r="AT213" s="158"/>
      <c r="AU213" s="182"/>
      <c r="AV213" s="181"/>
      <c r="AW213" s="153">
        <v>3705.99</v>
      </c>
      <c r="AX213" s="156"/>
      <c r="AY213" s="159"/>
      <c r="AZ213" s="370"/>
    </row>
    <row r="214" spans="1:52" ht="87.75" customHeight="1">
      <c r="A214" s="373"/>
      <c r="B214" s="376"/>
      <c r="C214" s="376"/>
      <c r="D214" s="294" t="s">
        <v>289</v>
      </c>
      <c r="E214" s="301"/>
      <c r="F214" s="147">
        <f t="shared" ref="F214:F216" si="425">I214+L214+O214+R214+U214+X214+AA214+AF214+AK214+AP214+AS214+AX214</f>
        <v>0</v>
      </c>
      <c r="G214" s="152"/>
      <c r="H214" s="168">
        <v>0</v>
      </c>
      <c r="I214" s="168">
        <v>0</v>
      </c>
      <c r="J214" s="168">
        <v>0</v>
      </c>
      <c r="K214" s="162"/>
      <c r="L214" s="162"/>
      <c r="M214" s="161"/>
      <c r="N214" s="162"/>
      <c r="O214" s="162"/>
      <c r="P214" s="167"/>
      <c r="Q214" s="162"/>
      <c r="R214" s="162"/>
      <c r="S214" s="161"/>
      <c r="T214" s="162"/>
      <c r="U214" s="162"/>
      <c r="V214" s="161"/>
      <c r="W214" s="162"/>
      <c r="X214" s="162"/>
      <c r="Y214" s="161"/>
      <c r="Z214" s="162"/>
      <c r="AA214" s="164"/>
      <c r="AB214" s="165"/>
      <c r="AC214" s="161"/>
      <c r="AD214" s="167"/>
      <c r="AE214" s="162"/>
      <c r="AF214" s="164"/>
      <c r="AG214" s="165"/>
      <c r="AH214" s="185"/>
      <c r="AI214" s="167"/>
      <c r="AJ214" s="162"/>
      <c r="AK214" s="164"/>
      <c r="AL214" s="165"/>
      <c r="AM214" s="185"/>
      <c r="AN214" s="167"/>
      <c r="AO214" s="162"/>
      <c r="AP214" s="185"/>
      <c r="AQ214" s="167"/>
      <c r="AR214" s="162"/>
      <c r="AS214" s="166"/>
      <c r="AT214" s="165"/>
      <c r="AU214" s="185"/>
      <c r="AV214" s="167"/>
      <c r="AW214" s="153"/>
      <c r="AX214" s="163"/>
      <c r="AY214" s="167"/>
      <c r="AZ214" s="370"/>
    </row>
    <row r="215" spans="1:52" ht="21.75" customHeight="1">
      <c r="A215" s="373"/>
      <c r="B215" s="376"/>
      <c r="C215" s="376"/>
      <c r="D215" s="294" t="s">
        <v>285</v>
      </c>
      <c r="E215" s="301">
        <f t="shared" si="423"/>
        <v>0</v>
      </c>
      <c r="F215" s="147">
        <f t="shared" si="425"/>
        <v>0</v>
      </c>
      <c r="G215" s="152"/>
      <c r="H215" s="168">
        <v>0</v>
      </c>
      <c r="I215" s="168">
        <v>0</v>
      </c>
      <c r="J215" s="168">
        <v>0</v>
      </c>
      <c r="K215" s="162"/>
      <c r="L215" s="162"/>
      <c r="M215" s="161"/>
      <c r="N215" s="162"/>
      <c r="O215" s="162"/>
      <c r="P215" s="167"/>
      <c r="Q215" s="162"/>
      <c r="R215" s="162"/>
      <c r="S215" s="161"/>
      <c r="T215" s="162"/>
      <c r="U215" s="162"/>
      <c r="V215" s="161"/>
      <c r="W215" s="162"/>
      <c r="X215" s="162"/>
      <c r="Y215" s="161"/>
      <c r="Z215" s="162"/>
      <c r="AA215" s="164"/>
      <c r="AB215" s="165"/>
      <c r="AC215" s="161"/>
      <c r="AD215" s="167"/>
      <c r="AE215" s="162"/>
      <c r="AF215" s="164"/>
      <c r="AG215" s="165"/>
      <c r="AH215" s="185"/>
      <c r="AI215" s="167"/>
      <c r="AJ215" s="162"/>
      <c r="AK215" s="164"/>
      <c r="AL215" s="165"/>
      <c r="AM215" s="185"/>
      <c r="AN215" s="167"/>
      <c r="AO215" s="162"/>
      <c r="AP215" s="185"/>
      <c r="AQ215" s="167"/>
      <c r="AR215" s="162"/>
      <c r="AS215" s="166"/>
      <c r="AT215" s="165"/>
      <c r="AU215" s="185"/>
      <c r="AV215" s="167"/>
      <c r="AW215" s="162"/>
      <c r="AX215" s="163"/>
      <c r="AY215" s="167"/>
      <c r="AZ215" s="370"/>
    </row>
    <row r="216" spans="1:52" ht="33.75" customHeight="1">
      <c r="A216" s="374"/>
      <c r="B216" s="377"/>
      <c r="C216" s="377"/>
      <c r="D216" s="169" t="s">
        <v>43</v>
      </c>
      <c r="E216" s="301">
        <f t="shared" si="423"/>
        <v>0</v>
      </c>
      <c r="F216" s="147">
        <f t="shared" si="425"/>
        <v>0</v>
      </c>
      <c r="G216" s="170"/>
      <c r="H216" s="168">
        <v>0</v>
      </c>
      <c r="I216" s="168">
        <v>0</v>
      </c>
      <c r="J216" s="168">
        <v>0</v>
      </c>
      <c r="K216" s="148"/>
      <c r="L216" s="148"/>
      <c r="M216" s="171"/>
      <c r="N216" s="148"/>
      <c r="O216" s="148"/>
      <c r="P216" s="173"/>
      <c r="Q216" s="148"/>
      <c r="R216" s="148"/>
      <c r="S216" s="171"/>
      <c r="T216" s="148"/>
      <c r="U216" s="148"/>
      <c r="V216" s="171"/>
      <c r="W216" s="148"/>
      <c r="X216" s="148"/>
      <c r="Y216" s="171"/>
      <c r="Z216" s="148"/>
      <c r="AA216" s="151"/>
      <c r="AB216" s="172"/>
      <c r="AC216" s="171"/>
      <c r="AD216" s="173"/>
      <c r="AE216" s="148"/>
      <c r="AF216" s="151"/>
      <c r="AG216" s="172"/>
      <c r="AH216" s="177"/>
      <c r="AI216" s="173"/>
      <c r="AJ216" s="148"/>
      <c r="AK216" s="151"/>
      <c r="AL216" s="172"/>
      <c r="AM216" s="177"/>
      <c r="AN216" s="173"/>
      <c r="AO216" s="148"/>
      <c r="AP216" s="177"/>
      <c r="AQ216" s="173"/>
      <c r="AR216" s="148"/>
      <c r="AS216" s="149"/>
      <c r="AT216" s="172"/>
      <c r="AU216" s="177"/>
      <c r="AV216" s="173"/>
      <c r="AW216" s="148"/>
      <c r="AX216" s="148"/>
      <c r="AY216" s="173"/>
      <c r="AZ216" s="371"/>
    </row>
    <row r="217" spans="1:52" ht="18.75" customHeight="1">
      <c r="A217" s="372" t="s">
        <v>329</v>
      </c>
      <c r="B217" s="375" t="s">
        <v>377</v>
      </c>
      <c r="C217" s="375" t="s">
        <v>307</v>
      </c>
      <c r="D217" s="174" t="s">
        <v>41</v>
      </c>
      <c r="E217" s="301">
        <f>E218+E219+E220</f>
        <v>4503.5097699999997</v>
      </c>
      <c r="F217" s="147">
        <f>I217+L217+O217+R217+U217+X217+AC217+AH217+AM217+AP217+AU217+AX217</f>
        <v>3926.1134999999999</v>
      </c>
      <c r="G217" s="175">
        <f>F217/E217</f>
        <v>0.87178971524691518</v>
      </c>
      <c r="H217" s="168">
        <v>0</v>
      </c>
      <c r="I217" s="168">
        <v>0</v>
      </c>
      <c r="J217" s="168">
        <v>0</v>
      </c>
      <c r="K217" s="168">
        <f t="shared" ref="K217:L217" si="426">K218+K219+K220+K222+K223</f>
        <v>0</v>
      </c>
      <c r="L217" s="168">
        <f t="shared" si="426"/>
        <v>0</v>
      </c>
      <c r="M217" s="168"/>
      <c r="N217" s="168">
        <f t="shared" ref="N217:O217" si="427">N218+N219+N220+N222+N223</f>
        <v>1016.607</v>
      </c>
      <c r="O217" s="168">
        <f t="shared" si="427"/>
        <v>1016.607</v>
      </c>
      <c r="P217" s="181">
        <f>O217/N217</f>
        <v>1</v>
      </c>
      <c r="Q217" s="168">
        <f t="shared" ref="Q217:R217" si="428">Q218+Q219+Q220+Q222+Q223</f>
        <v>1363.212</v>
      </c>
      <c r="R217" s="168">
        <f t="shared" si="428"/>
        <v>1363.212</v>
      </c>
      <c r="S217" s="175">
        <f>R217/Q217</f>
        <v>1</v>
      </c>
      <c r="T217" s="168">
        <f t="shared" ref="T217:U217" si="429">T218+T219+T220+T222+T223</f>
        <v>1546.2945</v>
      </c>
      <c r="U217" s="168">
        <f t="shared" si="429"/>
        <v>1546.2945</v>
      </c>
      <c r="V217" s="168">
        <f>U217/T217*100</f>
        <v>100</v>
      </c>
      <c r="W217" s="168">
        <f t="shared" ref="W217:X217" si="430">W218+W219+W220+W222+W223</f>
        <v>0</v>
      </c>
      <c r="X217" s="168">
        <f t="shared" si="430"/>
        <v>0</v>
      </c>
      <c r="Y217" s="168"/>
      <c r="Z217" s="168">
        <f t="shared" ref="Z217:AC217" si="431">Z218+Z219+Z220+Z222+Z223</f>
        <v>0</v>
      </c>
      <c r="AA217" s="168">
        <f t="shared" si="431"/>
        <v>0</v>
      </c>
      <c r="AB217" s="168">
        <f t="shared" si="431"/>
        <v>0</v>
      </c>
      <c r="AC217" s="168">
        <f t="shared" si="431"/>
        <v>0</v>
      </c>
      <c r="AD217" s="210" t="e">
        <f>AC217/Z217</f>
        <v>#DIV/0!</v>
      </c>
      <c r="AE217" s="168">
        <f t="shared" ref="AE217:AH217" si="432">AE218+AE219+AE220+AE222+AE223</f>
        <v>0</v>
      </c>
      <c r="AF217" s="168">
        <f t="shared" si="432"/>
        <v>0</v>
      </c>
      <c r="AG217" s="168">
        <f t="shared" si="432"/>
        <v>0</v>
      </c>
      <c r="AH217" s="219">
        <f t="shared" si="432"/>
        <v>0</v>
      </c>
      <c r="AI217" s="181" t="e">
        <f>AH217/AE217</f>
        <v>#DIV/0!</v>
      </c>
      <c r="AJ217" s="168">
        <f t="shared" ref="AJ217:AM217" si="433">AJ218+AJ219+AJ220+AJ222+AJ223</f>
        <v>0</v>
      </c>
      <c r="AK217" s="168">
        <f t="shared" si="433"/>
        <v>0</v>
      </c>
      <c r="AL217" s="168">
        <f t="shared" si="433"/>
        <v>0</v>
      </c>
      <c r="AM217" s="168">
        <f t="shared" si="433"/>
        <v>0</v>
      </c>
      <c r="AN217" s="168"/>
      <c r="AO217" s="285">
        <f>AO220</f>
        <v>0</v>
      </c>
      <c r="AP217" s="219">
        <f t="shared" ref="AP217" si="434">AP218+AP219+AP220+AP222+AP223</f>
        <v>0</v>
      </c>
      <c r="AQ217" s="210" t="e">
        <f>AP217/AO217</f>
        <v>#DIV/0!</v>
      </c>
      <c r="AR217" s="168">
        <f>AR220</f>
        <v>577.39626999999996</v>
      </c>
      <c r="AS217" s="168">
        <f t="shared" ref="AS217:AU217" si="435">AS218+AS219+AS220+AS222+AS223</f>
        <v>0</v>
      </c>
      <c r="AT217" s="168">
        <f t="shared" si="435"/>
        <v>0</v>
      </c>
      <c r="AU217" s="219">
        <f t="shared" si="435"/>
        <v>0</v>
      </c>
      <c r="AV217" s="210">
        <f>AU217/AR217</f>
        <v>0</v>
      </c>
      <c r="AW217" s="168">
        <f>AW218+AW219+AW220+AW222+AW223</f>
        <v>0</v>
      </c>
      <c r="AX217" s="168">
        <f t="shared" ref="AX217" si="436">AX218+AX219+AX220+AX222+AX223</f>
        <v>0</v>
      </c>
      <c r="AY217" s="168" t="e">
        <f>AX217/AW217*100</f>
        <v>#DIV/0!</v>
      </c>
      <c r="AZ217" s="369"/>
    </row>
    <row r="218" spans="1:52" ht="31.2">
      <c r="A218" s="373"/>
      <c r="B218" s="376"/>
      <c r="C218" s="376"/>
      <c r="D218" s="176" t="s">
        <v>37</v>
      </c>
      <c r="E218" s="301"/>
      <c r="F218" s="147">
        <f t="shared" ref="F218:F219" si="437">I218+L218+O218+R218+U218+X218+AC218+AH218+AM218+AP218+AU218+AX218</f>
        <v>0</v>
      </c>
      <c r="G218" s="170"/>
      <c r="H218" s="168">
        <v>0</v>
      </c>
      <c r="I218" s="168">
        <v>0</v>
      </c>
      <c r="J218" s="168">
        <v>0</v>
      </c>
      <c r="K218" s="148"/>
      <c r="L218" s="148"/>
      <c r="M218" s="171"/>
      <c r="N218" s="148"/>
      <c r="O218" s="148"/>
      <c r="P218" s="173"/>
      <c r="Q218" s="148"/>
      <c r="R218" s="148"/>
      <c r="S218" s="171"/>
      <c r="T218" s="148"/>
      <c r="U218" s="148"/>
      <c r="V218" s="171"/>
      <c r="W218" s="148"/>
      <c r="X218" s="148"/>
      <c r="Y218" s="171"/>
      <c r="Z218" s="148"/>
      <c r="AA218" s="151"/>
      <c r="AB218" s="172"/>
      <c r="AC218" s="171"/>
      <c r="AD218" s="173"/>
      <c r="AE218" s="148"/>
      <c r="AF218" s="151"/>
      <c r="AG218" s="172"/>
      <c r="AH218" s="281"/>
      <c r="AI218" s="173"/>
      <c r="AJ218" s="148"/>
      <c r="AK218" s="151"/>
      <c r="AL218" s="172"/>
      <c r="AM218" s="177"/>
      <c r="AN218" s="173"/>
      <c r="AO218" s="286"/>
      <c r="AP218" s="275"/>
      <c r="AQ218" s="171"/>
      <c r="AR218" s="148"/>
      <c r="AS218" s="149"/>
      <c r="AT218" s="172"/>
      <c r="AU218" s="281"/>
      <c r="AV218" s="173"/>
      <c r="AW218" s="148"/>
      <c r="AX218" s="150"/>
      <c r="AY218" s="173"/>
      <c r="AZ218" s="370"/>
    </row>
    <row r="219" spans="1:52" ht="64.5" customHeight="1">
      <c r="A219" s="373"/>
      <c r="B219" s="376"/>
      <c r="C219" s="376"/>
      <c r="D219" s="179" t="s">
        <v>2</v>
      </c>
      <c r="E219" s="301"/>
      <c r="F219" s="147">
        <f t="shared" si="437"/>
        <v>0</v>
      </c>
      <c r="G219" s="180"/>
      <c r="H219" s="168">
        <v>0</v>
      </c>
      <c r="I219" s="168">
        <v>0</v>
      </c>
      <c r="J219" s="168">
        <v>0</v>
      </c>
      <c r="K219" s="153"/>
      <c r="L219" s="153"/>
      <c r="M219" s="154"/>
      <c r="N219" s="153"/>
      <c r="O219" s="153"/>
      <c r="P219" s="181"/>
      <c r="Q219" s="153"/>
      <c r="R219" s="153"/>
      <c r="S219" s="154"/>
      <c r="T219" s="153"/>
      <c r="U219" s="153"/>
      <c r="V219" s="154"/>
      <c r="W219" s="153"/>
      <c r="X219" s="153"/>
      <c r="Y219" s="154"/>
      <c r="Z219" s="153"/>
      <c r="AA219" s="157"/>
      <c r="AB219" s="158"/>
      <c r="AC219" s="154"/>
      <c r="AD219" s="181"/>
      <c r="AE219" s="153"/>
      <c r="AF219" s="157"/>
      <c r="AG219" s="158"/>
      <c r="AH219" s="280"/>
      <c r="AI219" s="181"/>
      <c r="AJ219" s="153"/>
      <c r="AK219" s="157"/>
      <c r="AL219" s="158"/>
      <c r="AM219" s="182"/>
      <c r="AN219" s="181"/>
      <c r="AO219" s="287"/>
      <c r="AP219" s="264"/>
      <c r="AQ219" s="154"/>
      <c r="AR219" s="153"/>
      <c r="AS219" s="155"/>
      <c r="AT219" s="158"/>
      <c r="AU219" s="280"/>
      <c r="AV219" s="181"/>
      <c r="AW219" s="153"/>
      <c r="AX219" s="156"/>
      <c r="AY219" s="181"/>
      <c r="AZ219" s="370"/>
    </row>
    <row r="220" spans="1:52" ht="21.75" customHeight="1">
      <c r="A220" s="373"/>
      <c r="B220" s="376"/>
      <c r="C220" s="376"/>
      <c r="D220" s="294" t="s">
        <v>284</v>
      </c>
      <c r="E220" s="301">
        <f>H220+K220+N220+Q220+T220+W220+AB220+AG220+AL220+AO220+AT220+AW220+AR220</f>
        <v>4503.5097699999997</v>
      </c>
      <c r="F220" s="147">
        <f>I220+L220+O220+R220+U220+X220+AC220+AH220+AM220+AP220+AU220+AX220</f>
        <v>3926.1134999999999</v>
      </c>
      <c r="G220" s="175">
        <f>F220/E220</f>
        <v>0.87178971524691518</v>
      </c>
      <c r="H220" s="168">
        <v>0</v>
      </c>
      <c r="I220" s="168">
        <v>0</v>
      </c>
      <c r="J220" s="168">
        <v>0</v>
      </c>
      <c r="K220" s="153"/>
      <c r="L220" s="153"/>
      <c r="M220" s="154"/>
      <c r="N220" s="288">
        <v>1016.607</v>
      </c>
      <c r="O220" s="153">
        <v>1016.607</v>
      </c>
      <c r="P220" s="181">
        <f>O220/N220</f>
        <v>1</v>
      </c>
      <c r="Q220" s="288">
        <v>1363.212</v>
      </c>
      <c r="R220" s="153">
        <v>1363.212</v>
      </c>
      <c r="S220" s="175">
        <f>R220/Q220</f>
        <v>1</v>
      </c>
      <c r="T220" s="153">
        <v>1546.2945</v>
      </c>
      <c r="U220" s="153">
        <v>1546.2945</v>
      </c>
      <c r="V220" s="168">
        <f>U220/T220*100</f>
        <v>100</v>
      </c>
      <c r="W220" s="153"/>
      <c r="X220" s="153"/>
      <c r="Y220" s="154"/>
      <c r="Z220" s="153"/>
      <c r="AA220" s="157"/>
      <c r="AB220" s="158"/>
      <c r="AC220" s="264"/>
      <c r="AD220" s="210" t="e">
        <f>AC220/Z220</f>
        <v>#DIV/0!</v>
      </c>
      <c r="AE220" s="153"/>
      <c r="AF220" s="157"/>
      <c r="AG220" s="158"/>
      <c r="AH220" s="280"/>
      <c r="AI220" s="181" t="e">
        <f>AH220/AE220</f>
        <v>#DIV/0!</v>
      </c>
      <c r="AJ220" s="153"/>
      <c r="AK220" s="157"/>
      <c r="AL220" s="158"/>
      <c r="AM220" s="182"/>
      <c r="AN220" s="181"/>
      <c r="AO220" s="288"/>
      <c r="AP220" s="280"/>
      <c r="AQ220" s="210" t="e">
        <f>AP220/AO220</f>
        <v>#DIV/0!</v>
      </c>
      <c r="AR220" s="153">
        <v>577.39626999999996</v>
      </c>
      <c r="AS220" s="157"/>
      <c r="AT220" s="158"/>
      <c r="AU220" s="280"/>
      <c r="AV220" s="181">
        <f>AU220/AR220</f>
        <v>0</v>
      </c>
      <c r="AW220" s="156"/>
      <c r="AX220" s="156"/>
      <c r="AY220" s="159" t="e">
        <f>AX220/AW220</f>
        <v>#DIV/0!</v>
      </c>
      <c r="AZ220" s="370"/>
    </row>
    <row r="221" spans="1:52" ht="87.75" customHeight="1">
      <c r="A221" s="373"/>
      <c r="B221" s="376"/>
      <c r="C221" s="376"/>
      <c r="D221" s="294" t="s">
        <v>289</v>
      </c>
      <c r="E221" s="301"/>
      <c r="F221" s="147">
        <f t="shared" ref="F221:F223" si="438">I221+L221+O221+R221+U221+X221+AA221+AF221+AK221+AP221+AS221+AX221</f>
        <v>0</v>
      </c>
      <c r="G221" s="152"/>
      <c r="H221" s="168">
        <v>0</v>
      </c>
      <c r="I221" s="168">
        <v>0</v>
      </c>
      <c r="J221" s="168">
        <v>0</v>
      </c>
      <c r="K221" s="162"/>
      <c r="L221" s="162"/>
      <c r="M221" s="161"/>
      <c r="N221" s="162"/>
      <c r="O221" s="162"/>
      <c r="P221" s="167"/>
      <c r="Q221" s="162"/>
      <c r="R221" s="162"/>
      <c r="S221" s="161"/>
      <c r="T221" s="162"/>
      <c r="U221" s="162"/>
      <c r="V221" s="161"/>
      <c r="W221" s="162"/>
      <c r="X221" s="162"/>
      <c r="Y221" s="161"/>
      <c r="Z221" s="162"/>
      <c r="AA221" s="164"/>
      <c r="AB221" s="165"/>
      <c r="AC221" s="161"/>
      <c r="AD221" s="167"/>
      <c r="AE221" s="162"/>
      <c r="AF221" s="164"/>
      <c r="AG221" s="165"/>
      <c r="AH221" s="185"/>
      <c r="AI221" s="167"/>
      <c r="AJ221" s="162"/>
      <c r="AK221" s="164"/>
      <c r="AL221" s="165"/>
      <c r="AM221" s="185"/>
      <c r="AN221" s="167"/>
      <c r="AO221" s="162"/>
      <c r="AP221" s="185"/>
      <c r="AQ221" s="167"/>
      <c r="AR221" s="162"/>
      <c r="AS221" s="166"/>
      <c r="AT221" s="165"/>
      <c r="AU221" s="185"/>
      <c r="AV221" s="167"/>
      <c r="AW221" s="153"/>
      <c r="AX221" s="163"/>
      <c r="AY221" s="167"/>
      <c r="AZ221" s="370"/>
    </row>
    <row r="222" spans="1:52" ht="21.75" customHeight="1">
      <c r="A222" s="373"/>
      <c r="B222" s="376"/>
      <c r="C222" s="376"/>
      <c r="D222" s="294" t="s">
        <v>285</v>
      </c>
      <c r="E222" s="301"/>
      <c r="F222" s="147">
        <f t="shared" si="438"/>
        <v>0</v>
      </c>
      <c r="G222" s="152"/>
      <c r="H222" s="168">
        <v>0</v>
      </c>
      <c r="I222" s="168">
        <v>0</v>
      </c>
      <c r="J222" s="168">
        <v>0</v>
      </c>
      <c r="K222" s="162"/>
      <c r="L222" s="162"/>
      <c r="M222" s="161"/>
      <c r="N222" s="162"/>
      <c r="O222" s="162"/>
      <c r="P222" s="167"/>
      <c r="Q222" s="162"/>
      <c r="R222" s="162"/>
      <c r="S222" s="161"/>
      <c r="T222" s="162"/>
      <c r="U222" s="162"/>
      <c r="V222" s="161"/>
      <c r="W222" s="162"/>
      <c r="X222" s="162"/>
      <c r="Y222" s="161"/>
      <c r="Z222" s="162"/>
      <c r="AA222" s="164"/>
      <c r="AB222" s="165"/>
      <c r="AC222" s="161"/>
      <c r="AD222" s="167"/>
      <c r="AE222" s="162"/>
      <c r="AF222" s="164"/>
      <c r="AG222" s="165"/>
      <c r="AH222" s="185"/>
      <c r="AI222" s="167"/>
      <c r="AJ222" s="162"/>
      <c r="AK222" s="164"/>
      <c r="AL222" s="165"/>
      <c r="AM222" s="185"/>
      <c r="AN222" s="167"/>
      <c r="AO222" s="162"/>
      <c r="AP222" s="185"/>
      <c r="AQ222" s="167"/>
      <c r="AR222" s="162"/>
      <c r="AS222" s="166"/>
      <c r="AT222" s="165"/>
      <c r="AU222" s="185"/>
      <c r="AV222" s="167"/>
      <c r="AW222" s="162"/>
      <c r="AX222" s="163"/>
      <c r="AY222" s="167"/>
      <c r="AZ222" s="370"/>
    </row>
    <row r="223" spans="1:52" ht="33.75" customHeight="1">
      <c r="A223" s="374"/>
      <c r="B223" s="377"/>
      <c r="C223" s="377"/>
      <c r="D223" s="169" t="s">
        <v>43</v>
      </c>
      <c r="E223" s="301"/>
      <c r="F223" s="147">
        <f t="shared" si="438"/>
        <v>0</v>
      </c>
      <c r="G223" s="170"/>
      <c r="H223" s="168">
        <v>0</v>
      </c>
      <c r="I223" s="168">
        <v>0</v>
      </c>
      <c r="J223" s="168">
        <v>0</v>
      </c>
      <c r="K223" s="148"/>
      <c r="L223" s="148"/>
      <c r="M223" s="171"/>
      <c r="N223" s="148"/>
      <c r="O223" s="148"/>
      <c r="P223" s="173"/>
      <c r="Q223" s="148"/>
      <c r="R223" s="148"/>
      <c r="S223" s="171"/>
      <c r="T223" s="148"/>
      <c r="U223" s="148"/>
      <c r="V223" s="171"/>
      <c r="W223" s="148"/>
      <c r="X223" s="148"/>
      <c r="Y223" s="171"/>
      <c r="Z223" s="148"/>
      <c r="AA223" s="151"/>
      <c r="AB223" s="172"/>
      <c r="AC223" s="171"/>
      <c r="AD223" s="173"/>
      <c r="AE223" s="148"/>
      <c r="AF223" s="151"/>
      <c r="AG223" s="172"/>
      <c r="AH223" s="177"/>
      <c r="AI223" s="173"/>
      <c r="AJ223" s="148"/>
      <c r="AK223" s="151"/>
      <c r="AL223" s="172"/>
      <c r="AM223" s="177"/>
      <c r="AN223" s="173"/>
      <c r="AO223" s="148"/>
      <c r="AP223" s="177"/>
      <c r="AQ223" s="173"/>
      <c r="AR223" s="148"/>
      <c r="AS223" s="149"/>
      <c r="AT223" s="172"/>
      <c r="AU223" s="177"/>
      <c r="AV223" s="173"/>
      <c r="AW223" s="148"/>
      <c r="AX223" s="148"/>
      <c r="AY223" s="173"/>
      <c r="AZ223" s="371"/>
    </row>
    <row r="224" spans="1:52" ht="18.75" customHeight="1">
      <c r="A224" s="372" t="s">
        <v>329</v>
      </c>
      <c r="B224" s="375" t="s">
        <v>419</v>
      </c>
      <c r="C224" s="375" t="s">
        <v>307</v>
      </c>
      <c r="D224" s="174" t="s">
        <v>41</v>
      </c>
      <c r="E224" s="301">
        <f>E225+E226+E227</f>
        <v>221.41</v>
      </c>
      <c r="F224" s="147">
        <f>I224+L224+O224+R224+U224+X224+AC224+AH224+AM224+AP224+AU224+AX224</f>
        <v>0</v>
      </c>
      <c r="G224" s="175">
        <f>F224/E224</f>
        <v>0</v>
      </c>
      <c r="H224" s="168">
        <v>0</v>
      </c>
      <c r="I224" s="168">
        <v>0</v>
      </c>
      <c r="J224" s="168">
        <v>0</v>
      </c>
      <c r="K224" s="168">
        <f t="shared" ref="K224:L224" si="439">K225+K226+K227+K229+K230</f>
        <v>0</v>
      </c>
      <c r="L224" s="168">
        <f t="shared" si="439"/>
        <v>0</v>
      </c>
      <c r="M224" s="168"/>
      <c r="N224" s="168">
        <f t="shared" ref="N224:O224" si="440">N225+N226+N227+N229+N230</f>
        <v>0</v>
      </c>
      <c r="O224" s="168">
        <f t="shared" si="440"/>
        <v>0</v>
      </c>
      <c r="P224" s="181" t="e">
        <f>O224/N224</f>
        <v>#DIV/0!</v>
      </c>
      <c r="Q224" s="168">
        <f t="shared" ref="Q224:R224" si="441">Q225+Q226+Q227+Q229+Q230</f>
        <v>0</v>
      </c>
      <c r="R224" s="168">
        <f t="shared" si="441"/>
        <v>0</v>
      </c>
      <c r="S224" s="175" t="e">
        <f>R224/Q224</f>
        <v>#DIV/0!</v>
      </c>
      <c r="T224" s="168">
        <f t="shared" ref="T224:U224" si="442">T225+T226+T227+T229+T230</f>
        <v>0</v>
      </c>
      <c r="U224" s="168">
        <f t="shared" si="442"/>
        <v>0</v>
      </c>
      <c r="V224" s="168" t="e">
        <f>U224/T224*100</f>
        <v>#DIV/0!</v>
      </c>
      <c r="W224" s="168">
        <f t="shared" ref="W224:X224" si="443">W225+W226+W227+W229+W230</f>
        <v>0</v>
      </c>
      <c r="X224" s="168">
        <f t="shared" si="443"/>
        <v>0</v>
      </c>
      <c r="Y224" s="168"/>
      <c r="Z224" s="168">
        <f t="shared" ref="Z224:AC224" si="444">Z225+Z226+Z227+Z229+Z230</f>
        <v>0</v>
      </c>
      <c r="AA224" s="168">
        <f t="shared" si="444"/>
        <v>0</v>
      </c>
      <c r="AB224" s="168">
        <f t="shared" si="444"/>
        <v>0</v>
      </c>
      <c r="AC224" s="168">
        <f t="shared" si="444"/>
        <v>0</v>
      </c>
      <c r="AD224" s="210" t="e">
        <f>AC224/Z224</f>
        <v>#DIV/0!</v>
      </c>
      <c r="AE224" s="168">
        <f t="shared" ref="AE224:AH224" si="445">AE225+AE226+AE227+AE229+AE230</f>
        <v>0</v>
      </c>
      <c r="AF224" s="168">
        <f t="shared" si="445"/>
        <v>0</v>
      </c>
      <c r="AG224" s="168">
        <f t="shared" si="445"/>
        <v>0</v>
      </c>
      <c r="AH224" s="219">
        <f t="shared" si="445"/>
        <v>0</v>
      </c>
      <c r="AI224" s="181" t="e">
        <f>AH224/AE224</f>
        <v>#DIV/0!</v>
      </c>
      <c r="AJ224" s="168">
        <f t="shared" ref="AJ224:AM224" si="446">AJ225+AJ226+AJ227+AJ229+AJ230</f>
        <v>0</v>
      </c>
      <c r="AK224" s="168">
        <f t="shared" si="446"/>
        <v>0</v>
      </c>
      <c r="AL224" s="168">
        <f t="shared" si="446"/>
        <v>0</v>
      </c>
      <c r="AM224" s="168">
        <f t="shared" si="446"/>
        <v>0</v>
      </c>
      <c r="AN224" s="168"/>
      <c r="AO224" s="285">
        <f>AO227</f>
        <v>0</v>
      </c>
      <c r="AP224" s="219">
        <f t="shared" ref="AP224" si="447">AP225+AP226+AP227+AP229+AP230</f>
        <v>0</v>
      </c>
      <c r="AQ224" s="210" t="e">
        <f>AP224/AO224</f>
        <v>#DIV/0!</v>
      </c>
      <c r="AR224" s="168">
        <f>AR227</f>
        <v>0</v>
      </c>
      <c r="AS224" s="168">
        <f t="shared" ref="AS224:AU224" si="448">AS225+AS226+AS227+AS229+AS230</f>
        <v>0</v>
      </c>
      <c r="AT224" s="168">
        <f t="shared" si="448"/>
        <v>0</v>
      </c>
      <c r="AU224" s="219">
        <f t="shared" si="448"/>
        <v>0</v>
      </c>
      <c r="AV224" s="210" t="e">
        <f>AU224/AR224</f>
        <v>#DIV/0!</v>
      </c>
      <c r="AW224" s="168">
        <f>AW225+AW226+AW227+AW229+AW230</f>
        <v>221.41</v>
      </c>
      <c r="AX224" s="168">
        <f t="shared" ref="AX224" si="449">AX225+AX226+AX227+AX229+AX230</f>
        <v>0</v>
      </c>
      <c r="AY224" s="168">
        <f>AX224/AW224*100</f>
        <v>0</v>
      </c>
      <c r="AZ224" s="369"/>
    </row>
    <row r="225" spans="1:52" ht="31.2">
      <c r="A225" s="373"/>
      <c r="B225" s="376"/>
      <c r="C225" s="376"/>
      <c r="D225" s="176" t="s">
        <v>37</v>
      </c>
      <c r="E225" s="301"/>
      <c r="F225" s="147">
        <f t="shared" ref="F225:F226" si="450">I225+L225+O225+R225+U225+X225+AC225+AH225+AM225+AP225+AU225+AX225</f>
        <v>0</v>
      </c>
      <c r="G225" s="170"/>
      <c r="H225" s="168">
        <v>0</v>
      </c>
      <c r="I225" s="168">
        <v>0</v>
      </c>
      <c r="J225" s="168">
        <v>0</v>
      </c>
      <c r="K225" s="148"/>
      <c r="L225" s="148"/>
      <c r="M225" s="171"/>
      <c r="N225" s="148"/>
      <c r="O225" s="148"/>
      <c r="P225" s="173"/>
      <c r="Q225" s="148"/>
      <c r="R225" s="148"/>
      <c r="S225" s="171"/>
      <c r="T225" s="148"/>
      <c r="U225" s="148"/>
      <c r="V225" s="171"/>
      <c r="W225" s="148"/>
      <c r="X225" s="148"/>
      <c r="Y225" s="171"/>
      <c r="Z225" s="148"/>
      <c r="AA225" s="151"/>
      <c r="AB225" s="172"/>
      <c r="AC225" s="171"/>
      <c r="AD225" s="173"/>
      <c r="AE225" s="148"/>
      <c r="AF225" s="151"/>
      <c r="AG225" s="172"/>
      <c r="AH225" s="281"/>
      <c r="AI225" s="173"/>
      <c r="AJ225" s="148"/>
      <c r="AK225" s="151"/>
      <c r="AL225" s="172"/>
      <c r="AM225" s="177"/>
      <c r="AN225" s="173"/>
      <c r="AO225" s="286"/>
      <c r="AP225" s="275"/>
      <c r="AQ225" s="171"/>
      <c r="AR225" s="148"/>
      <c r="AS225" s="149"/>
      <c r="AT225" s="172"/>
      <c r="AU225" s="281"/>
      <c r="AV225" s="173"/>
      <c r="AW225" s="148"/>
      <c r="AX225" s="150"/>
      <c r="AY225" s="173"/>
      <c r="AZ225" s="370"/>
    </row>
    <row r="226" spans="1:52" ht="64.5" customHeight="1">
      <c r="A226" s="373"/>
      <c r="B226" s="376"/>
      <c r="C226" s="376"/>
      <c r="D226" s="179" t="s">
        <v>2</v>
      </c>
      <c r="E226" s="301"/>
      <c r="F226" s="147">
        <f t="shared" si="450"/>
        <v>0</v>
      </c>
      <c r="G226" s="180"/>
      <c r="H226" s="168">
        <v>0</v>
      </c>
      <c r="I226" s="168">
        <v>0</v>
      </c>
      <c r="J226" s="168">
        <v>0</v>
      </c>
      <c r="K226" s="153"/>
      <c r="L226" s="153"/>
      <c r="M226" s="154"/>
      <c r="N226" s="153"/>
      <c r="O226" s="153"/>
      <c r="P226" s="181"/>
      <c r="Q226" s="153"/>
      <c r="R226" s="153"/>
      <c r="S226" s="154"/>
      <c r="T226" s="153"/>
      <c r="U226" s="153"/>
      <c r="V226" s="154"/>
      <c r="W226" s="153"/>
      <c r="X226" s="153"/>
      <c r="Y226" s="154"/>
      <c r="Z226" s="153"/>
      <c r="AA226" s="157"/>
      <c r="AB226" s="158"/>
      <c r="AC226" s="154"/>
      <c r="AD226" s="181"/>
      <c r="AE226" s="153"/>
      <c r="AF226" s="157"/>
      <c r="AG226" s="158"/>
      <c r="AH226" s="280"/>
      <c r="AI226" s="181"/>
      <c r="AJ226" s="153"/>
      <c r="AK226" s="157"/>
      <c r="AL226" s="158"/>
      <c r="AM226" s="182"/>
      <c r="AN226" s="181"/>
      <c r="AO226" s="287"/>
      <c r="AP226" s="264"/>
      <c r="AQ226" s="154"/>
      <c r="AR226" s="153"/>
      <c r="AS226" s="155"/>
      <c r="AT226" s="158"/>
      <c r="AU226" s="280"/>
      <c r="AV226" s="181"/>
      <c r="AW226" s="153"/>
      <c r="AX226" s="156"/>
      <c r="AY226" s="181"/>
      <c r="AZ226" s="370"/>
    </row>
    <row r="227" spans="1:52" ht="21.75" customHeight="1">
      <c r="A227" s="373"/>
      <c r="B227" s="376"/>
      <c r="C227" s="376"/>
      <c r="D227" s="307" t="s">
        <v>284</v>
      </c>
      <c r="E227" s="301">
        <f>H227+K227+N227+Q227+T227+W227+AB227+AG227+AL227+AO227+AT227+AW227+AR227</f>
        <v>221.41</v>
      </c>
      <c r="F227" s="147">
        <f>I227+L227+O227+R227+U227+X227+AC227+AH227+AM227+AP227+AU227+AX227</f>
        <v>0</v>
      </c>
      <c r="G227" s="175">
        <f>F227/E227</f>
        <v>0</v>
      </c>
      <c r="H227" s="168">
        <v>0</v>
      </c>
      <c r="I227" s="168">
        <v>0</v>
      </c>
      <c r="J227" s="168">
        <v>0</v>
      </c>
      <c r="K227" s="153"/>
      <c r="L227" s="153"/>
      <c r="M227" s="154"/>
      <c r="N227" s="288"/>
      <c r="O227" s="153"/>
      <c r="P227" s="181" t="e">
        <f>O227/N227</f>
        <v>#DIV/0!</v>
      </c>
      <c r="Q227" s="288"/>
      <c r="R227" s="153"/>
      <c r="S227" s="175" t="e">
        <f>R227/Q227</f>
        <v>#DIV/0!</v>
      </c>
      <c r="T227" s="153"/>
      <c r="U227" s="153"/>
      <c r="V227" s="168" t="e">
        <f>U227/T227*100</f>
        <v>#DIV/0!</v>
      </c>
      <c r="W227" s="153"/>
      <c r="X227" s="153"/>
      <c r="Y227" s="154"/>
      <c r="Z227" s="153"/>
      <c r="AA227" s="157"/>
      <c r="AB227" s="158"/>
      <c r="AC227" s="264"/>
      <c r="AD227" s="210" t="e">
        <f>AC227/Z227</f>
        <v>#DIV/0!</v>
      </c>
      <c r="AE227" s="153"/>
      <c r="AF227" s="157"/>
      <c r="AG227" s="158"/>
      <c r="AH227" s="280"/>
      <c r="AI227" s="181" t="e">
        <f>AH227/AE227</f>
        <v>#DIV/0!</v>
      </c>
      <c r="AJ227" s="153"/>
      <c r="AK227" s="157"/>
      <c r="AL227" s="158"/>
      <c r="AM227" s="182"/>
      <c r="AN227" s="181"/>
      <c r="AO227" s="288"/>
      <c r="AP227" s="280"/>
      <c r="AQ227" s="210" t="e">
        <f>AP227/AO227</f>
        <v>#DIV/0!</v>
      </c>
      <c r="AR227" s="153"/>
      <c r="AS227" s="157"/>
      <c r="AT227" s="158"/>
      <c r="AU227" s="280"/>
      <c r="AV227" s="181" t="e">
        <f>AU227/AR227</f>
        <v>#DIV/0!</v>
      </c>
      <c r="AW227" s="156">
        <v>221.41</v>
      </c>
      <c r="AX227" s="156"/>
      <c r="AY227" s="159">
        <f>AX227/AW227</f>
        <v>0</v>
      </c>
      <c r="AZ227" s="370"/>
    </row>
    <row r="228" spans="1:52" ht="87.75" customHeight="1">
      <c r="A228" s="373"/>
      <c r="B228" s="376"/>
      <c r="C228" s="376"/>
      <c r="D228" s="307" t="s">
        <v>289</v>
      </c>
      <c r="E228" s="301"/>
      <c r="F228" s="147">
        <f t="shared" ref="F228:F230" si="451">I228+L228+O228+R228+U228+X228+AA228+AF228+AK228+AP228+AS228+AX228</f>
        <v>0</v>
      </c>
      <c r="G228" s="152"/>
      <c r="H228" s="168">
        <v>0</v>
      </c>
      <c r="I228" s="168">
        <v>0</v>
      </c>
      <c r="J228" s="168">
        <v>0</v>
      </c>
      <c r="K228" s="162"/>
      <c r="L228" s="162"/>
      <c r="M228" s="161"/>
      <c r="N228" s="162"/>
      <c r="O228" s="162"/>
      <c r="P228" s="167"/>
      <c r="Q228" s="162"/>
      <c r="R228" s="162"/>
      <c r="S228" s="161"/>
      <c r="T228" s="162"/>
      <c r="U228" s="162"/>
      <c r="V228" s="161"/>
      <c r="W228" s="162"/>
      <c r="X228" s="162"/>
      <c r="Y228" s="161"/>
      <c r="Z228" s="162"/>
      <c r="AA228" s="164"/>
      <c r="AB228" s="165"/>
      <c r="AC228" s="161"/>
      <c r="AD228" s="167"/>
      <c r="AE228" s="162"/>
      <c r="AF228" s="164"/>
      <c r="AG228" s="165"/>
      <c r="AH228" s="185"/>
      <c r="AI228" s="167"/>
      <c r="AJ228" s="162"/>
      <c r="AK228" s="164"/>
      <c r="AL228" s="165"/>
      <c r="AM228" s="185"/>
      <c r="AN228" s="167"/>
      <c r="AO228" s="162"/>
      <c r="AP228" s="185"/>
      <c r="AQ228" s="167"/>
      <c r="AR228" s="162"/>
      <c r="AS228" s="166"/>
      <c r="AT228" s="165"/>
      <c r="AU228" s="185"/>
      <c r="AV228" s="167"/>
      <c r="AW228" s="153"/>
      <c r="AX228" s="163"/>
      <c r="AY228" s="167"/>
      <c r="AZ228" s="370"/>
    </row>
    <row r="229" spans="1:52" ht="21.75" customHeight="1">
      <c r="A229" s="373"/>
      <c r="B229" s="376"/>
      <c r="C229" s="376"/>
      <c r="D229" s="307" t="s">
        <v>285</v>
      </c>
      <c r="E229" s="301"/>
      <c r="F229" s="147">
        <f t="shared" si="451"/>
        <v>0</v>
      </c>
      <c r="G229" s="152"/>
      <c r="H229" s="168">
        <v>0</v>
      </c>
      <c r="I229" s="168">
        <v>0</v>
      </c>
      <c r="J229" s="168">
        <v>0</v>
      </c>
      <c r="K229" s="162"/>
      <c r="L229" s="162"/>
      <c r="M229" s="161"/>
      <c r="N229" s="162"/>
      <c r="O229" s="162"/>
      <c r="P229" s="167"/>
      <c r="Q229" s="162"/>
      <c r="R229" s="162"/>
      <c r="S229" s="161"/>
      <c r="T229" s="162"/>
      <c r="U229" s="162"/>
      <c r="V229" s="161"/>
      <c r="W229" s="162"/>
      <c r="X229" s="162"/>
      <c r="Y229" s="161"/>
      <c r="Z229" s="162"/>
      <c r="AA229" s="164"/>
      <c r="AB229" s="165"/>
      <c r="AC229" s="161"/>
      <c r="AD229" s="167"/>
      <c r="AE229" s="162"/>
      <c r="AF229" s="164"/>
      <c r="AG229" s="165"/>
      <c r="AH229" s="185"/>
      <c r="AI229" s="167"/>
      <c r="AJ229" s="162"/>
      <c r="AK229" s="164"/>
      <c r="AL229" s="165"/>
      <c r="AM229" s="185"/>
      <c r="AN229" s="167"/>
      <c r="AO229" s="162"/>
      <c r="AP229" s="185"/>
      <c r="AQ229" s="167"/>
      <c r="AR229" s="162"/>
      <c r="AS229" s="166"/>
      <c r="AT229" s="165"/>
      <c r="AU229" s="185"/>
      <c r="AV229" s="167"/>
      <c r="AW229" s="162"/>
      <c r="AX229" s="163"/>
      <c r="AY229" s="167"/>
      <c r="AZ229" s="370"/>
    </row>
    <row r="230" spans="1:52" ht="33.75" customHeight="1">
      <c r="A230" s="374"/>
      <c r="B230" s="377"/>
      <c r="C230" s="377"/>
      <c r="D230" s="169" t="s">
        <v>43</v>
      </c>
      <c r="E230" s="301"/>
      <c r="F230" s="147">
        <f t="shared" si="451"/>
        <v>0</v>
      </c>
      <c r="G230" s="170"/>
      <c r="H230" s="168">
        <v>0</v>
      </c>
      <c r="I230" s="168">
        <v>0</v>
      </c>
      <c r="J230" s="168">
        <v>0</v>
      </c>
      <c r="K230" s="148"/>
      <c r="L230" s="148"/>
      <c r="M230" s="171"/>
      <c r="N230" s="148"/>
      <c r="O230" s="148"/>
      <c r="P230" s="173"/>
      <c r="Q230" s="148"/>
      <c r="R230" s="148"/>
      <c r="S230" s="171"/>
      <c r="T230" s="148"/>
      <c r="U230" s="148"/>
      <c r="V230" s="171"/>
      <c r="W230" s="148"/>
      <c r="X230" s="148"/>
      <c r="Y230" s="171"/>
      <c r="Z230" s="148"/>
      <c r="AA230" s="151"/>
      <c r="AB230" s="172"/>
      <c r="AC230" s="171"/>
      <c r="AD230" s="173"/>
      <c r="AE230" s="148"/>
      <c r="AF230" s="151"/>
      <c r="AG230" s="172"/>
      <c r="AH230" s="177"/>
      <c r="AI230" s="173"/>
      <c r="AJ230" s="148"/>
      <c r="AK230" s="151"/>
      <c r="AL230" s="172"/>
      <c r="AM230" s="177"/>
      <c r="AN230" s="173"/>
      <c r="AO230" s="148"/>
      <c r="AP230" s="177"/>
      <c r="AQ230" s="173"/>
      <c r="AR230" s="148"/>
      <c r="AS230" s="149"/>
      <c r="AT230" s="172"/>
      <c r="AU230" s="177"/>
      <c r="AV230" s="173"/>
      <c r="AW230" s="148"/>
      <c r="AX230" s="148"/>
      <c r="AY230" s="173"/>
      <c r="AZ230" s="371"/>
    </row>
    <row r="231" spans="1:52" ht="18.75" customHeight="1">
      <c r="A231" s="372" t="s">
        <v>334</v>
      </c>
      <c r="B231" s="375" t="s">
        <v>406</v>
      </c>
      <c r="C231" s="375" t="s">
        <v>307</v>
      </c>
      <c r="D231" s="174" t="s">
        <v>41</v>
      </c>
      <c r="E231" s="301">
        <f>E232+E233+E234</f>
        <v>161.90700000000001</v>
      </c>
      <c r="F231" s="147">
        <f>F234</f>
        <v>0</v>
      </c>
      <c r="G231" s="175">
        <f>F231/E231</f>
        <v>0</v>
      </c>
      <c r="H231" s="168">
        <v>0</v>
      </c>
      <c r="I231" s="168">
        <v>0</v>
      </c>
      <c r="J231" s="168">
        <v>0</v>
      </c>
      <c r="K231" s="168">
        <f t="shared" ref="K231:L231" si="452">K232+K233+K234+K236+K237</f>
        <v>0</v>
      </c>
      <c r="L231" s="168">
        <f t="shared" si="452"/>
        <v>0</v>
      </c>
      <c r="M231" s="168"/>
      <c r="N231" s="168">
        <f t="shared" ref="N231:O231" si="453">N232+N233+N234+N236+N237</f>
        <v>0</v>
      </c>
      <c r="O231" s="168">
        <f t="shared" si="453"/>
        <v>0</v>
      </c>
      <c r="P231" s="168"/>
      <c r="Q231" s="168">
        <f t="shared" ref="Q231:R231" si="454">Q232+Q233+Q234+Q236+Q237</f>
        <v>0</v>
      </c>
      <c r="R231" s="168">
        <f t="shared" si="454"/>
        <v>0</v>
      </c>
      <c r="S231" s="168">
        <v>0</v>
      </c>
      <c r="T231" s="168">
        <f t="shared" ref="T231:U231" si="455">T232+T233+T234+T236+T237</f>
        <v>0</v>
      </c>
      <c r="U231" s="168">
        <f t="shared" si="455"/>
        <v>0</v>
      </c>
      <c r="V231" s="168"/>
      <c r="W231" s="168">
        <f t="shared" ref="W231:X231" si="456">W232+W233+W234+W236+W237</f>
        <v>0</v>
      </c>
      <c r="X231" s="168">
        <f t="shared" si="456"/>
        <v>0</v>
      </c>
      <c r="Y231" s="168"/>
      <c r="Z231" s="168">
        <f t="shared" ref="Z231:AC231" si="457">Z232+Z233+Z234+Z236+Z237</f>
        <v>161.90700000000001</v>
      </c>
      <c r="AA231" s="168">
        <f t="shared" si="457"/>
        <v>0</v>
      </c>
      <c r="AB231" s="168">
        <f t="shared" si="457"/>
        <v>0</v>
      </c>
      <c r="AC231" s="168">
        <f t="shared" si="457"/>
        <v>0</v>
      </c>
      <c r="AD231" s="168"/>
      <c r="AE231" s="168">
        <f>AE237</f>
        <v>0</v>
      </c>
      <c r="AF231" s="168">
        <f t="shared" ref="AF231:AG231" si="458">AF232+AF233+AF234+AF236+AF237</f>
        <v>0</v>
      </c>
      <c r="AG231" s="168">
        <f t="shared" si="458"/>
        <v>0</v>
      </c>
      <c r="AH231" s="219">
        <f>AH237</f>
        <v>0</v>
      </c>
      <c r="AI231" s="210" t="e">
        <f>AH231/AE231</f>
        <v>#DIV/0!</v>
      </c>
      <c r="AJ231" s="168">
        <f t="shared" ref="AJ231:AM231" si="459">AJ232+AJ233+AJ234+AJ236+AJ237</f>
        <v>0</v>
      </c>
      <c r="AK231" s="168">
        <f t="shared" si="459"/>
        <v>0</v>
      </c>
      <c r="AL231" s="168">
        <f t="shared" si="459"/>
        <v>0</v>
      </c>
      <c r="AM231" s="219">
        <f t="shared" si="459"/>
        <v>0</v>
      </c>
      <c r="AN231" s="181" t="e">
        <f>AM231/AJ231</f>
        <v>#DIV/0!</v>
      </c>
      <c r="AO231" s="168">
        <f t="shared" ref="AO231:AP231" si="460">AO232+AO233+AO234+AO236+AO237</f>
        <v>0</v>
      </c>
      <c r="AP231" s="168">
        <f t="shared" si="460"/>
        <v>0</v>
      </c>
      <c r="AQ231" s="168"/>
      <c r="AR231" s="168">
        <f>AR234</f>
        <v>0</v>
      </c>
      <c r="AS231" s="168">
        <f t="shared" ref="AS231:AT231" si="461">AS232+AS233+AS234+AS236+AS237</f>
        <v>0</v>
      </c>
      <c r="AT231" s="168">
        <f t="shared" si="461"/>
        <v>0</v>
      </c>
      <c r="AU231" s="219">
        <f>AU234</f>
        <v>0</v>
      </c>
      <c r="AV231" s="210" t="e">
        <f>AU231/AR231</f>
        <v>#DIV/0!</v>
      </c>
      <c r="AW231" s="168">
        <f>AW234</f>
        <v>0</v>
      </c>
      <c r="AX231" s="168">
        <f>AX234</f>
        <v>0</v>
      </c>
      <c r="AY231" s="159" t="e">
        <f>AX231/AW231</f>
        <v>#DIV/0!</v>
      </c>
      <c r="AZ231" s="447"/>
    </row>
    <row r="232" spans="1:52" ht="31.2">
      <c r="A232" s="373"/>
      <c r="B232" s="376"/>
      <c r="C232" s="376"/>
      <c r="D232" s="176" t="s">
        <v>37</v>
      </c>
      <c r="E232" s="301">
        <f t="shared" ref="E232:E236" si="462">H232+K232+N232+Q232+T232+W232+Z232+AE232+AJ232+AO232+AR232+AW232</f>
        <v>0</v>
      </c>
      <c r="F232" s="147">
        <f t="shared" ref="E232:F252" si="463">I232+L232+O232+R232+U232+X232+AC232+AH232+AM232+AP232+AU232+AX232</f>
        <v>0</v>
      </c>
      <c r="G232" s="170"/>
      <c r="H232" s="168">
        <v>0</v>
      </c>
      <c r="I232" s="168">
        <v>0</v>
      </c>
      <c r="J232" s="168">
        <v>0</v>
      </c>
      <c r="K232" s="148"/>
      <c r="L232" s="148"/>
      <c r="M232" s="171"/>
      <c r="N232" s="148"/>
      <c r="O232" s="148"/>
      <c r="P232" s="173"/>
      <c r="Q232" s="148"/>
      <c r="R232" s="148"/>
      <c r="S232" s="171"/>
      <c r="T232" s="148"/>
      <c r="U232" s="148"/>
      <c r="V232" s="171"/>
      <c r="W232" s="148"/>
      <c r="X232" s="148"/>
      <c r="Y232" s="171"/>
      <c r="Z232" s="148"/>
      <c r="AA232" s="151"/>
      <c r="AB232" s="172"/>
      <c r="AC232" s="171"/>
      <c r="AD232" s="173"/>
      <c r="AE232" s="148"/>
      <c r="AF232" s="151"/>
      <c r="AG232" s="172"/>
      <c r="AH232" s="281"/>
      <c r="AI232" s="173"/>
      <c r="AJ232" s="148"/>
      <c r="AK232" s="151"/>
      <c r="AL232" s="172"/>
      <c r="AM232" s="281"/>
      <c r="AN232" s="173"/>
      <c r="AO232" s="178"/>
      <c r="AP232" s="148"/>
      <c r="AQ232" s="148"/>
      <c r="AR232" s="148"/>
      <c r="AS232" s="149"/>
      <c r="AT232" s="172"/>
      <c r="AU232" s="281"/>
      <c r="AV232" s="173"/>
      <c r="AW232" s="148"/>
      <c r="AX232" s="150"/>
      <c r="AY232" s="173"/>
      <c r="AZ232" s="370"/>
    </row>
    <row r="233" spans="1:52" ht="64.5" customHeight="1">
      <c r="A233" s="373"/>
      <c r="B233" s="376"/>
      <c r="C233" s="376"/>
      <c r="D233" s="179" t="s">
        <v>2</v>
      </c>
      <c r="E233" s="301">
        <f t="shared" si="462"/>
        <v>0</v>
      </c>
      <c r="F233" s="147">
        <f t="shared" si="463"/>
        <v>0</v>
      </c>
      <c r="G233" s="180"/>
      <c r="H233" s="168">
        <v>0</v>
      </c>
      <c r="I233" s="168">
        <v>0</v>
      </c>
      <c r="J233" s="168">
        <v>0</v>
      </c>
      <c r="K233" s="153"/>
      <c r="L233" s="153"/>
      <c r="M233" s="154"/>
      <c r="N233" s="153"/>
      <c r="O233" s="153"/>
      <c r="P233" s="181"/>
      <c r="Q233" s="153"/>
      <c r="R233" s="153"/>
      <c r="S233" s="154"/>
      <c r="T233" s="153"/>
      <c r="U233" s="153"/>
      <c r="V233" s="154"/>
      <c r="W233" s="153"/>
      <c r="X233" s="153"/>
      <c r="Y233" s="154"/>
      <c r="Z233" s="153"/>
      <c r="AA233" s="157"/>
      <c r="AB233" s="158"/>
      <c r="AC233" s="154"/>
      <c r="AD233" s="181"/>
      <c r="AE233" s="153"/>
      <c r="AF233" s="157"/>
      <c r="AG233" s="158"/>
      <c r="AH233" s="280"/>
      <c r="AI233" s="181"/>
      <c r="AJ233" s="153"/>
      <c r="AK233" s="157"/>
      <c r="AL233" s="158"/>
      <c r="AM233" s="280"/>
      <c r="AN233" s="181"/>
      <c r="AO233" s="160"/>
      <c r="AP233" s="154"/>
      <c r="AQ233" s="154"/>
      <c r="AR233" s="153"/>
      <c r="AS233" s="155"/>
      <c r="AT233" s="158"/>
      <c r="AU233" s="280"/>
      <c r="AV233" s="181"/>
      <c r="AW233" s="153"/>
      <c r="AX233" s="156"/>
      <c r="AY233" s="181"/>
      <c r="AZ233" s="370"/>
    </row>
    <row r="234" spans="1:52" ht="21.75" customHeight="1">
      <c r="A234" s="373"/>
      <c r="B234" s="376"/>
      <c r="C234" s="376"/>
      <c r="D234" s="294" t="s">
        <v>284</v>
      </c>
      <c r="E234" s="301">
        <f>Z234</f>
        <v>161.90700000000001</v>
      </c>
      <c r="F234" s="147">
        <f t="shared" si="463"/>
        <v>0</v>
      </c>
      <c r="G234" s="175">
        <f>F234/E234</f>
        <v>0</v>
      </c>
      <c r="H234" s="168">
        <v>0</v>
      </c>
      <c r="I234" s="168">
        <v>0</v>
      </c>
      <c r="J234" s="168">
        <v>0</v>
      </c>
      <c r="K234" s="153"/>
      <c r="L234" s="153"/>
      <c r="M234" s="154"/>
      <c r="N234" s="153"/>
      <c r="O234" s="153"/>
      <c r="P234" s="181"/>
      <c r="Q234" s="153"/>
      <c r="R234" s="153"/>
      <c r="S234" s="154"/>
      <c r="T234" s="153"/>
      <c r="U234" s="153"/>
      <c r="V234" s="154"/>
      <c r="W234" s="153"/>
      <c r="X234" s="153"/>
      <c r="Y234" s="154"/>
      <c r="Z234" s="153">
        <v>161.90700000000001</v>
      </c>
      <c r="AA234" s="157"/>
      <c r="AB234" s="158"/>
      <c r="AC234" s="154"/>
      <c r="AD234" s="181"/>
      <c r="AE234" s="153"/>
      <c r="AF234" s="157"/>
      <c r="AG234" s="158"/>
      <c r="AH234" s="280"/>
      <c r="AI234" s="181" t="e">
        <f>AH234/AE234</f>
        <v>#DIV/0!</v>
      </c>
      <c r="AJ234" s="153"/>
      <c r="AK234" s="157"/>
      <c r="AL234" s="158"/>
      <c r="AM234" s="280"/>
      <c r="AN234" s="181" t="e">
        <f>AM234/AJ234</f>
        <v>#DIV/0!</v>
      </c>
      <c r="AO234" s="153"/>
      <c r="AP234" s="182"/>
      <c r="AQ234" s="181"/>
      <c r="AR234" s="147"/>
      <c r="AS234" s="157"/>
      <c r="AT234" s="158"/>
      <c r="AU234" s="280"/>
      <c r="AV234" s="181" t="e">
        <f>AU234/AR234</f>
        <v>#DIV/0!</v>
      </c>
      <c r="AW234" s="156"/>
      <c r="AX234" s="156"/>
      <c r="AY234" s="159" t="e">
        <f>AX234/AW234</f>
        <v>#DIV/0!</v>
      </c>
      <c r="AZ234" s="370"/>
    </row>
    <row r="235" spans="1:52" ht="87.75" customHeight="1">
      <c r="A235" s="373"/>
      <c r="B235" s="376"/>
      <c r="C235" s="376"/>
      <c r="D235" s="294" t="s">
        <v>289</v>
      </c>
      <c r="E235" s="301">
        <f t="shared" si="462"/>
        <v>0</v>
      </c>
      <c r="F235" s="147">
        <f t="shared" si="463"/>
        <v>0</v>
      </c>
      <c r="G235" s="152"/>
      <c r="H235" s="168">
        <v>0</v>
      </c>
      <c r="I235" s="168">
        <v>0</v>
      </c>
      <c r="J235" s="168">
        <v>0</v>
      </c>
      <c r="K235" s="162"/>
      <c r="L235" s="162"/>
      <c r="M235" s="161"/>
      <c r="N235" s="162"/>
      <c r="O235" s="162"/>
      <c r="P235" s="167"/>
      <c r="Q235" s="162"/>
      <c r="R235" s="162"/>
      <c r="S235" s="161"/>
      <c r="T235" s="162"/>
      <c r="U235" s="162"/>
      <c r="V235" s="161"/>
      <c r="W235" s="162"/>
      <c r="X235" s="162"/>
      <c r="Y235" s="161"/>
      <c r="Z235" s="162"/>
      <c r="AA235" s="164"/>
      <c r="AB235" s="165"/>
      <c r="AC235" s="161"/>
      <c r="AD235" s="167"/>
      <c r="AE235" s="162"/>
      <c r="AF235" s="164"/>
      <c r="AG235" s="165"/>
      <c r="AH235" s="185"/>
      <c r="AI235" s="167"/>
      <c r="AJ235" s="162"/>
      <c r="AK235" s="164"/>
      <c r="AL235" s="165"/>
      <c r="AM235" s="282"/>
      <c r="AN235" s="167"/>
      <c r="AO235" s="162"/>
      <c r="AP235" s="185"/>
      <c r="AQ235" s="167"/>
      <c r="AR235" s="147"/>
      <c r="AS235" s="166"/>
      <c r="AT235" s="165"/>
      <c r="AU235" s="185"/>
      <c r="AV235" s="167"/>
      <c r="AW235" s="153"/>
      <c r="AX235" s="163"/>
      <c r="AY235" s="167"/>
      <c r="AZ235" s="370"/>
    </row>
    <row r="236" spans="1:52" ht="21.75" customHeight="1">
      <c r="A236" s="373"/>
      <c r="B236" s="376"/>
      <c r="C236" s="376"/>
      <c r="D236" s="294" t="s">
        <v>285</v>
      </c>
      <c r="E236" s="301">
        <f t="shared" si="462"/>
        <v>0</v>
      </c>
      <c r="F236" s="147">
        <f t="shared" si="463"/>
        <v>0</v>
      </c>
      <c r="G236" s="152"/>
      <c r="H236" s="168">
        <v>0</v>
      </c>
      <c r="I236" s="168">
        <v>0</v>
      </c>
      <c r="J236" s="168">
        <v>0</v>
      </c>
      <c r="K236" s="162"/>
      <c r="L236" s="162"/>
      <c r="M236" s="161"/>
      <c r="N236" s="162"/>
      <c r="O236" s="162"/>
      <c r="P236" s="167"/>
      <c r="Q236" s="162"/>
      <c r="R236" s="162"/>
      <c r="S236" s="161"/>
      <c r="T236" s="162"/>
      <c r="U236" s="162"/>
      <c r="V236" s="161"/>
      <c r="W236" s="162"/>
      <c r="X236" s="162"/>
      <c r="Y236" s="161"/>
      <c r="Z236" s="162"/>
      <c r="AA236" s="164"/>
      <c r="AB236" s="165"/>
      <c r="AC236" s="161"/>
      <c r="AD236" s="167"/>
      <c r="AE236" s="162"/>
      <c r="AF236" s="164"/>
      <c r="AG236" s="165"/>
      <c r="AH236" s="185"/>
      <c r="AI236" s="181"/>
      <c r="AJ236" s="162"/>
      <c r="AK236" s="164"/>
      <c r="AL236" s="165"/>
      <c r="AM236" s="282"/>
      <c r="AN236" s="167"/>
      <c r="AO236" s="162"/>
      <c r="AP236" s="185"/>
      <c r="AQ236" s="167"/>
      <c r="AR236" s="147">
        <f t="shared" ref="AR236" si="464">AU236+AX236+BA236+BD236+BG236+BJ236+BM236+BR236+BW236+CB236+CE236+CJ236</f>
        <v>0</v>
      </c>
      <c r="AS236" s="166"/>
      <c r="AT236" s="165"/>
      <c r="AU236" s="185"/>
      <c r="AV236" s="167"/>
      <c r="AW236" s="162"/>
      <c r="AX236" s="163"/>
      <c r="AY236" s="167"/>
      <c r="AZ236" s="370"/>
    </row>
    <row r="237" spans="1:52" ht="33.75" customHeight="1">
      <c r="A237" s="374"/>
      <c r="B237" s="377"/>
      <c r="C237" s="377"/>
      <c r="D237" s="169" t="s">
        <v>43</v>
      </c>
      <c r="E237" s="301"/>
      <c r="F237" s="147"/>
      <c r="G237" s="170"/>
      <c r="H237" s="168">
        <v>0</v>
      </c>
      <c r="I237" s="168">
        <v>0</v>
      </c>
      <c r="J237" s="168">
        <v>0</v>
      </c>
      <c r="K237" s="148"/>
      <c r="L237" s="148"/>
      <c r="M237" s="171"/>
      <c r="N237" s="148"/>
      <c r="O237" s="148"/>
      <c r="P237" s="173"/>
      <c r="Q237" s="148"/>
      <c r="R237" s="148"/>
      <c r="S237" s="171"/>
      <c r="T237" s="148"/>
      <c r="U237" s="148"/>
      <c r="V237" s="171"/>
      <c r="W237" s="148"/>
      <c r="X237" s="148"/>
      <c r="Y237" s="171"/>
      <c r="Z237" s="148"/>
      <c r="AA237" s="151"/>
      <c r="AB237" s="172"/>
      <c r="AC237" s="171"/>
      <c r="AD237" s="173"/>
      <c r="AE237" s="162"/>
      <c r="AF237" s="164"/>
      <c r="AG237" s="165"/>
      <c r="AH237" s="282"/>
      <c r="AI237" s="181" t="e">
        <f>AH237/AE237</f>
        <v>#DIV/0!</v>
      </c>
      <c r="AJ237" s="148"/>
      <c r="AK237" s="151"/>
      <c r="AL237" s="172"/>
      <c r="AM237" s="281"/>
      <c r="AN237" s="173" t="e">
        <f>AM237/AJ237</f>
        <v>#DIV/0!</v>
      </c>
      <c r="AO237" s="148"/>
      <c r="AP237" s="177"/>
      <c r="AQ237" s="173"/>
      <c r="AR237" s="147"/>
      <c r="AS237" s="149"/>
      <c r="AT237" s="172"/>
      <c r="AU237" s="281"/>
      <c r="AV237" s="173"/>
      <c r="AW237" s="148"/>
      <c r="AX237" s="148"/>
      <c r="AY237" s="173" t="e">
        <f>AX237/AW237</f>
        <v>#DIV/0!</v>
      </c>
      <c r="AZ237" s="371"/>
    </row>
    <row r="238" spans="1:52" ht="18.75" customHeight="1">
      <c r="A238" s="372" t="s">
        <v>334</v>
      </c>
      <c r="B238" s="375" t="s">
        <v>378</v>
      </c>
      <c r="C238" s="375" t="s">
        <v>307</v>
      </c>
      <c r="D238" s="174" t="s">
        <v>41</v>
      </c>
      <c r="E238" s="301">
        <f>E239+E240+E241</f>
        <v>10317.492829999999</v>
      </c>
      <c r="F238" s="147">
        <f t="shared" si="463"/>
        <v>0</v>
      </c>
      <c r="G238" s="175">
        <f>F238/E238</f>
        <v>0</v>
      </c>
      <c r="H238" s="168">
        <v>0</v>
      </c>
      <c r="I238" s="168">
        <v>0</v>
      </c>
      <c r="J238" s="168">
        <v>0</v>
      </c>
      <c r="K238" s="168">
        <f t="shared" ref="K238:L238" si="465">K239+K240+K241+K243+K244</f>
        <v>0</v>
      </c>
      <c r="L238" s="168">
        <f t="shared" si="465"/>
        <v>0</v>
      </c>
      <c r="M238" s="168"/>
      <c r="N238" s="168">
        <f t="shared" ref="N238:O238" si="466">N239+N240+N241+N243+N244</f>
        <v>0</v>
      </c>
      <c r="O238" s="168">
        <f t="shared" si="466"/>
        <v>0</v>
      </c>
      <c r="P238" s="168"/>
      <c r="Q238" s="168">
        <f t="shared" ref="Q238:R238" si="467">Q239+Q240+Q241+Q243+Q244</f>
        <v>0</v>
      </c>
      <c r="R238" s="168">
        <f t="shared" si="467"/>
        <v>0</v>
      </c>
      <c r="S238" s="175" t="e">
        <f>R238/Q238</f>
        <v>#DIV/0!</v>
      </c>
      <c r="T238" s="168">
        <f t="shared" ref="T238:U238" si="468">T239+T240+T241+T243+T244</f>
        <v>0</v>
      </c>
      <c r="U238" s="168">
        <f t="shared" si="468"/>
        <v>0</v>
      </c>
      <c r="V238" s="168"/>
      <c r="W238" s="168">
        <f t="shared" ref="W238:X238" si="469">W239+W240+W241+W243+W244</f>
        <v>0</v>
      </c>
      <c r="X238" s="168">
        <f t="shared" si="469"/>
        <v>0</v>
      </c>
      <c r="Y238" s="168"/>
      <c r="Z238" s="168">
        <f t="shared" ref="Z238:AC238" si="470">Z239+Z240+Z241+Z243+Z244</f>
        <v>0</v>
      </c>
      <c r="AA238" s="168">
        <f t="shared" si="470"/>
        <v>0</v>
      </c>
      <c r="AB238" s="168">
        <f t="shared" si="470"/>
        <v>0</v>
      </c>
      <c r="AC238" s="168">
        <f t="shared" si="470"/>
        <v>0</v>
      </c>
      <c r="AD238" s="168"/>
      <c r="AE238" s="168">
        <f t="shared" ref="AE238:AH238" si="471">AE239+AE240+AE241+AE243+AE244</f>
        <v>0</v>
      </c>
      <c r="AF238" s="168">
        <f t="shared" si="471"/>
        <v>0</v>
      </c>
      <c r="AG238" s="168">
        <f t="shared" si="471"/>
        <v>0</v>
      </c>
      <c r="AH238" s="168">
        <f t="shared" si="471"/>
        <v>0</v>
      </c>
      <c r="AI238" s="168"/>
      <c r="AJ238" s="168">
        <f t="shared" ref="AJ238:AM238" si="472">AJ239+AJ240+AJ241+AJ243+AJ244</f>
        <v>0</v>
      </c>
      <c r="AK238" s="168">
        <f t="shared" si="472"/>
        <v>0</v>
      </c>
      <c r="AL238" s="168">
        <f t="shared" si="472"/>
        <v>0</v>
      </c>
      <c r="AM238" s="168">
        <f t="shared" si="472"/>
        <v>0</v>
      </c>
      <c r="AN238" s="168"/>
      <c r="AO238" s="168">
        <f t="shared" ref="AO238:AP238" si="473">AO239+AO240+AO241+AO243+AO244</f>
        <v>0</v>
      </c>
      <c r="AP238" s="168">
        <f t="shared" si="473"/>
        <v>0</v>
      </c>
      <c r="AQ238" s="168"/>
      <c r="AR238" s="168">
        <f t="shared" ref="AR238:AU238" si="474">AR239+AR240+AR241+AR243+AR244</f>
        <v>0</v>
      </c>
      <c r="AS238" s="168">
        <f t="shared" si="474"/>
        <v>0</v>
      </c>
      <c r="AT238" s="168">
        <f t="shared" si="474"/>
        <v>0</v>
      </c>
      <c r="AU238" s="168">
        <f t="shared" si="474"/>
        <v>0</v>
      </c>
      <c r="AV238" s="168"/>
      <c r="AW238" s="168">
        <f>AW239+AW240+AW241</f>
        <v>10317.492829999999</v>
      </c>
      <c r="AX238" s="168">
        <f t="shared" ref="AX238" si="475">AX239+AX240+AX241+AX243+AX244</f>
        <v>0</v>
      </c>
      <c r="AY238" s="159">
        <f>AX238/AW238</f>
        <v>0</v>
      </c>
      <c r="AZ238" s="369"/>
    </row>
    <row r="239" spans="1:52" ht="31.2">
      <c r="A239" s="373"/>
      <c r="B239" s="376"/>
      <c r="C239" s="376"/>
      <c r="D239" s="176" t="s">
        <v>37</v>
      </c>
      <c r="E239" s="301">
        <f t="shared" ref="E239:E240" si="476">H239+K239+N239+Q239+T239+W239+Z239+AE239+AJ239+AO239+AR239+AW239</f>
        <v>0</v>
      </c>
      <c r="F239" s="147">
        <f t="shared" si="463"/>
        <v>0</v>
      </c>
      <c r="G239" s="170"/>
      <c r="H239" s="168">
        <v>0</v>
      </c>
      <c r="I239" s="168">
        <v>0</v>
      </c>
      <c r="J239" s="168">
        <v>0</v>
      </c>
      <c r="K239" s="148"/>
      <c r="L239" s="148"/>
      <c r="M239" s="171"/>
      <c r="N239" s="148"/>
      <c r="O239" s="148"/>
      <c r="P239" s="173"/>
      <c r="Q239" s="148"/>
      <c r="R239" s="148"/>
      <c r="S239" s="171"/>
      <c r="T239" s="148"/>
      <c r="U239" s="148"/>
      <c r="V239" s="171"/>
      <c r="W239" s="148"/>
      <c r="X239" s="148"/>
      <c r="Y239" s="171"/>
      <c r="Z239" s="148"/>
      <c r="AA239" s="151"/>
      <c r="AB239" s="172"/>
      <c r="AC239" s="171"/>
      <c r="AD239" s="173"/>
      <c r="AE239" s="148"/>
      <c r="AF239" s="151"/>
      <c r="AG239" s="172"/>
      <c r="AH239" s="177"/>
      <c r="AI239" s="173"/>
      <c r="AJ239" s="148"/>
      <c r="AK239" s="151"/>
      <c r="AL239" s="172"/>
      <c r="AM239" s="177"/>
      <c r="AN239" s="173"/>
      <c r="AO239" s="178"/>
      <c r="AP239" s="148"/>
      <c r="AQ239" s="148"/>
      <c r="AR239" s="148"/>
      <c r="AS239" s="149"/>
      <c r="AT239" s="172"/>
      <c r="AU239" s="177"/>
      <c r="AV239" s="173"/>
      <c r="AW239" s="148"/>
      <c r="AX239" s="150"/>
      <c r="AY239" s="173"/>
      <c r="AZ239" s="370"/>
    </row>
    <row r="240" spans="1:52" ht="64.5" customHeight="1">
      <c r="A240" s="373"/>
      <c r="B240" s="376"/>
      <c r="C240" s="376"/>
      <c r="D240" s="179" t="s">
        <v>2</v>
      </c>
      <c r="E240" s="301">
        <f t="shared" si="476"/>
        <v>0</v>
      </c>
      <c r="F240" s="147">
        <f t="shared" si="463"/>
        <v>0</v>
      </c>
      <c r="G240" s="180"/>
      <c r="H240" s="168">
        <v>0</v>
      </c>
      <c r="I240" s="168">
        <v>0</v>
      </c>
      <c r="J240" s="168">
        <v>0</v>
      </c>
      <c r="K240" s="153"/>
      <c r="L240" s="153"/>
      <c r="M240" s="154"/>
      <c r="N240" s="153"/>
      <c r="O240" s="153"/>
      <c r="P240" s="181"/>
      <c r="Q240" s="153"/>
      <c r="R240" s="153"/>
      <c r="S240" s="154"/>
      <c r="T240" s="153"/>
      <c r="U240" s="153"/>
      <c r="V240" s="154"/>
      <c r="W240" s="153"/>
      <c r="X240" s="153"/>
      <c r="Y240" s="154"/>
      <c r="Z240" s="153"/>
      <c r="AA240" s="157"/>
      <c r="AB240" s="158"/>
      <c r="AC240" s="154"/>
      <c r="AD240" s="181"/>
      <c r="AE240" s="153"/>
      <c r="AF240" s="157"/>
      <c r="AG240" s="158"/>
      <c r="AH240" s="182"/>
      <c r="AI240" s="181"/>
      <c r="AJ240" s="153"/>
      <c r="AK240" s="157"/>
      <c r="AL240" s="158"/>
      <c r="AM240" s="182"/>
      <c r="AN240" s="181"/>
      <c r="AO240" s="160"/>
      <c r="AP240" s="154"/>
      <c r="AQ240" s="154"/>
      <c r="AR240" s="153"/>
      <c r="AS240" s="155"/>
      <c r="AT240" s="158"/>
      <c r="AU240" s="182"/>
      <c r="AV240" s="181"/>
      <c r="AW240" s="153"/>
      <c r="AX240" s="156"/>
      <c r="AY240" s="181"/>
      <c r="AZ240" s="370"/>
    </row>
    <row r="241" spans="1:52" ht="21.75" customHeight="1">
      <c r="A241" s="373"/>
      <c r="B241" s="376"/>
      <c r="C241" s="376"/>
      <c r="D241" s="294" t="s">
        <v>284</v>
      </c>
      <c r="E241" s="301">
        <f t="shared" si="463"/>
        <v>10317.492829999999</v>
      </c>
      <c r="F241" s="147">
        <f t="shared" si="463"/>
        <v>0</v>
      </c>
      <c r="G241" s="175">
        <f>F241/E241</f>
        <v>0</v>
      </c>
      <c r="H241" s="168">
        <v>0</v>
      </c>
      <c r="I241" s="168">
        <v>0</v>
      </c>
      <c r="J241" s="168">
        <v>0</v>
      </c>
      <c r="K241" s="153"/>
      <c r="L241" s="153"/>
      <c r="M241" s="154"/>
      <c r="N241" s="153"/>
      <c r="O241" s="153"/>
      <c r="P241" s="181"/>
      <c r="Q241" s="153"/>
      <c r="R241" s="153"/>
      <c r="S241" s="175" t="e">
        <f>R241/Q241</f>
        <v>#DIV/0!</v>
      </c>
      <c r="T241" s="153"/>
      <c r="U241" s="153"/>
      <c r="V241" s="154"/>
      <c r="W241" s="153"/>
      <c r="X241" s="153"/>
      <c r="Y241" s="154"/>
      <c r="Z241" s="153"/>
      <c r="AA241" s="157"/>
      <c r="AB241" s="158"/>
      <c r="AC241" s="154"/>
      <c r="AD241" s="181"/>
      <c r="AE241" s="153"/>
      <c r="AF241" s="157"/>
      <c r="AG241" s="158"/>
      <c r="AH241" s="182"/>
      <c r="AI241" s="181"/>
      <c r="AJ241" s="153"/>
      <c r="AK241" s="157"/>
      <c r="AL241" s="158"/>
      <c r="AM241" s="182"/>
      <c r="AN241" s="181"/>
      <c r="AO241" s="153"/>
      <c r="AP241" s="182"/>
      <c r="AQ241" s="181"/>
      <c r="AR241" s="153"/>
      <c r="AS241" s="157"/>
      <c r="AT241" s="158"/>
      <c r="AU241" s="182"/>
      <c r="AV241" s="181"/>
      <c r="AW241" s="153">
        <v>10317.492829999999</v>
      </c>
      <c r="AX241" s="156"/>
      <c r="AY241" s="159">
        <f>AX241/AW241</f>
        <v>0</v>
      </c>
      <c r="AZ241" s="370"/>
    </row>
    <row r="242" spans="1:52" ht="87.75" customHeight="1">
      <c r="A242" s="373"/>
      <c r="B242" s="376"/>
      <c r="C242" s="376"/>
      <c r="D242" s="294" t="s">
        <v>289</v>
      </c>
      <c r="E242" s="301">
        <f t="shared" ref="E242:E243" si="477">H242+K242+N242+Q242+T242+W242+Z242+AE242+AJ242+AO242+AR242+AW242</f>
        <v>0</v>
      </c>
      <c r="F242" s="147">
        <f t="shared" si="463"/>
        <v>0</v>
      </c>
      <c r="G242" s="152"/>
      <c r="H242" s="168">
        <v>0</v>
      </c>
      <c r="I242" s="168">
        <v>0</v>
      </c>
      <c r="J242" s="168">
        <v>0</v>
      </c>
      <c r="K242" s="162"/>
      <c r="L242" s="162"/>
      <c r="M242" s="161"/>
      <c r="N242" s="162"/>
      <c r="O242" s="162"/>
      <c r="P242" s="167"/>
      <c r="Q242" s="162"/>
      <c r="R242" s="162"/>
      <c r="S242" s="161"/>
      <c r="T242" s="162"/>
      <c r="U242" s="162"/>
      <c r="V242" s="161"/>
      <c r="W242" s="162"/>
      <c r="X242" s="162"/>
      <c r="Y242" s="161"/>
      <c r="Z242" s="162"/>
      <c r="AA242" s="164"/>
      <c r="AB242" s="165"/>
      <c r="AC242" s="161"/>
      <c r="AD242" s="167"/>
      <c r="AE242" s="162"/>
      <c r="AF242" s="164"/>
      <c r="AG242" s="165"/>
      <c r="AH242" s="185"/>
      <c r="AI242" s="167"/>
      <c r="AJ242" s="162"/>
      <c r="AK242" s="164"/>
      <c r="AL242" s="165"/>
      <c r="AM242" s="185"/>
      <c r="AN242" s="167"/>
      <c r="AO242" s="162"/>
      <c r="AP242" s="185"/>
      <c r="AQ242" s="167"/>
      <c r="AR242" s="162"/>
      <c r="AS242" s="166"/>
      <c r="AT242" s="165"/>
      <c r="AU242" s="185"/>
      <c r="AV242" s="167"/>
      <c r="AW242" s="153"/>
      <c r="AX242" s="163"/>
      <c r="AY242" s="167"/>
      <c r="AZ242" s="370"/>
    </row>
    <row r="243" spans="1:52" ht="21.75" customHeight="1">
      <c r="A243" s="373"/>
      <c r="B243" s="376"/>
      <c r="C243" s="376"/>
      <c r="D243" s="294" t="s">
        <v>285</v>
      </c>
      <c r="E243" s="301">
        <f t="shared" si="477"/>
        <v>0</v>
      </c>
      <c r="F243" s="147">
        <f t="shared" si="463"/>
        <v>0</v>
      </c>
      <c r="G243" s="152"/>
      <c r="H243" s="168">
        <v>0</v>
      </c>
      <c r="I243" s="168">
        <v>0</v>
      </c>
      <c r="J243" s="168">
        <v>0</v>
      </c>
      <c r="K243" s="162"/>
      <c r="L243" s="162"/>
      <c r="M243" s="161"/>
      <c r="N243" s="162"/>
      <c r="O243" s="162"/>
      <c r="P243" s="167"/>
      <c r="Q243" s="162"/>
      <c r="R243" s="162"/>
      <c r="S243" s="161"/>
      <c r="T243" s="162"/>
      <c r="U243" s="162"/>
      <c r="V243" s="161"/>
      <c r="W243" s="162"/>
      <c r="X243" s="162"/>
      <c r="Y243" s="161"/>
      <c r="Z243" s="162"/>
      <c r="AA243" s="164"/>
      <c r="AB243" s="165"/>
      <c r="AC243" s="161"/>
      <c r="AD243" s="167"/>
      <c r="AE243" s="162"/>
      <c r="AF243" s="164"/>
      <c r="AG243" s="165"/>
      <c r="AH243" s="185"/>
      <c r="AI243" s="167"/>
      <c r="AJ243" s="162"/>
      <c r="AK243" s="164"/>
      <c r="AL243" s="165"/>
      <c r="AM243" s="185"/>
      <c r="AN243" s="167"/>
      <c r="AO243" s="162"/>
      <c r="AP243" s="185"/>
      <c r="AQ243" s="167"/>
      <c r="AR243" s="162"/>
      <c r="AS243" s="166"/>
      <c r="AT243" s="165"/>
      <c r="AU243" s="185"/>
      <c r="AV243" s="167"/>
      <c r="AW243" s="162"/>
      <c r="AX243" s="163"/>
      <c r="AY243" s="167"/>
      <c r="AZ243" s="370"/>
    </row>
    <row r="244" spans="1:52" ht="33.75" customHeight="1">
      <c r="A244" s="374"/>
      <c r="B244" s="377"/>
      <c r="C244" s="377"/>
      <c r="D244" s="169" t="s">
        <v>43</v>
      </c>
      <c r="E244" s="301">
        <v>0</v>
      </c>
      <c r="F244" s="147">
        <f t="shared" si="463"/>
        <v>0</v>
      </c>
      <c r="G244" s="170"/>
      <c r="H244" s="168">
        <v>0</v>
      </c>
      <c r="I244" s="168">
        <v>0</v>
      </c>
      <c r="J244" s="168">
        <v>0</v>
      </c>
      <c r="K244" s="148"/>
      <c r="L244" s="148"/>
      <c r="M244" s="171"/>
      <c r="N244" s="148"/>
      <c r="O244" s="148"/>
      <c r="P244" s="173"/>
      <c r="Q244" s="148"/>
      <c r="R244" s="148"/>
      <c r="S244" s="171"/>
      <c r="T244" s="148"/>
      <c r="U244" s="148"/>
      <c r="V244" s="171"/>
      <c r="W244" s="148"/>
      <c r="X244" s="148"/>
      <c r="Y244" s="171"/>
      <c r="Z244" s="148"/>
      <c r="AA244" s="151"/>
      <c r="AB244" s="172"/>
      <c r="AC244" s="171"/>
      <c r="AD244" s="173"/>
      <c r="AE244" s="148"/>
      <c r="AF244" s="151"/>
      <c r="AG244" s="172"/>
      <c r="AH244" s="177"/>
      <c r="AI244" s="173"/>
      <c r="AJ244" s="148"/>
      <c r="AK244" s="151"/>
      <c r="AL244" s="172"/>
      <c r="AM244" s="177"/>
      <c r="AN244" s="173"/>
      <c r="AO244" s="148"/>
      <c r="AP244" s="177"/>
      <c r="AQ244" s="173"/>
      <c r="AR244" s="148"/>
      <c r="AS244" s="149"/>
      <c r="AT244" s="172"/>
      <c r="AU244" s="177"/>
      <c r="AV244" s="173"/>
      <c r="AW244" s="148"/>
      <c r="AX244" s="148"/>
      <c r="AY244" s="173"/>
      <c r="AZ244" s="371"/>
    </row>
    <row r="245" spans="1:52" ht="18.75" customHeight="1">
      <c r="A245" s="372" t="s">
        <v>334</v>
      </c>
      <c r="B245" s="375" t="s">
        <v>379</v>
      </c>
      <c r="C245" s="375" t="s">
        <v>307</v>
      </c>
      <c r="D245" s="174" t="s">
        <v>41</v>
      </c>
      <c r="E245" s="301">
        <f>E246+E247+E248</f>
        <v>10992.11542</v>
      </c>
      <c r="F245" s="147">
        <f t="shared" si="463"/>
        <v>769.73599999999999</v>
      </c>
      <c r="G245" s="175">
        <f>F245/E245</f>
        <v>7.0026193374887247E-2</v>
      </c>
      <c r="H245" s="168">
        <v>0</v>
      </c>
      <c r="I245" s="168">
        <v>0</v>
      </c>
      <c r="J245" s="168">
        <v>0</v>
      </c>
      <c r="K245" s="168">
        <f t="shared" ref="K245:L245" si="478">K246+K247+K248+K250+K251</f>
        <v>0</v>
      </c>
      <c r="L245" s="168">
        <f t="shared" si="478"/>
        <v>0</v>
      </c>
      <c r="M245" s="168"/>
      <c r="N245" s="168">
        <f t="shared" ref="N245:O245" si="479">N246+N247+N248+N250+N251</f>
        <v>0</v>
      </c>
      <c r="O245" s="168">
        <f t="shared" si="479"/>
        <v>0</v>
      </c>
      <c r="P245" s="168"/>
      <c r="Q245" s="168">
        <f t="shared" ref="Q245:R245" si="480">Q246+Q247+Q248+Q250+Q251</f>
        <v>0</v>
      </c>
      <c r="R245" s="168">
        <f t="shared" si="480"/>
        <v>0</v>
      </c>
      <c r="S245" s="168">
        <v>0</v>
      </c>
      <c r="T245" s="168">
        <f t="shared" ref="T245:U245" si="481">T246+T247+T248+T250+T251</f>
        <v>0</v>
      </c>
      <c r="U245" s="168">
        <f t="shared" si="481"/>
        <v>0</v>
      </c>
      <c r="V245" s="168" t="e">
        <f>U245/T245*100</f>
        <v>#DIV/0!</v>
      </c>
      <c r="W245" s="168">
        <f t="shared" ref="W245:X245" si="482">W246+W247+W248+W250+W251</f>
        <v>769.73599999999999</v>
      </c>
      <c r="X245" s="168">
        <f t="shared" si="482"/>
        <v>769.73599999999999</v>
      </c>
      <c r="Y245" s="210">
        <f>X245/W245</f>
        <v>1</v>
      </c>
      <c r="Z245" s="168">
        <f t="shared" ref="Z245:AC245" si="483">Z246+Z247+Z248+Z250+Z251</f>
        <v>0</v>
      </c>
      <c r="AA245" s="168">
        <f t="shared" si="483"/>
        <v>0</v>
      </c>
      <c r="AB245" s="168">
        <f t="shared" si="483"/>
        <v>0</v>
      </c>
      <c r="AC245" s="168">
        <f t="shared" si="483"/>
        <v>0</v>
      </c>
      <c r="AD245" s="168"/>
      <c r="AE245" s="168">
        <f t="shared" ref="AE245:AH245" si="484">AE246+AE247+AE248+AE250+AE251</f>
        <v>10222.379419999999</v>
      </c>
      <c r="AF245" s="168">
        <f t="shared" si="484"/>
        <v>0</v>
      </c>
      <c r="AG245" s="168">
        <f t="shared" si="484"/>
        <v>0</v>
      </c>
      <c r="AH245" s="168">
        <f t="shared" si="484"/>
        <v>0</v>
      </c>
      <c r="AI245" s="168"/>
      <c r="AJ245" s="168">
        <f t="shared" ref="AJ245:AM245" si="485">AJ246+AJ247+AJ248+AJ250+AJ251</f>
        <v>0</v>
      </c>
      <c r="AK245" s="168">
        <f t="shared" si="485"/>
        <v>0</v>
      </c>
      <c r="AL245" s="168">
        <f t="shared" si="485"/>
        <v>0</v>
      </c>
      <c r="AM245" s="168">
        <f t="shared" si="485"/>
        <v>0</v>
      </c>
      <c r="AN245" s="168"/>
      <c r="AO245" s="168">
        <f t="shared" ref="AO245:AP245" si="486">AO246+AO247+AO248+AO250+AO251</f>
        <v>0</v>
      </c>
      <c r="AP245" s="168">
        <f t="shared" si="486"/>
        <v>0</v>
      </c>
      <c r="AQ245" s="168"/>
      <c r="AR245" s="168">
        <f t="shared" ref="AR245:AU245" si="487">AR246+AR247+AR248+AR250+AR251</f>
        <v>0</v>
      </c>
      <c r="AS245" s="168">
        <f t="shared" si="487"/>
        <v>0</v>
      </c>
      <c r="AT245" s="168">
        <f t="shared" si="487"/>
        <v>0</v>
      </c>
      <c r="AU245" s="168">
        <f t="shared" si="487"/>
        <v>0</v>
      </c>
      <c r="AV245" s="168"/>
      <c r="AW245" s="168">
        <f t="shared" ref="AW245:AX245" si="488">AW246+AW247+AW248+AW250+AW251</f>
        <v>0</v>
      </c>
      <c r="AX245" s="168">
        <f t="shared" si="488"/>
        <v>0</v>
      </c>
      <c r="AY245" s="168" t="e">
        <f>AX245/AW245*100</f>
        <v>#DIV/0!</v>
      </c>
      <c r="AZ245" s="369"/>
    </row>
    <row r="246" spans="1:52" ht="31.2">
      <c r="A246" s="373"/>
      <c r="B246" s="376"/>
      <c r="C246" s="376"/>
      <c r="D246" s="176" t="s">
        <v>37</v>
      </c>
      <c r="E246" s="301">
        <f t="shared" ref="E246:E247" si="489">H246+K246+N246+Q246+T246+W246+Z246+AE246+AJ246+AO246+AR246+AW246</f>
        <v>0</v>
      </c>
      <c r="F246" s="147">
        <f t="shared" si="463"/>
        <v>0</v>
      </c>
      <c r="G246" s="170"/>
      <c r="H246" s="168">
        <v>0</v>
      </c>
      <c r="I246" s="168">
        <v>0</v>
      </c>
      <c r="J246" s="168">
        <v>0</v>
      </c>
      <c r="K246" s="148"/>
      <c r="L246" s="148"/>
      <c r="M246" s="171"/>
      <c r="N246" s="148"/>
      <c r="O246" s="148"/>
      <c r="P246" s="173"/>
      <c r="Q246" s="148"/>
      <c r="R246" s="148"/>
      <c r="S246" s="171"/>
      <c r="T246" s="148"/>
      <c r="U246" s="148"/>
      <c r="V246" s="171"/>
      <c r="W246" s="148"/>
      <c r="X246" s="148"/>
      <c r="Y246" s="171"/>
      <c r="Z246" s="148"/>
      <c r="AA246" s="151"/>
      <c r="AB246" s="172"/>
      <c r="AC246" s="171"/>
      <c r="AD246" s="173"/>
      <c r="AE246" s="148"/>
      <c r="AF246" s="151"/>
      <c r="AG246" s="172"/>
      <c r="AH246" s="177"/>
      <c r="AI246" s="173"/>
      <c r="AJ246" s="148"/>
      <c r="AK246" s="151"/>
      <c r="AL246" s="172"/>
      <c r="AM246" s="177"/>
      <c r="AN246" s="173"/>
      <c r="AO246" s="178"/>
      <c r="AP246" s="148"/>
      <c r="AQ246" s="148"/>
      <c r="AR246" s="148"/>
      <c r="AS246" s="149"/>
      <c r="AT246" s="172"/>
      <c r="AU246" s="177"/>
      <c r="AV246" s="173"/>
      <c r="AW246" s="148"/>
      <c r="AX246" s="150"/>
      <c r="AY246" s="173"/>
      <c r="AZ246" s="370"/>
    </row>
    <row r="247" spans="1:52" ht="64.5" customHeight="1">
      <c r="A247" s="373"/>
      <c r="B247" s="376"/>
      <c r="C247" s="376"/>
      <c r="D247" s="179" t="s">
        <v>2</v>
      </c>
      <c r="E247" s="301">
        <f t="shared" si="489"/>
        <v>0</v>
      </c>
      <c r="F247" s="147">
        <f t="shared" si="463"/>
        <v>0</v>
      </c>
      <c r="G247" s="180"/>
      <c r="H247" s="168">
        <v>0</v>
      </c>
      <c r="I247" s="168">
        <v>0</v>
      </c>
      <c r="J247" s="168">
        <v>0</v>
      </c>
      <c r="K247" s="153"/>
      <c r="L247" s="153"/>
      <c r="M247" s="154"/>
      <c r="N247" s="153"/>
      <c r="O247" s="153"/>
      <c r="P247" s="181"/>
      <c r="Q247" s="153"/>
      <c r="R247" s="153"/>
      <c r="S247" s="154"/>
      <c r="T247" s="153"/>
      <c r="U247" s="153"/>
      <c r="V247" s="154"/>
      <c r="W247" s="153"/>
      <c r="X247" s="153"/>
      <c r="Y247" s="154"/>
      <c r="Z247" s="153"/>
      <c r="AA247" s="157"/>
      <c r="AB247" s="158"/>
      <c r="AC247" s="154"/>
      <c r="AD247" s="181"/>
      <c r="AE247" s="153"/>
      <c r="AF247" s="157"/>
      <c r="AG247" s="158"/>
      <c r="AH247" s="182"/>
      <c r="AI247" s="181"/>
      <c r="AJ247" s="153"/>
      <c r="AK247" s="157"/>
      <c r="AL247" s="158"/>
      <c r="AM247" s="182"/>
      <c r="AN247" s="181"/>
      <c r="AO247" s="160"/>
      <c r="AP247" s="154"/>
      <c r="AQ247" s="154"/>
      <c r="AR247" s="153"/>
      <c r="AS247" s="155"/>
      <c r="AT247" s="158"/>
      <c r="AU247" s="182"/>
      <c r="AV247" s="181"/>
      <c r="AW247" s="153"/>
      <c r="AX247" s="156"/>
      <c r="AY247" s="181"/>
      <c r="AZ247" s="370"/>
    </row>
    <row r="248" spans="1:52" ht="21.75" customHeight="1">
      <c r="A248" s="373"/>
      <c r="B248" s="376"/>
      <c r="C248" s="376"/>
      <c r="D248" s="294" t="s">
        <v>284</v>
      </c>
      <c r="E248" s="301">
        <v>10992.11542</v>
      </c>
      <c r="F248" s="301">
        <f t="shared" si="463"/>
        <v>769.73599999999999</v>
      </c>
      <c r="G248" s="168">
        <f>F248/E248*100</f>
        <v>7.0026193374887242</v>
      </c>
      <c r="H248" s="168">
        <v>0</v>
      </c>
      <c r="I248" s="168">
        <v>0</v>
      </c>
      <c r="J248" s="168">
        <v>0</v>
      </c>
      <c r="K248" s="153"/>
      <c r="L248" s="153"/>
      <c r="M248" s="154"/>
      <c r="N248" s="153"/>
      <c r="O248" s="153"/>
      <c r="P248" s="181"/>
      <c r="Q248" s="153"/>
      <c r="R248" s="153"/>
      <c r="S248" s="154"/>
      <c r="T248" s="153"/>
      <c r="U248" s="153"/>
      <c r="V248" s="168" t="e">
        <f>U248/T248*100</f>
        <v>#DIV/0!</v>
      </c>
      <c r="W248" s="153">
        <v>769.73599999999999</v>
      </c>
      <c r="X248" s="153">
        <v>769.73599999999999</v>
      </c>
      <c r="Y248" s="154">
        <f>X248/W248</f>
        <v>1</v>
      </c>
      <c r="Z248" s="153"/>
      <c r="AA248" s="157"/>
      <c r="AB248" s="158"/>
      <c r="AC248" s="154"/>
      <c r="AD248" s="181"/>
      <c r="AE248" s="153">
        <v>10222.379419999999</v>
      </c>
      <c r="AF248" s="157"/>
      <c r="AG248" s="158"/>
      <c r="AH248" s="182"/>
      <c r="AI248" s="181"/>
      <c r="AJ248" s="153"/>
      <c r="AK248" s="157"/>
      <c r="AL248" s="158"/>
      <c r="AM248" s="182"/>
      <c r="AN248" s="181"/>
      <c r="AO248" s="153"/>
      <c r="AP248" s="182"/>
      <c r="AQ248" s="181"/>
      <c r="AR248" s="153"/>
      <c r="AS248" s="157"/>
      <c r="AT248" s="158"/>
      <c r="AU248" s="182"/>
      <c r="AV248" s="181"/>
      <c r="AW248" s="153"/>
      <c r="AX248" s="156"/>
      <c r="AY248" s="159" t="e">
        <f>AX248/AW248</f>
        <v>#DIV/0!</v>
      </c>
      <c r="AZ248" s="370"/>
    </row>
    <row r="249" spans="1:52" ht="87.75" customHeight="1">
      <c r="A249" s="373"/>
      <c r="B249" s="376"/>
      <c r="C249" s="376"/>
      <c r="D249" s="294" t="s">
        <v>289</v>
      </c>
      <c r="E249" s="301">
        <f t="shared" ref="E249:E250" si="490">H249+K249+N249+Q249+T249+W249+Z249+AE249+AJ249+AO249+AR249+AW249</f>
        <v>0</v>
      </c>
      <c r="F249" s="147">
        <f t="shared" si="463"/>
        <v>0</v>
      </c>
      <c r="G249" s="152"/>
      <c r="H249" s="168">
        <v>0</v>
      </c>
      <c r="I249" s="168">
        <v>0</v>
      </c>
      <c r="J249" s="168">
        <v>0</v>
      </c>
      <c r="K249" s="162"/>
      <c r="L249" s="162"/>
      <c r="M249" s="161"/>
      <c r="N249" s="162"/>
      <c r="O249" s="162"/>
      <c r="P249" s="167"/>
      <c r="Q249" s="162"/>
      <c r="R249" s="162"/>
      <c r="S249" s="161"/>
      <c r="T249" s="162"/>
      <c r="U249" s="162"/>
      <c r="V249" s="161"/>
      <c r="W249" s="162"/>
      <c r="X249" s="162"/>
      <c r="Y249" s="161"/>
      <c r="Z249" s="162"/>
      <c r="AA249" s="164"/>
      <c r="AB249" s="165"/>
      <c r="AC249" s="161"/>
      <c r="AD249" s="167"/>
      <c r="AE249" s="162"/>
      <c r="AF249" s="164"/>
      <c r="AG249" s="165"/>
      <c r="AH249" s="185"/>
      <c r="AI249" s="167"/>
      <c r="AJ249" s="162"/>
      <c r="AK249" s="164"/>
      <c r="AL249" s="165"/>
      <c r="AM249" s="185"/>
      <c r="AN249" s="167"/>
      <c r="AO249" s="162"/>
      <c r="AP249" s="185"/>
      <c r="AQ249" s="167"/>
      <c r="AR249" s="162"/>
      <c r="AS249" s="166"/>
      <c r="AT249" s="165"/>
      <c r="AU249" s="185"/>
      <c r="AV249" s="167"/>
      <c r="AW249" s="153"/>
      <c r="AX249" s="163"/>
      <c r="AY249" s="167"/>
      <c r="AZ249" s="370"/>
    </row>
    <row r="250" spans="1:52" ht="21.75" customHeight="1">
      <c r="A250" s="373"/>
      <c r="B250" s="376"/>
      <c r="C250" s="376"/>
      <c r="D250" s="294" t="s">
        <v>285</v>
      </c>
      <c r="E250" s="301">
        <f t="shared" si="490"/>
        <v>0</v>
      </c>
      <c r="F250" s="147">
        <f t="shared" si="463"/>
        <v>0</v>
      </c>
      <c r="G250" s="152"/>
      <c r="H250" s="168">
        <v>0</v>
      </c>
      <c r="I250" s="168">
        <v>0</v>
      </c>
      <c r="J250" s="168">
        <v>0</v>
      </c>
      <c r="K250" s="162"/>
      <c r="L250" s="162"/>
      <c r="M250" s="161"/>
      <c r="N250" s="162"/>
      <c r="O250" s="162"/>
      <c r="P250" s="167"/>
      <c r="Q250" s="162"/>
      <c r="R250" s="162"/>
      <c r="S250" s="161"/>
      <c r="T250" s="162"/>
      <c r="U250" s="162"/>
      <c r="V250" s="161"/>
      <c r="W250" s="162"/>
      <c r="X250" s="162"/>
      <c r="Y250" s="161"/>
      <c r="Z250" s="162"/>
      <c r="AA250" s="164"/>
      <c r="AB250" s="165"/>
      <c r="AC250" s="161"/>
      <c r="AD250" s="167"/>
      <c r="AE250" s="162"/>
      <c r="AF250" s="164"/>
      <c r="AG250" s="165"/>
      <c r="AH250" s="185"/>
      <c r="AI250" s="167"/>
      <c r="AJ250" s="162"/>
      <c r="AK250" s="164"/>
      <c r="AL250" s="165"/>
      <c r="AM250" s="185"/>
      <c r="AN250" s="167"/>
      <c r="AO250" s="162"/>
      <c r="AP250" s="185"/>
      <c r="AQ250" s="167"/>
      <c r="AR250" s="162"/>
      <c r="AS250" s="166"/>
      <c r="AT250" s="165"/>
      <c r="AU250" s="185"/>
      <c r="AV250" s="167"/>
      <c r="AW250" s="162"/>
      <c r="AX250" s="163"/>
      <c r="AY250" s="167"/>
      <c r="AZ250" s="370"/>
    </row>
    <row r="251" spans="1:52" ht="33.75" customHeight="1">
      <c r="A251" s="374"/>
      <c r="B251" s="377"/>
      <c r="C251" s="377"/>
      <c r="D251" s="169" t="s">
        <v>43</v>
      </c>
      <c r="E251" s="301">
        <v>0</v>
      </c>
      <c r="F251" s="147">
        <f t="shared" si="463"/>
        <v>0</v>
      </c>
      <c r="G251" s="170"/>
      <c r="H251" s="168">
        <v>0</v>
      </c>
      <c r="I251" s="168">
        <v>0</v>
      </c>
      <c r="J251" s="168">
        <v>0</v>
      </c>
      <c r="K251" s="148"/>
      <c r="L251" s="148"/>
      <c r="M251" s="171"/>
      <c r="N251" s="148"/>
      <c r="O251" s="148"/>
      <c r="P251" s="173"/>
      <c r="Q251" s="148"/>
      <c r="R251" s="148"/>
      <c r="S251" s="171"/>
      <c r="T251" s="148"/>
      <c r="U251" s="148"/>
      <c r="V251" s="171"/>
      <c r="W251" s="148"/>
      <c r="X251" s="148"/>
      <c r="Y251" s="171"/>
      <c r="Z251" s="148"/>
      <c r="AA251" s="151"/>
      <c r="AB251" s="172"/>
      <c r="AC251" s="171"/>
      <c r="AD251" s="173"/>
      <c r="AE251" s="148"/>
      <c r="AF251" s="151"/>
      <c r="AG251" s="172"/>
      <c r="AH251" s="177"/>
      <c r="AI251" s="173"/>
      <c r="AJ251" s="148"/>
      <c r="AK251" s="151"/>
      <c r="AL251" s="172"/>
      <c r="AM251" s="177"/>
      <c r="AN251" s="173"/>
      <c r="AO251" s="148"/>
      <c r="AP251" s="177"/>
      <c r="AQ251" s="173"/>
      <c r="AR251" s="148"/>
      <c r="AS251" s="149"/>
      <c r="AT251" s="172"/>
      <c r="AU251" s="177"/>
      <c r="AV251" s="173"/>
      <c r="AW251" s="148"/>
      <c r="AX251" s="148"/>
      <c r="AY251" s="173"/>
      <c r="AZ251" s="371"/>
    </row>
    <row r="252" spans="1:52" ht="18.75" customHeight="1">
      <c r="A252" s="372" t="s">
        <v>334</v>
      </c>
      <c r="B252" s="375" t="s">
        <v>380</v>
      </c>
      <c r="C252" s="375" t="s">
        <v>307</v>
      </c>
      <c r="D252" s="174" t="s">
        <v>41</v>
      </c>
      <c r="E252" s="301">
        <f>E253+E254+E255</f>
        <v>4303.6485600000005</v>
      </c>
      <c r="F252" s="147">
        <f t="shared" si="463"/>
        <v>133.94399999999999</v>
      </c>
      <c r="G252" s="175">
        <f>F252/E252</f>
        <v>3.1123359199200031E-2</v>
      </c>
      <c r="H252" s="168">
        <v>0</v>
      </c>
      <c r="I252" s="168">
        <v>0</v>
      </c>
      <c r="J252" s="168">
        <v>0</v>
      </c>
      <c r="K252" s="168">
        <f t="shared" ref="K252:L252" si="491">K253+K254+K255+K257+K258</f>
        <v>0</v>
      </c>
      <c r="L252" s="168">
        <f t="shared" si="491"/>
        <v>0</v>
      </c>
      <c r="M252" s="168"/>
      <c r="N252" s="168">
        <f t="shared" ref="N252:O252" si="492">N253+N254+N255+N257+N258</f>
        <v>0</v>
      </c>
      <c r="O252" s="168">
        <f t="shared" si="492"/>
        <v>0</v>
      </c>
      <c r="P252" s="168" t="e">
        <f>O252/N252*100</f>
        <v>#DIV/0!</v>
      </c>
      <c r="Q252" s="168">
        <f t="shared" ref="Q252:R252" si="493">Q253+Q254+Q255+Q257+Q258</f>
        <v>0</v>
      </c>
      <c r="R252" s="168">
        <f t="shared" si="493"/>
        <v>0</v>
      </c>
      <c r="S252" s="168">
        <v>0</v>
      </c>
      <c r="T252" s="168">
        <f t="shared" ref="T252:U252" si="494">T253+T254+T255+T257+T258</f>
        <v>133.94399999999999</v>
      </c>
      <c r="U252" s="168">
        <f t="shared" si="494"/>
        <v>133.94399999999999</v>
      </c>
      <c r="V252" s="154">
        <f>U252/T252</f>
        <v>1</v>
      </c>
      <c r="W252" s="168">
        <f t="shared" ref="W252:X252" si="495">W253+W254+W255+W257+W258</f>
        <v>0</v>
      </c>
      <c r="X252" s="168">
        <f t="shared" si="495"/>
        <v>0</v>
      </c>
      <c r="Y252" s="168"/>
      <c r="Z252" s="168">
        <f t="shared" ref="Z252:AC252" si="496">Z253+Z254+Z255+Z257+Z258</f>
        <v>0</v>
      </c>
      <c r="AA252" s="168">
        <f t="shared" si="496"/>
        <v>0</v>
      </c>
      <c r="AB252" s="168">
        <f t="shared" si="496"/>
        <v>0</v>
      </c>
      <c r="AC252" s="168">
        <f t="shared" si="496"/>
        <v>0</v>
      </c>
      <c r="AD252" s="168"/>
      <c r="AE252" s="168">
        <f t="shared" ref="AE252:AH252" si="497">AE253+AE254+AE255+AE257+AE258</f>
        <v>0</v>
      </c>
      <c r="AF252" s="168">
        <f t="shared" si="497"/>
        <v>0</v>
      </c>
      <c r="AG252" s="168">
        <f t="shared" si="497"/>
        <v>0</v>
      </c>
      <c r="AH252" s="168">
        <f t="shared" si="497"/>
        <v>0</v>
      </c>
      <c r="AI252" s="168"/>
      <c r="AJ252" s="168">
        <f t="shared" ref="AJ252:AM252" si="498">AJ253+AJ254+AJ255+AJ257+AJ258</f>
        <v>0</v>
      </c>
      <c r="AK252" s="168">
        <f t="shared" si="498"/>
        <v>0</v>
      </c>
      <c r="AL252" s="168">
        <f t="shared" si="498"/>
        <v>0</v>
      </c>
      <c r="AM252" s="168">
        <f t="shared" si="498"/>
        <v>0</v>
      </c>
      <c r="AN252" s="168"/>
      <c r="AO252" s="168">
        <f t="shared" ref="AO252:AP252" si="499">AO253+AO254+AO255+AO257+AO258</f>
        <v>0</v>
      </c>
      <c r="AP252" s="168">
        <f t="shared" si="499"/>
        <v>0</v>
      </c>
      <c r="AQ252" s="168"/>
      <c r="AR252" s="168">
        <f t="shared" ref="AR252:AU252" si="500">AR253+AR254+AR255+AR257+AR258</f>
        <v>0</v>
      </c>
      <c r="AS252" s="168">
        <f t="shared" si="500"/>
        <v>0</v>
      </c>
      <c r="AT252" s="168">
        <f t="shared" si="500"/>
        <v>0</v>
      </c>
      <c r="AU252" s="168">
        <f t="shared" si="500"/>
        <v>0</v>
      </c>
      <c r="AV252" s="168"/>
      <c r="AW252" s="168">
        <f t="shared" ref="AW252:AX252" si="501">AW253+AW254+AW255+AW257+AW258</f>
        <v>4169.7045600000001</v>
      </c>
      <c r="AX252" s="168">
        <f t="shared" si="501"/>
        <v>0</v>
      </c>
      <c r="AY252" s="168"/>
      <c r="AZ252" s="369"/>
    </row>
    <row r="253" spans="1:52" ht="31.2">
      <c r="A253" s="373"/>
      <c r="B253" s="376"/>
      <c r="C253" s="376"/>
      <c r="D253" s="176" t="s">
        <v>37</v>
      </c>
      <c r="E253" s="301">
        <f t="shared" ref="E253:E254" si="502">H253+K253+N253+Q253+T253+W253+Z253+AE253+AJ253+AO253+AR253+AW253</f>
        <v>0</v>
      </c>
      <c r="F253" s="147">
        <f t="shared" ref="E253:F274" si="503">I253+L253+O253+R253+U253+X253+AC253+AH253+AM253+AP253+AU253+AX253</f>
        <v>0</v>
      </c>
      <c r="G253" s="170"/>
      <c r="H253" s="168">
        <v>0</v>
      </c>
      <c r="I253" s="168">
        <v>0</v>
      </c>
      <c r="J253" s="168">
        <v>0</v>
      </c>
      <c r="K253" s="148"/>
      <c r="L253" s="148"/>
      <c r="M253" s="171"/>
      <c r="N253" s="148"/>
      <c r="O253" s="148"/>
      <c r="P253" s="173"/>
      <c r="Q253" s="148"/>
      <c r="R253" s="148"/>
      <c r="S253" s="171"/>
      <c r="T253" s="148"/>
      <c r="U253" s="148"/>
      <c r="V253" s="171"/>
      <c r="W253" s="148"/>
      <c r="X253" s="148"/>
      <c r="Y253" s="171"/>
      <c r="Z253" s="148"/>
      <c r="AA253" s="151"/>
      <c r="AB253" s="172"/>
      <c r="AC253" s="171"/>
      <c r="AD253" s="173"/>
      <c r="AE253" s="148"/>
      <c r="AF253" s="151"/>
      <c r="AG253" s="172"/>
      <c r="AH253" s="177"/>
      <c r="AI253" s="173"/>
      <c r="AJ253" s="148"/>
      <c r="AK253" s="151"/>
      <c r="AL253" s="172"/>
      <c r="AM253" s="177"/>
      <c r="AN253" s="173"/>
      <c r="AO253" s="178"/>
      <c r="AP253" s="148"/>
      <c r="AQ253" s="148"/>
      <c r="AR253" s="148"/>
      <c r="AS253" s="149"/>
      <c r="AT253" s="172"/>
      <c r="AU253" s="177"/>
      <c r="AV253" s="173"/>
      <c r="AW253" s="148"/>
      <c r="AX253" s="150"/>
      <c r="AY253" s="173"/>
      <c r="AZ253" s="370"/>
    </row>
    <row r="254" spans="1:52" ht="64.5" customHeight="1">
      <c r="A254" s="373"/>
      <c r="B254" s="376"/>
      <c r="C254" s="376"/>
      <c r="D254" s="179" t="s">
        <v>2</v>
      </c>
      <c r="E254" s="301">
        <f t="shared" si="502"/>
        <v>0</v>
      </c>
      <c r="F254" s="147">
        <f t="shared" si="503"/>
        <v>0</v>
      </c>
      <c r="G254" s="180"/>
      <c r="H254" s="168">
        <v>0</v>
      </c>
      <c r="I254" s="168">
        <v>0</v>
      </c>
      <c r="J254" s="168">
        <v>0</v>
      </c>
      <c r="K254" s="153"/>
      <c r="L254" s="153"/>
      <c r="M254" s="154"/>
      <c r="N254" s="153"/>
      <c r="O254" s="153"/>
      <c r="P254" s="181"/>
      <c r="Q254" s="153"/>
      <c r="R254" s="153"/>
      <c r="S254" s="154"/>
      <c r="T254" s="153"/>
      <c r="U254" s="153"/>
      <c r="V254" s="154"/>
      <c r="W254" s="153"/>
      <c r="X254" s="153"/>
      <c r="Y254" s="154"/>
      <c r="Z254" s="153"/>
      <c r="AA254" s="157"/>
      <c r="AB254" s="158"/>
      <c r="AC254" s="154"/>
      <c r="AD254" s="181"/>
      <c r="AE254" s="153"/>
      <c r="AF254" s="157"/>
      <c r="AG254" s="158"/>
      <c r="AH254" s="182"/>
      <c r="AI254" s="181"/>
      <c r="AJ254" s="153"/>
      <c r="AK254" s="157"/>
      <c r="AL254" s="158"/>
      <c r="AM254" s="182"/>
      <c r="AN254" s="181"/>
      <c r="AO254" s="160"/>
      <c r="AP254" s="154"/>
      <c r="AQ254" s="154"/>
      <c r="AR254" s="153"/>
      <c r="AS254" s="155"/>
      <c r="AT254" s="158"/>
      <c r="AU254" s="182"/>
      <c r="AV254" s="181"/>
      <c r="AW254" s="153"/>
      <c r="AX254" s="156"/>
      <c r="AY254" s="181"/>
      <c r="AZ254" s="370"/>
    </row>
    <row r="255" spans="1:52" ht="21.75" customHeight="1">
      <c r="A255" s="373"/>
      <c r="B255" s="376"/>
      <c r="C255" s="376"/>
      <c r="D255" s="294" t="s">
        <v>284</v>
      </c>
      <c r="E255" s="301">
        <f t="shared" si="503"/>
        <v>4303.6485600000005</v>
      </c>
      <c r="F255" s="147">
        <f t="shared" si="503"/>
        <v>133.94399999999999</v>
      </c>
      <c r="G255" s="180">
        <f>F255/E255</f>
        <v>3.1123359199200031E-2</v>
      </c>
      <c r="H255" s="168">
        <v>0</v>
      </c>
      <c r="I255" s="168">
        <v>0</v>
      </c>
      <c r="J255" s="168">
        <v>0</v>
      </c>
      <c r="K255" s="153"/>
      <c r="L255" s="153"/>
      <c r="M255" s="154"/>
      <c r="N255" s="153"/>
      <c r="O255" s="153"/>
      <c r="P255" s="168" t="e">
        <f>O255/N255*100</f>
        <v>#DIV/0!</v>
      </c>
      <c r="Q255" s="153"/>
      <c r="R255" s="153"/>
      <c r="S255" s="154"/>
      <c r="T255" s="153">
        <v>133.94399999999999</v>
      </c>
      <c r="U255" s="153">
        <v>133.94399999999999</v>
      </c>
      <c r="V255" s="154">
        <f>U255/T255</f>
        <v>1</v>
      </c>
      <c r="W255" s="153"/>
      <c r="X255" s="153"/>
      <c r="Y255" s="154"/>
      <c r="Z255" s="153"/>
      <c r="AA255" s="157"/>
      <c r="AB255" s="158"/>
      <c r="AC255" s="154"/>
      <c r="AD255" s="181"/>
      <c r="AE255" s="153"/>
      <c r="AF255" s="157"/>
      <c r="AG255" s="158"/>
      <c r="AH255" s="182"/>
      <c r="AI255" s="181"/>
      <c r="AJ255" s="153"/>
      <c r="AK255" s="157"/>
      <c r="AL255" s="158"/>
      <c r="AM255" s="182"/>
      <c r="AN255" s="181"/>
      <c r="AO255" s="153"/>
      <c r="AP255" s="182"/>
      <c r="AQ255" s="181"/>
      <c r="AR255" s="153"/>
      <c r="AS255" s="157"/>
      <c r="AT255" s="158"/>
      <c r="AU255" s="182"/>
      <c r="AV255" s="181"/>
      <c r="AW255" s="153">
        <v>4169.7045600000001</v>
      </c>
      <c r="AX255" s="156"/>
      <c r="AY255" s="159"/>
      <c r="AZ255" s="370"/>
    </row>
    <row r="256" spans="1:52" ht="87.75" customHeight="1">
      <c r="A256" s="373"/>
      <c r="B256" s="376"/>
      <c r="C256" s="376"/>
      <c r="D256" s="294" t="s">
        <v>289</v>
      </c>
      <c r="E256" s="301">
        <f t="shared" ref="E256:E257" si="504">H256+K256+N256+Q256+T256+W256+Z256+AE256+AJ256+AO256+AR256+AW256</f>
        <v>0</v>
      </c>
      <c r="F256" s="147">
        <f t="shared" si="503"/>
        <v>0</v>
      </c>
      <c r="G256" s="152"/>
      <c r="H256" s="168">
        <v>0</v>
      </c>
      <c r="I256" s="168">
        <v>0</v>
      </c>
      <c r="J256" s="168">
        <v>0</v>
      </c>
      <c r="K256" s="162"/>
      <c r="L256" s="162"/>
      <c r="M256" s="161"/>
      <c r="N256" s="162"/>
      <c r="O256" s="162"/>
      <c r="P256" s="167"/>
      <c r="Q256" s="162"/>
      <c r="R256" s="162"/>
      <c r="S256" s="161"/>
      <c r="T256" s="162"/>
      <c r="U256" s="162"/>
      <c r="V256" s="161"/>
      <c r="W256" s="162"/>
      <c r="X256" s="162"/>
      <c r="Y256" s="161"/>
      <c r="Z256" s="162"/>
      <c r="AA256" s="164"/>
      <c r="AB256" s="165"/>
      <c r="AC256" s="161"/>
      <c r="AD256" s="167"/>
      <c r="AE256" s="162"/>
      <c r="AF256" s="164"/>
      <c r="AG256" s="165"/>
      <c r="AH256" s="185"/>
      <c r="AI256" s="167"/>
      <c r="AJ256" s="162"/>
      <c r="AK256" s="164"/>
      <c r="AL256" s="165"/>
      <c r="AM256" s="185"/>
      <c r="AN256" s="167"/>
      <c r="AO256" s="162"/>
      <c r="AP256" s="185"/>
      <c r="AQ256" s="167"/>
      <c r="AR256" s="162"/>
      <c r="AS256" s="166"/>
      <c r="AT256" s="165"/>
      <c r="AU256" s="185"/>
      <c r="AV256" s="167"/>
      <c r="AW256" s="153"/>
      <c r="AX256" s="163"/>
      <c r="AY256" s="167"/>
      <c r="AZ256" s="370"/>
    </row>
    <row r="257" spans="1:52" ht="21.75" customHeight="1">
      <c r="A257" s="373"/>
      <c r="B257" s="376"/>
      <c r="C257" s="376"/>
      <c r="D257" s="294" t="s">
        <v>285</v>
      </c>
      <c r="E257" s="301">
        <f t="shared" si="504"/>
        <v>0</v>
      </c>
      <c r="F257" s="147">
        <f t="shared" si="503"/>
        <v>0</v>
      </c>
      <c r="G257" s="152"/>
      <c r="H257" s="168">
        <v>0</v>
      </c>
      <c r="I257" s="168">
        <v>0</v>
      </c>
      <c r="J257" s="168">
        <v>0</v>
      </c>
      <c r="K257" s="162"/>
      <c r="L257" s="162"/>
      <c r="M257" s="161"/>
      <c r="N257" s="162"/>
      <c r="O257" s="162"/>
      <c r="P257" s="167"/>
      <c r="Q257" s="162"/>
      <c r="R257" s="162"/>
      <c r="S257" s="161"/>
      <c r="T257" s="162"/>
      <c r="U257" s="162"/>
      <c r="V257" s="161"/>
      <c r="W257" s="162"/>
      <c r="X257" s="162"/>
      <c r="Y257" s="161"/>
      <c r="Z257" s="162"/>
      <c r="AA257" s="164"/>
      <c r="AB257" s="165"/>
      <c r="AC257" s="161"/>
      <c r="AD257" s="167"/>
      <c r="AE257" s="162"/>
      <c r="AF257" s="164"/>
      <c r="AG257" s="165"/>
      <c r="AH257" s="185"/>
      <c r="AI257" s="167"/>
      <c r="AJ257" s="162"/>
      <c r="AK257" s="164"/>
      <c r="AL257" s="165"/>
      <c r="AM257" s="185"/>
      <c r="AN257" s="167"/>
      <c r="AO257" s="162"/>
      <c r="AP257" s="185"/>
      <c r="AQ257" s="167"/>
      <c r="AR257" s="162"/>
      <c r="AS257" s="166"/>
      <c r="AT257" s="165"/>
      <c r="AU257" s="185"/>
      <c r="AV257" s="167"/>
      <c r="AW257" s="162"/>
      <c r="AX257" s="163"/>
      <c r="AY257" s="167"/>
      <c r="AZ257" s="370"/>
    </row>
    <row r="258" spans="1:52" ht="33.75" customHeight="1">
      <c r="A258" s="374"/>
      <c r="B258" s="377"/>
      <c r="C258" s="377"/>
      <c r="D258" s="169" t="s">
        <v>43</v>
      </c>
      <c r="E258" s="301">
        <v>0</v>
      </c>
      <c r="F258" s="147">
        <f t="shared" si="503"/>
        <v>0</v>
      </c>
      <c r="G258" s="170"/>
      <c r="H258" s="168">
        <v>0</v>
      </c>
      <c r="I258" s="168">
        <v>0</v>
      </c>
      <c r="J258" s="168">
        <v>0</v>
      </c>
      <c r="K258" s="148"/>
      <c r="L258" s="148"/>
      <c r="M258" s="171"/>
      <c r="N258" s="148"/>
      <c r="O258" s="148"/>
      <c r="P258" s="173"/>
      <c r="Q258" s="148"/>
      <c r="R258" s="148"/>
      <c r="S258" s="171"/>
      <c r="T258" s="148"/>
      <c r="U258" s="148"/>
      <c r="V258" s="171"/>
      <c r="W258" s="148"/>
      <c r="X258" s="148"/>
      <c r="Y258" s="171"/>
      <c r="Z258" s="148"/>
      <c r="AA258" s="151"/>
      <c r="AB258" s="172"/>
      <c r="AC258" s="171"/>
      <c r="AD258" s="173"/>
      <c r="AE258" s="148"/>
      <c r="AF258" s="151"/>
      <c r="AG258" s="172"/>
      <c r="AH258" s="177"/>
      <c r="AI258" s="173"/>
      <c r="AJ258" s="148"/>
      <c r="AK258" s="151"/>
      <c r="AL258" s="172"/>
      <c r="AM258" s="177"/>
      <c r="AN258" s="173"/>
      <c r="AO258" s="148"/>
      <c r="AP258" s="177"/>
      <c r="AQ258" s="173"/>
      <c r="AR258" s="148"/>
      <c r="AS258" s="149"/>
      <c r="AT258" s="172"/>
      <c r="AU258" s="177"/>
      <c r="AV258" s="173"/>
      <c r="AW258" s="148"/>
      <c r="AX258" s="148"/>
      <c r="AY258" s="173"/>
      <c r="AZ258" s="371"/>
    </row>
    <row r="259" spans="1:52" ht="18.75" customHeight="1">
      <c r="A259" s="372" t="s">
        <v>335</v>
      </c>
      <c r="B259" s="375" t="s">
        <v>381</v>
      </c>
      <c r="C259" s="375" t="s">
        <v>307</v>
      </c>
      <c r="D259" s="174" t="s">
        <v>41</v>
      </c>
      <c r="E259" s="301">
        <f>E260+E261+E262</f>
        <v>1779.7402000000002</v>
      </c>
      <c r="F259" s="147">
        <f t="shared" si="503"/>
        <v>1688.8410900000001</v>
      </c>
      <c r="G259" s="175">
        <f>F259/E259</f>
        <v>0.94892562970707739</v>
      </c>
      <c r="H259" s="168">
        <v>0</v>
      </c>
      <c r="I259" s="168">
        <v>0</v>
      </c>
      <c r="J259" s="168">
        <v>0</v>
      </c>
      <c r="K259" s="168">
        <f t="shared" ref="K259:L259" si="505">K260+K261+K262+K264+K265</f>
        <v>0</v>
      </c>
      <c r="L259" s="168">
        <f t="shared" si="505"/>
        <v>0</v>
      </c>
      <c r="M259" s="168"/>
      <c r="N259" s="168">
        <f t="shared" ref="N259:O259" si="506">N260+N261+N262+N264+N265</f>
        <v>0</v>
      </c>
      <c r="O259" s="168">
        <f t="shared" si="506"/>
        <v>0</v>
      </c>
      <c r="P259" s="168"/>
      <c r="Q259" s="168">
        <f t="shared" ref="Q259:R259" si="507">Q260+Q261+Q262+Q264+Q265</f>
        <v>1335.3240000000001</v>
      </c>
      <c r="R259" s="168">
        <f t="shared" si="507"/>
        <v>1335.3240000000001</v>
      </c>
      <c r="S259" s="210">
        <f>R259/Q259</f>
        <v>1</v>
      </c>
      <c r="T259" s="168">
        <f>T262</f>
        <v>16.769089999999998</v>
      </c>
      <c r="U259" s="168">
        <f t="shared" ref="U259" si="508">U260+U261+U262+U264+U265</f>
        <v>16.769089999999998</v>
      </c>
      <c r="V259" s="210">
        <f>U259/T259</f>
        <v>1</v>
      </c>
      <c r="W259" s="168">
        <f t="shared" ref="W259:X259" si="509">W260+W261+W262+W264+W265</f>
        <v>336.74799999999999</v>
      </c>
      <c r="X259" s="168">
        <f t="shared" si="509"/>
        <v>336.74799999999999</v>
      </c>
      <c r="Y259" s="210">
        <f>X259/W259</f>
        <v>1</v>
      </c>
      <c r="Z259" s="168">
        <f t="shared" ref="Z259:AC259" si="510">Z260+Z261+Z262+Z264+Z265</f>
        <v>90.899109999999993</v>
      </c>
      <c r="AA259" s="168">
        <f t="shared" si="510"/>
        <v>0</v>
      </c>
      <c r="AB259" s="168">
        <f t="shared" si="510"/>
        <v>0</v>
      </c>
      <c r="AC259" s="168">
        <f t="shared" si="510"/>
        <v>0</v>
      </c>
      <c r="AD259" s="168"/>
      <c r="AE259" s="168">
        <f t="shared" ref="AE259:AH259" si="511">AE260+AE261+AE262+AE264+AE265</f>
        <v>0</v>
      </c>
      <c r="AF259" s="168">
        <f t="shared" si="511"/>
        <v>0</v>
      </c>
      <c r="AG259" s="168">
        <f t="shared" si="511"/>
        <v>0</v>
      </c>
      <c r="AH259" s="168">
        <f t="shared" si="511"/>
        <v>0</v>
      </c>
      <c r="AI259" s="168"/>
      <c r="AJ259" s="168">
        <f t="shared" ref="AJ259:AM259" si="512">AJ260+AJ261+AJ262+AJ264+AJ265</f>
        <v>0</v>
      </c>
      <c r="AK259" s="168">
        <f t="shared" si="512"/>
        <v>0</v>
      </c>
      <c r="AL259" s="168">
        <f t="shared" si="512"/>
        <v>0</v>
      </c>
      <c r="AM259" s="168">
        <f t="shared" si="512"/>
        <v>0</v>
      </c>
      <c r="AN259" s="168"/>
      <c r="AO259" s="168">
        <f t="shared" ref="AO259:AP259" si="513">AO260+AO261+AO262+AO264+AO265</f>
        <v>0</v>
      </c>
      <c r="AP259" s="168">
        <f t="shared" si="513"/>
        <v>0</v>
      </c>
      <c r="AQ259" s="168"/>
      <c r="AR259" s="168">
        <f t="shared" ref="AR259:AU259" si="514">AR260+AR261+AR262+AR264+AR265</f>
        <v>0</v>
      </c>
      <c r="AS259" s="168">
        <f t="shared" si="514"/>
        <v>0</v>
      </c>
      <c r="AT259" s="168">
        <f t="shared" si="514"/>
        <v>0</v>
      </c>
      <c r="AU259" s="219">
        <f t="shared" si="514"/>
        <v>0</v>
      </c>
      <c r="AV259" s="210" t="e">
        <f>AU259/AR259</f>
        <v>#DIV/0!</v>
      </c>
      <c r="AW259" s="168">
        <f t="shared" ref="AW259:AX259" si="515">AW260+AW261+AW262+AW264+AW265</f>
        <v>0</v>
      </c>
      <c r="AX259" s="168">
        <f t="shared" si="515"/>
        <v>0</v>
      </c>
      <c r="AY259" s="168"/>
      <c r="AZ259" s="369"/>
    </row>
    <row r="260" spans="1:52" ht="31.2">
      <c r="A260" s="373"/>
      <c r="B260" s="376"/>
      <c r="C260" s="376"/>
      <c r="D260" s="176" t="s">
        <v>37</v>
      </c>
      <c r="E260" s="301">
        <f t="shared" ref="E260:E265" si="516">H260+K260+N260+Q260+T260+W260+Z260+AE260+AJ260+AO260+AR260+AW260</f>
        <v>0</v>
      </c>
      <c r="F260" s="147">
        <f t="shared" si="503"/>
        <v>0</v>
      </c>
      <c r="G260" s="170"/>
      <c r="H260" s="168">
        <v>0</v>
      </c>
      <c r="I260" s="168">
        <v>0</v>
      </c>
      <c r="J260" s="168">
        <v>0</v>
      </c>
      <c r="K260" s="148"/>
      <c r="L260" s="148"/>
      <c r="M260" s="171"/>
      <c r="N260" s="148"/>
      <c r="O260" s="148"/>
      <c r="P260" s="173"/>
      <c r="Q260" s="148"/>
      <c r="R260" s="148"/>
      <c r="S260" s="171"/>
      <c r="T260" s="148"/>
      <c r="U260" s="148"/>
      <c r="V260" s="171"/>
      <c r="W260" s="148"/>
      <c r="X260" s="148"/>
      <c r="Y260" s="171"/>
      <c r="Z260" s="148"/>
      <c r="AA260" s="151"/>
      <c r="AB260" s="172"/>
      <c r="AC260" s="171"/>
      <c r="AD260" s="173"/>
      <c r="AE260" s="148"/>
      <c r="AF260" s="151"/>
      <c r="AG260" s="172"/>
      <c r="AH260" s="177"/>
      <c r="AI260" s="173"/>
      <c r="AJ260" s="148"/>
      <c r="AK260" s="151"/>
      <c r="AL260" s="172"/>
      <c r="AM260" s="177"/>
      <c r="AN260" s="173"/>
      <c r="AO260" s="178"/>
      <c r="AP260" s="148"/>
      <c r="AQ260" s="148"/>
      <c r="AR260" s="148"/>
      <c r="AS260" s="149"/>
      <c r="AT260" s="172"/>
      <c r="AU260" s="177"/>
      <c r="AV260" s="173"/>
      <c r="AW260" s="148"/>
      <c r="AX260" s="150"/>
      <c r="AY260" s="173"/>
      <c r="AZ260" s="370"/>
    </row>
    <row r="261" spans="1:52" ht="64.5" customHeight="1">
      <c r="A261" s="373"/>
      <c r="B261" s="376"/>
      <c r="C261" s="376"/>
      <c r="D261" s="179" t="s">
        <v>2</v>
      </c>
      <c r="E261" s="301">
        <f t="shared" si="516"/>
        <v>0</v>
      </c>
      <c r="F261" s="147">
        <f t="shared" si="503"/>
        <v>0</v>
      </c>
      <c r="G261" s="180"/>
      <c r="H261" s="168">
        <v>0</v>
      </c>
      <c r="I261" s="168">
        <v>0</v>
      </c>
      <c r="J261" s="168">
        <v>0</v>
      </c>
      <c r="K261" s="153"/>
      <c r="L261" s="153"/>
      <c r="M261" s="154"/>
      <c r="N261" s="153"/>
      <c r="O261" s="153"/>
      <c r="P261" s="181"/>
      <c r="Q261" s="153"/>
      <c r="R261" s="153"/>
      <c r="S261" s="154"/>
      <c r="T261" s="153"/>
      <c r="U261" s="153"/>
      <c r="V261" s="154"/>
      <c r="W261" s="153"/>
      <c r="X261" s="153"/>
      <c r="Y261" s="154"/>
      <c r="Z261" s="153"/>
      <c r="AA261" s="157"/>
      <c r="AB261" s="158"/>
      <c r="AC261" s="154"/>
      <c r="AD261" s="181"/>
      <c r="AE261" s="153"/>
      <c r="AF261" s="157"/>
      <c r="AG261" s="158"/>
      <c r="AH261" s="182"/>
      <c r="AI261" s="181"/>
      <c r="AJ261" s="153"/>
      <c r="AK261" s="157"/>
      <c r="AL261" s="158"/>
      <c r="AM261" s="182"/>
      <c r="AN261" s="181"/>
      <c r="AO261" s="160"/>
      <c r="AP261" s="154"/>
      <c r="AQ261" s="154"/>
      <c r="AR261" s="153"/>
      <c r="AS261" s="155"/>
      <c r="AT261" s="158"/>
      <c r="AU261" s="182"/>
      <c r="AV261" s="181"/>
      <c r="AW261" s="153"/>
      <c r="AX261" s="156"/>
      <c r="AY261" s="181"/>
      <c r="AZ261" s="370"/>
    </row>
    <row r="262" spans="1:52" ht="21.75" customHeight="1">
      <c r="A262" s="373"/>
      <c r="B262" s="376"/>
      <c r="C262" s="376"/>
      <c r="D262" s="294" t="s">
        <v>284</v>
      </c>
      <c r="E262" s="301">
        <f>H262+K262+N262+Q262+T262+W262+Z262+AE262+AJ262+AO262+AR262+AW262</f>
        <v>1779.7402000000002</v>
      </c>
      <c r="F262" s="329">
        <f t="shared" si="503"/>
        <v>1688.8410900000001</v>
      </c>
      <c r="G262" s="180"/>
      <c r="H262" s="168">
        <v>0</v>
      </c>
      <c r="I262" s="168">
        <v>0</v>
      </c>
      <c r="J262" s="168">
        <v>0</v>
      </c>
      <c r="K262" s="153"/>
      <c r="L262" s="153"/>
      <c r="M262" s="154"/>
      <c r="N262" s="153"/>
      <c r="O262" s="153"/>
      <c r="P262" s="181"/>
      <c r="Q262" s="153">
        <v>1335.3240000000001</v>
      </c>
      <c r="R262" s="153">
        <v>1335.3240000000001</v>
      </c>
      <c r="S262" s="210">
        <f>R262/Q262</f>
        <v>1</v>
      </c>
      <c r="T262" s="153">
        <v>16.769089999999998</v>
      </c>
      <c r="U262" s="153">
        <v>16.769089999999998</v>
      </c>
      <c r="V262" s="210">
        <f>U262/T262</f>
        <v>1</v>
      </c>
      <c r="W262" s="153">
        <v>336.74799999999999</v>
      </c>
      <c r="X262" s="153">
        <v>336.74799999999999</v>
      </c>
      <c r="Y262" s="154">
        <f>X262/W262</f>
        <v>1</v>
      </c>
      <c r="Z262" s="153">
        <v>90.899109999999993</v>
      </c>
      <c r="AA262" s="157"/>
      <c r="AB262" s="158"/>
      <c r="AC262" s="154"/>
      <c r="AD262" s="181"/>
      <c r="AE262" s="153"/>
      <c r="AF262" s="157"/>
      <c r="AG262" s="158"/>
      <c r="AH262" s="182"/>
      <c r="AI262" s="181"/>
      <c r="AJ262" s="153"/>
      <c r="AK262" s="157"/>
      <c r="AL262" s="158"/>
      <c r="AM262" s="182"/>
      <c r="AN262" s="181"/>
      <c r="AO262" s="153"/>
      <c r="AP262" s="182"/>
      <c r="AQ262" s="181"/>
      <c r="AR262" s="153"/>
      <c r="AS262" s="157"/>
      <c r="AT262" s="158"/>
      <c r="AU262" s="280"/>
      <c r="AV262" s="181" t="e">
        <f>AU262/AR262</f>
        <v>#DIV/0!</v>
      </c>
      <c r="AW262" s="147"/>
      <c r="AX262" s="156"/>
      <c r="AY262" s="159"/>
      <c r="AZ262" s="370"/>
    </row>
    <row r="263" spans="1:52" ht="87.75" customHeight="1">
      <c r="A263" s="373"/>
      <c r="B263" s="376"/>
      <c r="C263" s="376"/>
      <c r="D263" s="294" t="s">
        <v>289</v>
      </c>
      <c r="E263" s="301">
        <f t="shared" si="516"/>
        <v>0</v>
      </c>
      <c r="F263" s="147">
        <f t="shared" si="503"/>
        <v>0</v>
      </c>
      <c r="G263" s="152"/>
      <c r="H263" s="168">
        <v>0</v>
      </c>
      <c r="I263" s="168">
        <v>0</v>
      </c>
      <c r="J263" s="168">
        <v>0</v>
      </c>
      <c r="K263" s="162"/>
      <c r="L263" s="162"/>
      <c r="M263" s="161"/>
      <c r="N263" s="162"/>
      <c r="O263" s="162"/>
      <c r="P263" s="167"/>
      <c r="Q263" s="162"/>
      <c r="R263" s="162"/>
      <c r="S263" s="161"/>
      <c r="T263" s="162"/>
      <c r="U263" s="162"/>
      <c r="V263" s="161"/>
      <c r="W263" s="162"/>
      <c r="X263" s="162"/>
      <c r="Y263" s="161"/>
      <c r="Z263" s="162"/>
      <c r="AA263" s="164"/>
      <c r="AB263" s="165"/>
      <c r="AC263" s="161"/>
      <c r="AD263" s="167"/>
      <c r="AE263" s="162"/>
      <c r="AF263" s="164"/>
      <c r="AG263" s="165"/>
      <c r="AH263" s="185"/>
      <c r="AI263" s="167"/>
      <c r="AJ263" s="162"/>
      <c r="AK263" s="164"/>
      <c r="AL263" s="165"/>
      <c r="AM263" s="185"/>
      <c r="AN263" s="167"/>
      <c r="AO263" s="162"/>
      <c r="AP263" s="185"/>
      <c r="AQ263" s="167"/>
      <c r="AR263" s="162"/>
      <c r="AS263" s="166"/>
      <c r="AT263" s="165"/>
      <c r="AU263" s="185"/>
      <c r="AV263" s="167"/>
      <c r="AW263" s="153"/>
      <c r="AX263" s="163"/>
      <c r="AY263" s="167"/>
      <c r="AZ263" s="370"/>
    </row>
    <row r="264" spans="1:52" ht="21.75" customHeight="1">
      <c r="A264" s="373"/>
      <c r="B264" s="376"/>
      <c r="C264" s="376"/>
      <c r="D264" s="294" t="s">
        <v>285</v>
      </c>
      <c r="E264" s="301">
        <f t="shared" si="516"/>
        <v>0</v>
      </c>
      <c r="F264" s="147">
        <f t="shared" si="503"/>
        <v>0</v>
      </c>
      <c r="G264" s="152"/>
      <c r="H264" s="168">
        <v>0</v>
      </c>
      <c r="I264" s="168">
        <v>0</v>
      </c>
      <c r="J264" s="168">
        <v>0</v>
      </c>
      <c r="K264" s="162"/>
      <c r="L264" s="162"/>
      <c r="M264" s="161"/>
      <c r="N264" s="162"/>
      <c r="O264" s="162"/>
      <c r="P264" s="167"/>
      <c r="Q264" s="162"/>
      <c r="R264" s="162"/>
      <c r="S264" s="161"/>
      <c r="T264" s="162"/>
      <c r="U264" s="162"/>
      <c r="V264" s="161"/>
      <c r="W264" s="162"/>
      <c r="X264" s="162"/>
      <c r="Y264" s="161"/>
      <c r="Z264" s="162"/>
      <c r="AA264" s="164"/>
      <c r="AB264" s="165"/>
      <c r="AC264" s="161"/>
      <c r="AD264" s="167"/>
      <c r="AE264" s="162"/>
      <c r="AF264" s="164"/>
      <c r="AG264" s="165"/>
      <c r="AH264" s="185"/>
      <c r="AI264" s="167"/>
      <c r="AJ264" s="162"/>
      <c r="AK264" s="164"/>
      <c r="AL264" s="165"/>
      <c r="AM264" s="185"/>
      <c r="AN264" s="167"/>
      <c r="AO264" s="162"/>
      <c r="AP264" s="185"/>
      <c r="AQ264" s="167"/>
      <c r="AR264" s="162"/>
      <c r="AS264" s="166"/>
      <c r="AT264" s="165"/>
      <c r="AU264" s="185"/>
      <c r="AV264" s="167"/>
      <c r="AW264" s="162"/>
      <c r="AX264" s="163"/>
      <c r="AY264" s="167"/>
      <c r="AZ264" s="370"/>
    </row>
    <row r="265" spans="1:52" ht="33.75" customHeight="1">
      <c r="A265" s="374"/>
      <c r="B265" s="377"/>
      <c r="C265" s="377"/>
      <c r="D265" s="169" t="s">
        <v>43</v>
      </c>
      <c r="E265" s="301">
        <f t="shared" si="516"/>
        <v>0</v>
      </c>
      <c r="F265" s="147">
        <f t="shared" si="503"/>
        <v>0</v>
      </c>
      <c r="G265" s="170"/>
      <c r="H265" s="168">
        <v>0</v>
      </c>
      <c r="I265" s="168">
        <v>0</v>
      </c>
      <c r="J265" s="168">
        <v>0</v>
      </c>
      <c r="K265" s="148"/>
      <c r="L265" s="148"/>
      <c r="M265" s="171"/>
      <c r="N265" s="148"/>
      <c r="O265" s="148"/>
      <c r="P265" s="173"/>
      <c r="Q265" s="148"/>
      <c r="R265" s="148"/>
      <c r="S265" s="171"/>
      <c r="T265" s="148"/>
      <c r="U265" s="148"/>
      <c r="V265" s="171"/>
      <c r="W265" s="148"/>
      <c r="X265" s="148"/>
      <c r="Y265" s="171"/>
      <c r="Z265" s="148"/>
      <c r="AA265" s="151"/>
      <c r="AB265" s="172"/>
      <c r="AC265" s="171"/>
      <c r="AD265" s="173"/>
      <c r="AE265" s="148"/>
      <c r="AF265" s="151"/>
      <c r="AG265" s="172"/>
      <c r="AH265" s="177"/>
      <c r="AI265" s="173"/>
      <c r="AJ265" s="148"/>
      <c r="AK265" s="151"/>
      <c r="AL265" s="172"/>
      <c r="AM265" s="177"/>
      <c r="AN265" s="173"/>
      <c r="AO265" s="148"/>
      <c r="AP265" s="177"/>
      <c r="AQ265" s="173"/>
      <c r="AR265" s="148"/>
      <c r="AS265" s="149"/>
      <c r="AT265" s="172"/>
      <c r="AU265" s="177"/>
      <c r="AV265" s="173"/>
      <c r="AW265" s="148"/>
      <c r="AX265" s="148"/>
      <c r="AY265" s="173"/>
      <c r="AZ265" s="371"/>
    </row>
    <row r="266" spans="1:52" ht="18.75" customHeight="1">
      <c r="A266" s="372" t="s">
        <v>336</v>
      </c>
      <c r="B266" s="375" t="s">
        <v>383</v>
      </c>
      <c r="C266" s="375" t="s">
        <v>307</v>
      </c>
      <c r="D266" s="174" t="s">
        <v>41</v>
      </c>
      <c r="E266" s="301">
        <f>E267+E268+E269</f>
        <v>2426.9467199999999</v>
      </c>
      <c r="F266" s="147">
        <f t="shared" si="503"/>
        <v>1762.57908</v>
      </c>
      <c r="G266" s="175">
        <f>F266/E266</f>
        <v>0.7262537184994321</v>
      </c>
      <c r="H266" s="168">
        <v>0</v>
      </c>
      <c r="I266" s="168">
        <v>0</v>
      </c>
      <c r="J266" s="168">
        <v>0</v>
      </c>
      <c r="K266" s="168">
        <f t="shared" ref="K266:L266" si="517">K267+K268+K269+K271+K272</f>
        <v>1724.182</v>
      </c>
      <c r="L266" s="168">
        <f t="shared" si="517"/>
        <v>1724.182</v>
      </c>
      <c r="M266" s="168"/>
      <c r="N266" s="168">
        <f t="shared" ref="N266:O266" si="518">N267+N268+N269+N271+N272</f>
        <v>37.397080000000003</v>
      </c>
      <c r="O266" s="168">
        <f t="shared" si="518"/>
        <v>37.397080000000003</v>
      </c>
      <c r="P266" s="168">
        <f>O266/N266*100</f>
        <v>100</v>
      </c>
      <c r="Q266" s="168">
        <f t="shared" ref="Q266:R266" si="519">Q267+Q268+Q269+Q271+Q272</f>
        <v>1</v>
      </c>
      <c r="R266" s="168">
        <f t="shared" si="519"/>
        <v>1</v>
      </c>
      <c r="S266" s="154">
        <f>R266/Q266</f>
        <v>1</v>
      </c>
      <c r="T266" s="168">
        <f t="shared" ref="T266:U266" si="520">T267+T268+T269+T271+T272</f>
        <v>0</v>
      </c>
      <c r="U266" s="168">
        <f t="shared" si="520"/>
        <v>0</v>
      </c>
      <c r="V266" s="168" t="e">
        <f>U266/T266*100</f>
        <v>#DIV/0!</v>
      </c>
      <c r="W266" s="168">
        <f t="shared" ref="W266:X266" si="521">W267+W268+W269+W271+W272</f>
        <v>0</v>
      </c>
      <c r="X266" s="168">
        <f t="shared" si="521"/>
        <v>0</v>
      </c>
      <c r="Y266" s="168" t="e">
        <f>X266/W266*100</f>
        <v>#DIV/0!</v>
      </c>
      <c r="Z266" s="168">
        <f t="shared" ref="Z266:AC266" si="522">Z267+Z268+Z269+Z271+Z272</f>
        <v>0</v>
      </c>
      <c r="AA266" s="168">
        <f t="shared" si="522"/>
        <v>0</v>
      </c>
      <c r="AB266" s="168">
        <f t="shared" si="522"/>
        <v>0</v>
      </c>
      <c r="AC266" s="168">
        <f t="shared" si="522"/>
        <v>0</v>
      </c>
      <c r="AD266" s="181" t="e">
        <f>AC266/Z266</f>
        <v>#DIV/0!</v>
      </c>
      <c r="AE266" s="168">
        <f t="shared" ref="AE266:AH266" si="523">AE267+AE268+AE269+AE271+AE272</f>
        <v>0</v>
      </c>
      <c r="AF266" s="168">
        <f t="shared" si="523"/>
        <v>0</v>
      </c>
      <c r="AG266" s="168">
        <f t="shared" si="523"/>
        <v>0</v>
      </c>
      <c r="AH266" s="219">
        <f t="shared" si="523"/>
        <v>0</v>
      </c>
      <c r="AI266" s="181" t="e">
        <f>AH266/AE266</f>
        <v>#DIV/0!</v>
      </c>
      <c r="AJ266" s="168">
        <f t="shared" ref="AJ266:AM266" si="524">AJ267+AJ268+AJ269+AJ271+AJ272</f>
        <v>0</v>
      </c>
      <c r="AK266" s="168">
        <f t="shared" si="524"/>
        <v>0</v>
      </c>
      <c r="AL266" s="168">
        <f t="shared" si="524"/>
        <v>0</v>
      </c>
      <c r="AM266" s="168">
        <f t="shared" si="524"/>
        <v>0</v>
      </c>
      <c r="AN266" s="168"/>
      <c r="AO266" s="168">
        <f t="shared" ref="AO266:AP266" si="525">AO267+AO268+AO269+AO271+AO272</f>
        <v>0</v>
      </c>
      <c r="AP266" s="219">
        <f t="shared" si="525"/>
        <v>0</v>
      </c>
      <c r="AQ266" s="168"/>
      <c r="AR266" s="168">
        <f t="shared" ref="AR266:AU266" si="526">AR267+AR268+AR269+AR271+AR272</f>
        <v>0</v>
      </c>
      <c r="AS266" s="168">
        <f t="shared" si="526"/>
        <v>0</v>
      </c>
      <c r="AT266" s="168">
        <f t="shared" si="526"/>
        <v>0</v>
      </c>
      <c r="AU266" s="219">
        <f t="shared" si="526"/>
        <v>0</v>
      </c>
      <c r="AV266" s="210"/>
      <c r="AW266" s="168">
        <f t="shared" ref="AW266:AX266" si="527">AW267+AW268+AW269+AW271+AW272</f>
        <v>665.36764000000005</v>
      </c>
      <c r="AX266" s="168">
        <f t="shared" si="527"/>
        <v>0</v>
      </c>
      <c r="AY266" s="168">
        <f>AX266/AW266*100</f>
        <v>0</v>
      </c>
      <c r="AZ266" s="369"/>
    </row>
    <row r="267" spans="1:52" ht="31.2">
      <c r="A267" s="373"/>
      <c r="B267" s="376"/>
      <c r="C267" s="376"/>
      <c r="D267" s="176" t="s">
        <v>37</v>
      </c>
      <c r="E267" s="301">
        <f t="shared" ref="E267:E272" si="528">H267+K267+N267+Q267+T267+W267+Z267+AE267+AJ267+AO267+AR267+AW267</f>
        <v>0</v>
      </c>
      <c r="F267" s="147">
        <f t="shared" si="503"/>
        <v>0</v>
      </c>
      <c r="G267" s="170"/>
      <c r="H267" s="168">
        <v>0</v>
      </c>
      <c r="I267" s="168">
        <v>0</v>
      </c>
      <c r="J267" s="168">
        <v>0</v>
      </c>
      <c r="K267" s="148"/>
      <c r="L267" s="148"/>
      <c r="M267" s="171"/>
      <c r="N267" s="148"/>
      <c r="O267" s="148"/>
      <c r="P267" s="173"/>
      <c r="Q267" s="148"/>
      <c r="R267" s="148"/>
      <c r="S267" s="171"/>
      <c r="T267" s="148"/>
      <c r="U267" s="148"/>
      <c r="V267" s="171"/>
      <c r="W267" s="148"/>
      <c r="X267" s="148"/>
      <c r="Y267" s="171"/>
      <c r="Z267" s="148"/>
      <c r="AA267" s="151"/>
      <c r="AB267" s="172"/>
      <c r="AC267" s="171"/>
      <c r="AD267" s="173"/>
      <c r="AE267" s="148"/>
      <c r="AF267" s="151"/>
      <c r="AG267" s="172"/>
      <c r="AH267" s="281"/>
      <c r="AI267" s="173"/>
      <c r="AJ267" s="148"/>
      <c r="AK267" s="151"/>
      <c r="AL267" s="172"/>
      <c r="AM267" s="177"/>
      <c r="AN267" s="173"/>
      <c r="AO267" s="178"/>
      <c r="AP267" s="275"/>
      <c r="AQ267" s="148"/>
      <c r="AR267" s="148"/>
      <c r="AS267" s="149"/>
      <c r="AT267" s="172"/>
      <c r="AU267" s="281"/>
      <c r="AV267" s="173"/>
      <c r="AW267" s="148"/>
      <c r="AX267" s="150"/>
      <c r="AY267" s="173"/>
      <c r="AZ267" s="370"/>
    </row>
    <row r="268" spans="1:52" ht="64.5" customHeight="1">
      <c r="A268" s="373"/>
      <c r="B268" s="376"/>
      <c r="C268" s="376"/>
      <c r="D268" s="179" t="s">
        <v>2</v>
      </c>
      <c r="E268" s="301">
        <f t="shared" si="528"/>
        <v>0</v>
      </c>
      <c r="F268" s="147">
        <f t="shared" si="503"/>
        <v>0</v>
      </c>
      <c r="G268" s="180"/>
      <c r="H268" s="168">
        <v>0</v>
      </c>
      <c r="I268" s="168">
        <v>0</v>
      </c>
      <c r="J268" s="168">
        <v>0</v>
      </c>
      <c r="K268" s="153"/>
      <c r="L268" s="153"/>
      <c r="M268" s="154"/>
      <c r="N268" s="153"/>
      <c r="O268" s="153"/>
      <c r="P268" s="181"/>
      <c r="Q268" s="153"/>
      <c r="R268" s="153"/>
      <c r="S268" s="154"/>
      <c r="T268" s="153"/>
      <c r="U268" s="153"/>
      <c r="V268" s="154"/>
      <c r="W268" s="153"/>
      <c r="X268" s="153"/>
      <c r="Y268" s="154"/>
      <c r="Z268" s="153"/>
      <c r="AA268" s="157"/>
      <c r="AB268" s="158"/>
      <c r="AC268" s="154"/>
      <c r="AD268" s="181"/>
      <c r="AE268" s="153"/>
      <c r="AF268" s="157"/>
      <c r="AG268" s="158"/>
      <c r="AH268" s="280"/>
      <c r="AI268" s="181"/>
      <c r="AJ268" s="153"/>
      <c r="AK268" s="157"/>
      <c r="AL268" s="158"/>
      <c r="AM268" s="182"/>
      <c r="AN268" s="181"/>
      <c r="AO268" s="160"/>
      <c r="AP268" s="264"/>
      <c r="AQ268" s="154"/>
      <c r="AR268" s="153"/>
      <c r="AS268" s="155"/>
      <c r="AT268" s="158"/>
      <c r="AU268" s="280"/>
      <c r="AV268" s="181"/>
      <c r="AW268" s="153"/>
      <c r="AX268" s="156"/>
      <c r="AY268" s="181"/>
      <c r="AZ268" s="370"/>
    </row>
    <row r="269" spans="1:52" ht="21.75" customHeight="1">
      <c r="A269" s="373"/>
      <c r="B269" s="376"/>
      <c r="C269" s="376"/>
      <c r="D269" s="294" t="s">
        <v>284</v>
      </c>
      <c r="E269" s="301">
        <f>AW269+N269+K269</f>
        <v>2426.9467199999999</v>
      </c>
      <c r="F269" s="147">
        <f t="shared" si="503"/>
        <v>1762.57908</v>
      </c>
      <c r="G269" s="168">
        <f>F269/E269*100</f>
        <v>72.625371849943207</v>
      </c>
      <c r="H269" s="168">
        <v>0</v>
      </c>
      <c r="I269" s="168">
        <v>0</v>
      </c>
      <c r="J269" s="168">
        <v>0</v>
      </c>
      <c r="K269" s="153">
        <v>1724.182</v>
      </c>
      <c r="L269" s="153">
        <v>1724.182</v>
      </c>
      <c r="M269" s="168"/>
      <c r="N269" s="153">
        <v>37.397080000000003</v>
      </c>
      <c r="O269" s="153">
        <v>37.397080000000003</v>
      </c>
      <c r="P269" s="168">
        <f>O269/N269*100</f>
        <v>100</v>
      </c>
      <c r="Q269" s="153">
        <v>1</v>
      </c>
      <c r="R269" s="153">
        <v>1</v>
      </c>
      <c r="S269" s="154">
        <f>R269/Q269</f>
        <v>1</v>
      </c>
      <c r="T269" s="153"/>
      <c r="U269" s="153"/>
      <c r="V269" s="210" t="e">
        <f>U269/T269</f>
        <v>#DIV/0!</v>
      </c>
      <c r="W269" s="153"/>
      <c r="X269" s="153"/>
      <c r="Y269" s="168" t="e">
        <f>X269/W269*100</f>
        <v>#DIV/0!</v>
      </c>
      <c r="Z269" s="153"/>
      <c r="AA269" s="157"/>
      <c r="AB269" s="158"/>
      <c r="AC269" s="264"/>
      <c r="AD269" s="181" t="e">
        <f>AC269/Z269</f>
        <v>#DIV/0!</v>
      </c>
      <c r="AE269" s="153"/>
      <c r="AF269" s="157"/>
      <c r="AG269" s="158"/>
      <c r="AH269" s="280"/>
      <c r="AI269" s="181" t="e">
        <f>AH269/AE269</f>
        <v>#DIV/0!</v>
      </c>
      <c r="AJ269" s="153"/>
      <c r="AK269" s="157"/>
      <c r="AL269" s="158"/>
      <c r="AM269" s="182"/>
      <c r="AN269" s="181"/>
      <c r="AO269" s="153"/>
      <c r="AP269" s="280"/>
      <c r="AQ269" s="181"/>
      <c r="AR269" s="153"/>
      <c r="AS269" s="157"/>
      <c r="AT269" s="158"/>
      <c r="AU269" s="280"/>
      <c r="AV269" s="181"/>
      <c r="AW269" s="153">
        <v>665.36764000000005</v>
      </c>
      <c r="AX269" s="156"/>
      <c r="AY269" s="159">
        <f>AX269/AW269</f>
        <v>0</v>
      </c>
      <c r="AZ269" s="370"/>
    </row>
    <row r="270" spans="1:52" ht="87.75" customHeight="1">
      <c r="A270" s="373"/>
      <c r="B270" s="376"/>
      <c r="C270" s="376"/>
      <c r="D270" s="294" t="s">
        <v>289</v>
      </c>
      <c r="E270" s="301">
        <f t="shared" si="528"/>
        <v>0</v>
      </c>
      <c r="F270" s="147">
        <f t="shared" si="503"/>
        <v>0</v>
      </c>
      <c r="G270" s="152"/>
      <c r="H270" s="168">
        <v>0</v>
      </c>
      <c r="I270" s="168">
        <v>0</v>
      </c>
      <c r="J270" s="168">
        <v>0</v>
      </c>
      <c r="K270" s="162"/>
      <c r="L270" s="162"/>
      <c r="M270" s="161"/>
      <c r="N270" s="162"/>
      <c r="O270" s="162"/>
      <c r="P270" s="167"/>
      <c r="Q270" s="162"/>
      <c r="R270" s="162"/>
      <c r="S270" s="161"/>
      <c r="T270" s="162"/>
      <c r="U270" s="162"/>
      <c r="V270" s="161"/>
      <c r="W270" s="162"/>
      <c r="X270" s="162"/>
      <c r="Y270" s="161"/>
      <c r="Z270" s="162"/>
      <c r="AA270" s="164"/>
      <c r="AB270" s="165"/>
      <c r="AC270" s="161"/>
      <c r="AD270" s="167"/>
      <c r="AE270" s="162"/>
      <c r="AF270" s="164"/>
      <c r="AG270" s="165"/>
      <c r="AH270" s="185"/>
      <c r="AI270" s="167"/>
      <c r="AJ270" s="162"/>
      <c r="AK270" s="164"/>
      <c r="AL270" s="165"/>
      <c r="AM270" s="185"/>
      <c r="AN270" s="167"/>
      <c r="AO270" s="162"/>
      <c r="AP270" s="185"/>
      <c r="AQ270" s="167"/>
      <c r="AR270" s="162"/>
      <c r="AS270" s="166"/>
      <c r="AT270" s="165"/>
      <c r="AU270" s="185"/>
      <c r="AV270" s="167"/>
      <c r="AW270" s="153"/>
      <c r="AX270" s="163"/>
      <c r="AY270" s="167"/>
      <c r="AZ270" s="370"/>
    </row>
    <row r="271" spans="1:52" ht="21.75" customHeight="1">
      <c r="A271" s="373"/>
      <c r="B271" s="376"/>
      <c r="C271" s="376"/>
      <c r="D271" s="294" t="s">
        <v>285</v>
      </c>
      <c r="E271" s="301">
        <f t="shared" si="528"/>
        <v>0</v>
      </c>
      <c r="F271" s="147">
        <f t="shared" si="503"/>
        <v>0</v>
      </c>
      <c r="G271" s="152"/>
      <c r="H271" s="168">
        <v>0</v>
      </c>
      <c r="I271" s="168">
        <v>0</v>
      </c>
      <c r="J271" s="168">
        <v>0</v>
      </c>
      <c r="K271" s="162"/>
      <c r="L271" s="162"/>
      <c r="M271" s="161"/>
      <c r="N271" s="162"/>
      <c r="O271" s="162"/>
      <c r="P271" s="167"/>
      <c r="Q271" s="162"/>
      <c r="R271" s="162"/>
      <c r="S271" s="161"/>
      <c r="T271" s="162"/>
      <c r="U271" s="162"/>
      <c r="V271" s="161"/>
      <c r="W271" s="162"/>
      <c r="X271" s="162"/>
      <c r="Y271" s="161"/>
      <c r="Z271" s="162"/>
      <c r="AA271" s="164"/>
      <c r="AB271" s="165"/>
      <c r="AC271" s="161"/>
      <c r="AD271" s="167"/>
      <c r="AE271" s="162"/>
      <c r="AF271" s="164"/>
      <c r="AG271" s="165"/>
      <c r="AH271" s="185"/>
      <c r="AI271" s="167"/>
      <c r="AJ271" s="162"/>
      <c r="AK271" s="164"/>
      <c r="AL271" s="165"/>
      <c r="AM271" s="185"/>
      <c r="AN271" s="167"/>
      <c r="AO271" s="162"/>
      <c r="AP271" s="185"/>
      <c r="AQ271" s="167"/>
      <c r="AR271" s="162"/>
      <c r="AS271" s="166"/>
      <c r="AT271" s="165"/>
      <c r="AU271" s="185"/>
      <c r="AV271" s="167"/>
      <c r="AW271" s="162"/>
      <c r="AX271" s="163"/>
      <c r="AY271" s="167"/>
      <c r="AZ271" s="370"/>
    </row>
    <row r="272" spans="1:52" ht="33.75" customHeight="1">
      <c r="A272" s="374"/>
      <c r="B272" s="377"/>
      <c r="C272" s="377"/>
      <c r="D272" s="169" t="s">
        <v>43</v>
      </c>
      <c r="E272" s="301">
        <f t="shared" si="528"/>
        <v>0</v>
      </c>
      <c r="F272" s="147">
        <f t="shared" si="503"/>
        <v>0</v>
      </c>
      <c r="G272" s="170"/>
      <c r="H272" s="168">
        <v>0</v>
      </c>
      <c r="I272" s="168">
        <v>0</v>
      </c>
      <c r="J272" s="168">
        <v>0</v>
      </c>
      <c r="K272" s="148"/>
      <c r="L272" s="148"/>
      <c r="M272" s="171"/>
      <c r="N272" s="148"/>
      <c r="O272" s="148"/>
      <c r="P272" s="173"/>
      <c r="Q272" s="148"/>
      <c r="R272" s="148"/>
      <c r="S272" s="171"/>
      <c r="T272" s="148"/>
      <c r="U272" s="148"/>
      <c r="V272" s="171"/>
      <c r="W272" s="148"/>
      <c r="X272" s="148"/>
      <c r="Y272" s="171"/>
      <c r="Z272" s="148"/>
      <c r="AA272" s="151"/>
      <c r="AB272" s="172"/>
      <c r="AC272" s="171"/>
      <c r="AD272" s="173"/>
      <c r="AE272" s="148"/>
      <c r="AF272" s="151"/>
      <c r="AG272" s="172"/>
      <c r="AH272" s="177"/>
      <c r="AI272" s="173"/>
      <c r="AJ272" s="148"/>
      <c r="AK272" s="151"/>
      <c r="AL272" s="172"/>
      <c r="AM272" s="177"/>
      <c r="AN272" s="173"/>
      <c r="AO272" s="148"/>
      <c r="AP272" s="177"/>
      <c r="AQ272" s="173"/>
      <c r="AR272" s="148"/>
      <c r="AS272" s="149"/>
      <c r="AT272" s="172"/>
      <c r="AU272" s="177"/>
      <c r="AV272" s="173"/>
      <c r="AW272" s="148"/>
      <c r="AX272" s="148"/>
      <c r="AY272" s="173"/>
      <c r="AZ272" s="371"/>
    </row>
    <row r="273" spans="1:52" ht="18.75" customHeight="1">
      <c r="A273" s="372" t="s">
        <v>337</v>
      </c>
      <c r="B273" s="375" t="s">
        <v>382</v>
      </c>
      <c r="C273" s="375" t="s">
        <v>307</v>
      </c>
      <c r="D273" s="174" t="s">
        <v>41</v>
      </c>
      <c r="E273" s="301">
        <f>E274+E275+E276</f>
        <v>7978.7596800000001</v>
      </c>
      <c r="F273" s="147">
        <f t="shared" si="503"/>
        <v>0</v>
      </c>
      <c r="G273" s="175">
        <f>F273/E273</f>
        <v>0</v>
      </c>
      <c r="H273" s="168">
        <v>0</v>
      </c>
      <c r="I273" s="168">
        <v>0</v>
      </c>
      <c r="J273" s="168">
        <v>0</v>
      </c>
      <c r="K273" s="168">
        <f t="shared" ref="K273:L273" si="529">K274+K275+K276+K278+K279</f>
        <v>0</v>
      </c>
      <c r="L273" s="168">
        <f t="shared" si="529"/>
        <v>0</v>
      </c>
      <c r="M273" s="168"/>
      <c r="N273" s="168"/>
      <c r="O273" s="168"/>
      <c r="P273" s="168"/>
      <c r="Q273" s="168">
        <f t="shared" ref="Q273:R273" si="530">Q274+Q275+Q276+Q278+Q279</f>
        <v>0</v>
      </c>
      <c r="R273" s="168">
        <f t="shared" si="530"/>
        <v>0</v>
      </c>
      <c r="S273" s="168">
        <v>0</v>
      </c>
      <c r="T273" s="168">
        <f t="shared" ref="T273:U273" si="531">T274+T275+T276+T278+T279</f>
        <v>0</v>
      </c>
      <c r="U273" s="168">
        <f t="shared" si="531"/>
        <v>0</v>
      </c>
      <c r="V273" s="168"/>
      <c r="W273" s="168">
        <f t="shared" ref="W273:X273" si="532">W274+W275+W276+W278+W279</f>
        <v>0</v>
      </c>
      <c r="X273" s="168">
        <f t="shared" si="532"/>
        <v>0</v>
      </c>
      <c r="Y273" s="168"/>
      <c r="Z273" s="168">
        <f t="shared" ref="Z273:AC273" si="533">Z274+Z275+Z276+Z278+Z279</f>
        <v>0</v>
      </c>
      <c r="AA273" s="168">
        <f t="shared" si="533"/>
        <v>0</v>
      </c>
      <c r="AB273" s="168">
        <f t="shared" si="533"/>
        <v>0</v>
      </c>
      <c r="AC273" s="168">
        <f t="shared" si="533"/>
        <v>0</v>
      </c>
      <c r="AD273" s="168"/>
      <c r="AE273" s="168">
        <f t="shared" ref="AE273:AH273" si="534">AE274+AE275+AE276+AE278+AE279</f>
        <v>0</v>
      </c>
      <c r="AF273" s="168">
        <f t="shared" si="534"/>
        <v>0</v>
      </c>
      <c r="AG273" s="168">
        <f t="shared" si="534"/>
        <v>0</v>
      </c>
      <c r="AH273" s="168">
        <f t="shared" si="534"/>
        <v>0</v>
      </c>
      <c r="AI273" s="168"/>
      <c r="AJ273" s="168">
        <f t="shared" ref="AJ273:AM273" si="535">AJ274+AJ275+AJ276+AJ278+AJ279</f>
        <v>0</v>
      </c>
      <c r="AK273" s="168">
        <f t="shared" si="535"/>
        <v>0</v>
      </c>
      <c r="AL273" s="168">
        <f t="shared" si="535"/>
        <v>0</v>
      </c>
      <c r="AM273" s="219">
        <f t="shared" si="535"/>
        <v>0</v>
      </c>
      <c r="AN273" s="181" t="e">
        <f>AM273/AJ273</f>
        <v>#DIV/0!</v>
      </c>
      <c r="AO273" s="168">
        <f t="shared" ref="AO273:AP273" si="536">AO274+AO275+AO276+AO278+AO279</f>
        <v>0</v>
      </c>
      <c r="AP273" s="168">
        <f t="shared" si="536"/>
        <v>0</v>
      </c>
      <c r="AQ273" s="168"/>
      <c r="AR273" s="168">
        <f t="shared" ref="AR273:AU273" si="537">AR274+AR275+AR276+AR278+AR279</f>
        <v>0</v>
      </c>
      <c r="AS273" s="168">
        <f t="shared" si="537"/>
        <v>0</v>
      </c>
      <c r="AT273" s="168">
        <f t="shared" si="537"/>
        <v>0</v>
      </c>
      <c r="AU273" s="219">
        <f t="shared" si="537"/>
        <v>0</v>
      </c>
      <c r="AV273" s="210"/>
      <c r="AW273" s="168">
        <f t="shared" ref="AW273:AX273" si="538">AW274+AW275+AW276+AW278+AW279</f>
        <v>7978.7596800000001</v>
      </c>
      <c r="AX273" s="168">
        <f t="shared" si="538"/>
        <v>0</v>
      </c>
      <c r="AY273" s="168"/>
      <c r="AZ273" s="369"/>
    </row>
    <row r="274" spans="1:52" ht="31.2">
      <c r="A274" s="373"/>
      <c r="B274" s="376"/>
      <c r="C274" s="376"/>
      <c r="D274" s="176" t="s">
        <v>37</v>
      </c>
      <c r="E274" s="301">
        <f t="shared" ref="E274:E279" si="539">H274+K274+N274+Q274+T274+W274+Z274+AE274+AJ274+AO274+AR274+AW274</f>
        <v>0</v>
      </c>
      <c r="F274" s="147">
        <f t="shared" si="503"/>
        <v>0</v>
      </c>
      <c r="G274" s="170"/>
      <c r="H274" s="168">
        <v>0</v>
      </c>
      <c r="I274" s="168">
        <v>0</v>
      </c>
      <c r="J274" s="168">
        <v>0</v>
      </c>
      <c r="K274" s="148"/>
      <c r="L274" s="148"/>
      <c r="M274" s="171"/>
      <c r="N274" s="148"/>
      <c r="O274" s="148"/>
      <c r="P274" s="173"/>
      <c r="Q274" s="148"/>
      <c r="R274" s="148"/>
      <c r="S274" s="171"/>
      <c r="T274" s="148"/>
      <c r="U274" s="148"/>
      <c r="V274" s="171"/>
      <c r="W274" s="148"/>
      <c r="X274" s="148"/>
      <c r="Y274" s="171"/>
      <c r="Z274" s="148"/>
      <c r="AA274" s="151"/>
      <c r="AB274" s="172"/>
      <c r="AC274" s="171"/>
      <c r="AD274" s="173"/>
      <c r="AE274" s="148"/>
      <c r="AF274" s="151"/>
      <c r="AG274" s="172"/>
      <c r="AH274" s="177"/>
      <c r="AI274" s="173"/>
      <c r="AJ274" s="148"/>
      <c r="AK274" s="151"/>
      <c r="AL274" s="172"/>
      <c r="AM274" s="281"/>
      <c r="AN274" s="173"/>
      <c r="AO274" s="178"/>
      <c r="AP274" s="148"/>
      <c r="AQ274" s="148"/>
      <c r="AR274" s="148"/>
      <c r="AS274" s="149"/>
      <c r="AT274" s="172"/>
      <c r="AU274" s="281"/>
      <c r="AV274" s="173"/>
      <c r="AW274" s="148"/>
      <c r="AX274" s="150"/>
      <c r="AY274" s="173"/>
      <c r="AZ274" s="370"/>
    </row>
    <row r="275" spans="1:52" ht="64.5" customHeight="1">
      <c r="A275" s="373"/>
      <c r="B275" s="376"/>
      <c r="C275" s="376"/>
      <c r="D275" s="179" t="s">
        <v>2</v>
      </c>
      <c r="E275" s="301">
        <f t="shared" si="539"/>
        <v>0</v>
      </c>
      <c r="F275" s="147">
        <f t="shared" ref="E275:F300" si="540">I275+L275+O275+R275+U275+X275+AC275+AH275+AM275+AP275+AU275+AX275</f>
        <v>0</v>
      </c>
      <c r="G275" s="180"/>
      <c r="H275" s="168">
        <v>0</v>
      </c>
      <c r="I275" s="168">
        <v>0</v>
      </c>
      <c r="J275" s="168">
        <v>0</v>
      </c>
      <c r="K275" s="153"/>
      <c r="L275" s="153"/>
      <c r="M275" s="154"/>
      <c r="N275" s="153"/>
      <c r="O275" s="153"/>
      <c r="P275" s="181"/>
      <c r="Q275" s="153"/>
      <c r="R275" s="153"/>
      <c r="S275" s="154"/>
      <c r="T275" s="153"/>
      <c r="U275" s="153"/>
      <c r="V275" s="154"/>
      <c r="W275" s="153"/>
      <c r="X275" s="153"/>
      <c r="Y275" s="154"/>
      <c r="Z275" s="153"/>
      <c r="AA275" s="157"/>
      <c r="AB275" s="158"/>
      <c r="AC275" s="154"/>
      <c r="AD275" s="181"/>
      <c r="AE275" s="153"/>
      <c r="AF275" s="157"/>
      <c r="AG275" s="158"/>
      <c r="AH275" s="182"/>
      <c r="AI275" s="181"/>
      <c r="AJ275" s="153"/>
      <c r="AK275" s="157"/>
      <c r="AL275" s="158"/>
      <c r="AM275" s="280"/>
      <c r="AN275" s="181"/>
      <c r="AO275" s="160"/>
      <c r="AP275" s="154"/>
      <c r="AQ275" s="154"/>
      <c r="AR275" s="153"/>
      <c r="AS275" s="155"/>
      <c r="AT275" s="158"/>
      <c r="AU275" s="280"/>
      <c r="AV275" s="181"/>
      <c r="AW275" s="153"/>
      <c r="AX275" s="156"/>
      <c r="AY275" s="181"/>
      <c r="AZ275" s="370"/>
    </row>
    <row r="276" spans="1:52" ht="21.75" customHeight="1">
      <c r="A276" s="373"/>
      <c r="B276" s="376"/>
      <c r="C276" s="376"/>
      <c r="D276" s="294" t="s">
        <v>284</v>
      </c>
      <c r="E276" s="301">
        <f t="shared" si="540"/>
        <v>7978.7596800000001</v>
      </c>
      <c r="F276" s="147">
        <f t="shared" si="540"/>
        <v>0</v>
      </c>
      <c r="G276" s="180">
        <f>F276/E276</f>
        <v>0</v>
      </c>
      <c r="H276" s="168">
        <v>0</v>
      </c>
      <c r="I276" s="168">
        <v>0</v>
      </c>
      <c r="J276" s="168">
        <v>0</v>
      </c>
      <c r="K276" s="153">
        <v>0</v>
      </c>
      <c r="L276" s="153">
        <v>0</v>
      </c>
      <c r="M276" s="154"/>
      <c r="N276" s="153"/>
      <c r="O276" s="153"/>
      <c r="P276" s="181"/>
      <c r="Q276" s="153"/>
      <c r="R276" s="153"/>
      <c r="S276" s="154"/>
      <c r="T276" s="153"/>
      <c r="U276" s="153"/>
      <c r="V276" s="154"/>
      <c r="W276" s="153"/>
      <c r="X276" s="153"/>
      <c r="Y276" s="154"/>
      <c r="Z276" s="153"/>
      <c r="AA276" s="157"/>
      <c r="AB276" s="158"/>
      <c r="AC276" s="154"/>
      <c r="AD276" s="181"/>
      <c r="AE276" s="153"/>
      <c r="AF276" s="157"/>
      <c r="AG276" s="158"/>
      <c r="AH276" s="182"/>
      <c r="AI276" s="181"/>
      <c r="AJ276" s="153"/>
      <c r="AK276" s="157"/>
      <c r="AL276" s="158"/>
      <c r="AM276" s="280"/>
      <c r="AN276" s="181" t="e">
        <f>AM276/AJ276</f>
        <v>#DIV/0!</v>
      </c>
      <c r="AO276" s="153"/>
      <c r="AP276" s="182"/>
      <c r="AQ276" s="181"/>
      <c r="AR276" s="153"/>
      <c r="AS276" s="157"/>
      <c r="AT276" s="158"/>
      <c r="AU276" s="280"/>
      <c r="AV276" s="181"/>
      <c r="AW276" s="147">
        <v>7978.7596800000001</v>
      </c>
      <c r="AX276" s="156"/>
      <c r="AY276" s="159"/>
      <c r="AZ276" s="370"/>
    </row>
    <row r="277" spans="1:52" ht="87.75" customHeight="1">
      <c r="A277" s="373"/>
      <c r="B277" s="376"/>
      <c r="C277" s="376"/>
      <c r="D277" s="294" t="s">
        <v>289</v>
      </c>
      <c r="E277" s="301">
        <f t="shared" si="539"/>
        <v>0</v>
      </c>
      <c r="F277" s="147">
        <f t="shared" si="540"/>
        <v>0</v>
      </c>
      <c r="G277" s="152"/>
      <c r="H277" s="168">
        <v>0</v>
      </c>
      <c r="I277" s="168">
        <v>0</v>
      </c>
      <c r="J277" s="168">
        <v>0</v>
      </c>
      <c r="K277" s="162"/>
      <c r="L277" s="162"/>
      <c r="M277" s="161"/>
      <c r="N277" s="162"/>
      <c r="O277" s="162"/>
      <c r="P277" s="167"/>
      <c r="Q277" s="162"/>
      <c r="R277" s="162"/>
      <c r="S277" s="161"/>
      <c r="T277" s="162"/>
      <c r="U277" s="162"/>
      <c r="V277" s="161"/>
      <c r="W277" s="162"/>
      <c r="X277" s="162"/>
      <c r="Y277" s="161"/>
      <c r="Z277" s="162"/>
      <c r="AA277" s="164"/>
      <c r="AB277" s="165"/>
      <c r="AC277" s="161"/>
      <c r="AD277" s="167"/>
      <c r="AE277" s="162"/>
      <c r="AF277" s="164"/>
      <c r="AG277" s="165"/>
      <c r="AH277" s="185"/>
      <c r="AI277" s="167"/>
      <c r="AJ277" s="162"/>
      <c r="AK277" s="164"/>
      <c r="AL277" s="165"/>
      <c r="AM277" s="185"/>
      <c r="AN277" s="167"/>
      <c r="AO277" s="162"/>
      <c r="AP277" s="185"/>
      <c r="AQ277" s="167"/>
      <c r="AR277" s="162"/>
      <c r="AS277" s="166"/>
      <c r="AT277" s="165"/>
      <c r="AU277" s="185"/>
      <c r="AV277" s="167"/>
      <c r="AW277" s="153"/>
      <c r="AX277" s="163"/>
      <c r="AY277" s="167"/>
      <c r="AZ277" s="370"/>
    </row>
    <row r="278" spans="1:52" ht="21.75" customHeight="1">
      <c r="A278" s="373"/>
      <c r="B278" s="376"/>
      <c r="C278" s="376"/>
      <c r="D278" s="294" t="s">
        <v>285</v>
      </c>
      <c r="E278" s="301">
        <f t="shared" si="539"/>
        <v>0</v>
      </c>
      <c r="F278" s="147">
        <f t="shared" si="540"/>
        <v>0</v>
      </c>
      <c r="G278" s="152"/>
      <c r="H278" s="168">
        <v>0</v>
      </c>
      <c r="I278" s="168">
        <v>0</v>
      </c>
      <c r="J278" s="168">
        <v>0</v>
      </c>
      <c r="K278" s="162"/>
      <c r="L278" s="162"/>
      <c r="M278" s="161"/>
      <c r="N278" s="162"/>
      <c r="O278" s="162"/>
      <c r="P278" s="167"/>
      <c r="Q278" s="162"/>
      <c r="R278" s="162"/>
      <c r="S278" s="161"/>
      <c r="T278" s="162"/>
      <c r="U278" s="162"/>
      <c r="V278" s="161"/>
      <c r="W278" s="162"/>
      <c r="X278" s="162"/>
      <c r="Y278" s="161"/>
      <c r="Z278" s="162"/>
      <c r="AA278" s="164"/>
      <c r="AB278" s="165"/>
      <c r="AC278" s="161"/>
      <c r="AD278" s="167"/>
      <c r="AE278" s="162"/>
      <c r="AF278" s="164"/>
      <c r="AG278" s="165"/>
      <c r="AH278" s="185"/>
      <c r="AI278" s="167"/>
      <c r="AJ278" s="162"/>
      <c r="AK278" s="164"/>
      <c r="AL278" s="165"/>
      <c r="AM278" s="185"/>
      <c r="AN278" s="167"/>
      <c r="AO278" s="162"/>
      <c r="AP278" s="185"/>
      <c r="AQ278" s="167"/>
      <c r="AR278" s="162"/>
      <c r="AS278" s="166"/>
      <c r="AT278" s="165"/>
      <c r="AU278" s="185"/>
      <c r="AV278" s="167"/>
      <c r="AW278" s="162"/>
      <c r="AX278" s="163"/>
      <c r="AY278" s="167"/>
      <c r="AZ278" s="370"/>
    </row>
    <row r="279" spans="1:52" ht="33.75" customHeight="1">
      <c r="A279" s="374"/>
      <c r="B279" s="377"/>
      <c r="C279" s="377"/>
      <c r="D279" s="169" t="s">
        <v>43</v>
      </c>
      <c r="E279" s="301">
        <f t="shared" si="539"/>
        <v>0</v>
      </c>
      <c r="F279" s="147">
        <f t="shared" si="540"/>
        <v>0</v>
      </c>
      <c r="G279" s="170"/>
      <c r="H279" s="168">
        <v>0</v>
      </c>
      <c r="I279" s="168">
        <v>0</v>
      </c>
      <c r="J279" s="168">
        <v>0</v>
      </c>
      <c r="K279" s="148"/>
      <c r="L279" s="148"/>
      <c r="M279" s="171"/>
      <c r="N279" s="148"/>
      <c r="O279" s="148"/>
      <c r="P279" s="173"/>
      <c r="Q279" s="148"/>
      <c r="R279" s="148"/>
      <c r="S279" s="171"/>
      <c r="T279" s="148"/>
      <c r="U279" s="148"/>
      <c r="V279" s="171"/>
      <c r="W279" s="148"/>
      <c r="X279" s="148"/>
      <c r="Y279" s="171"/>
      <c r="Z279" s="148"/>
      <c r="AA279" s="151"/>
      <c r="AB279" s="172"/>
      <c r="AC279" s="171"/>
      <c r="AD279" s="173"/>
      <c r="AE279" s="148"/>
      <c r="AF279" s="151"/>
      <c r="AG279" s="172"/>
      <c r="AH279" s="177"/>
      <c r="AI279" s="173"/>
      <c r="AJ279" s="148"/>
      <c r="AK279" s="151"/>
      <c r="AL279" s="172"/>
      <c r="AM279" s="177"/>
      <c r="AN279" s="173"/>
      <c r="AO279" s="148"/>
      <c r="AP279" s="177"/>
      <c r="AQ279" s="173"/>
      <c r="AR279" s="148"/>
      <c r="AS279" s="149"/>
      <c r="AT279" s="172"/>
      <c r="AU279" s="177"/>
      <c r="AV279" s="173"/>
      <c r="AW279" s="148"/>
      <c r="AX279" s="148"/>
      <c r="AY279" s="173"/>
      <c r="AZ279" s="371"/>
    </row>
    <row r="280" spans="1:52" ht="18.75" customHeight="1">
      <c r="A280" s="372" t="s">
        <v>337</v>
      </c>
      <c r="B280" s="375" t="s">
        <v>407</v>
      </c>
      <c r="C280" s="375" t="s">
        <v>307</v>
      </c>
      <c r="D280" s="174" t="s">
        <v>41</v>
      </c>
      <c r="E280" s="301">
        <f>E281+E282+E283</f>
        <v>99.94</v>
      </c>
      <c r="F280" s="147">
        <f t="shared" si="540"/>
        <v>99.94</v>
      </c>
      <c r="G280" s="175">
        <f>F280/E280</f>
        <v>1</v>
      </c>
      <c r="H280" s="168">
        <v>0</v>
      </c>
      <c r="I280" s="168">
        <v>0</v>
      </c>
      <c r="J280" s="168">
        <v>0</v>
      </c>
      <c r="K280" s="168">
        <f t="shared" ref="K280:L280" si="541">K281+K282+K283+K285+K286</f>
        <v>0</v>
      </c>
      <c r="L280" s="168">
        <f t="shared" si="541"/>
        <v>0</v>
      </c>
      <c r="M280" s="168"/>
      <c r="N280" s="168"/>
      <c r="O280" s="168"/>
      <c r="P280" s="168"/>
      <c r="Q280" s="168">
        <f t="shared" ref="Q280:R280" si="542">Q281+Q282+Q283+Q285+Q286</f>
        <v>99.94</v>
      </c>
      <c r="R280" s="168">
        <f t="shared" si="542"/>
        <v>99.94</v>
      </c>
      <c r="S280" s="168">
        <f>R280/Q280*100</f>
        <v>100</v>
      </c>
      <c r="T280" s="168">
        <f t="shared" ref="T280:U280" si="543">T281+T282+T283+T285+T286</f>
        <v>0</v>
      </c>
      <c r="U280" s="168">
        <f t="shared" si="543"/>
        <v>0</v>
      </c>
      <c r="V280" s="168"/>
      <c r="W280" s="168">
        <f t="shared" ref="W280:X280" si="544">W281+W282+W283+W285+W286</f>
        <v>0</v>
      </c>
      <c r="X280" s="168">
        <f t="shared" si="544"/>
        <v>0</v>
      </c>
      <c r="Y280" s="168"/>
      <c r="Z280" s="168">
        <f t="shared" ref="Z280:AC280" si="545">Z281+Z282+Z283+Z285+Z286</f>
        <v>0</v>
      </c>
      <c r="AA280" s="168">
        <f t="shared" si="545"/>
        <v>0</v>
      </c>
      <c r="AB280" s="168">
        <f t="shared" si="545"/>
        <v>0</v>
      </c>
      <c r="AC280" s="168">
        <f t="shared" si="545"/>
        <v>0</v>
      </c>
      <c r="AD280" s="210" t="e">
        <f>AC280/Z280</f>
        <v>#DIV/0!</v>
      </c>
      <c r="AE280" s="168">
        <f t="shared" ref="AE280:AH280" si="546">AE281+AE282+AE283+AE285+AE286</f>
        <v>0</v>
      </c>
      <c r="AF280" s="168">
        <f t="shared" si="546"/>
        <v>0</v>
      </c>
      <c r="AG280" s="168">
        <f t="shared" si="546"/>
        <v>0</v>
      </c>
      <c r="AH280" s="219">
        <f t="shared" si="546"/>
        <v>0</v>
      </c>
      <c r="AI280" s="210" t="e">
        <f>AH280/AE280</f>
        <v>#DIV/0!</v>
      </c>
      <c r="AJ280" s="168">
        <f t="shared" ref="AJ280:AM280" si="547">AJ281+AJ282+AJ283+AJ285+AJ286</f>
        <v>0</v>
      </c>
      <c r="AK280" s="168">
        <f t="shared" si="547"/>
        <v>0</v>
      </c>
      <c r="AL280" s="168">
        <f t="shared" si="547"/>
        <v>0</v>
      </c>
      <c r="AM280" s="219">
        <f t="shared" si="547"/>
        <v>0</v>
      </c>
      <c r="AN280" s="210" t="e">
        <f>AM280/AJ280</f>
        <v>#DIV/0!</v>
      </c>
      <c r="AO280" s="168">
        <f t="shared" ref="AO280:AP280" si="548">AO281+AO282+AO283+AO285+AO286</f>
        <v>0</v>
      </c>
      <c r="AP280" s="168">
        <f t="shared" si="548"/>
        <v>0</v>
      </c>
      <c r="AQ280" s="168"/>
      <c r="AR280" s="168">
        <f t="shared" ref="AR280:AU280" si="549">AR281+AR282+AR283+AR285+AR286</f>
        <v>0</v>
      </c>
      <c r="AS280" s="168">
        <f t="shared" si="549"/>
        <v>0</v>
      </c>
      <c r="AT280" s="168">
        <f t="shared" si="549"/>
        <v>0</v>
      </c>
      <c r="AU280" s="168">
        <f t="shared" si="549"/>
        <v>0</v>
      </c>
      <c r="AV280" s="168"/>
      <c r="AW280" s="168">
        <f t="shared" ref="AW280:AX280" si="550">AW281+AW282+AW283+AW285+AW286</f>
        <v>0</v>
      </c>
      <c r="AX280" s="168">
        <f t="shared" si="550"/>
        <v>0</v>
      </c>
      <c r="AY280" s="168"/>
      <c r="AZ280" s="369"/>
    </row>
    <row r="281" spans="1:52" ht="31.2">
      <c r="A281" s="373"/>
      <c r="B281" s="376"/>
      <c r="C281" s="376"/>
      <c r="D281" s="176" t="s">
        <v>37</v>
      </c>
      <c r="E281" s="301">
        <f t="shared" ref="E281:E282" si="551">H281+K281+N281+Q281+T281+W281+Z281+AE281+AJ281+AO281+AR281+AW281</f>
        <v>0</v>
      </c>
      <c r="F281" s="147">
        <f t="shared" si="540"/>
        <v>0</v>
      </c>
      <c r="G281" s="170"/>
      <c r="H281" s="168">
        <v>0</v>
      </c>
      <c r="I281" s="168">
        <v>0</v>
      </c>
      <c r="J281" s="168">
        <v>0</v>
      </c>
      <c r="K281" s="148"/>
      <c r="L281" s="148"/>
      <c r="M281" s="171"/>
      <c r="N281" s="148"/>
      <c r="O281" s="148"/>
      <c r="P281" s="173"/>
      <c r="Q281" s="148"/>
      <c r="R281" s="148"/>
      <c r="S281" s="171"/>
      <c r="T281" s="148"/>
      <c r="U281" s="148"/>
      <c r="V281" s="171"/>
      <c r="W281" s="148"/>
      <c r="X281" s="148"/>
      <c r="Y281" s="171"/>
      <c r="Z281" s="148"/>
      <c r="AA281" s="151"/>
      <c r="AB281" s="172"/>
      <c r="AC281" s="171"/>
      <c r="AD281" s="173"/>
      <c r="AE281" s="148"/>
      <c r="AF281" s="151"/>
      <c r="AG281" s="172"/>
      <c r="AH281" s="281"/>
      <c r="AI281" s="173"/>
      <c r="AJ281" s="148"/>
      <c r="AK281" s="151"/>
      <c r="AL281" s="172"/>
      <c r="AM281" s="281"/>
      <c r="AN281" s="173"/>
      <c r="AO281" s="178"/>
      <c r="AP281" s="148"/>
      <c r="AQ281" s="148"/>
      <c r="AR281" s="148"/>
      <c r="AS281" s="149"/>
      <c r="AT281" s="172"/>
      <c r="AU281" s="177"/>
      <c r="AV281" s="173"/>
      <c r="AW281" s="148"/>
      <c r="AX281" s="150"/>
      <c r="AY281" s="173"/>
      <c r="AZ281" s="370"/>
    </row>
    <row r="282" spans="1:52" ht="64.5" customHeight="1">
      <c r="A282" s="373"/>
      <c r="B282" s="376"/>
      <c r="C282" s="376"/>
      <c r="D282" s="179" t="s">
        <v>2</v>
      </c>
      <c r="E282" s="301">
        <f t="shared" si="551"/>
        <v>0</v>
      </c>
      <c r="F282" s="147">
        <f t="shared" si="540"/>
        <v>0</v>
      </c>
      <c r="G282" s="180"/>
      <c r="H282" s="168">
        <v>0</v>
      </c>
      <c r="I282" s="168">
        <v>0</v>
      </c>
      <c r="J282" s="168">
        <v>0</v>
      </c>
      <c r="K282" s="153"/>
      <c r="L282" s="153"/>
      <c r="M282" s="154"/>
      <c r="N282" s="153"/>
      <c r="O282" s="153"/>
      <c r="P282" s="181"/>
      <c r="Q282" s="153"/>
      <c r="R282" s="153"/>
      <c r="S282" s="154"/>
      <c r="T282" s="153"/>
      <c r="U282" s="153"/>
      <c r="V282" s="154"/>
      <c r="W282" s="153"/>
      <c r="X282" s="153"/>
      <c r="Y282" s="154"/>
      <c r="Z282" s="153"/>
      <c r="AA282" s="157"/>
      <c r="AB282" s="158"/>
      <c r="AC282" s="154"/>
      <c r="AD282" s="181"/>
      <c r="AE282" s="153"/>
      <c r="AF282" s="157"/>
      <c r="AG282" s="158"/>
      <c r="AH282" s="280"/>
      <c r="AI282" s="181"/>
      <c r="AJ282" s="153"/>
      <c r="AK282" s="157"/>
      <c r="AL282" s="158"/>
      <c r="AM282" s="280"/>
      <c r="AN282" s="181"/>
      <c r="AO282" s="160"/>
      <c r="AP282" s="154"/>
      <c r="AQ282" s="154"/>
      <c r="AR282" s="153"/>
      <c r="AS282" s="155"/>
      <c r="AT282" s="158"/>
      <c r="AU282" s="182"/>
      <c r="AV282" s="181"/>
      <c r="AW282" s="153"/>
      <c r="AX282" s="156"/>
      <c r="AY282" s="181"/>
      <c r="AZ282" s="370"/>
    </row>
    <row r="283" spans="1:52" ht="21.75" customHeight="1">
      <c r="A283" s="373"/>
      <c r="B283" s="376"/>
      <c r="C283" s="376"/>
      <c r="D283" s="294" t="s">
        <v>284</v>
      </c>
      <c r="E283" s="301">
        <f t="shared" si="540"/>
        <v>99.94</v>
      </c>
      <c r="F283" s="147">
        <f t="shared" si="540"/>
        <v>99.94</v>
      </c>
      <c r="G283" s="168">
        <f>F283/E283*100</f>
        <v>100</v>
      </c>
      <c r="H283" s="168">
        <v>0</v>
      </c>
      <c r="I283" s="168">
        <v>0</v>
      </c>
      <c r="J283" s="168">
        <v>0</v>
      </c>
      <c r="K283" s="153">
        <v>0</v>
      </c>
      <c r="L283" s="153">
        <v>0</v>
      </c>
      <c r="M283" s="154"/>
      <c r="N283" s="153"/>
      <c r="O283" s="153"/>
      <c r="P283" s="181"/>
      <c r="Q283" s="153">
        <v>99.94</v>
      </c>
      <c r="R283" s="153">
        <v>99.94</v>
      </c>
      <c r="S283" s="168">
        <f>R283/Q283*100</f>
        <v>100</v>
      </c>
      <c r="T283" s="153"/>
      <c r="U283" s="153"/>
      <c r="V283" s="154"/>
      <c r="W283" s="153"/>
      <c r="X283" s="153"/>
      <c r="Y283" s="154"/>
      <c r="Z283" s="153"/>
      <c r="AA283" s="157"/>
      <c r="AB283" s="158"/>
      <c r="AC283" s="264"/>
      <c r="AD283" s="181" t="e">
        <f>AC283/Z283</f>
        <v>#DIV/0!</v>
      </c>
      <c r="AE283" s="153"/>
      <c r="AF283" s="157"/>
      <c r="AG283" s="158"/>
      <c r="AH283" s="280"/>
      <c r="AI283" s="181" t="e">
        <f>AH283/AE283</f>
        <v>#DIV/0!</v>
      </c>
      <c r="AJ283" s="153"/>
      <c r="AK283" s="157"/>
      <c r="AL283" s="158"/>
      <c r="AM283" s="280"/>
      <c r="AN283" s="181" t="e">
        <f>AM283/AJ283</f>
        <v>#DIV/0!</v>
      </c>
      <c r="AO283" s="153"/>
      <c r="AP283" s="182"/>
      <c r="AQ283" s="181"/>
      <c r="AR283" s="153">
        <v>0</v>
      </c>
      <c r="AS283" s="157"/>
      <c r="AT283" s="158"/>
      <c r="AU283" s="182"/>
      <c r="AV283" s="181"/>
      <c r="AW283" s="153"/>
      <c r="AX283" s="156"/>
      <c r="AY283" s="159"/>
      <c r="AZ283" s="370"/>
    </row>
    <row r="284" spans="1:52" ht="87.75" customHeight="1">
      <c r="A284" s="373"/>
      <c r="B284" s="376"/>
      <c r="C284" s="376"/>
      <c r="D284" s="294" t="s">
        <v>289</v>
      </c>
      <c r="E284" s="301">
        <f t="shared" ref="E284:E286" si="552">H284+K284+N284+Q284+T284+W284+Z284+AE284+AJ284+AO284+AR284+AW284</f>
        <v>0</v>
      </c>
      <c r="F284" s="147">
        <f t="shared" si="540"/>
        <v>0</v>
      </c>
      <c r="G284" s="152"/>
      <c r="H284" s="168">
        <v>0</v>
      </c>
      <c r="I284" s="168">
        <v>0</v>
      </c>
      <c r="J284" s="168">
        <v>0</v>
      </c>
      <c r="K284" s="162"/>
      <c r="L284" s="162"/>
      <c r="M284" s="161"/>
      <c r="N284" s="162"/>
      <c r="O284" s="162"/>
      <c r="P284" s="167"/>
      <c r="Q284" s="162"/>
      <c r="R284" s="162"/>
      <c r="S284" s="161"/>
      <c r="T284" s="162"/>
      <c r="U284" s="162"/>
      <c r="V284" s="161"/>
      <c r="W284" s="162"/>
      <c r="X284" s="162"/>
      <c r="Y284" s="161"/>
      <c r="Z284" s="162"/>
      <c r="AA284" s="164"/>
      <c r="AB284" s="165"/>
      <c r="AC284" s="161"/>
      <c r="AD284" s="167"/>
      <c r="AE284" s="162"/>
      <c r="AF284" s="164"/>
      <c r="AG284" s="165"/>
      <c r="AH284" s="282"/>
      <c r="AI284" s="167"/>
      <c r="AJ284" s="162"/>
      <c r="AK284" s="164"/>
      <c r="AL284" s="165"/>
      <c r="AM284" s="185"/>
      <c r="AN284" s="167"/>
      <c r="AO284" s="162"/>
      <c r="AP284" s="185"/>
      <c r="AQ284" s="167"/>
      <c r="AR284" s="162"/>
      <c r="AS284" s="166"/>
      <c r="AT284" s="165"/>
      <c r="AU284" s="185"/>
      <c r="AV284" s="167"/>
      <c r="AW284" s="153"/>
      <c r="AX284" s="163"/>
      <c r="AY284" s="167"/>
      <c r="AZ284" s="370"/>
    </row>
    <row r="285" spans="1:52" ht="21.75" customHeight="1">
      <c r="A285" s="373"/>
      <c r="B285" s="376"/>
      <c r="C285" s="376"/>
      <c r="D285" s="294" t="s">
        <v>285</v>
      </c>
      <c r="E285" s="301">
        <f t="shared" si="552"/>
        <v>0</v>
      </c>
      <c r="F285" s="147">
        <f t="shared" si="540"/>
        <v>0</v>
      </c>
      <c r="G285" s="152"/>
      <c r="H285" s="168">
        <v>0</v>
      </c>
      <c r="I285" s="168">
        <v>0</v>
      </c>
      <c r="J285" s="168">
        <v>0</v>
      </c>
      <c r="K285" s="162"/>
      <c r="L285" s="162"/>
      <c r="M285" s="161"/>
      <c r="N285" s="162"/>
      <c r="O285" s="162"/>
      <c r="P285" s="167"/>
      <c r="Q285" s="162"/>
      <c r="R285" s="162"/>
      <c r="S285" s="161"/>
      <c r="T285" s="162"/>
      <c r="U285" s="162"/>
      <c r="V285" s="161"/>
      <c r="W285" s="162"/>
      <c r="X285" s="162"/>
      <c r="Y285" s="161"/>
      <c r="Z285" s="162"/>
      <c r="AA285" s="164"/>
      <c r="AB285" s="165"/>
      <c r="AC285" s="161"/>
      <c r="AD285" s="167"/>
      <c r="AE285" s="162"/>
      <c r="AF285" s="164"/>
      <c r="AG285" s="165"/>
      <c r="AH285" s="282"/>
      <c r="AI285" s="167"/>
      <c r="AJ285" s="162"/>
      <c r="AK285" s="164"/>
      <c r="AL285" s="165"/>
      <c r="AM285" s="185"/>
      <c r="AN285" s="167"/>
      <c r="AO285" s="162"/>
      <c r="AP285" s="185"/>
      <c r="AQ285" s="167"/>
      <c r="AR285" s="162"/>
      <c r="AS285" s="166"/>
      <c r="AT285" s="165"/>
      <c r="AU285" s="185"/>
      <c r="AV285" s="167"/>
      <c r="AW285" s="162"/>
      <c r="AX285" s="163"/>
      <c r="AY285" s="167"/>
      <c r="AZ285" s="370"/>
    </row>
    <row r="286" spans="1:52" ht="33.75" customHeight="1">
      <c r="A286" s="374"/>
      <c r="B286" s="377"/>
      <c r="C286" s="377"/>
      <c r="D286" s="169" t="s">
        <v>43</v>
      </c>
      <c r="E286" s="301">
        <f t="shared" si="552"/>
        <v>0</v>
      </c>
      <c r="F286" s="147">
        <f t="shared" si="540"/>
        <v>0</v>
      </c>
      <c r="G286" s="170"/>
      <c r="H286" s="168">
        <v>0</v>
      </c>
      <c r="I286" s="168">
        <v>0</v>
      </c>
      <c r="J286" s="168">
        <v>0</v>
      </c>
      <c r="K286" s="148"/>
      <c r="L286" s="148"/>
      <c r="M286" s="171"/>
      <c r="N286" s="148"/>
      <c r="O286" s="148"/>
      <c r="P286" s="173"/>
      <c r="Q286" s="148"/>
      <c r="R286" s="148"/>
      <c r="S286" s="171"/>
      <c r="T286" s="148"/>
      <c r="U286" s="148"/>
      <c r="V286" s="171"/>
      <c r="W286" s="148"/>
      <c r="X286" s="148"/>
      <c r="Y286" s="171"/>
      <c r="Z286" s="148"/>
      <c r="AA286" s="151"/>
      <c r="AB286" s="172"/>
      <c r="AC286" s="171"/>
      <c r="AD286" s="173"/>
      <c r="AE286" s="148"/>
      <c r="AF286" s="151"/>
      <c r="AG286" s="172"/>
      <c r="AH286" s="281"/>
      <c r="AI286" s="173"/>
      <c r="AJ286" s="148"/>
      <c r="AK286" s="151"/>
      <c r="AL286" s="172"/>
      <c r="AM286" s="177"/>
      <c r="AN286" s="173"/>
      <c r="AO286" s="148"/>
      <c r="AP286" s="177"/>
      <c r="AQ286" s="173"/>
      <c r="AR286" s="148"/>
      <c r="AS286" s="149"/>
      <c r="AT286" s="172"/>
      <c r="AU286" s="177"/>
      <c r="AV286" s="173"/>
      <c r="AW286" s="148"/>
      <c r="AX286" s="148"/>
      <c r="AY286" s="173"/>
      <c r="AZ286" s="371"/>
    </row>
    <row r="287" spans="1:52" ht="18.75" customHeight="1">
      <c r="A287" s="393" t="s">
        <v>384</v>
      </c>
      <c r="B287" s="402"/>
      <c r="C287" s="403"/>
      <c r="D287" s="174" t="s">
        <v>41</v>
      </c>
      <c r="E287" s="301">
        <f>E290+E289+E288</f>
        <v>46491.460180000002</v>
      </c>
      <c r="F287" s="147">
        <f>F290+F289+F288</f>
        <v>8381.1536699999997</v>
      </c>
      <c r="G287" s="175">
        <f>F287/E287</f>
        <v>0.18027297137045953</v>
      </c>
      <c r="H287" s="147">
        <f>H290+H289+H288</f>
        <v>0</v>
      </c>
      <c r="I287" s="147">
        <f>I290+I289+I288</f>
        <v>0</v>
      </c>
      <c r="J287" s="168" t="e">
        <f>I287/H287*100</f>
        <v>#DIV/0!</v>
      </c>
      <c r="K287" s="147">
        <f>K290+K289+K288</f>
        <v>1724.182</v>
      </c>
      <c r="L287" s="147">
        <f>L290+L289+L288</f>
        <v>1724.182</v>
      </c>
      <c r="M287" s="175">
        <f>L287/K287</f>
        <v>1</v>
      </c>
      <c r="N287" s="147">
        <f>N290+N289+N288</f>
        <v>1054.0040799999999</v>
      </c>
      <c r="O287" s="147">
        <f>O290+O289+O288</f>
        <v>1054.0040799999999</v>
      </c>
      <c r="P287" s="175">
        <f>O287/N287</f>
        <v>1</v>
      </c>
      <c r="Q287" s="147">
        <f>Q290+Q289+Q288</f>
        <v>2799.4760000000001</v>
      </c>
      <c r="R287" s="147">
        <f>R290+R289+R288</f>
        <v>2799.4760000000001</v>
      </c>
      <c r="S287" s="175">
        <f>R287/Q287</f>
        <v>1</v>
      </c>
      <c r="T287" s="147">
        <f>T290+T289+T288</f>
        <v>1697.0075899999999</v>
      </c>
      <c r="U287" s="147">
        <f>U290+U289+U288</f>
        <v>1697.0075899999999</v>
      </c>
      <c r="V287" s="175">
        <f>U287/T287</f>
        <v>1</v>
      </c>
      <c r="W287" s="147">
        <f>W290+W289+W288</f>
        <v>1106.4839999999999</v>
      </c>
      <c r="X287" s="147">
        <f>X290+X289+X288</f>
        <v>1106.4839999999999</v>
      </c>
      <c r="Y287" s="175">
        <f>X287/W287</f>
        <v>1</v>
      </c>
      <c r="Z287" s="147">
        <f t="shared" ref="Z287:AC287" si="553">Z290+Z289+Z288</f>
        <v>252.80610999999999</v>
      </c>
      <c r="AA287" s="147">
        <f t="shared" si="553"/>
        <v>0</v>
      </c>
      <c r="AB287" s="147">
        <f t="shared" si="553"/>
        <v>0</v>
      </c>
      <c r="AC287" s="147">
        <f t="shared" si="553"/>
        <v>0</v>
      </c>
      <c r="AD287" s="175">
        <f>AC287/Z287</f>
        <v>0</v>
      </c>
      <c r="AE287" s="147">
        <f t="shared" ref="AE287:AH287" si="554">AE290+AE289+AE288</f>
        <v>10222.379419999999</v>
      </c>
      <c r="AF287" s="147">
        <f t="shared" si="554"/>
        <v>0</v>
      </c>
      <c r="AG287" s="147">
        <f t="shared" si="554"/>
        <v>0</v>
      </c>
      <c r="AH287" s="147">
        <f t="shared" si="554"/>
        <v>0</v>
      </c>
      <c r="AI287" s="175">
        <f>AH287/AE287</f>
        <v>0</v>
      </c>
      <c r="AJ287" s="147">
        <f t="shared" ref="AJ287:AM287" si="555">AJ290+AJ289+AJ288</f>
        <v>0</v>
      </c>
      <c r="AK287" s="147">
        <f t="shared" si="555"/>
        <v>0</v>
      </c>
      <c r="AL287" s="147">
        <f t="shared" si="555"/>
        <v>0</v>
      </c>
      <c r="AM287" s="147">
        <f t="shared" si="555"/>
        <v>0</v>
      </c>
      <c r="AN287" s="175" t="e">
        <f>AM287/AJ287</f>
        <v>#DIV/0!</v>
      </c>
      <c r="AO287" s="147">
        <f>AO290+AO289+AO288</f>
        <v>0</v>
      </c>
      <c r="AP287" s="147">
        <f>AP290+AP289+AP288</f>
        <v>0</v>
      </c>
      <c r="AQ287" s="175" t="e">
        <f>AP287/AO287</f>
        <v>#DIV/0!</v>
      </c>
      <c r="AR287" s="147">
        <f t="shared" ref="AR287:AU287" si="556">AR290+AR289+AR288</f>
        <v>577.39626999999996</v>
      </c>
      <c r="AS287" s="147">
        <f t="shared" si="556"/>
        <v>0</v>
      </c>
      <c r="AT287" s="147">
        <f t="shared" si="556"/>
        <v>0</v>
      </c>
      <c r="AU287" s="147">
        <f t="shared" si="556"/>
        <v>0</v>
      </c>
      <c r="AV287" s="175">
        <f>AU287/AR287</f>
        <v>0</v>
      </c>
      <c r="AW287" s="147">
        <f>AW290+AW289+AW288</f>
        <v>26837.314709999999</v>
      </c>
      <c r="AX287" s="147">
        <f>AX290+AX289+AX288</f>
        <v>0</v>
      </c>
      <c r="AY287" s="175">
        <f>AX287/AW287</f>
        <v>0</v>
      </c>
      <c r="AZ287" s="369"/>
    </row>
    <row r="288" spans="1:52" ht="31.2">
      <c r="A288" s="396"/>
      <c r="B288" s="404"/>
      <c r="C288" s="405"/>
      <c r="D288" s="176" t="s">
        <v>37</v>
      </c>
      <c r="E288" s="301">
        <f>E281+E274+E267+E260+E253+E246+E239+E232+E218+E211</f>
        <v>0</v>
      </c>
      <c r="F288" s="147">
        <f>F281+F274+F267+F260+F253+F246+F239+F232+F218+F211</f>
        <v>0</v>
      </c>
      <c r="G288" s="170"/>
      <c r="H288" s="147">
        <f>H281+H274+H267+H260+H253+H246+H239+H232+H218+H211</f>
        <v>0</v>
      </c>
      <c r="I288" s="147">
        <f>I281+I274+I267+I260+I253+I246+I239+I232+I218+I211</f>
        <v>0</v>
      </c>
      <c r="J288" s="170"/>
      <c r="K288" s="147">
        <f>K281+K274+K267+K260+K253+K246+K239+K232+K218+K211</f>
        <v>0</v>
      </c>
      <c r="L288" s="147">
        <f>L281+L274+L267+L260+L253+L246+L239+L232+L218+L211</f>
        <v>0</v>
      </c>
      <c r="M288" s="170"/>
      <c r="N288" s="147">
        <f>N281+N274+N267+N260+N253+N246+N239+N232+N218+N211</f>
        <v>0</v>
      </c>
      <c r="O288" s="147">
        <f>O281+O274+O267+O260+O253+O246+O239+O232+O218+O211</f>
        <v>0</v>
      </c>
      <c r="P288" s="170"/>
      <c r="Q288" s="147">
        <f>Q281+Q274+Q267+Q260+Q253+Q246+Q239+Q232+Q218+Q211</f>
        <v>0</v>
      </c>
      <c r="R288" s="147">
        <f>R281+R274+R267+R260+R253+R246+R239+R232+R218+R211</f>
        <v>0</v>
      </c>
      <c r="S288" s="170"/>
      <c r="T288" s="147">
        <f>T281+T274+T267+T260+T253+T246+T239+T232+T218+T211</f>
        <v>0</v>
      </c>
      <c r="U288" s="147">
        <f>U281+U274+U267+U260+U253+U246+U239+U232+U218+U211</f>
        <v>0</v>
      </c>
      <c r="V288" s="170"/>
      <c r="W288" s="147">
        <f>W281+W274+W267+W260+W253+W246+W239+W232+W218+W211</f>
        <v>0</v>
      </c>
      <c r="X288" s="147">
        <f>X281+X274+X267+X260+X253+X246+X239+X232+X218+X211</f>
        <v>0</v>
      </c>
      <c r="Y288" s="170"/>
      <c r="Z288" s="147">
        <f t="shared" ref="Z288:AC288" si="557">Z281+Z274+Z267+Z260+Z253+Z246+Z239+Z232+Z218+Z211</f>
        <v>0</v>
      </c>
      <c r="AA288" s="147">
        <f t="shared" si="557"/>
        <v>0</v>
      </c>
      <c r="AB288" s="147">
        <f t="shared" si="557"/>
        <v>0</v>
      </c>
      <c r="AC288" s="147">
        <f t="shared" si="557"/>
        <v>0</v>
      </c>
      <c r="AD288" s="170"/>
      <c r="AE288" s="147">
        <f t="shared" ref="AE288:AH288" si="558">AE281+AE274+AE267+AE260+AE253+AE246+AE239+AE232+AE218+AE211</f>
        <v>0</v>
      </c>
      <c r="AF288" s="147">
        <f t="shared" si="558"/>
        <v>0</v>
      </c>
      <c r="AG288" s="147">
        <f t="shared" si="558"/>
        <v>0</v>
      </c>
      <c r="AH288" s="147">
        <f t="shared" si="558"/>
        <v>0</v>
      </c>
      <c r="AI288" s="170"/>
      <c r="AJ288" s="147">
        <f t="shared" ref="AJ288:AM288" si="559">AJ281+AJ274+AJ267+AJ260+AJ253+AJ246+AJ239+AJ232+AJ218+AJ211</f>
        <v>0</v>
      </c>
      <c r="AK288" s="147">
        <f t="shared" si="559"/>
        <v>0</v>
      </c>
      <c r="AL288" s="147">
        <f t="shared" si="559"/>
        <v>0</v>
      </c>
      <c r="AM288" s="147">
        <f t="shared" si="559"/>
        <v>0</v>
      </c>
      <c r="AN288" s="170"/>
      <c r="AO288" s="147">
        <f>AO281+AO274+AO267+AO260+AO253+AO246+AO239+AO232+AO218+AO211</f>
        <v>0</v>
      </c>
      <c r="AP288" s="147">
        <f>AP281+AP274+AP267+AP260+AP253+AP246+AP239+AP232+AP218+AP211</f>
        <v>0</v>
      </c>
      <c r="AQ288" s="170"/>
      <c r="AR288" s="147">
        <f t="shared" ref="AR288:AU288" si="560">AR281+AR274+AR267+AR260+AR253+AR246+AR239+AR232+AR218+AR211</f>
        <v>0</v>
      </c>
      <c r="AS288" s="147">
        <f t="shared" si="560"/>
        <v>0</v>
      </c>
      <c r="AT288" s="147">
        <f t="shared" si="560"/>
        <v>0</v>
      </c>
      <c r="AU288" s="147">
        <f t="shared" si="560"/>
        <v>0</v>
      </c>
      <c r="AV288" s="170"/>
      <c r="AW288" s="147">
        <f>AW281+AW274+AW267+AW260+AW253+AW246+AW239+AW232+AW218+AW211</f>
        <v>0</v>
      </c>
      <c r="AX288" s="147">
        <f>AX281+AX274+AX267+AX260+AX253+AX246+AX239+AX232+AX218+AX211</f>
        <v>0</v>
      </c>
      <c r="AY288" s="170"/>
      <c r="AZ288" s="370"/>
    </row>
    <row r="289" spans="1:52" ht="64.5" customHeight="1">
      <c r="A289" s="396"/>
      <c r="B289" s="404"/>
      <c r="C289" s="405"/>
      <c r="D289" s="179" t="s">
        <v>2</v>
      </c>
      <c r="E289" s="301">
        <f>E282+E275+E268+E261+E254+E247+E240+E233+E219+E212</f>
        <v>0</v>
      </c>
      <c r="F289" s="147">
        <f>F282+F275+F268+F261+F254+F247+F240+F233+F219+F212</f>
        <v>0</v>
      </c>
      <c r="G289" s="180"/>
      <c r="H289" s="147">
        <f t="shared" ref="H289:I289" si="561">H282+H275+H268+H261+H254+H247+H240+H233+H219+H212</f>
        <v>0</v>
      </c>
      <c r="I289" s="147">
        <f t="shared" si="561"/>
        <v>0</v>
      </c>
      <c r="J289" s="180"/>
      <c r="K289" s="147">
        <f t="shared" ref="K289:L289" si="562">K282+K275+K268+K261+K254+K247+K240+K233+K219+K212</f>
        <v>0</v>
      </c>
      <c r="L289" s="147">
        <f t="shared" si="562"/>
        <v>0</v>
      </c>
      <c r="M289" s="180"/>
      <c r="N289" s="147">
        <f t="shared" ref="N289:O289" si="563">N282+N275+N268+N261+N254+N247+N240+N233+N219+N212</f>
        <v>0</v>
      </c>
      <c r="O289" s="147">
        <f t="shared" si="563"/>
        <v>0</v>
      </c>
      <c r="P289" s="180"/>
      <c r="Q289" s="147">
        <f t="shared" ref="Q289:R289" si="564">Q282+Q275+Q268+Q261+Q254+Q247+Q240+Q233+Q219+Q212</f>
        <v>0</v>
      </c>
      <c r="R289" s="147">
        <f t="shared" si="564"/>
        <v>0</v>
      </c>
      <c r="S289" s="180"/>
      <c r="T289" s="147">
        <f t="shared" ref="T289:U289" si="565">T282+T275+T268+T261+T254+T247+T240+T233+T219+T212</f>
        <v>0</v>
      </c>
      <c r="U289" s="147">
        <f t="shared" si="565"/>
        <v>0</v>
      </c>
      <c r="V289" s="180"/>
      <c r="W289" s="147">
        <f t="shared" ref="W289:X289" si="566">W282+W275+W268+W261+W254+W247+W240+W233+W219+W212</f>
        <v>0</v>
      </c>
      <c r="X289" s="147">
        <f t="shared" si="566"/>
        <v>0</v>
      </c>
      <c r="Y289" s="180"/>
      <c r="Z289" s="147">
        <f t="shared" ref="Z289:AC289" si="567">Z282+Z275+Z268+Z261+Z254+Z247+Z240+Z233+Z219+Z212</f>
        <v>0</v>
      </c>
      <c r="AA289" s="147">
        <f t="shared" si="567"/>
        <v>0</v>
      </c>
      <c r="AB289" s="147">
        <f t="shared" si="567"/>
        <v>0</v>
      </c>
      <c r="AC289" s="147">
        <f t="shared" si="567"/>
        <v>0</v>
      </c>
      <c r="AD289" s="180"/>
      <c r="AE289" s="147">
        <f t="shared" ref="AE289:AH289" si="568">AE282+AE275+AE268+AE261+AE254+AE247+AE240+AE233+AE219+AE212</f>
        <v>0</v>
      </c>
      <c r="AF289" s="147">
        <f t="shared" si="568"/>
        <v>0</v>
      </c>
      <c r="AG289" s="147">
        <f t="shared" si="568"/>
        <v>0</v>
      </c>
      <c r="AH289" s="147">
        <f t="shared" si="568"/>
        <v>0</v>
      </c>
      <c r="AI289" s="180"/>
      <c r="AJ289" s="147">
        <f t="shared" ref="AJ289:AM289" si="569">AJ282+AJ275+AJ268+AJ261+AJ254+AJ247+AJ240+AJ233+AJ219+AJ212</f>
        <v>0</v>
      </c>
      <c r="AK289" s="147">
        <f t="shared" si="569"/>
        <v>0</v>
      </c>
      <c r="AL289" s="147">
        <f t="shared" si="569"/>
        <v>0</v>
      </c>
      <c r="AM289" s="147">
        <f t="shared" si="569"/>
        <v>0</v>
      </c>
      <c r="AN289" s="180"/>
      <c r="AO289" s="147">
        <f t="shared" ref="AO289:AP289" si="570">AO282+AO275+AO268+AO261+AO254+AO247+AO240+AO233+AO219+AO212</f>
        <v>0</v>
      </c>
      <c r="AP289" s="147">
        <f t="shared" si="570"/>
        <v>0</v>
      </c>
      <c r="AQ289" s="180"/>
      <c r="AR289" s="147">
        <f t="shared" ref="AR289:AU289" si="571">AR282+AR275+AR268+AR261+AR254+AR247+AR240+AR233+AR219+AR212</f>
        <v>0</v>
      </c>
      <c r="AS289" s="147">
        <f t="shared" si="571"/>
        <v>0</v>
      </c>
      <c r="AT289" s="147">
        <f t="shared" si="571"/>
        <v>0</v>
      </c>
      <c r="AU289" s="147">
        <f t="shared" si="571"/>
        <v>0</v>
      </c>
      <c r="AV289" s="180"/>
      <c r="AW289" s="147">
        <f t="shared" ref="AW289:AX289" si="572">AW282+AW275+AW268+AW261+AW254+AW247+AW240+AW233+AW219+AW212</f>
        <v>0</v>
      </c>
      <c r="AX289" s="147">
        <f t="shared" si="572"/>
        <v>0</v>
      </c>
      <c r="AY289" s="180"/>
      <c r="AZ289" s="370"/>
    </row>
    <row r="290" spans="1:52" ht="21.75" customHeight="1">
      <c r="A290" s="396"/>
      <c r="B290" s="404"/>
      <c r="C290" s="405"/>
      <c r="D290" s="294" t="s">
        <v>284</v>
      </c>
      <c r="E290" s="301">
        <f>E283+E276+E269+E262+E255+E248+E241+E234+E227+E220+E213</f>
        <v>46491.460180000002</v>
      </c>
      <c r="F290" s="147">
        <f>F283+F276+F269+F262+F255+F248+F241+F234+F220+F213</f>
        <v>8381.1536699999997</v>
      </c>
      <c r="G290" s="175">
        <f>F290/E290</f>
        <v>0.18027297137045953</v>
      </c>
      <c r="H290" s="147">
        <f t="shared" ref="H290:I290" si="573">H283+H276+H269+H262+H255+H248+H241+H234+H220+H213</f>
        <v>0</v>
      </c>
      <c r="I290" s="147">
        <f t="shared" si="573"/>
        <v>0</v>
      </c>
      <c r="J290" s="168" t="e">
        <f>I290/H290*100</f>
        <v>#DIV/0!</v>
      </c>
      <c r="K290" s="147">
        <f t="shared" ref="K290:L290" si="574">K283+K276+K269+K262+K255+K248+K241+K234+K220+K213</f>
        <v>1724.182</v>
      </c>
      <c r="L290" s="147">
        <f t="shared" si="574"/>
        <v>1724.182</v>
      </c>
      <c r="M290" s="175">
        <f>L290/K290</f>
        <v>1</v>
      </c>
      <c r="N290" s="147">
        <f t="shared" ref="N290:O290" si="575">N283+N276+N269+N262+N255+N248+N241+N234+N220+N213</f>
        <v>1054.0040799999999</v>
      </c>
      <c r="O290" s="147">
        <f t="shared" si="575"/>
        <v>1054.0040799999999</v>
      </c>
      <c r="P290" s="175">
        <f>O290/N290</f>
        <v>1</v>
      </c>
      <c r="Q290" s="147">
        <f t="shared" ref="Q290:R290" si="576">Q283+Q276+Q269+Q262+Q255+Q248+Q241+Q234+Q220+Q213</f>
        <v>2799.4760000000001</v>
      </c>
      <c r="R290" s="147">
        <f t="shared" si="576"/>
        <v>2799.4760000000001</v>
      </c>
      <c r="S290" s="180">
        <f>R290/Q290</f>
        <v>1</v>
      </c>
      <c r="T290" s="147">
        <f t="shared" ref="T290:U290" si="577">T283+T276+T269+T262+T255+T248+T241+T234+T220+T213</f>
        <v>1697.0075899999999</v>
      </c>
      <c r="U290" s="147">
        <f t="shared" si="577"/>
        <v>1697.0075899999999</v>
      </c>
      <c r="V290" s="180">
        <f>U290/T290</f>
        <v>1</v>
      </c>
      <c r="W290" s="147">
        <f t="shared" ref="W290:X290" si="578">W283+W276+W269+W262+W255+W248+W241+W234+W220+W213</f>
        <v>1106.4839999999999</v>
      </c>
      <c r="X290" s="147">
        <f t="shared" si="578"/>
        <v>1106.4839999999999</v>
      </c>
      <c r="Y290" s="175">
        <f>X290/W290</f>
        <v>1</v>
      </c>
      <c r="Z290" s="147">
        <f t="shared" ref="Z290:AC290" si="579">Z283+Z276+Z269+Z262+Z255+Z248+Z241+Z234+Z220+Z213</f>
        <v>252.80610999999999</v>
      </c>
      <c r="AA290" s="147">
        <f t="shared" si="579"/>
        <v>0</v>
      </c>
      <c r="AB290" s="147">
        <f t="shared" si="579"/>
        <v>0</v>
      </c>
      <c r="AC290" s="147">
        <f t="shared" si="579"/>
        <v>0</v>
      </c>
      <c r="AD290" s="175">
        <f>AC290/Z290</f>
        <v>0</v>
      </c>
      <c r="AE290" s="147">
        <f t="shared" ref="AE290:AH290" si="580">AE283+AE276+AE269+AE262+AE255+AE248+AE241+AE234+AE220+AE213</f>
        <v>10222.379419999999</v>
      </c>
      <c r="AF290" s="147">
        <f t="shared" si="580"/>
        <v>0</v>
      </c>
      <c r="AG290" s="147">
        <f t="shared" si="580"/>
        <v>0</v>
      </c>
      <c r="AH290" s="147">
        <f t="shared" si="580"/>
        <v>0</v>
      </c>
      <c r="AI290" s="175">
        <f>AH290/AE290</f>
        <v>0</v>
      </c>
      <c r="AJ290" s="147">
        <f t="shared" ref="AJ290:AM290" si="581">AJ283+AJ276+AJ269+AJ262+AJ255+AJ248+AJ241+AJ234+AJ220+AJ213</f>
        <v>0</v>
      </c>
      <c r="AK290" s="147">
        <f t="shared" si="581"/>
        <v>0</v>
      </c>
      <c r="AL290" s="147">
        <f t="shared" si="581"/>
        <v>0</v>
      </c>
      <c r="AM290" s="147">
        <f t="shared" si="581"/>
        <v>0</v>
      </c>
      <c r="AN290" s="175" t="e">
        <f>AM290/AJ290</f>
        <v>#DIV/0!</v>
      </c>
      <c r="AO290" s="147">
        <f t="shared" ref="AO290:AP290" si="582">AO283+AO276+AO269+AO262+AO255+AO248+AO241+AO234+AO220+AO213</f>
        <v>0</v>
      </c>
      <c r="AP290" s="147">
        <f t="shared" si="582"/>
        <v>0</v>
      </c>
      <c r="AQ290" s="175" t="e">
        <f>AP290/AO290</f>
        <v>#DIV/0!</v>
      </c>
      <c r="AR290" s="147">
        <f t="shared" ref="AR290:AU290" si="583">AR283+AR276+AR269+AR262+AR255+AR248+AR241+AR234+AR220+AR213</f>
        <v>577.39626999999996</v>
      </c>
      <c r="AS290" s="147">
        <f t="shared" si="583"/>
        <v>0</v>
      </c>
      <c r="AT290" s="147">
        <f t="shared" si="583"/>
        <v>0</v>
      </c>
      <c r="AU290" s="147">
        <f t="shared" si="583"/>
        <v>0</v>
      </c>
      <c r="AV290" s="175">
        <f>AU290/AR290</f>
        <v>0</v>
      </c>
      <c r="AW290" s="147">
        <f t="shared" ref="AW290:AX290" si="584">AW283+AW276+AW269+AW262+AW255+AW248+AW241+AW234+AW220+AW213</f>
        <v>26837.314709999999</v>
      </c>
      <c r="AX290" s="147">
        <f t="shared" si="584"/>
        <v>0</v>
      </c>
      <c r="AY290" s="175">
        <f>AX290/AW290</f>
        <v>0</v>
      </c>
      <c r="AZ290" s="370"/>
    </row>
    <row r="291" spans="1:52" ht="87.75" customHeight="1">
      <c r="A291" s="396"/>
      <c r="B291" s="404"/>
      <c r="C291" s="405"/>
      <c r="D291" s="294" t="s">
        <v>289</v>
      </c>
      <c r="E291" s="301">
        <f>E284+E277+E270+E263+E256+E249+E242+E235+E221+E214</f>
        <v>0</v>
      </c>
      <c r="F291" s="147">
        <f>F284+F277+F270+F263+F256+F249+F242+F235+F221+F214</f>
        <v>0</v>
      </c>
      <c r="G291" s="152"/>
      <c r="H291" s="147">
        <f t="shared" ref="H291:I291" si="585">H284+H277+H270+H263+H256+H249+H242+H235+H221+H214</f>
        <v>0</v>
      </c>
      <c r="I291" s="147">
        <f t="shared" si="585"/>
        <v>0</v>
      </c>
      <c r="J291" s="152"/>
      <c r="K291" s="147">
        <f t="shared" ref="K291:L291" si="586">K284+K277+K270+K263+K256+K249+K242+K235+K221+K214</f>
        <v>0</v>
      </c>
      <c r="L291" s="147">
        <f t="shared" si="586"/>
        <v>0</v>
      </c>
      <c r="M291" s="152"/>
      <c r="N291" s="147">
        <f t="shared" ref="N291:O291" si="587">N284+N277+N270+N263+N256+N249+N242+N235+N221+N214</f>
        <v>0</v>
      </c>
      <c r="O291" s="147">
        <f t="shared" si="587"/>
        <v>0</v>
      </c>
      <c r="P291" s="152"/>
      <c r="Q291" s="147">
        <f t="shared" ref="Q291:R291" si="588">Q284+Q277+Q270+Q263+Q256+Q249+Q242+Q235+Q221+Q214</f>
        <v>0</v>
      </c>
      <c r="R291" s="147">
        <f t="shared" si="588"/>
        <v>0</v>
      </c>
      <c r="S291" s="152"/>
      <c r="T291" s="147">
        <f t="shared" ref="T291:U291" si="589">T284+T277+T270+T263+T256+T249+T242+T235+T221+T214</f>
        <v>0</v>
      </c>
      <c r="U291" s="147">
        <f t="shared" si="589"/>
        <v>0</v>
      </c>
      <c r="V291" s="152"/>
      <c r="W291" s="147">
        <f t="shared" ref="W291:X291" si="590">W284+W277+W270+W263+W256+W249+W242+W235+W221+W214</f>
        <v>0</v>
      </c>
      <c r="X291" s="147">
        <f t="shared" si="590"/>
        <v>0</v>
      </c>
      <c r="Y291" s="152"/>
      <c r="Z291" s="147">
        <f t="shared" ref="Z291:AC291" si="591">Z284+Z277+Z270+Z263+Z256+Z249+Z242+Z235+Z221+Z214</f>
        <v>0</v>
      </c>
      <c r="AA291" s="147">
        <f t="shared" si="591"/>
        <v>0</v>
      </c>
      <c r="AB291" s="147">
        <f t="shared" si="591"/>
        <v>0</v>
      </c>
      <c r="AC291" s="147">
        <f t="shared" si="591"/>
        <v>0</v>
      </c>
      <c r="AD291" s="152"/>
      <c r="AE291" s="147">
        <f t="shared" ref="AE291:AH291" si="592">AE284+AE277+AE270+AE263+AE256+AE249+AE242+AE235+AE221+AE214</f>
        <v>0</v>
      </c>
      <c r="AF291" s="147">
        <f t="shared" si="592"/>
        <v>0</v>
      </c>
      <c r="AG291" s="147">
        <f t="shared" si="592"/>
        <v>0</v>
      </c>
      <c r="AH291" s="147">
        <f t="shared" si="592"/>
        <v>0</v>
      </c>
      <c r="AI291" s="152"/>
      <c r="AJ291" s="147">
        <f t="shared" ref="AJ291:AM291" si="593">AJ284+AJ277+AJ270+AJ263+AJ256+AJ249+AJ242+AJ235+AJ221+AJ214</f>
        <v>0</v>
      </c>
      <c r="AK291" s="147">
        <f t="shared" si="593"/>
        <v>0</v>
      </c>
      <c r="AL291" s="147">
        <f t="shared" si="593"/>
        <v>0</v>
      </c>
      <c r="AM291" s="147">
        <f t="shared" si="593"/>
        <v>0</v>
      </c>
      <c r="AN291" s="152"/>
      <c r="AO291" s="147">
        <f t="shared" ref="AO291:AP291" si="594">AO284+AO277+AO270+AO263+AO256+AO249+AO242+AO235+AO221+AO214</f>
        <v>0</v>
      </c>
      <c r="AP291" s="147">
        <f t="shared" si="594"/>
        <v>0</v>
      </c>
      <c r="AQ291" s="152"/>
      <c r="AR291" s="147">
        <f t="shared" ref="AR291:AU291" si="595">AR284+AR277+AR270+AR263+AR256+AR249+AR242+AR235+AR221+AR214</f>
        <v>0</v>
      </c>
      <c r="AS291" s="147">
        <f t="shared" si="595"/>
        <v>0</v>
      </c>
      <c r="AT291" s="147">
        <f t="shared" si="595"/>
        <v>0</v>
      </c>
      <c r="AU291" s="147">
        <f t="shared" si="595"/>
        <v>0</v>
      </c>
      <c r="AV291" s="152"/>
      <c r="AW291" s="147">
        <f t="shared" ref="AW291:AX291" si="596">AW284+AW277+AW270+AW263+AW256+AW249+AW242+AW235+AW221+AW214</f>
        <v>0</v>
      </c>
      <c r="AX291" s="147">
        <f t="shared" si="596"/>
        <v>0</v>
      </c>
      <c r="AY291" s="152"/>
      <c r="AZ291" s="370"/>
    </row>
    <row r="292" spans="1:52" ht="21.75" customHeight="1">
      <c r="A292" s="396"/>
      <c r="B292" s="404"/>
      <c r="C292" s="405"/>
      <c r="D292" s="294" t="s">
        <v>285</v>
      </c>
      <c r="E292" s="301">
        <f>E285+E278+E271+E264+E257+E250+E243+E236+E222+E215</f>
        <v>0</v>
      </c>
      <c r="F292" s="147">
        <f>F285+F278+F271+F264+F257+F250+F243+F236+F222+F215</f>
        <v>0</v>
      </c>
      <c r="G292" s="152"/>
      <c r="H292" s="147">
        <f t="shared" ref="H292:I292" si="597">H285+H278+H271+H264+H257+H250+H243+H236+H222+H215</f>
        <v>0</v>
      </c>
      <c r="I292" s="147">
        <f t="shared" si="597"/>
        <v>0</v>
      </c>
      <c r="J292" s="152"/>
      <c r="K292" s="147">
        <f t="shared" ref="K292:L292" si="598">K285+K278+K271+K264+K257+K250+K243+K236+K222+K215</f>
        <v>0</v>
      </c>
      <c r="L292" s="147">
        <f t="shared" si="598"/>
        <v>0</v>
      </c>
      <c r="M292" s="152"/>
      <c r="N292" s="147">
        <f t="shared" ref="N292:O292" si="599">N285+N278+N271+N264+N257+N250+N243+N236+N222+N215</f>
        <v>0</v>
      </c>
      <c r="O292" s="147">
        <f t="shared" si="599"/>
        <v>0</v>
      </c>
      <c r="P292" s="152"/>
      <c r="Q292" s="147">
        <f t="shared" ref="Q292:R292" si="600">Q285+Q278+Q271+Q264+Q257+Q250+Q243+Q236+Q222+Q215</f>
        <v>0</v>
      </c>
      <c r="R292" s="147">
        <f t="shared" si="600"/>
        <v>0</v>
      </c>
      <c r="S292" s="152"/>
      <c r="T292" s="147">
        <f t="shared" ref="T292:U292" si="601">T285+T278+T271+T264+T257+T250+T243+T236+T222+T215</f>
        <v>0</v>
      </c>
      <c r="U292" s="147">
        <f t="shared" si="601"/>
        <v>0</v>
      </c>
      <c r="V292" s="152"/>
      <c r="W292" s="147">
        <f t="shared" ref="W292:X292" si="602">W285+W278+W271+W264+W257+W250+W243+W236+W222+W215</f>
        <v>0</v>
      </c>
      <c r="X292" s="147">
        <f t="shared" si="602"/>
        <v>0</v>
      </c>
      <c r="Y292" s="152"/>
      <c r="Z292" s="147">
        <f t="shared" ref="Z292:AC292" si="603">Z285+Z278+Z271+Z264+Z257+Z250+Z243+Z236+Z222+Z215</f>
        <v>0</v>
      </c>
      <c r="AA292" s="147">
        <f t="shared" si="603"/>
        <v>0</v>
      </c>
      <c r="AB292" s="147">
        <f t="shared" si="603"/>
        <v>0</v>
      </c>
      <c r="AC292" s="147">
        <f t="shared" si="603"/>
        <v>0</v>
      </c>
      <c r="AD292" s="152"/>
      <c r="AE292" s="147">
        <f t="shared" ref="AE292:AH292" si="604">AE285+AE278+AE271+AE264+AE257+AE250+AE243+AE236+AE222+AE215</f>
        <v>0</v>
      </c>
      <c r="AF292" s="147">
        <f t="shared" si="604"/>
        <v>0</v>
      </c>
      <c r="AG292" s="147">
        <f t="shared" si="604"/>
        <v>0</v>
      </c>
      <c r="AH292" s="147">
        <f t="shared" si="604"/>
        <v>0</v>
      </c>
      <c r="AI292" s="152"/>
      <c r="AJ292" s="147">
        <f t="shared" ref="AJ292:AM292" si="605">AJ285+AJ278+AJ271+AJ264+AJ257+AJ250+AJ243+AJ236+AJ222+AJ215</f>
        <v>0</v>
      </c>
      <c r="AK292" s="147">
        <f t="shared" si="605"/>
        <v>0</v>
      </c>
      <c r="AL292" s="147">
        <f t="shared" si="605"/>
        <v>0</v>
      </c>
      <c r="AM292" s="147">
        <f t="shared" si="605"/>
        <v>0</v>
      </c>
      <c r="AN292" s="152"/>
      <c r="AO292" s="147">
        <f t="shared" ref="AO292:AP292" si="606">AO285+AO278+AO271+AO264+AO257+AO250+AO243+AO236+AO222+AO215</f>
        <v>0</v>
      </c>
      <c r="AP292" s="147">
        <f t="shared" si="606"/>
        <v>0</v>
      </c>
      <c r="AQ292" s="152"/>
      <c r="AR292" s="147">
        <f t="shared" ref="AR292:AU292" si="607">AR285+AR278+AR271+AR264+AR257+AR250+AR243+AR236+AR222+AR215</f>
        <v>0</v>
      </c>
      <c r="AS292" s="147">
        <f t="shared" si="607"/>
        <v>0</v>
      </c>
      <c r="AT292" s="147">
        <f t="shared" si="607"/>
        <v>0</v>
      </c>
      <c r="AU292" s="147">
        <f t="shared" si="607"/>
        <v>0</v>
      </c>
      <c r="AV292" s="152"/>
      <c r="AW292" s="147">
        <f t="shared" ref="AW292:AX292" si="608">AW285+AW278+AW271+AW264+AW257+AW250+AW243+AW236+AW222+AW215</f>
        <v>0</v>
      </c>
      <c r="AX292" s="147">
        <f t="shared" si="608"/>
        <v>0</v>
      </c>
      <c r="AY292" s="152"/>
      <c r="AZ292" s="370"/>
    </row>
    <row r="293" spans="1:52" ht="33.75" customHeight="1">
      <c r="A293" s="399"/>
      <c r="B293" s="406"/>
      <c r="C293" s="407"/>
      <c r="D293" s="169" t="s">
        <v>43</v>
      </c>
      <c r="E293" s="301">
        <f>E286+E279+E272+E265+E258+E251+E244+E237+E223+E216</f>
        <v>0</v>
      </c>
      <c r="F293" s="147">
        <f>F286+F279+F272+F265+F258+F251+F244+F237+F223+F216</f>
        <v>0</v>
      </c>
      <c r="G293" s="175" t="e">
        <f>F293/E293</f>
        <v>#DIV/0!</v>
      </c>
      <c r="H293" s="147">
        <f t="shared" ref="H293:I293" si="609">H286+H279+H272+H265+H258+H251+H244+H237+H223+H216</f>
        <v>0</v>
      </c>
      <c r="I293" s="147">
        <f t="shared" si="609"/>
        <v>0</v>
      </c>
      <c r="J293" s="170"/>
      <c r="K293" s="147">
        <f t="shared" ref="K293:L293" si="610">K286+K279+K272+K265+K258+K251+K244+K237+K223+K216</f>
        <v>0</v>
      </c>
      <c r="L293" s="147">
        <f t="shared" si="610"/>
        <v>0</v>
      </c>
      <c r="M293" s="175" t="e">
        <f>L293/K293</f>
        <v>#DIV/0!</v>
      </c>
      <c r="N293" s="147">
        <f t="shared" ref="N293:O293" si="611">N286+N279+N272+N265+N258+N251+N244+N237+N223+N216</f>
        <v>0</v>
      </c>
      <c r="O293" s="147">
        <f t="shared" si="611"/>
        <v>0</v>
      </c>
      <c r="P293" s="175" t="e">
        <f>O293/N293</f>
        <v>#DIV/0!</v>
      </c>
      <c r="Q293" s="147">
        <f t="shared" ref="Q293:R293" si="612">Q286+Q279+Q272+Q265+Q258+Q251+Q244+Q237+Q223+Q216</f>
        <v>0</v>
      </c>
      <c r="R293" s="147">
        <f t="shared" si="612"/>
        <v>0</v>
      </c>
      <c r="S293" s="170"/>
      <c r="T293" s="147">
        <f t="shared" ref="T293:U293" si="613">T286+T279+T272+T265+T258+T251+T244+T237+T223+T216</f>
        <v>0</v>
      </c>
      <c r="U293" s="147">
        <f t="shared" si="613"/>
        <v>0</v>
      </c>
      <c r="V293" s="170"/>
      <c r="W293" s="147">
        <f t="shared" ref="W293:X293" si="614">W286+W279+W272+W265+W258+W251+W244+W237+W223+W216</f>
        <v>0</v>
      </c>
      <c r="X293" s="147">
        <f t="shared" si="614"/>
        <v>0</v>
      </c>
      <c r="Y293" s="175"/>
      <c r="Z293" s="147">
        <f t="shared" ref="Z293:AC293" si="615">Z286+Z279+Z272+Z265+Z258+Z251+Z244+Z237+Z223+Z216</f>
        <v>0</v>
      </c>
      <c r="AA293" s="147">
        <f t="shared" si="615"/>
        <v>0</v>
      </c>
      <c r="AB293" s="147">
        <f t="shared" si="615"/>
        <v>0</v>
      </c>
      <c r="AC293" s="147">
        <f t="shared" si="615"/>
        <v>0</v>
      </c>
      <c r="AD293" s="170"/>
      <c r="AE293" s="147">
        <f t="shared" ref="AE293:AH293" si="616">AE286+AE279+AE272+AE265+AE258+AE251+AE244+AE237+AE223+AE216</f>
        <v>0</v>
      </c>
      <c r="AF293" s="147">
        <f t="shared" si="616"/>
        <v>0</v>
      </c>
      <c r="AG293" s="147">
        <f t="shared" si="616"/>
        <v>0</v>
      </c>
      <c r="AH293" s="147">
        <f t="shared" si="616"/>
        <v>0</v>
      </c>
      <c r="AI293" s="170" t="e">
        <f>AH293/AE293</f>
        <v>#DIV/0!</v>
      </c>
      <c r="AJ293" s="147">
        <f t="shared" ref="AJ293:AM293" si="617">AJ286+AJ279+AJ272+AJ265+AJ258+AJ251+AJ244+AJ237+AJ223+AJ216</f>
        <v>0</v>
      </c>
      <c r="AK293" s="147">
        <f t="shared" si="617"/>
        <v>0</v>
      </c>
      <c r="AL293" s="147">
        <f t="shared" si="617"/>
        <v>0</v>
      </c>
      <c r="AM293" s="147">
        <f t="shared" si="617"/>
        <v>0</v>
      </c>
      <c r="AN293" s="170" t="e">
        <f>AM293/AJ293</f>
        <v>#DIV/0!</v>
      </c>
      <c r="AO293" s="147">
        <f t="shared" ref="AO293:AP293" si="618">AO286+AO279+AO272+AO265+AO258+AO251+AO244+AO237+AO223+AO216</f>
        <v>0</v>
      </c>
      <c r="AP293" s="147">
        <f t="shared" si="618"/>
        <v>0</v>
      </c>
      <c r="AQ293" s="175"/>
      <c r="AR293" s="147">
        <f t="shared" ref="AR293:AU293" si="619">AR286+AR279+AR272+AR265+AR258+AR251+AR244+AR237+AR223+AR216</f>
        <v>0</v>
      </c>
      <c r="AS293" s="147">
        <f t="shared" si="619"/>
        <v>0</v>
      </c>
      <c r="AT293" s="147">
        <f t="shared" si="619"/>
        <v>0</v>
      </c>
      <c r="AU293" s="147">
        <f t="shared" si="619"/>
        <v>0</v>
      </c>
      <c r="AV293" s="175" t="e">
        <f>AU293/AR293</f>
        <v>#DIV/0!</v>
      </c>
      <c r="AW293" s="147">
        <f t="shared" ref="AW293:AX293" si="620">AW286+AW279+AW272+AW265+AW258+AW251+AW244+AW237+AW223+AW216</f>
        <v>0</v>
      </c>
      <c r="AX293" s="147">
        <f t="shared" si="620"/>
        <v>0</v>
      </c>
      <c r="AY293" s="175" t="e">
        <f>AX293/AW293</f>
        <v>#DIV/0!</v>
      </c>
      <c r="AZ293" s="371"/>
    </row>
    <row r="294" spans="1:52" ht="18.75" customHeight="1">
      <c r="A294" s="393" t="s">
        <v>314</v>
      </c>
      <c r="B294" s="402"/>
      <c r="C294" s="403"/>
      <c r="D294" s="174" t="s">
        <v>41</v>
      </c>
      <c r="E294" s="301">
        <f>E295+E296+E297</f>
        <v>46491.460180000002</v>
      </c>
      <c r="F294" s="147">
        <f t="shared" si="540"/>
        <v>8381.1536699999997</v>
      </c>
      <c r="G294" s="175">
        <f>F294/E294</f>
        <v>0.18027297137045953</v>
      </c>
      <c r="H294" s="147">
        <f>H295+H296+H297</f>
        <v>0</v>
      </c>
      <c r="I294" s="147">
        <f>I295+I296+I297</f>
        <v>0</v>
      </c>
      <c r="J294" s="168" t="e">
        <f>I294/H294*100</f>
        <v>#DIV/0!</v>
      </c>
      <c r="K294" s="147">
        <f>K295+K296+K297</f>
        <v>1724.182</v>
      </c>
      <c r="L294" s="147">
        <f>L295+L296+L297</f>
        <v>1724.182</v>
      </c>
      <c r="M294" s="175">
        <f>L294/K294</f>
        <v>1</v>
      </c>
      <c r="N294" s="147">
        <f>N295+N296+N297</f>
        <v>1054.0040799999999</v>
      </c>
      <c r="O294" s="147">
        <f>O295+O296+O297</f>
        <v>1054.0040799999999</v>
      </c>
      <c r="P294" s="210">
        <f>O294/N294</f>
        <v>1</v>
      </c>
      <c r="Q294" s="147">
        <f>Q295+Q296+Q297</f>
        <v>2799.4760000000001</v>
      </c>
      <c r="R294" s="147">
        <f>R295+R296+R297</f>
        <v>2799.4760000000001</v>
      </c>
      <c r="S294" s="175">
        <f>R294/Q294</f>
        <v>1</v>
      </c>
      <c r="T294" s="147">
        <f>T295+T296+T297</f>
        <v>1697.0075899999999</v>
      </c>
      <c r="U294" s="147">
        <f>U295+U296+U297</f>
        <v>1697.0075899999999</v>
      </c>
      <c r="V294" s="175">
        <f>U294/T294</f>
        <v>1</v>
      </c>
      <c r="W294" s="147">
        <f>W295+W296+W297</f>
        <v>1106.4839999999999</v>
      </c>
      <c r="X294" s="147">
        <f>X295+X296+X297</f>
        <v>1106.4839999999999</v>
      </c>
      <c r="Y294" s="175">
        <f>X294/W294</f>
        <v>1</v>
      </c>
      <c r="Z294" s="147">
        <f>Z295+Z296+Z297</f>
        <v>252.80610999999999</v>
      </c>
      <c r="AA294" s="147">
        <f>AA295+AA296+AA297</f>
        <v>0</v>
      </c>
      <c r="AB294" s="175">
        <f>AA294/Z294</f>
        <v>0</v>
      </c>
      <c r="AC294" s="168">
        <f t="shared" ref="AC294" si="621">AC295+AC296+AC297+AC299+AC300</f>
        <v>0</v>
      </c>
      <c r="AD294" s="175">
        <f>AC294/Z294</f>
        <v>0</v>
      </c>
      <c r="AE294" s="147">
        <f>AE297</f>
        <v>10222.379419999999</v>
      </c>
      <c r="AF294" s="147">
        <f>AF295+AF296+AF297</f>
        <v>0</v>
      </c>
      <c r="AG294" s="175">
        <f>AF294/AE294</f>
        <v>0</v>
      </c>
      <c r="AH294" s="168">
        <f>AH297</f>
        <v>0</v>
      </c>
      <c r="AI294" s="170">
        <f>AH294/AE294</f>
        <v>0</v>
      </c>
      <c r="AJ294" s="147">
        <f>AJ297</f>
        <v>0</v>
      </c>
      <c r="AK294" s="147">
        <f>AK295+AK296+AK297</f>
        <v>0</v>
      </c>
      <c r="AL294" s="175" t="e">
        <f>AK294/AJ294</f>
        <v>#DIV/0!</v>
      </c>
      <c r="AM294" s="168">
        <f>AM297</f>
        <v>0</v>
      </c>
      <c r="AN294" s="170" t="e">
        <f>AM294/AJ294</f>
        <v>#DIV/0!</v>
      </c>
      <c r="AO294" s="147">
        <f>AO295+AO296+AO297</f>
        <v>0</v>
      </c>
      <c r="AP294" s="147">
        <f>AP295+AP296+AP297</f>
        <v>0</v>
      </c>
      <c r="AQ294" s="170" t="e">
        <f>AP294/AO294</f>
        <v>#DIV/0!</v>
      </c>
      <c r="AR294" s="147">
        <f>AR295+AR296+AR297</f>
        <v>577.39626999999996</v>
      </c>
      <c r="AS294" s="147">
        <f>AS295+AS296+AS297</f>
        <v>0</v>
      </c>
      <c r="AT294" s="175">
        <f>AS294/AR294</f>
        <v>0</v>
      </c>
      <c r="AU294" s="168">
        <f>AU297</f>
        <v>0</v>
      </c>
      <c r="AV294" s="170">
        <f>AU294/AR294</f>
        <v>0</v>
      </c>
      <c r="AW294" s="147">
        <f>AW295+AW296+AW297</f>
        <v>26837.314709999999</v>
      </c>
      <c r="AX294" s="147">
        <f>AX295+AX296+AX297</f>
        <v>0</v>
      </c>
      <c r="AY294" s="175">
        <f>AX294/AW294</f>
        <v>0</v>
      </c>
      <c r="AZ294" s="369"/>
    </row>
    <row r="295" spans="1:52" ht="31.2">
      <c r="A295" s="396"/>
      <c r="B295" s="404"/>
      <c r="C295" s="405"/>
      <c r="D295" s="176" t="s">
        <v>37</v>
      </c>
      <c r="E295" s="147">
        <f>E288</f>
        <v>0</v>
      </c>
      <c r="F295" s="147">
        <f t="shared" si="540"/>
        <v>0</v>
      </c>
      <c r="G295" s="170"/>
      <c r="H295" s="147">
        <f>H288</f>
        <v>0</v>
      </c>
      <c r="I295" s="147">
        <f>I288</f>
        <v>0</v>
      </c>
      <c r="J295" s="170"/>
      <c r="K295" s="147">
        <f>K288</f>
        <v>0</v>
      </c>
      <c r="L295" s="147">
        <f>L288</f>
        <v>0</v>
      </c>
      <c r="M295" s="170"/>
      <c r="N295" s="147">
        <f>N288</f>
        <v>0</v>
      </c>
      <c r="O295" s="147">
        <f>O288</f>
        <v>0</v>
      </c>
      <c r="P295" s="171"/>
      <c r="Q295" s="147">
        <f>Q288</f>
        <v>0</v>
      </c>
      <c r="R295" s="147">
        <f>R288</f>
        <v>0</v>
      </c>
      <c r="S295" s="170"/>
      <c r="T295" s="147">
        <f>T288</f>
        <v>0</v>
      </c>
      <c r="U295" s="147">
        <f>U288</f>
        <v>0</v>
      </c>
      <c r="V295" s="170"/>
      <c r="W295" s="147">
        <f>W288</f>
        <v>0</v>
      </c>
      <c r="X295" s="147">
        <f>X288</f>
        <v>0</v>
      </c>
      <c r="Y295" s="170"/>
      <c r="Z295" s="147">
        <f>Z288</f>
        <v>0</v>
      </c>
      <c r="AA295" s="147">
        <f>AA288</f>
        <v>0</v>
      </c>
      <c r="AB295" s="170"/>
      <c r="AC295" s="148">
        <f t="shared" ref="AC295:AU295" si="622">AC288</f>
        <v>0</v>
      </c>
      <c r="AD295" s="170"/>
      <c r="AE295" s="147">
        <f>AE288</f>
        <v>0</v>
      </c>
      <c r="AF295" s="147">
        <f>AF288</f>
        <v>0</v>
      </c>
      <c r="AG295" s="170"/>
      <c r="AH295" s="148">
        <f t="shared" si="622"/>
        <v>0</v>
      </c>
      <c r="AI295" s="170"/>
      <c r="AJ295" s="147">
        <f>AJ288</f>
        <v>0</v>
      </c>
      <c r="AK295" s="147">
        <f>AK288</f>
        <v>0</v>
      </c>
      <c r="AL295" s="170"/>
      <c r="AM295" s="148">
        <f t="shared" si="622"/>
        <v>0</v>
      </c>
      <c r="AN295" s="170"/>
      <c r="AO295" s="147">
        <f>AO288</f>
        <v>0</v>
      </c>
      <c r="AP295" s="147">
        <f>AP288</f>
        <v>0</v>
      </c>
      <c r="AQ295" s="170"/>
      <c r="AR295" s="147">
        <f>AR288</f>
        <v>0</v>
      </c>
      <c r="AS295" s="147">
        <f>AS288</f>
        <v>0</v>
      </c>
      <c r="AT295" s="170"/>
      <c r="AU295" s="148">
        <f t="shared" si="622"/>
        <v>0</v>
      </c>
      <c r="AV295" s="170"/>
      <c r="AW295" s="147">
        <f>AW288</f>
        <v>0</v>
      </c>
      <c r="AX295" s="147">
        <f>AX288</f>
        <v>0</v>
      </c>
      <c r="AY295" s="170"/>
      <c r="AZ295" s="370"/>
    </row>
    <row r="296" spans="1:52" ht="64.5" customHeight="1">
      <c r="A296" s="396"/>
      <c r="B296" s="404"/>
      <c r="C296" s="405"/>
      <c r="D296" s="179" t="s">
        <v>2</v>
      </c>
      <c r="E296" s="147">
        <f t="shared" ref="E296:E300" si="623">E289</f>
        <v>0</v>
      </c>
      <c r="F296" s="147">
        <f t="shared" si="540"/>
        <v>0</v>
      </c>
      <c r="G296" s="180"/>
      <c r="H296" s="147">
        <f t="shared" ref="H296:I296" si="624">H289</f>
        <v>0</v>
      </c>
      <c r="I296" s="147">
        <f t="shared" si="624"/>
        <v>0</v>
      </c>
      <c r="J296" s="180"/>
      <c r="K296" s="147">
        <f t="shared" ref="K296:L296" si="625">K289</f>
        <v>0</v>
      </c>
      <c r="L296" s="147">
        <f t="shared" si="625"/>
        <v>0</v>
      </c>
      <c r="M296" s="180"/>
      <c r="N296" s="147">
        <f t="shared" ref="N296:O296" si="626">N289</f>
        <v>0</v>
      </c>
      <c r="O296" s="147">
        <f t="shared" si="626"/>
        <v>0</v>
      </c>
      <c r="P296" s="171"/>
      <c r="Q296" s="147">
        <f t="shared" ref="Q296:R296" si="627">Q289</f>
        <v>0</v>
      </c>
      <c r="R296" s="147">
        <f t="shared" si="627"/>
        <v>0</v>
      </c>
      <c r="S296" s="180"/>
      <c r="T296" s="147">
        <f t="shared" ref="T296:U296" si="628">T289</f>
        <v>0</v>
      </c>
      <c r="U296" s="147">
        <f t="shared" si="628"/>
        <v>0</v>
      </c>
      <c r="V296" s="180"/>
      <c r="W296" s="147">
        <f t="shared" ref="W296:X296" si="629">W289</f>
        <v>0</v>
      </c>
      <c r="X296" s="147">
        <f t="shared" si="629"/>
        <v>0</v>
      </c>
      <c r="Y296" s="180"/>
      <c r="Z296" s="147">
        <f t="shared" ref="Z296:AA296" si="630">Z289</f>
        <v>0</v>
      </c>
      <c r="AA296" s="147">
        <f t="shared" si="630"/>
        <v>0</v>
      </c>
      <c r="AB296" s="180"/>
      <c r="AC296" s="148">
        <f t="shared" ref="AC296:AX296" si="631">AC289</f>
        <v>0</v>
      </c>
      <c r="AD296" s="180"/>
      <c r="AE296" s="147">
        <f t="shared" si="631"/>
        <v>0</v>
      </c>
      <c r="AF296" s="147">
        <f t="shared" si="631"/>
        <v>0</v>
      </c>
      <c r="AG296" s="180"/>
      <c r="AH296" s="148">
        <f t="shared" si="631"/>
        <v>0</v>
      </c>
      <c r="AI296" s="180"/>
      <c r="AJ296" s="147">
        <f t="shared" si="631"/>
        <v>0</v>
      </c>
      <c r="AK296" s="147">
        <f t="shared" si="631"/>
        <v>0</v>
      </c>
      <c r="AL296" s="180"/>
      <c r="AM296" s="148">
        <f t="shared" si="631"/>
        <v>0</v>
      </c>
      <c r="AN296" s="180"/>
      <c r="AO296" s="147">
        <f t="shared" si="631"/>
        <v>0</v>
      </c>
      <c r="AP296" s="147">
        <f t="shared" si="631"/>
        <v>0</v>
      </c>
      <c r="AQ296" s="180"/>
      <c r="AR296" s="147">
        <f t="shared" ref="AR296:AS296" si="632">AR289</f>
        <v>0</v>
      </c>
      <c r="AS296" s="147">
        <f t="shared" si="632"/>
        <v>0</v>
      </c>
      <c r="AT296" s="180"/>
      <c r="AU296" s="148">
        <f t="shared" si="631"/>
        <v>0</v>
      </c>
      <c r="AV296" s="180"/>
      <c r="AW296" s="147">
        <f t="shared" si="631"/>
        <v>0</v>
      </c>
      <c r="AX296" s="147">
        <f t="shared" si="631"/>
        <v>0</v>
      </c>
      <c r="AY296" s="180"/>
      <c r="AZ296" s="370"/>
    </row>
    <row r="297" spans="1:52" ht="21.75" customHeight="1">
      <c r="A297" s="396"/>
      <c r="B297" s="404"/>
      <c r="C297" s="405"/>
      <c r="D297" s="294" t="s">
        <v>284</v>
      </c>
      <c r="E297" s="147">
        <f t="shared" si="623"/>
        <v>46491.460180000002</v>
      </c>
      <c r="F297" s="147">
        <f t="shared" si="540"/>
        <v>8381.1536699999997</v>
      </c>
      <c r="G297" s="175">
        <f>F297/E297</f>
        <v>0.18027297137045953</v>
      </c>
      <c r="H297" s="147">
        <f t="shared" ref="H297:I297" si="633">H290</f>
        <v>0</v>
      </c>
      <c r="I297" s="147">
        <f t="shared" si="633"/>
        <v>0</v>
      </c>
      <c r="J297" s="168" t="e">
        <f>I297/H297*100</f>
        <v>#DIV/0!</v>
      </c>
      <c r="K297" s="147">
        <f t="shared" ref="K297:L297" si="634">K290</f>
        <v>1724.182</v>
      </c>
      <c r="L297" s="147">
        <f t="shared" si="634"/>
        <v>1724.182</v>
      </c>
      <c r="M297" s="175">
        <f>L297/K297</f>
        <v>1</v>
      </c>
      <c r="N297" s="147">
        <f t="shared" ref="N297:O297" si="635">N290</f>
        <v>1054.0040799999999</v>
      </c>
      <c r="O297" s="147">
        <f t="shared" si="635"/>
        <v>1054.0040799999999</v>
      </c>
      <c r="P297" s="210">
        <f>O297/N297</f>
        <v>1</v>
      </c>
      <c r="Q297" s="147">
        <f t="shared" ref="Q297:R297" si="636">Q290</f>
        <v>2799.4760000000001</v>
      </c>
      <c r="R297" s="147">
        <f t="shared" si="636"/>
        <v>2799.4760000000001</v>
      </c>
      <c r="S297" s="175">
        <f>R297/Q297</f>
        <v>1</v>
      </c>
      <c r="T297" s="147">
        <f t="shared" ref="T297:U297" si="637">T290</f>
        <v>1697.0075899999999</v>
      </c>
      <c r="U297" s="147">
        <f t="shared" si="637"/>
        <v>1697.0075899999999</v>
      </c>
      <c r="V297" s="175">
        <f>U297/T297</f>
        <v>1</v>
      </c>
      <c r="W297" s="147">
        <f t="shared" ref="W297:X297" si="638">W290</f>
        <v>1106.4839999999999</v>
      </c>
      <c r="X297" s="147">
        <f t="shared" si="638"/>
        <v>1106.4839999999999</v>
      </c>
      <c r="Y297" s="175">
        <f>X297/W297</f>
        <v>1</v>
      </c>
      <c r="Z297" s="147">
        <f t="shared" ref="Z297:AA297" si="639">Z290</f>
        <v>252.80610999999999</v>
      </c>
      <c r="AA297" s="147">
        <f t="shared" si="639"/>
        <v>0</v>
      </c>
      <c r="AB297" s="180"/>
      <c r="AC297" s="148">
        <f t="shared" ref="AC297:AX297" si="640">AC290</f>
        <v>0</v>
      </c>
      <c r="AD297" s="175">
        <f>AC297/Z297</f>
        <v>0</v>
      </c>
      <c r="AE297" s="147">
        <f t="shared" si="640"/>
        <v>10222.379419999999</v>
      </c>
      <c r="AF297" s="147">
        <f t="shared" si="640"/>
        <v>0</v>
      </c>
      <c r="AG297" s="180"/>
      <c r="AH297" s="148">
        <f t="shared" si="640"/>
        <v>0</v>
      </c>
      <c r="AI297" s="170">
        <f>AH297/AE297</f>
        <v>0</v>
      </c>
      <c r="AJ297" s="147">
        <f t="shared" si="640"/>
        <v>0</v>
      </c>
      <c r="AK297" s="147">
        <f t="shared" si="640"/>
        <v>0</v>
      </c>
      <c r="AL297" s="180"/>
      <c r="AM297" s="148">
        <f t="shared" si="640"/>
        <v>0</v>
      </c>
      <c r="AN297" s="170" t="e">
        <f>AM297/AJ297</f>
        <v>#DIV/0!</v>
      </c>
      <c r="AO297" s="147">
        <f t="shared" si="640"/>
        <v>0</v>
      </c>
      <c r="AP297" s="147">
        <f t="shared" si="640"/>
        <v>0</v>
      </c>
      <c r="AQ297" s="170" t="e">
        <f>AP297/AO297</f>
        <v>#DIV/0!</v>
      </c>
      <c r="AR297" s="147">
        <f t="shared" ref="AR297:AS297" si="641">AR290</f>
        <v>577.39626999999996</v>
      </c>
      <c r="AS297" s="147">
        <f t="shared" si="641"/>
        <v>0</v>
      </c>
      <c r="AT297" s="180"/>
      <c r="AU297" s="148">
        <f t="shared" si="640"/>
        <v>0</v>
      </c>
      <c r="AV297" s="175">
        <f>AU297/AR297</f>
        <v>0</v>
      </c>
      <c r="AW297" s="147">
        <f t="shared" si="640"/>
        <v>26837.314709999999</v>
      </c>
      <c r="AX297" s="147">
        <f t="shared" si="640"/>
        <v>0</v>
      </c>
      <c r="AY297" s="175">
        <f>AX297/AW297</f>
        <v>0</v>
      </c>
      <c r="AZ297" s="370"/>
    </row>
    <row r="298" spans="1:52" ht="87.75" customHeight="1">
      <c r="A298" s="396"/>
      <c r="B298" s="404"/>
      <c r="C298" s="405"/>
      <c r="D298" s="294" t="s">
        <v>289</v>
      </c>
      <c r="E298" s="147">
        <f t="shared" si="623"/>
        <v>0</v>
      </c>
      <c r="F298" s="147">
        <f t="shared" si="540"/>
        <v>0</v>
      </c>
      <c r="G298" s="152"/>
      <c r="H298" s="147">
        <f t="shared" ref="H298:I298" si="642">H291</f>
        <v>0</v>
      </c>
      <c r="I298" s="147">
        <f t="shared" si="642"/>
        <v>0</v>
      </c>
      <c r="J298" s="152"/>
      <c r="K298" s="147">
        <f t="shared" ref="K298:L298" si="643">K291</f>
        <v>0</v>
      </c>
      <c r="L298" s="147">
        <f t="shared" si="643"/>
        <v>0</v>
      </c>
      <c r="M298" s="152"/>
      <c r="N298" s="147">
        <f t="shared" ref="N298:O298" si="644">N291</f>
        <v>0</v>
      </c>
      <c r="O298" s="147">
        <f t="shared" si="644"/>
        <v>0</v>
      </c>
      <c r="P298" s="171"/>
      <c r="Q298" s="147">
        <f t="shared" ref="Q298:R298" si="645">Q291</f>
        <v>0</v>
      </c>
      <c r="R298" s="147">
        <f t="shared" si="645"/>
        <v>0</v>
      </c>
      <c r="S298" s="152"/>
      <c r="T298" s="147">
        <f t="shared" ref="T298:U298" si="646">T291</f>
        <v>0</v>
      </c>
      <c r="U298" s="147">
        <f t="shared" si="646"/>
        <v>0</v>
      </c>
      <c r="V298" s="152"/>
      <c r="W298" s="147">
        <f t="shared" ref="W298:X298" si="647">W291</f>
        <v>0</v>
      </c>
      <c r="X298" s="147">
        <f t="shared" si="647"/>
        <v>0</v>
      </c>
      <c r="Y298" s="152"/>
      <c r="Z298" s="147">
        <f t="shared" ref="Z298:AA298" si="648">Z291</f>
        <v>0</v>
      </c>
      <c r="AA298" s="147">
        <f t="shared" si="648"/>
        <v>0</v>
      </c>
      <c r="AB298" s="152"/>
      <c r="AC298" s="148">
        <f t="shared" ref="AC298:AX298" si="649">AC291</f>
        <v>0</v>
      </c>
      <c r="AD298" s="152"/>
      <c r="AE298" s="147">
        <f t="shared" si="649"/>
        <v>0</v>
      </c>
      <c r="AF298" s="147">
        <f t="shared" si="649"/>
        <v>0</v>
      </c>
      <c r="AG298" s="152"/>
      <c r="AH298" s="148">
        <f t="shared" si="649"/>
        <v>0</v>
      </c>
      <c r="AI298" s="152"/>
      <c r="AJ298" s="147">
        <f t="shared" si="649"/>
        <v>0</v>
      </c>
      <c r="AK298" s="147">
        <f t="shared" si="649"/>
        <v>0</v>
      </c>
      <c r="AL298" s="152"/>
      <c r="AM298" s="148">
        <f t="shared" si="649"/>
        <v>0</v>
      </c>
      <c r="AN298" s="152"/>
      <c r="AO298" s="147">
        <f t="shared" si="649"/>
        <v>0</v>
      </c>
      <c r="AP298" s="147">
        <f t="shared" si="649"/>
        <v>0</v>
      </c>
      <c r="AQ298" s="152"/>
      <c r="AR298" s="147">
        <f t="shared" ref="AR298:AS298" si="650">AR291</f>
        <v>0</v>
      </c>
      <c r="AS298" s="147">
        <f t="shared" si="650"/>
        <v>0</v>
      </c>
      <c r="AT298" s="152"/>
      <c r="AU298" s="148">
        <f t="shared" si="649"/>
        <v>0</v>
      </c>
      <c r="AV298" s="152"/>
      <c r="AW298" s="147">
        <f t="shared" si="649"/>
        <v>0</v>
      </c>
      <c r="AX298" s="147">
        <f t="shared" si="649"/>
        <v>0</v>
      </c>
      <c r="AY298" s="152"/>
      <c r="AZ298" s="370"/>
    </row>
    <row r="299" spans="1:52" ht="21.75" customHeight="1">
      <c r="A299" s="396"/>
      <c r="B299" s="404"/>
      <c r="C299" s="405"/>
      <c r="D299" s="294" t="s">
        <v>285</v>
      </c>
      <c r="E299" s="147">
        <f t="shared" si="623"/>
        <v>0</v>
      </c>
      <c r="F299" s="147">
        <f t="shared" si="540"/>
        <v>0</v>
      </c>
      <c r="G299" s="152"/>
      <c r="H299" s="147">
        <f t="shared" ref="H299:I299" si="651">H292</f>
        <v>0</v>
      </c>
      <c r="I299" s="147">
        <f t="shared" si="651"/>
        <v>0</v>
      </c>
      <c r="J299" s="152"/>
      <c r="K299" s="147">
        <f t="shared" ref="K299:L299" si="652">K292</f>
        <v>0</v>
      </c>
      <c r="L299" s="147">
        <f t="shared" si="652"/>
        <v>0</v>
      </c>
      <c r="M299" s="171"/>
      <c r="N299" s="147">
        <f t="shared" ref="N299:O299" si="653">N292</f>
        <v>0</v>
      </c>
      <c r="O299" s="147">
        <f t="shared" si="653"/>
        <v>0</v>
      </c>
      <c r="P299" s="210"/>
      <c r="Q299" s="147">
        <f t="shared" ref="Q299:R299" si="654">Q292</f>
        <v>0</v>
      </c>
      <c r="R299" s="147">
        <f t="shared" si="654"/>
        <v>0</v>
      </c>
      <c r="S299" s="152"/>
      <c r="T299" s="147">
        <f t="shared" ref="T299:U299" si="655">T292</f>
        <v>0</v>
      </c>
      <c r="U299" s="147">
        <f t="shared" si="655"/>
        <v>0</v>
      </c>
      <c r="V299" s="152"/>
      <c r="W299" s="147">
        <f t="shared" ref="W299:X299" si="656">W292</f>
        <v>0</v>
      </c>
      <c r="X299" s="147">
        <f t="shared" si="656"/>
        <v>0</v>
      </c>
      <c r="Y299" s="152"/>
      <c r="Z299" s="147">
        <f t="shared" ref="Z299:AA299" si="657">Z292</f>
        <v>0</v>
      </c>
      <c r="AA299" s="147">
        <f t="shared" si="657"/>
        <v>0</v>
      </c>
      <c r="AB299" s="152"/>
      <c r="AC299" s="148">
        <f t="shared" ref="AC299:AX299" si="658">AC292</f>
        <v>0</v>
      </c>
      <c r="AD299" s="152"/>
      <c r="AE299" s="147">
        <f t="shared" si="658"/>
        <v>0</v>
      </c>
      <c r="AF299" s="147">
        <f t="shared" si="658"/>
        <v>0</v>
      </c>
      <c r="AG299" s="152"/>
      <c r="AH299" s="148">
        <f t="shared" si="658"/>
        <v>0</v>
      </c>
      <c r="AI299" s="152"/>
      <c r="AJ299" s="147">
        <f t="shared" si="658"/>
        <v>0</v>
      </c>
      <c r="AK299" s="147">
        <f t="shared" si="658"/>
        <v>0</v>
      </c>
      <c r="AL299" s="152"/>
      <c r="AM299" s="148">
        <f t="shared" si="658"/>
        <v>0</v>
      </c>
      <c r="AN299" s="152"/>
      <c r="AO299" s="147">
        <f t="shared" si="658"/>
        <v>0</v>
      </c>
      <c r="AP299" s="147">
        <f t="shared" si="658"/>
        <v>0</v>
      </c>
      <c r="AQ299" s="152"/>
      <c r="AR299" s="147">
        <f t="shared" ref="AR299:AS299" si="659">AR292</f>
        <v>0</v>
      </c>
      <c r="AS299" s="147">
        <f t="shared" si="659"/>
        <v>0</v>
      </c>
      <c r="AT299" s="152"/>
      <c r="AU299" s="148">
        <f t="shared" si="658"/>
        <v>0</v>
      </c>
      <c r="AV299" s="152"/>
      <c r="AW299" s="147">
        <f t="shared" si="658"/>
        <v>0</v>
      </c>
      <c r="AX299" s="147">
        <f t="shared" si="658"/>
        <v>0</v>
      </c>
      <c r="AY299" s="152"/>
      <c r="AZ299" s="370"/>
    </row>
    <row r="300" spans="1:52" ht="33.75" customHeight="1">
      <c r="A300" s="399"/>
      <c r="B300" s="406"/>
      <c r="C300" s="407"/>
      <c r="D300" s="169" t="s">
        <v>43</v>
      </c>
      <c r="E300" s="147">
        <f t="shared" si="623"/>
        <v>0</v>
      </c>
      <c r="F300" s="147">
        <f t="shared" si="540"/>
        <v>0</v>
      </c>
      <c r="G300" s="175" t="e">
        <f>F300/E300</f>
        <v>#DIV/0!</v>
      </c>
      <c r="H300" s="147">
        <f t="shared" ref="H300:I300" si="660">H293</f>
        <v>0</v>
      </c>
      <c r="I300" s="147">
        <f t="shared" si="660"/>
        <v>0</v>
      </c>
      <c r="J300" s="170"/>
      <c r="K300" s="147">
        <f t="shared" ref="K300:L300" si="661">K293</f>
        <v>0</v>
      </c>
      <c r="L300" s="147">
        <f t="shared" si="661"/>
        <v>0</v>
      </c>
      <c r="M300" s="210" t="e">
        <f>L300/K300</f>
        <v>#DIV/0!</v>
      </c>
      <c r="N300" s="147">
        <f t="shared" ref="N300:O300" si="662">N293</f>
        <v>0</v>
      </c>
      <c r="O300" s="147">
        <f t="shared" si="662"/>
        <v>0</v>
      </c>
      <c r="P300" s="210" t="e">
        <f t="shared" ref="P300" si="663">O300/N300</f>
        <v>#DIV/0!</v>
      </c>
      <c r="Q300" s="147">
        <f t="shared" ref="Q300:R300" si="664">Q293</f>
        <v>0</v>
      </c>
      <c r="R300" s="147">
        <f t="shared" si="664"/>
        <v>0</v>
      </c>
      <c r="S300" s="170"/>
      <c r="T300" s="147">
        <f t="shared" ref="T300:U300" si="665">T293</f>
        <v>0</v>
      </c>
      <c r="U300" s="147">
        <f t="shared" si="665"/>
        <v>0</v>
      </c>
      <c r="V300" s="170"/>
      <c r="W300" s="147">
        <f t="shared" ref="W300:X300" si="666">W293</f>
        <v>0</v>
      </c>
      <c r="X300" s="147">
        <f t="shared" si="666"/>
        <v>0</v>
      </c>
      <c r="Y300" s="170"/>
      <c r="Z300" s="147">
        <f t="shared" ref="Z300:AA300" si="667">Z293</f>
        <v>0</v>
      </c>
      <c r="AA300" s="147">
        <f t="shared" si="667"/>
        <v>0</v>
      </c>
      <c r="AB300" s="170"/>
      <c r="AC300" s="148">
        <f t="shared" ref="AC300:AX300" si="668">AC293</f>
        <v>0</v>
      </c>
      <c r="AD300" s="170"/>
      <c r="AE300" s="147">
        <f t="shared" si="668"/>
        <v>0</v>
      </c>
      <c r="AF300" s="147">
        <f t="shared" si="668"/>
        <v>0</v>
      </c>
      <c r="AG300" s="170"/>
      <c r="AH300" s="148">
        <f t="shared" si="668"/>
        <v>0</v>
      </c>
      <c r="AI300" s="170" t="e">
        <f>AH300/AE300</f>
        <v>#DIV/0!</v>
      </c>
      <c r="AJ300" s="147">
        <f t="shared" si="668"/>
        <v>0</v>
      </c>
      <c r="AK300" s="147">
        <f t="shared" si="668"/>
        <v>0</v>
      </c>
      <c r="AL300" s="170"/>
      <c r="AM300" s="148">
        <f t="shared" si="668"/>
        <v>0</v>
      </c>
      <c r="AN300" s="170" t="e">
        <f>AM300/AJ300</f>
        <v>#DIV/0!</v>
      </c>
      <c r="AO300" s="147">
        <f t="shared" si="668"/>
        <v>0</v>
      </c>
      <c r="AP300" s="147">
        <f t="shared" si="668"/>
        <v>0</v>
      </c>
      <c r="AQ300" s="170"/>
      <c r="AR300" s="147">
        <f t="shared" ref="AR300:AS300" si="669">AR293</f>
        <v>0</v>
      </c>
      <c r="AS300" s="147">
        <f t="shared" si="669"/>
        <v>0</v>
      </c>
      <c r="AT300" s="170"/>
      <c r="AU300" s="148">
        <f t="shared" si="668"/>
        <v>0</v>
      </c>
      <c r="AV300" s="170" t="e">
        <f>AU300/AR300</f>
        <v>#DIV/0!</v>
      </c>
      <c r="AW300" s="147">
        <f t="shared" si="668"/>
        <v>0</v>
      </c>
      <c r="AX300" s="147">
        <f t="shared" si="668"/>
        <v>0</v>
      </c>
      <c r="AY300" s="170" t="e">
        <f>AX300/AW300</f>
        <v>#DIV/0!</v>
      </c>
      <c r="AZ300" s="371"/>
    </row>
    <row r="301" spans="1:52" ht="24.75" customHeight="1">
      <c r="A301" s="308"/>
      <c r="B301" s="378" t="s">
        <v>420</v>
      </c>
      <c r="C301" s="378"/>
      <c r="D301" s="378"/>
      <c r="E301" s="378"/>
      <c r="F301" s="378"/>
      <c r="G301" s="378"/>
      <c r="H301" s="378"/>
      <c r="I301" s="378"/>
      <c r="J301" s="378"/>
      <c r="K301" s="378"/>
      <c r="L301" s="378"/>
      <c r="M301" s="378"/>
      <c r="N301" s="378"/>
      <c r="O301" s="378"/>
      <c r="P301" s="378"/>
      <c r="Q301" s="378"/>
      <c r="R301" s="378"/>
      <c r="S301" s="378"/>
      <c r="T301" s="378"/>
      <c r="U301" s="378"/>
      <c r="V301" s="378"/>
      <c r="W301" s="378"/>
      <c r="X301" s="378"/>
      <c r="Y301" s="378"/>
      <c r="Z301" s="378"/>
      <c r="AA301" s="378"/>
      <c r="AB301" s="378"/>
      <c r="AC301" s="378"/>
      <c r="AD301" s="378"/>
      <c r="AE301" s="378"/>
      <c r="AF301" s="378"/>
      <c r="AG301" s="378"/>
      <c r="AH301" s="378"/>
      <c r="AI301" s="378"/>
      <c r="AJ301" s="378"/>
      <c r="AK301" s="378"/>
      <c r="AL301" s="378"/>
      <c r="AM301" s="378"/>
      <c r="AN301" s="378"/>
      <c r="AO301" s="378"/>
      <c r="AP301" s="378"/>
      <c r="AQ301" s="378"/>
      <c r="AR301" s="378"/>
      <c r="AS301" s="378"/>
      <c r="AT301" s="378"/>
      <c r="AU301" s="378"/>
      <c r="AV301" s="378"/>
      <c r="AW301" s="378"/>
      <c r="AX301" s="378"/>
      <c r="AY301" s="378"/>
      <c r="AZ301" s="378"/>
    </row>
    <row r="302" spans="1:52" ht="24.75" customHeight="1">
      <c r="A302" s="379" t="s">
        <v>421</v>
      </c>
      <c r="B302" s="380"/>
      <c r="C302" s="380"/>
      <c r="D302" s="380"/>
      <c r="E302" s="380"/>
      <c r="F302" s="380"/>
      <c r="G302" s="380"/>
      <c r="H302" s="380"/>
      <c r="I302" s="380"/>
      <c r="J302" s="380"/>
      <c r="K302" s="380"/>
      <c r="L302" s="380"/>
      <c r="M302" s="380"/>
      <c r="N302" s="380"/>
      <c r="O302" s="380"/>
      <c r="P302" s="380"/>
      <c r="Q302" s="380"/>
      <c r="R302" s="380"/>
      <c r="S302" s="380"/>
      <c r="T302" s="380"/>
      <c r="U302" s="380"/>
      <c r="V302" s="380"/>
      <c r="W302" s="380"/>
      <c r="X302" s="380"/>
      <c r="Y302" s="380"/>
      <c r="Z302" s="380"/>
      <c r="AA302" s="380"/>
      <c r="AB302" s="380"/>
      <c r="AC302" s="380"/>
      <c r="AD302" s="380"/>
      <c r="AE302" s="380"/>
      <c r="AF302" s="380"/>
      <c r="AG302" s="380"/>
      <c r="AH302" s="380"/>
      <c r="AI302" s="380"/>
      <c r="AJ302" s="380"/>
      <c r="AK302" s="380"/>
      <c r="AL302" s="380"/>
      <c r="AM302" s="380"/>
      <c r="AN302" s="380"/>
      <c r="AO302" s="380"/>
      <c r="AP302" s="380"/>
      <c r="AQ302" s="380"/>
      <c r="AR302" s="380"/>
      <c r="AS302" s="380"/>
      <c r="AT302" s="380"/>
      <c r="AU302" s="380"/>
      <c r="AV302" s="380"/>
      <c r="AW302" s="380"/>
      <c r="AX302" s="380"/>
      <c r="AY302" s="380"/>
      <c r="AZ302" s="380"/>
    </row>
    <row r="303" spans="1:52" ht="24.75" customHeight="1">
      <c r="A303" s="379" t="s">
        <v>422</v>
      </c>
      <c r="B303" s="380"/>
      <c r="C303" s="380"/>
      <c r="D303" s="380"/>
      <c r="E303" s="380"/>
      <c r="F303" s="380"/>
      <c r="G303" s="380"/>
      <c r="H303" s="380"/>
      <c r="I303" s="380"/>
      <c r="J303" s="380"/>
      <c r="K303" s="380"/>
      <c r="L303" s="380"/>
      <c r="M303" s="380"/>
      <c r="N303" s="380"/>
      <c r="O303" s="380"/>
      <c r="P303" s="380"/>
      <c r="Q303" s="380"/>
      <c r="R303" s="380"/>
      <c r="S303" s="380"/>
      <c r="T303" s="380"/>
      <c r="U303" s="380"/>
      <c r="V303" s="380"/>
      <c r="W303" s="380"/>
      <c r="X303" s="380"/>
      <c r="Y303" s="380"/>
      <c r="Z303" s="380"/>
      <c r="AA303" s="380"/>
      <c r="AB303" s="380"/>
      <c r="AC303" s="380"/>
      <c r="AD303" s="380"/>
      <c r="AE303" s="380"/>
      <c r="AF303" s="380"/>
      <c r="AG303" s="380"/>
      <c r="AH303" s="380"/>
      <c r="AI303" s="380"/>
      <c r="AJ303" s="380"/>
      <c r="AK303" s="380"/>
      <c r="AL303" s="380"/>
      <c r="AM303" s="380"/>
      <c r="AN303" s="380"/>
      <c r="AO303" s="380"/>
      <c r="AP303" s="380"/>
      <c r="AQ303" s="380"/>
      <c r="AR303" s="380"/>
      <c r="AS303" s="380"/>
      <c r="AT303" s="380"/>
      <c r="AU303" s="380"/>
      <c r="AV303" s="380"/>
      <c r="AW303" s="380"/>
      <c r="AX303" s="380"/>
      <c r="AY303" s="380"/>
      <c r="AZ303" s="380"/>
    </row>
    <row r="304" spans="1:52" ht="33.75" customHeight="1">
      <c r="A304" s="372" t="s">
        <v>425</v>
      </c>
      <c r="B304" s="375" t="s">
        <v>423</v>
      </c>
      <c r="C304" s="375" t="s">
        <v>424</v>
      </c>
      <c r="D304" s="174" t="s">
        <v>41</v>
      </c>
      <c r="E304" s="301">
        <f>E305+E306+E307</f>
        <v>1600.31</v>
      </c>
      <c r="F304" s="147">
        <f t="shared" ref="F304:F310" si="670">I304+L304+O304+R304+U304+X304+AC304+AH304+AM304+AP304+AU304+AX304</f>
        <v>0</v>
      </c>
      <c r="G304" s="175">
        <f>F304/E304</f>
        <v>0</v>
      </c>
      <c r="H304" s="168">
        <v>0</v>
      </c>
      <c r="I304" s="168">
        <v>0</v>
      </c>
      <c r="J304" s="168">
        <v>0</v>
      </c>
      <c r="K304" s="168">
        <f t="shared" ref="K304:L304" si="671">K305+K306+K307+K309+K310</f>
        <v>0</v>
      </c>
      <c r="L304" s="168">
        <f t="shared" si="671"/>
        <v>0</v>
      </c>
      <c r="M304" s="168"/>
      <c r="N304" s="168"/>
      <c r="O304" s="168"/>
      <c r="P304" s="168"/>
      <c r="Q304" s="168">
        <f t="shared" ref="Q304:R304" si="672">Q305+Q306+Q307+Q309+Q310</f>
        <v>0</v>
      </c>
      <c r="R304" s="168">
        <f t="shared" si="672"/>
        <v>0</v>
      </c>
      <c r="S304" s="168" t="e">
        <f>R304/Q304*100</f>
        <v>#DIV/0!</v>
      </c>
      <c r="T304" s="168">
        <f t="shared" ref="T304:U304" si="673">T305+T306+T307+T309+T310</f>
        <v>0</v>
      </c>
      <c r="U304" s="168">
        <f t="shared" si="673"/>
        <v>0</v>
      </c>
      <c r="V304" s="168"/>
      <c r="W304" s="168">
        <f t="shared" ref="W304:X304" si="674">W305+W306+W307+W309+W310</f>
        <v>0</v>
      </c>
      <c r="X304" s="168">
        <f t="shared" si="674"/>
        <v>0</v>
      </c>
      <c r="Y304" s="168"/>
      <c r="Z304" s="168">
        <f t="shared" ref="Z304:AC304" si="675">Z305+Z306+Z307+Z309+Z310</f>
        <v>0</v>
      </c>
      <c r="AA304" s="168">
        <f t="shared" si="675"/>
        <v>0</v>
      </c>
      <c r="AB304" s="168">
        <f t="shared" si="675"/>
        <v>0</v>
      </c>
      <c r="AC304" s="168">
        <f t="shared" si="675"/>
        <v>0</v>
      </c>
      <c r="AD304" s="210" t="e">
        <f>AC304/Z304</f>
        <v>#DIV/0!</v>
      </c>
      <c r="AE304" s="168">
        <f t="shared" ref="AE304:AH304" si="676">AE305+AE306+AE307+AE309+AE310</f>
        <v>0</v>
      </c>
      <c r="AF304" s="168">
        <f t="shared" si="676"/>
        <v>0</v>
      </c>
      <c r="AG304" s="168">
        <f t="shared" si="676"/>
        <v>0</v>
      </c>
      <c r="AH304" s="219">
        <f t="shared" si="676"/>
        <v>0</v>
      </c>
      <c r="AI304" s="210" t="e">
        <f>AH304/AE304</f>
        <v>#DIV/0!</v>
      </c>
      <c r="AJ304" s="168">
        <f t="shared" ref="AJ304:AM304" si="677">AJ305+AJ306+AJ307+AJ309+AJ310</f>
        <v>0</v>
      </c>
      <c r="AK304" s="168">
        <f t="shared" si="677"/>
        <v>0</v>
      </c>
      <c r="AL304" s="168">
        <f t="shared" si="677"/>
        <v>0</v>
      </c>
      <c r="AM304" s="219">
        <f t="shared" si="677"/>
        <v>0</v>
      </c>
      <c r="AN304" s="210" t="e">
        <f>AM304/AJ304</f>
        <v>#DIV/0!</v>
      </c>
      <c r="AO304" s="168">
        <f t="shared" ref="AO304:AP304" si="678">AO305+AO306+AO307+AO309+AO310</f>
        <v>0</v>
      </c>
      <c r="AP304" s="168">
        <f t="shared" si="678"/>
        <v>0</v>
      </c>
      <c r="AQ304" s="168"/>
      <c r="AR304" s="168">
        <f t="shared" ref="AR304:AU304" si="679">AR305+AR306+AR307+AR309+AR310</f>
        <v>0</v>
      </c>
      <c r="AS304" s="168">
        <f t="shared" si="679"/>
        <v>0</v>
      </c>
      <c r="AT304" s="168">
        <f t="shared" si="679"/>
        <v>0</v>
      </c>
      <c r="AU304" s="168">
        <f t="shared" si="679"/>
        <v>0</v>
      </c>
      <c r="AV304" s="168"/>
      <c r="AW304" s="168">
        <f t="shared" ref="AW304:AX304" si="680">AW305+AW306+AW307+AW309+AW310</f>
        <v>1600.31</v>
      </c>
      <c r="AX304" s="168">
        <f t="shared" si="680"/>
        <v>0</v>
      </c>
      <c r="AY304" s="168"/>
      <c r="AZ304" s="369"/>
    </row>
    <row r="305" spans="1:52" ht="33.75" customHeight="1">
      <c r="A305" s="373"/>
      <c r="B305" s="376"/>
      <c r="C305" s="376"/>
      <c r="D305" s="176" t="s">
        <v>37</v>
      </c>
      <c r="E305" s="301">
        <f t="shared" ref="E305:E306" si="681">H305+K305+N305+Q305+T305+W305+Z305+AE305+AJ305+AO305+AR305+AW305</f>
        <v>0</v>
      </c>
      <c r="F305" s="147">
        <f t="shared" si="670"/>
        <v>0</v>
      </c>
      <c r="G305" s="170"/>
      <c r="H305" s="168">
        <v>0</v>
      </c>
      <c r="I305" s="168">
        <v>0</v>
      </c>
      <c r="J305" s="168">
        <v>0</v>
      </c>
      <c r="K305" s="148"/>
      <c r="L305" s="148"/>
      <c r="M305" s="171"/>
      <c r="N305" s="148"/>
      <c r="O305" s="148"/>
      <c r="P305" s="173"/>
      <c r="Q305" s="148"/>
      <c r="R305" s="148"/>
      <c r="S305" s="171"/>
      <c r="T305" s="148"/>
      <c r="U305" s="148"/>
      <c r="V305" s="171"/>
      <c r="W305" s="148"/>
      <c r="X305" s="148"/>
      <c r="Y305" s="171"/>
      <c r="Z305" s="148"/>
      <c r="AA305" s="151"/>
      <c r="AB305" s="172"/>
      <c r="AC305" s="171"/>
      <c r="AD305" s="173"/>
      <c r="AE305" s="148"/>
      <c r="AF305" s="151"/>
      <c r="AG305" s="172"/>
      <c r="AH305" s="281"/>
      <c r="AI305" s="173"/>
      <c r="AJ305" s="148"/>
      <c r="AK305" s="151"/>
      <c r="AL305" s="172"/>
      <c r="AM305" s="281"/>
      <c r="AN305" s="173"/>
      <c r="AO305" s="178"/>
      <c r="AP305" s="148"/>
      <c r="AQ305" s="148"/>
      <c r="AR305" s="148"/>
      <c r="AS305" s="149"/>
      <c r="AT305" s="172"/>
      <c r="AU305" s="177"/>
      <c r="AV305" s="173"/>
      <c r="AW305" s="148"/>
      <c r="AX305" s="150"/>
      <c r="AY305" s="173"/>
      <c r="AZ305" s="370"/>
    </row>
    <row r="306" spans="1:52" ht="52.5" customHeight="1">
      <c r="A306" s="373"/>
      <c r="B306" s="376"/>
      <c r="C306" s="376"/>
      <c r="D306" s="179" t="s">
        <v>2</v>
      </c>
      <c r="E306" s="301">
        <f t="shared" si="681"/>
        <v>0</v>
      </c>
      <c r="F306" s="147">
        <f t="shared" si="670"/>
        <v>0</v>
      </c>
      <c r="G306" s="180"/>
      <c r="H306" s="168">
        <v>0</v>
      </c>
      <c r="I306" s="168">
        <v>0</v>
      </c>
      <c r="J306" s="168">
        <v>0</v>
      </c>
      <c r="K306" s="153"/>
      <c r="L306" s="153"/>
      <c r="M306" s="154"/>
      <c r="N306" s="153"/>
      <c r="O306" s="153"/>
      <c r="P306" s="181"/>
      <c r="Q306" s="153"/>
      <c r="R306" s="153"/>
      <c r="S306" s="154"/>
      <c r="T306" s="153"/>
      <c r="U306" s="153"/>
      <c r="V306" s="154"/>
      <c r="W306" s="153"/>
      <c r="X306" s="153"/>
      <c r="Y306" s="154"/>
      <c r="Z306" s="153"/>
      <c r="AA306" s="157"/>
      <c r="AB306" s="158"/>
      <c r="AC306" s="154"/>
      <c r="AD306" s="181"/>
      <c r="AE306" s="153"/>
      <c r="AF306" s="157"/>
      <c r="AG306" s="158"/>
      <c r="AH306" s="280"/>
      <c r="AI306" s="181"/>
      <c r="AJ306" s="153"/>
      <c r="AK306" s="157"/>
      <c r="AL306" s="158"/>
      <c r="AM306" s="280"/>
      <c r="AN306" s="181"/>
      <c r="AO306" s="160"/>
      <c r="AP306" s="154"/>
      <c r="AQ306" s="154"/>
      <c r="AR306" s="153"/>
      <c r="AS306" s="155"/>
      <c r="AT306" s="158"/>
      <c r="AU306" s="182"/>
      <c r="AV306" s="181"/>
      <c r="AW306" s="153"/>
      <c r="AX306" s="156"/>
      <c r="AY306" s="181"/>
      <c r="AZ306" s="370"/>
    </row>
    <row r="307" spans="1:52" ht="33.75" customHeight="1">
      <c r="A307" s="373"/>
      <c r="B307" s="376"/>
      <c r="C307" s="376"/>
      <c r="D307" s="307" t="s">
        <v>284</v>
      </c>
      <c r="E307" s="301">
        <f t="shared" ref="E307" si="682">H307+K307+N307+Q307+T307+W307+AB307+AG307+AL307+AO307+AT307+AW307</f>
        <v>1600.31</v>
      </c>
      <c r="F307" s="147">
        <f t="shared" si="670"/>
        <v>0</v>
      </c>
      <c r="G307" s="168">
        <f>F307/E307*100</f>
        <v>0</v>
      </c>
      <c r="H307" s="168">
        <v>0</v>
      </c>
      <c r="I307" s="168">
        <v>0</v>
      </c>
      <c r="J307" s="168">
        <v>0</v>
      </c>
      <c r="K307" s="153">
        <v>0</v>
      </c>
      <c r="L307" s="153">
        <v>0</v>
      </c>
      <c r="M307" s="154"/>
      <c r="N307" s="153"/>
      <c r="O307" s="153"/>
      <c r="P307" s="181"/>
      <c r="Q307" s="153"/>
      <c r="R307" s="153"/>
      <c r="S307" s="168" t="e">
        <f>R307/Q307*100</f>
        <v>#DIV/0!</v>
      </c>
      <c r="T307" s="153"/>
      <c r="U307" s="153"/>
      <c r="V307" s="154"/>
      <c r="W307" s="153"/>
      <c r="X307" s="153"/>
      <c r="Y307" s="154"/>
      <c r="Z307" s="153"/>
      <c r="AA307" s="157"/>
      <c r="AB307" s="158"/>
      <c r="AC307" s="264"/>
      <c r="AD307" s="181" t="e">
        <f>AC307/Z307</f>
        <v>#DIV/0!</v>
      </c>
      <c r="AE307" s="153"/>
      <c r="AF307" s="157"/>
      <c r="AG307" s="158"/>
      <c r="AH307" s="280"/>
      <c r="AI307" s="181" t="e">
        <f>AH307/AE307</f>
        <v>#DIV/0!</v>
      </c>
      <c r="AJ307" s="153"/>
      <c r="AK307" s="157"/>
      <c r="AL307" s="158"/>
      <c r="AM307" s="280"/>
      <c r="AN307" s="181" t="e">
        <f>AM307/AJ307</f>
        <v>#DIV/0!</v>
      </c>
      <c r="AO307" s="153"/>
      <c r="AP307" s="182"/>
      <c r="AQ307" s="181"/>
      <c r="AR307" s="153">
        <v>0</v>
      </c>
      <c r="AS307" s="157"/>
      <c r="AT307" s="158"/>
      <c r="AU307" s="182"/>
      <c r="AV307" s="181"/>
      <c r="AW307" s="153">
        <f>AW314</f>
        <v>1600.31</v>
      </c>
      <c r="AX307" s="156"/>
      <c r="AY307" s="159"/>
      <c r="AZ307" s="370"/>
    </row>
    <row r="308" spans="1:52" ht="33.75" customHeight="1">
      <c r="A308" s="373"/>
      <c r="B308" s="376"/>
      <c r="C308" s="376"/>
      <c r="D308" s="307" t="s">
        <v>289</v>
      </c>
      <c r="E308" s="301">
        <f t="shared" ref="E308:E310" si="683">H308+K308+N308+Q308+T308+W308+Z308+AE308+AJ308+AO308+AR308+AW308</f>
        <v>0</v>
      </c>
      <c r="F308" s="147">
        <f t="shared" si="670"/>
        <v>0</v>
      </c>
      <c r="G308" s="152"/>
      <c r="H308" s="168">
        <v>0</v>
      </c>
      <c r="I308" s="168">
        <v>0</v>
      </c>
      <c r="J308" s="168">
        <v>0</v>
      </c>
      <c r="K308" s="162"/>
      <c r="L308" s="162"/>
      <c r="M308" s="161"/>
      <c r="N308" s="162"/>
      <c r="O308" s="162"/>
      <c r="P308" s="167"/>
      <c r="Q308" s="162"/>
      <c r="R308" s="162"/>
      <c r="S308" s="161"/>
      <c r="T308" s="162"/>
      <c r="U308" s="162"/>
      <c r="V308" s="161"/>
      <c r="W308" s="162"/>
      <c r="X308" s="162"/>
      <c r="Y308" s="161"/>
      <c r="Z308" s="162"/>
      <c r="AA308" s="164"/>
      <c r="AB308" s="165"/>
      <c r="AC308" s="161"/>
      <c r="AD308" s="167"/>
      <c r="AE308" s="162"/>
      <c r="AF308" s="164"/>
      <c r="AG308" s="165"/>
      <c r="AH308" s="282"/>
      <c r="AI308" s="167"/>
      <c r="AJ308" s="162"/>
      <c r="AK308" s="164"/>
      <c r="AL308" s="165"/>
      <c r="AM308" s="185"/>
      <c r="AN308" s="167"/>
      <c r="AO308" s="162"/>
      <c r="AP308" s="185"/>
      <c r="AQ308" s="167"/>
      <c r="AR308" s="162"/>
      <c r="AS308" s="166"/>
      <c r="AT308" s="165"/>
      <c r="AU308" s="185"/>
      <c r="AV308" s="167"/>
      <c r="AW308" s="153"/>
      <c r="AX308" s="163"/>
      <c r="AY308" s="167"/>
      <c r="AZ308" s="370"/>
    </row>
    <row r="309" spans="1:52" ht="33.75" customHeight="1">
      <c r="A309" s="373"/>
      <c r="B309" s="376"/>
      <c r="C309" s="376"/>
      <c r="D309" s="307" t="s">
        <v>285</v>
      </c>
      <c r="E309" s="301">
        <f t="shared" si="683"/>
        <v>0</v>
      </c>
      <c r="F309" s="147">
        <f t="shared" si="670"/>
        <v>0</v>
      </c>
      <c r="G309" s="152"/>
      <c r="H309" s="168">
        <v>0</v>
      </c>
      <c r="I309" s="168">
        <v>0</v>
      </c>
      <c r="J309" s="168">
        <v>0</v>
      </c>
      <c r="K309" s="162"/>
      <c r="L309" s="162"/>
      <c r="M309" s="161"/>
      <c r="N309" s="162"/>
      <c r="O309" s="162"/>
      <c r="P309" s="167"/>
      <c r="Q309" s="162"/>
      <c r="R309" s="162"/>
      <c r="S309" s="161"/>
      <c r="T309" s="162"/>
      <c r="U309" s="162"/>
      <c r="V309" s="161"/>
      <c r="W309" s="162"/>
      <c r="X309" s="162"/>
      <c r="Y309" s="161"/>
      <c r="Z309" s="162"/>
      <c r="AA309" s="164"/>
      <c r="AB309" s="165"/>
      <c r="AC309" s="161"/>
      <c r="AD309" s="167"/>
      <c r="AE309" s="162"/>
      <c r="AF309" s="164"/>
      <c r="AG309" s="165"/>
      <c r="AH309" s="282"/>
      <c r="AI309" s="167"/>
      <c r="AJ309" s="162"/>
      <c r="AK309" s="164"/>
      <c r="AL309" s="165"/>
      <c r="AM309" s="185"/>
      <c r="AN309" s="167"/>
      <c r="AO309" s="162"/>
      <c r="AP309" s="185"/>
      <c r="AQ309" s="167"/>
      <c r="AR309" s="162"/>
      <c r="AS309" s="166"/>
      <c r="AT309" s="165"/>
      <c r="AU309" s="185"/>
      <c r="AV309" s="167"/>
      <c r="AW309" s="162"/>
      <c r="AX309" s="163"/>
      <c r="AY309" s="167"/>
      <c r="AZ309" s="370"/>
    </row>
    <row r="310" spans="1:52" ht="33.75" customHeight="1">
      <c r="A310" s="374"/>
      <c r="B310" s="377"/>
      <c r="C310" s="377"/>
      <c r="D310" s="169" t="s">
        <v>43</v>
      </c>
      <c r="E310" s="301">
        <f t="shared" si="683"/>
        <v>0</v>
      </c>
      <c r="F310" s="147">
        <f t="shared" si="670"/>
        <v>0</v>
      </c>
      <c r="G310" s="170"/>
      <c r="H310" s="168">
        <v>0</v>
      </c>
      <c r="I310" s="168">
        <v>0</v>
      </c>
      <c r="J310" s="168">
        <v>0</v>
      </c>
      <c r="K310" s="148"/>
      <c r="L310" s="148"/>
      <c r="M310" s="171"/>
      <c r="N310" s="148"/>
      <c r="O310" s="148"/>
      <c r="P310" s="173"/>
      <c r="Q310" s="148"/>
      <c r="R310" s="148"/>
      <c r="S310" s="171"/>
      <c r="T310" s="148"/>
      <c r="U310" s="148"/>
      <c r="V310" s="171"/>
      <c r="W310" s="148"/>
      <c r="X310" s="148"/>
      <c r="Y310" s="171"/>
      <c r="Z310" s="148"/>
      <c r="AA310" s="151"/>
      <c r="AB310" s="172"/>
      <c r="AC310" s="171"/>
      <c r="AD310" s="173"/>
      <c r="AE310" s="148"/>
      <c r="AF310" s="151"/>
      <c r="AG310" s="172"/>
      <c r="AH310" s="281"/>
      <c r="AI310" s="173"/>
      <c r="AJ310" s="148"/>
      <c r="AK310" s="151"/>
      <c r="AL310" s="172"/>
      <c r="AM310" s="177"/>
      <c r="AN310" s="173"/>
      <c r="AO310" s="148"/>
      <c r="AP310" s="177"/>
      <c r="AQ310" s="173"/>
      <c r="AR310" s="148"/>
      <c r="AS310" s="149"/>
      <c r="AT310" s="172"/>
      <c r="AU310" s="177"/>
      <c r="AV310" s="173"/>
      <c r="AW310" s="148"/>
      <c r="AX310" s="148"/>
      <c r="AY310" s="173"/>
      <c r="AZ310" s="371"/>
    </row>
    <row r="311" spans="1:52" ht="33.75" customHeight="1">
      <c r="A311" s="372" t="s">
        <v>426</v>
      </c>
      <c r="B311" s="375" t="s">
        <v>427</v>
      </c>
      <c r="C311" s="375" t="s">
        <v>424</v>
      </c>
      <c r="D311" s="174" t="s">
        <v>41</v>
      </c>
      <c r="E311" s="301">
        <f>E312+E313+E314</f>
        <v>1600.31</v>
      </c>
      <c r="F311" s="147">
        <f t="shared" ref="F311:F317" si="684">I311+L311+O311+R311+U311+X311+AC311+AH311+AM311+AP311+AU311+AX311</f>
        <v>0</v>
      </c>
      <c r="G311" s="175">
        <f>F311/E311</f>
        <v>0</v>
      </c>
      <c r="H311" s="168">
        <v>0</v>
      </c>
      <c r="I311" s="168">
        <v>0</v>
      </c>
      <c r="J311" s="168">
        <v>0</v>
      </c>
      <c r="K311" s="168">
        <f t="shared" ref="K311:L311" si="685">K312+K313+K314+K316+K317</f>
        <v>0</v>
      </c>
      <c r="L311" s="168">
        <f t="shared" si="685"/>
        <v>0</v>
      </c>
      <c r="M311" s="168"/>
      <c r="N311" s="168"/>
      <c r="O311" s="168"/>
      <c r="P311" s="168"/>
      <c r="Q311" s="168">
        <f t="shared" ref="Q311:R311" si="686">Q312+Q313+Q314+Q316+Q317</f>
        <v>0</v>
      </c>
      <c r="R311" s="168">
        <f t="shared" si="686"/>
        <v>0</v>
      </c>
      <c r="S311" s="168" t="e">
        <f>R311/Q311*100</f>
        <v>#DIV/0!</v>
      </c>
      <c r="T311" s="168">
        <f t="shared" ref="T311:U311" si="687">T312+T313+T314+T316+T317</f>
        <v>0</v>
      </c>
      <c r="U311" s="168">
        <f t="shared" si="687"/>
        <v>0</v>
      </c>
      <c r="V311" s="168"/>
      <c r="W311" s="168">
        <f t="shared" ref="W311:X311" si="688">W312+W313+W314+W316+W317</f>
        <v>0</v>
      </c>
      <c r="X311" s="168">
        <f t="shared" si="688"/>
        <v>0</v>
      </c>
      <c r="Y311" s="168"/>
      <c r="Z311" s="168">
        <f t="shared" ref="Z311:AC311" si="689">Z312+Z313+Z314+Z316+Z317</f>
        <v>0</v>
      </c>
      <c r="AA311" s="168">
        <f t="shared" si="689"/>
        <v>0</v>
      </c>
      <c r="AB311" s="168">
        <f t="shared" si="689"/>
        <v>0</v>
      </c>
      <c r="AC311" s="168">
        <f t="shared" si="689"/>
        <v>0</v>
      </c>
      <c r="AD311" s="210" t="e">
        <f>AC311/Z311</f>
        <v>#DIV/0!</v>
      </c>
      <c r="AE311" s="168">
        <f t="shared" ref="AE311:AH311" si="690">AE312+AE313+AE314+AE316+AE317</f>
        <v>0</v>
      </c>
      <c r="AF311" s="168">
        <f t="shared" si="690"/>
        <v>0</v>
      </c>
      <c r="AG311" s="168">
        <f t="shared" si="690"/>
        <v>0</v>
      </c>
      <c r="AH311" s="219">
        <f t="shared" si="690"/>
        <v>0</v>
      </c>
      <c r="AI311" s="210" t="e">
        <f>AH311/AE311</f>
        <v>#DIV/0!</v>
      </c>
      <c r="AJ311" s="168">
        <f t="shared" ref="AJ311:AM311" si="691">AJ312+AJ313+AJ314+AJ316+AJ317</f>
        <v>0</v>
      </c>
      <c r="AK311" s="168">
        <f t="shared" si="691"/>
        <v>0</v>
      </c>
      <c r="AL311" s="168">
        <f t="shared" si="691"/>
        <v>0</v>
      </c>
      <c r="AM311" s="219">
        <f t="shared" si="691"/>
        <v>0</v>
      </c>
      <c r="AN311" s="210" t="e">
        <f>AM311/AJ311</f>
        <v>#DIV/0!</v>
      </c>
      <c r="AO311" s="168">
        <f t="shared" ref="AO311:AP311" si="692">AO312+AO313+AO314+AO316+AO317</f>
        <v>0</v>
      </c>
      <c r="AP311" s="168">
        <f t="shared" si="692"/>
        <v>0</v>
      </c>
      <c r="AQ311" s="168"/>
      <c r="AR311" s="168">
        <f t="shared" ref="AR311:AU311" si="693">AR312+AR313+AR314+AR316+AR317</f>
        <v>0</v>
      </c>
      <c r="AS311" s="168">
        <f t="shared" si="693"/>
        <v>0</v>
      </c>
      <c r="AT311" s="168">
        <f t="shared" si="693"/>
        <v>0</v>
      </c>
      <c r="AU311" s="168">
        <f t="shared" si="693"/>
        <v>0</v>
      </c>
      <c r="AV311" s="168"/>
      <c r="AW311" s="168">
        <f t="shared" ref="AW311:AX311" si="694">AW312+AW313+AW314+AW316+AW317</f>
        <v>1600.31</v>
      </c>
      <c r="AX311" s="168">
        <f t="shared" si="694"/>
        <v>0</v>
      </c>
      <c r="AY311" s="168"/>
      <c r="AZ311" s="369"/>
    </row>
    <row r="312" spans="1:52" ht="33.75" customHeight="1">
      <c r="A312" s="373"/>
      <c r="B312" s="376"/>
      <c r="C312" s="376"/>
      <c r="D312" s="176" t="s">
        <v>37</v>
      </c>
      <c r="E312" s="301">
        <f t="shared" ref="E312:E313" si="695">H312+K312+N312+Q312+T312+W312+Z312+AE312+AJ312+AO312+AR312+AW312</f>
        <v>0</v>
      </c>
      <c r="F312" s="147">
        <f t="shared" si="684"/>
        <v>0</v>
      </c>
      <c r="G312" s="170"/>
      <c r="H312" s="168">
        <v>0</v>
      </c>
      <c r="I312" s="168">
        <v>0</v>
      </c>
      <c r="J312" s="168">
        <v>0</v>
      </c>
      <c r="K312" s="148"/>
      <c r="L312" s="148"/>
      <c r="M312" s="171"/>
      <c r="N312" s="148"/>
      <c r="O312" s="148"/>
      <c r="P312" s="173"/>
      <c r="Q312" s="148"/>
      <c r="R312" s="148"/>
      <c r="S312" s="171"/>
      <c r="T312" s="148"/>
      <c r="U312" s="148"/>
      <c r="V312" s="171"/>
      <c r="W312" s="148"/>
      <c r="X312" s="148"/>
      <c r="Y312" s="171"/>
      <c r="Z312" s="148"/>
      <c r="AA312" s="151"/>
      <c r="AB312" s="172"/>
      <c r="AC312" s="171"/>
      <c r="AD312" s="173"/>
      <c r="AE312" s="148"/>
      <c r="AF312" s="151"/>
      <c r="AG312" s="172"/>
      <c r="AH312" s="281"/>
      <c r="AI312" s="173"/>
      <c r="AJ312" s="148"/>
      <c r="AK312" s="151"/>
      <c r="AL312" s="172"/>
      <c r="AM312" s="281"/>
      <c r="AN312" s="173"/>
      <c r="AO312" s="178"/>
      <c r="AP312" s="148"/>
      <c r="AQ312" s="148"/>
      <c r="AR312" s="148"/>
      <c r="AS312" s="149"/>
      <c r="AT312" s="172"/>
      <c r="AU312" s="177"/>
      <c r="AV312" s="173"/>
      <c r="AW312" s="148"/>
      <c r="AX312" s="150"/>
      <c r="AY312" s="173"/>
      <c r="AZ312" s="370"/>
    </row>
    <row r="313" spans="1:52" ht="52.5" customHeight="1">
      <c r="A313" s="373"/>
      <c r="B313" s="376"/>
      <c r="C313" s="376"/>
      <c r="D313" s="179" t="s">
        <v>2</v>
      </c>
      <c r="E313" s="301">
        <f t="shared" si="695"/>
        <v>0</v>
      </c>
      <c r="F313" s="147">
        <f t="shared" si="684"/>
        <v>0</v>
      </c>
      <c r="G313" s="180"/>
      <c r="H313" s="168">
        <v>0</v>
      </c>
      <c r="I313" s="168">
        <v>0</v>
      </c>
      <c r="J313" s="168">
        <v>0</v>
      </c>
      <c r="K313" s="153"/>
      <c r="L313" s="153"/>
      <c r="M313" s="154"/>
      <c r="N313" s="153"/>
      <c r="O313" s="153"/>
      <c r="P313" s="181"/>
      <c r="Q313" s="153"/>
      <c r="R313" s="153"/>
      <c r="S313" s="154"/>
      <c r="T313" s="153"/>
      <c r="U313" s="153"/>
      <c r="V313" s="154"/>
      <c r="W313" s="153"/>
      <c r="X313" s="153"/>
      <c r="Y313" s="154"/>
      <c r="Z313" s="153"/>
      <c r="AA313" s="157"/>
      <c r="AB313" s="158"/>
      <c r="AC313" s="154"/>
      <c r="AD313" s="181"/>
      <c r="AE313" s="153"/>
      <c r="AF313" s="157"/>
      <c r="AG313" s="158"/>
      <c r="AH313" s="280"/>
      <c r="AI313" s="181"/>
      <c r="AJ313" s="153"/>
      <c r="AK313" s="157"/>
      <c r="AL313" s="158"/>
      <c r="AM313" s="280"/>
      <c r="AN313" s="181"/>
      <c r="AO313" s="160"/>
      <c r="AP313" s="154"/>
      <c r="AQ313" s="154"/>
      <c r="AR313" s="153"/>
      <c r="AS313" s="155"/>
      <c r="AT313" s="158"/>
      <c r="AU313" s="182"/>
      <c r="AV313" s="181"/>
      <c r="AW313" s="153"/>
      <c r="AX313" s="156"/>
      <c r="AY313" s="181"/>
      <c r="AZ313" s="370"/>
    </row>
    <row r="314" spans="1:52" ht="33.75" customHeight="1">
      <c r="A314" s="373"/>
      <c r="B314" s="376"/>
      <c r="C314" s="376"/>
      <c r="D314" s="307" t="s">
        <v>284</v>
      </c>
      <c r="E314" s="301">
        <f t="shared" ref="E314" si="696">H314+K314+N314+Q314+T314+W314+AB314+AG314+AL314+AO314+AT314+AW314</f>
        <v>1600.31</v>
      </c>
      <c r="F314" s="147">
        <f t="shared" si="684"/>
        <v>0</v>
      </c>
      <c r="G314" s="168">
        <f>F314/E314*100</f>
        <v>0</v>
      </c>
      <c r="H314" s="168">
        <v>0</v>
      </c>
      <c r="I314" s="168">
        <v>0</v>
      </c>
      <c r="J314" s="168">
        <v>0</v>
      </c>
      <c r="K314" s="153">
        <v>0</v>
      </c>
      <c r="L314" s="153">
        <v>0</v>
      </c>
      <c r="M314" s="154"/>
      <c r="N314" s="153"/>
      <c r="O314" s="153"/>
      <c r="P314" s="181"/>
      <c r="Q314" s="153"/>
      <c r="R314" s="153"/>
      <c r="S314" s="168" t="e">
        <f>R314/Q314*100</f>
        <v>#DIV/0!</v>
      </c>
      <c r="T314" s="153"/>
      <c r="U314" s="153"/>
      <c r="V314" s="154"/>
      <c r="W314" s="153"/>
      <c r="X314" s="153"/>
      <c r="Y314" s="154"/>
      <c r="Z314" s="153"/>
      <c r="AA314" s="157"/>
      <c r="AB314" s="158"/>
      <c r="AC314" s="264"/>
      <c r="AD314" s="181" t="e">
        <f>AC314/Z314</f>
        <v>#DIV/0!</v>
      </c>
      <c r="AE314" s="153"/>
      <c r="AF314" s="157"/>
      <c r="AG314" s="158"/>
      <c r="AH314" s="280"/>
      <c r="AI314" s="181" t="e">
        <f>AH314/AE314</f>
        <v>#DIV/0!</v>
      </c>
      <c r="AJ314" s="153"/>
      <c r="AK314" s="157"/>
      <c r="AL314" s="158"/>
      <c r="AM314" s="280"/>
      <c r="AN314" s="181" t="e">
        <f>AM314/AJ314</f>
        <v>#DIV/0!</v>
      </c>
      <c r="AO314" s="153"/>
      <c r="AP314" s="182"/>
      <c r="AQ314" s="181"/>
      <c r="AR314" s="153">
        <v>0</v>
      </c>
      <c r="AS314" s="157"/>
      <c r="AT314" s="158"/>
      <c r="AU314" s="182"/>
      <c r="AV314" s="181"/>
      <c r="AW314" s="153">
        <v>1600.31</v>
      </c>
      <c r="AX314" s="156"/>
      <c r="AY314" s="159"/>
      <c r="AZ314" s="370"/>
    </row>
    <row r="315" spans="1:52" ht="33.75" customHeight="1">
      <c r="A315" s="373"/>
      <c r="B315" s="376"/>
      <c r="C315" s="376"/>
      <c r="D315" s="307" t="s">
        <v>289</v>
      </c>
      <c r="E315" s="301">
        <f t="shared" ref="E315:E317" si="697">H315+K315+N315+Q315+T315+W315+Z315+AE315+AJ315+AO315+AR315+AW315</f>
        <v>0</v>
      </c>
      <c r="F315" s="147">
        <f t="shared" si="684"/>
        <v>0</v>
      </c>
      <c r="G315" s="152"/>
      <c r="H315" s="168">
        <v>0</v>
      </c>
      <c r="I315" s="168">
        <v>0</v>
      </c>
      <c r="J315" s="168">
        <v>0</v>
      </c>
      <c r="K315" s="162"/>
      <c r="L315" s="162"/>
      <c r="M315" s="161"/>
      <c r="N315" s="162"/>
      <c r="O315" s="162"/>
      <c r="P315" s="167"/>
      <c r="Q315" s="162"/>
      <c r="R315" s="162"/>
      <c r="S315" s="161"/>
      <c r="T315" s="162"/>
      <c r="U315" s="162"/>
      <c r="V315" s="161"/>
      <c r="W315" s="162"/>
      <c r="X315" s="162"/>
      <c r="Y315" s="161"/>
      <c r="Z315" s="162"/>
      <c r="AA315" s="164"/>
      <c r="AB315" s="165"/>
      <c r="AC315" s="161"/>
      <c r="AD315" s="167"/>
      <c r="AE315" s="162"/>
      <c r="AF315" s="164"/>
      <c r="AG315" s="165"/>
      <c r="AH315" s="282"/>
      <c r="AI315" s="167"/>
      <c r="AJ315" s="162"/>
      <c r="AK315" s="164"/>
      <c r="AL315" s="165"/>
      <c r="AM315" s="185"/>
      <c r="AN315" s="167"/>
      <c r="AO315" s="162"/>
      <c r="AP315" s="185"/>
      <c r="AQ315" s="167"/>
      <c r="AR315" s="162"/>
      <c r="AS315" s="166"/>
      <c r="AT315" s="165"/>
      <c r="AU315" s="185"/>
      <c r="AV315" s="167"/>
      <c r="AW315" s="153"/>
      <c r="AX315" s="163"/>
      <c r="AY315" s="167"/>
      <c r="AZ315" s="370"/>
    </row>
    <row r="316" spans="1:52" ht="33.75" customHeight="1">
      <c r="A316" s="373"/>
      <c r="B316" s="376"/>
      <c r="C316" s="376"/>
      <c r="D316" s="307" t="s">
        <v>285</v>
      </c>
      <c r="E316" s="301">
        <f t="shared" si="697"/>
        <v>0</v>
      </c>
      <c r="F316" s="147">
        <f t="shared" si="684"/>
        <v>0</v>
      </c>
      <c r="G316" s="152"/>
      <c r="H316" s="168">
        <v>0</v>
      </c>
      <c r="I316" s="168">
        <v>0</v>
      </c>
      <c r="J316" s="168">
        <v>0</v>
      </c>
      <c r="K316" s="162"/>
      <c r="L316" s="162"/>
      <c r="M316" s="161"/>
      <c r="N316" s="162"/>
      <c r="O316" s="162"/>
      <c r="P316" s="167"/>
      <c r="Q316" s="162"/>
      <c r="R316" s="162"/>
      <c r="S316" s="161"/>
      <c r="T316" s="162"/>
      <c r="U316" s="162"/>
      <c r="V316" s="161"/>
      <c r="W316" s="162"/>
      <c r="X316" s="162"/>
      <c r="Y316" s="161"/>
      <c r="Z316" s="162"/>
      <c r="AA316" s="164"/>
      <c r="AB316" s="165"/>
      <c r="AC316" s="161"/>
      <c r="AD316" s="167"/>
      <c r="AE316" s="162"/>
      <c r="AF316" s="164"/>
      <c r="AG316" s="165"/>
      <c r="AH316" s="282"/>
      <c r="AI316" s="167"/>
      <c r="AJ316" s="162"/>
      <c r="AK316" s="164"/>
      <c r="AL316" s="165"/>
      <c r="AM316" s="185"/>
      <c r="AN316" s="167"/>
      <c r="AO316" s="162"/>
      <c r="AP316" s="185"/>
      <c r="AQ316" s="167"/>
      <c r="AR316" s="162"/>
      <c r="AS316" s="166"/>
      <c r="AT316" s="165"/>
      <c r="AU316" s="185"/>
      <c r="AV316" s="167"/>
      <c r="AW316" s="162"/>
      <c r="AX316" s="163"/>
      <c r="AY316" s="167"/>
      <c r="AZ316" s="370"/>
    </row>
    <row r="317" spans="1:52" ht="33.75" customHeight="1">
      <c r="A317" s="374"/>
      <c r="B317" s="377"/>
      <c r="C317" s="377"/>
      <c r="D317" s="169" t="s">
        <v>43</v>
      </c>
      <c r="E317" s="301">
        <f t="shared" si="697"/>
        <v>0</v>
      </c>
      <c r="F317" s="147">
        <f t="shared" si="684"/>
        <v>0</v>
      </c>
      <c r="G317" s="170"/>
      <c r="H317" s="168">
        <v>0</v>
      </c>
      <c r="I317" s="168">
        <v>0</v>
      </c>
      <c r="J317" s="168">
        <v>0</v>
      </c>
      <c r="K317" s="148"/>
      <c r="L317" s="148"/>
      <c r="M317" s="171"/>
      <c r="N317" s="148"/>
      <c r="O317" s="148"/>
      <c r="P317" s="173"/>
      <c r="Q317" s="148"/>
      <c r="R317" s="148"/>
      <c r="S317" s="171"/>
      <c r="T317" s="148"/>
      <c r="U317" s="148"/>
      <c r="V317" s="171"/>
      <c r="W317" s="148"/>
      <c r="X317" s="148"/>
      <c r="Y317" s="171"/>
      <c r="Z317" s="148"/>
      <c r="AA317" s="151"/>
      <c r="AB317" s="172"/>
      <c r="AC317" s="171"/>
      <c r="AD317" s="173"/>
      <c r="AE317" s="148"/>
      <c r="AF317" s="151"/>
      <c r="AG317" s="172"/>
      <c r="AH317" s="281"/>
      <c r="AI317" s="173"/>
      <c r="AJ317" s="148"/>
      <c r="AK317" s="151"/>
      <c r="AL317" s="172"/>
      <c r="AM317" s="177"/>
      <c r="AN317" s="173"/>
      <c r="AO317" s="148"/>
      <c r="AP317" s="177"/>
      <c r="AQ317" s="173"/>
      <c r="AR317" s="148"/>
      <c r="AS317" s="149"/>
      <c r="AT317" s="172"/>
      <c r="AU317" s="177"/>
      <c r="AV317" s="173"/>
      <c r="AW317" s="148"/>
      <c r="AX317" s="148"/>
      <c r="AY317" s="173"/>
      <c r="AZ317" s="371"/>
    </row>
    <row r="318" spans="1:52" ht="18.75" customHeight="1">
      <c r="A318" s="393" t="s">
        <v>384</v>
      </c>
      <c r="B318" s="402"/>
      <c r="C318" s="403"/>
      <c r="D318" s="174" t="s">
        <v>41</v>
      </c>
      <c r="E318" s="301">
        <f>E321+E320+E319</f>
        <v>1600.31</v>
      </c>
      <c r="F318" s="147">
        <f>F321+F320+F319</f>
        <v>0</v>
      </c>
      <c r="G318" s="175">
        <f>F318/E318</f>
        <v>0</v>
      </c>
      <c r="H318" s="147">
        <f>H321+H320+H319</f>
        <v>0</v>
      </c>
      <c r="I318" s="147">
        <f>I321+I320+I319</f>
        <v>0</v>
      </c>
      <c r="J318" s="168" t="e">
        <f>I318/H318*100</f>
        <v>#DIV/0!</v>
      </c>
      <c r="K318" s="147">
        <f>K321+K320+K319</f>
        <v>0</v>
      </c>
      <c r="L318" s="147">
        <f>L321+L320+L319</f>
        <v>0</v>
      </c>
      <c r="M318" s="175" t="e">
        <f>L318/K318</f>
        <v>#DIV/0!</v>
      </c>
      <c r="N318" s="147">
        <f>N321+N320+N319</f>
        <v>0</v>
      </c>
      <c r="O318" s="147">
        <f>O321+O320+O319</f>
        <v>0</v>
      </c>
      <c r="P318" s="175" t="e">
        <f>O318/N318</f>
        <v>#DIV/0!</v>
      </c>
      <c r="Q318" s="147">
        <f>Q321+Q320+Q319</f>
        <v>0</v>
      </c>
      <c r="R318" s="147">
        <f>R321+R320+R319</f>
        <v>0</v>
      </c>
      <c r="S318" s="175" t="e">
        <f>R318/Q318</f>
        <v>#DIV/0!</v>
      </c>
      <c r="T318" s="147">
        <f>T321+T320+T319</f>
        <v>0</v>
      </c>
      <c r="U318" s="147">
        <f>U321+U320+U319</f>
        <v>0</v>
      </c>
      <c r="V318" s="175" t="e">
        <f>U318/T318</f>
        <v>#DIV/0!</v>
      </c>
      <c r="W318" s="147">
        <f>W321+W320+W319</f>
        <v>0</v>
      </c>
      <c r="X318" s="147">
        <f>X321+X320+X319</f>
        <v>0</v>
      </c>
      <c r="Y318" s="175" t="e">
        <f>X318/W318</f>
        <v>#DIV/0!</v>
      </c>
      <c r="Z318" s="147">
        <f t="shared" ref="Z318:AC318" si="698">Z321+Z320+Z319</f>
        <v>0</v>
      </c>
      <c r="AA318" s="147">
        <f t="shared" si="698"/>
        <v>0</v>
      </c>
      <c r="AB318" s="147">
        <f t="shared" si="698"/>
        <v>0</v>
      </c>
      <c r="AC318" s="147">
        <f t="shared" si="698"/>
        <v>0</v>
      </c>
      <c r="AD318" s="175" t="e">
        <f>AC318/Z318</f>
        <v>#DIV/0!</v>
      </c>
      <c r="AE318" s="147">
        <f t="shared" ref="AE318:AH318" si="699">AE321+AE320+AE319</f>
        <v>0</v>
      </c>
      <c r="AF318" s="147">
        <f t="shared" si="699"/>
        <v>0</v>
      </c>
      <c r="AG318" s="147">
        <f t="shared" si="699"/>
        <v>0</v>
      </c>
      <c r="AH318" s="147">
        <f t="shared" si="699"/>
        <v>0</v>
      </c>
      <c r="AI318" s="175" t="e">
        <f>AH318/AE318</f>
        <v>#DIV/0!</v>
      </c>
      <c r="AJ318" s="147">
        <f t="shared" ref="AJ318:AM318" si="700">AJ321+AJ320+AJ319</f>
        <v>0</v>
      </c>
      <c r="AK318" s="147">
        <f t="shared" si="700"/>
        <v>0</v>
      </c>
      <c r="AL318" s="147">
        <f t="shared" si="700"/>
        <v>0</v>
      </c>
      <c r="AM318" s="147">
        <f t="shared" si="700"/>
        <v>0</v>
      </c>
      <c r="AN318" s="175" t="e">
        <f>AM318/AJ318</f>
        <v>#DIV/0!</v>
      </c>
      <c r="AO318" s="147">
        <f>AO321+AO320+AO319</f>
        <v>0</v>
      </c>
      <c r="AP318" s="147">
        <f>AP321+AP320+AP319</f>
        <v>0</v>
      </c>
      <c r="AQ318" s="175" t="e">
        <f>AP318/AO318</f>
        <v>#DIV/0!</v>
      </c>
      <c r="AR318" s="147">
        <f t="shared" ref="AR318:AU318" si="701">AR321+AR320+AR319</f>
        <v>0</v>
      </c>
      <c r="AS318" s="147">
        <f t="shared" si="701"/>
        <v>0</v>
      </c>
      <c r="AT318" s="147">
        <f t="shared" si="701"/>
        <v>0</v>
      </c>
      <c r="AU318" s="147">
        <f t="shared" si="701"/>
        <v>0</v>
      </c>
      <c r="AV318" s="175" t="e">
        <f>AU318/AR318</f>
        <v>#DIV/0!</v>
      </c>
      <c r="AW318" s="147">
        <f>AW321+AW320+AW319</f>
        <v>1600.31</v>
      </c>
      <c r="AX318" s="147">
        <f>AX321+AX320+AX319</f>
        <v>0</v>
      </c>
      <c r="AY318" s="175">
        <f>AX318/AW318</f>
        <v>0</v>
      </c>
      <c r="AZ318" s="369"/>
    </row>
    <row r="319" spans="1:52" ht="31.2">
      <c r="A319" s="396"/>
      <c r="B319" s="404"/>
      <c r="C319" s="405"/>
      <c r="D319" s="176" t="s">
        <v>37</v>
      </c>
      <c r="E319" s="301">
        <f>E312+E305+E298+E291+E284+E277+E270+E263+E249+E242</f>
        <v>0</v>
      </c>
      <c r="F319" s="147">
        <f>F312+F305+F298+F291+F284+F277+F270+F263+F249+F242</f>
        <v>0</v>
      </c>
      <c r="G319" s="170"/>
      <c r="H319" s="147">
        <f>H312+H305+H298+H291+H284+H277+H270+H263+H249+H242</f>
        <v>0</v>
      </c>
      <c r="I319" s="147">
        <f>I312+I305+I298+I291+I284+I277+I270+I263+I249+I242</f>
        <v>0</v>
      </c>
      <c r="J319" s="170"/>
      <c r="K319" s="147">
        <f>K312+K305+K298+K291+K284+K277+K270+K263+K249+K242</f>
        <v>0</v>
      </c>
      <c r="L319" s="147">
        <f>L312+L305+L298+L291+L284+L277+L270+L263+L249+L242</f>
        <v>0</v>
      </c>
      <c r="M319" s="170"/>
      <c r="N319" s="147">
        <f>N312+N305+N298+N291+N284+N277+N270+N263+N249+N242</f>
        <v>0</v>
      </c>
      <c r="O319" s="147">
        <f>O312+O305+O298+O291+O284+O277+O270+O263+O249+O242</f>
        <v>0</v>
      </c>
      <c r="P319" s="170"/>
      <c r="Q319" s="147">
        <f>Q312+Q305+Q298+Q291+Q284+Q277+Q270+Q263+Q249+Q242</f>
        <v>0</v>
      </c>
      <c r="R319" s="147">
        <f>R312+R305+R298+R291+R284+R277+R270+R263+R249+R242</f>
        <v>0</v>
      </c>
      <c r="S319" s="170"/>
      <c r="T319" s="147">
        <f>T312+T305+T298+T291+T284+T277+T270+T263+T249+T242</f>
        <v>0</v>
      </c>
      <c r="U319" s="147">
        <f>U312+U305+U298+U291+U284+U277+U270+U263+U249+U242</f>
        <v>0</v>
      </c>
      <c r="V319" s="170"/>
      <c r="W319" s="147">
        <f>W312+W305+W298+W291+W284+W277+W270+W263+W249+W242</f>
        <v>0</v>
      </c>
      <c r="X319" s="147">
        <f>X312+X305+X298+X291+X284+X277+X270+X263+X249+X242</f>
        <v>0</v>
      </c>
      <c r="Y319" s="170"/>
      <c r="Z319" s="147">
        <f t="shared" ref="Z319:AC319" si="702">Z312+Z305+Z298+Z291+Z284+Z277+Z270+Z263+Z249+Z242</f>
        <v>0</v>
      </c>
      <c r="AA319" s="147">
        <f t="shared" si="702"/>
        <v>0</v>
      </c>
      <c r="AB319" s="147">
        <f t="shared" si="702"/>
        <v>0</v>
      </c>
      <c r="AC319" s="147">
        <f t="shared" si="702"/>
        <v>0</v>
      </c>
      <c r="AD319" s="170"/>
      <c r="AE319" s="147">
        <f t="shared" ref="AE319:AH319" si="703">AE312+AE305+AE298+AE291+AE284+AE277+AE270+AE263+AE249+AE242</f>
        <v>0</v>
      </c>
      <c r="AF319" s="147">
        <f t="shared" si="703"/>
        <v>0</v>
      </c>
      <c r="AG319" s="147">
        <f t="shared" si="703"/>
        <v>0</v>
      </c>
      <c r="AH319" s="147">
        <f t="shared" si="703"/>
        <v>0</v>
      </c>
      <c r="AI319" s="170"/>
      <c r="AJ319" s="147">
        <f t="shared" ref="AJ319:AM319" si="704">AJ312+AJ305+AJ298+AJ291+AJ284+AJ277+AJ270+AJ263+AJ249+AJ242</f>
        <v>0</v>
      </c>
      <c r="AK319" s="147">
        <f t="shared" si="704"/>
        <v>0</v>
      </c>
      <c r="AL319" s="147">
        <f t="shared" si="704"/>
        <v>0</v>
      </c>
      <c r="AM319" s="147">
        <f t="shared" si="704"/>
        <v>0</v>
      </c>
      <c r="AN319" s="170"/>
      <c r="AO319" s="147">
        <f>AO312+AO305+AO298+AO291+AO284+AO277+AO270+AO263+AO249+AO242</f>
        <v>0</v>
      </c>
      <c r="AP319" s="147">
        <f>AP312+AP305+AP298+AP291+AP284+AP277+AP270+AP263+AP249+AP242</f>
        <v>0</v>
      </c>
      <c r="AQ319" s="170"/>
      <c r="AR319" s="147">
        <f t="shared" ref="AR319:AU319" si="705">AR312+AR305+AR298+AR291+AR284+AR277+AR270+AR263+AR249+AR242</f>
        <v>0</v>
      </c>
      <c r="AS319" s="147">
        <f t="shared" si="705"/>
        <v>0</v>
      </c>
      <c r="AT319" s="147">
        <f t="shared" si="705"/>
        <v>0</v>
      </c>
      <c r="AU319" s="147">
        <f t="shared" si="705"/>
        <v>0</v>
      </c>
      <c r="AV319" s="170"/>
      <c r="AW319" s="147">
        <f>AW312+AW305+AW298+AW291+AW284+AW277+AW270+AW263+AW249+AW242</f>
        <v>0</v>
      </c>
      <c r="AX319" s="147">
        <f>AX312+AX305+AX298+AX291+AX284+AX277+AX270+AX263+AX249+AX242</f>
        <v>0</v>
      </c>
      <c r="AY319" s="170"/>
      <c r="AZ319" s="370"/>
    </row>
    <row r="320" spans="1:52" ht="64.5" customHeight="1">
      <c r="A320" s="396"/>
      <c r="B320" s="404"/>
      <c r="C320" s="405"/>
      <c r="D320" s="179" t="s">
        <v>2</v>
      </c>
      <c r="E320" s="301">
        <f>E313+E306+E299+E292+E285+E278+E271+E264+E250+E243</f>
        <v>0</v>
      </c>
      <c r="F320" s="147">
        <f>F313+F306+F299+F292+F285+F278+F271+F264+F250+F243</f>
        <v>0</v>
      </c>
      <c r="G320" s="180"/>
      <c r="H320" s="147">
        <f t="shared" ref="H320:I320" si="706">H313+H306+H299+H292+H285+H278+H271+H264+H250+H243</f>
        <v>0</v>
      </c>
      <c r="I320" s="147">
        <f t="shared" si="706"/>
        <v>0</v>
      </c>
      <c r="J320" s="180"/>
      <c r="K320" s="147">
        <f t="shared" ref="K320:L320" si="707">K313+K306+K299+K292+K285+K278+K271+K264+K250+K243</f>
        <v>0</v>
      </c>
      <c r="L320" s="147">
        <f t="shared" si="707"/>
        <v>0</v>
      </c>
      <c r="M320" s="180"/>
      <c r="N320" s="147">
        <f t="shared" ref="N320:O320" si="708">N313+N306+N299+N292+N285+N278+N271+N264+N250+N243</f>
        <v>0</v>
      </c>
      <c r="O320" s="147">
        <f t="shared" si="708"/>
        <v>0</v>
      </c>
      <c r="P320" s="180"/>
      <c r="Q320" s="147">
        <f t="shared" ref="Q320:R320" si="709">Q313+Q306+Q299+Q292+Q285+Q278+Q271+Q264+Q250+Q243</f>
        <v>0</v>
      </c>
      <c r="R320" s="147">
        <f t="shared" si="709"/>
        <v>0</v>
      </c>
      <c r="S320" s="180"/>
      <c r="T320" s="147">
        <f t="shared" ref="T320:U320" si="710">T313+T306+T299+T292+T285+T278+T271+T264+T250+T243</f>
        <v>0</v>
      </c>
      <c r="U320" s="147">
        <f t="shared" si="710"/>
        <v>0</v>
      </c>
      <c r="V320" s="180"/>
      <c r="W320" s="147">
        <f t="shared" ref="W320:X320" si="711">W313+W306+W299+W292+W285+W278+W271+W264+W250+W243</f>
        <v>0</v>
      </c>
      <c r="X320" s="147">
        <f t="shared" si="711"/>
        <v>0</v>
      </c>
      <c r="Y320" s="180"/>
      <c r="Z320" s="147">
        <f t="shared" ref="Z320:AC320" si="712">Z313+Z306+Z299+Z292+Z285+Z278+Z271+Z264+Z250+Z243</f>
        <v>0</v>
      </c>
      <c r="AA320" s="147">
        <f t="shared" si="712"/>
        <v>0</v>
      </c>
      <c r="AB320" s="147">
        <f t="shared" si="712"/>
        <v>0</v>
      </c>
      <c r="AC320" s="147">
        <f t="shared" si="712"/>
        <v>0</v>
      </c>
      <c r="AD320" s="180"/>
      <c r="AE320" s="147">
        <f t="shared" ref="AE320:AH320" si="713">AE313+AE306+AE299+AE292+AE285+AE278+AE271+AE264+AE250+AE243</f>
        <v>0</v>
      </c>
      <c r="AF320" s="147">
        <f t="shared" si="713"/>
        <v>0</v>
      </c>
      <c r="AG320" s="147">
        <f t="shared" si="713"/>
        <v>0</v>
      </c>
      <c r="AH320" s="147">
        <f t="shared" si="713"/>
        <v>0</v>
      </c>
      <c r="AI320" s="180"/>
      <c r="AJ320" s="147">
        <f t="shared" ref="AJ320:AM320" si="714">AJ313+AJ306+AJ299+AJ292+AJ285+AJ278+AJ271+AJ264+AJ250+AJ243</f>
        <v>0</v>
      </c>
      <c r="AK320" s="147">
        <f t="shared" si="714"/>
        <v>0</v>
      </c>
      <c r="AL320" s="147">
        <f t="shared" si="714"/>
        <v>0</v>
      </c>
      <c r="AM320" s="147">
        <f t="shared" si="714"/>
        <v>0</v>
      </c>
      <c r="AN320" s="180"/>
      <c r="AO320" s="147">
        <f t="shared" ref="AO320:AP320" si="715">AO313+AO306+AO299+AO292+AO285+AO278+AO271+AO264+AO250+AO243</f>
        <v>0</v>
      </c>
      <c r="AP320" s="147">
        <f t="shared" si="715"/>
        <v>0</v>
      </c>
      <c r="AQ320" s="180"/>
      <c r="AR320" s="147">
        <f t="shared" ref="AR320:AU320" si="716">AR313+AR306+AR299+AR292+AR285+AR278+AR271+AR264+AR250+AR243</f>
        <v>0</v>
      </c>
      <c r="AS320" s="147">
        <f t="shared" si="716"/>
        <v>0</v>
      </c>
      <c r="AT320" s="147">
        <f t="shared" si="716"/>
        <v>0</v>
      </c>
      <c r="AU320" s="147">
        <f t="shared" si="716"/>
        <v>0</v>
      </c>
      <c r="AV320" s="180"/>
      <c r="AW320" s="147">
        <f t="shared" ref="AW320:AX320" si="717">AW313+AW306+AW299+AW292+AW285+AW278+AW271+AW264+AW250+AW243</f>
        <v>0</v>
      </c>
      <c r="AX320" s="147">
        <f t="shared" si="717"/>
        <v>0</v>
      </c>
      <c r="AY320" s="180"/>
      <c r="AZ320" s="370"/>
    </row>
    <row r="321" spans="1:52" ht="21.75" customHeight="1">
      <c r="A321" s="396"/>
      <c r="B321" s="404"/>
      <c r="C321" s="405"/>
      <c r="D321" s="307" t="s">
        <v>284</v>
      </c>
      <c r="E321" s="301">
        <f>E314</f>
        <v>1600.31</v>
      </c>
      <c r="F321" s="147">
        <f>F314+F307+F300+F293+F286+F279+F272+F265+F251+F244</f>
        <v>0</v>
      </c>
      <c r="G321" s="175">
        <f>F321/E321</f>
        <v>0</v>
      </c>
      <c r="H321" s="147">
        <f t="shared" ref="H321:I321" si="718">H314+H307+H300+H293+H286+H279+H272+H265+H251+H244</f>
        <v>0</v>
      </c>
      <c r="I321" s="147">
        <f t="shared" si="718"/>
        <v>0</v>
      </c>
      <c r="J321" s="168" t="e">
        <f>I321/H321*100</f>
        <v>#DIV/0!</v>
      </c>
      <c r="K321" s="147">
        <f t="shared" ref="K321:L321" si="719">K314+K307+K300+K293+K286+K279+K272+K265+K251+K244</f>
        <v>0</v>
      </c>
      <c r="L321" s="147">
        <f t="shared" si="719"/>
        <v>0</v>
      </c>
      <c r="M321" s="175" t="e">
        <f>L321/K321</f>
        <v>#DIV/0!</v>
      </c>
      <c r="N321" s="147">
        <f t="shared" ref="N321:O321" si="720">N314+N307+N300+N293+N286+N279+N272+N265+N251+N244</f>
        <v>0</v>
      </c>
      <c r="O321" s="147">
        <f t="shared" si="720"/>
        <v>0</v>
      </c>
      <c r="P321" s="175" t="e">
        <f>O321/N321</f>
        <v>#DIV/0!</v>
      </c>
      <c r="Q321" s="147">
        <f t="shared" ref="Q321:R321" si="721">Q314+Q307+Q300+Q293+Q286+Q279+Q272+Q265+Q251+Q244</f>
        <v>0</v>
      </c>
      <c r="R321" s="147">
        <f t="shared" si="721"/>
        <v>0</v>
      </c>
      <c r="S321" s="180" t="e">
        <f>R321/Q321</f>
        <v>#DIV/0!</v>
      </c>
      <c r="T321" s="147">
        <f t="shared" ref="T321:U321" si="722">T314+T307+T300+T293+T286+T279+T272+T265+T251+T244</f>
        <v>0</v>
      </c>
      <c r="U321" s="147">
        <f t="shared" si="722"/>
        <v>0</v>
      </c>
      <c r="V321" s="180" t="e">
        <f>U321/T321</f>
        <v>#DIV/0!</v>
      </c>
      <c r="W321" s="147">
        <f t="shared" ref="W321:X321" si="723">W314+W307+W300+W293+W286+W279+W272+W265+W251+W244</f>
        <v>0</v>
      </c>
      <c r="X321" s="147">
        <f t="shared" si="723"/>
        <v>0</v>
      </c>
      <c r="Y321" s="175" t="e">
        <f>X321/W321</f>
        <v>#DIV/0!</v>
      </c>
      <c r="Z321" s="147">
        <f t="shared" ref="Z321:AC321" si="724">Z314+Z307+Z300+Z293+Z286+Z279+Z272+Z265+Z251+Z244</f>
        <v>0</v>
      </c>
      <c r="AA321" s="147">
        <f t="shared" si="724"/>
        <v>0</v>
      </c>
      <c r="AB321" s="147">
        <f t="shared" si="724"/>
        <v>0</v>
      </c>
      <c r="AC321" s="147">
        <f t="shared" si="724"/>
        <v>0</v>
      </c>
      <c r="AD321" s="175" t="e">
        <f>AC321/Z321</f>
        <v>#DIV/0!</v>
      </c>
      <c r="AE321" s="147">
        <f t="shared" ref="AE321:AH321" si="725">AE314+AE307+AE300+AE293+AE286+AE279+AE272+AE265+AE251+AE244</f>
        <v>0</v>
      </c>
      <c r="AF321" s="147">
        <f t="shared" si="725"/>
        <v>0</v>
      </c>
      <c r="AG321" s="147">
        <f t="shared" si="725"/>
        <v>0</v>
      </c>
      <c r="AH321" s="147">
        <f t="shared" si="725"/>
        <v>0</v>
      </c>
      <c r="AI321" s="175" t="e">
        <f>AH321/AE321</f>
        <v>#DIV/0!</v>
      </c>
      <c r="AJ321" s="147">
        <f t="shared" ref="AJ321:AM321" si="726">AJ314+AJ307+AJ300+AJ293+AJ286+AJ279+AJ272+AJ265+AJ251+AJ244</f>
        <v>0</v>
      </c>
      <c r="AK321" s="147">
        <f t="shared" si="726"/>
        <v>0</v>
      </c>
      <c r="AL321" s="147">
        <f t="shared" si="726"/>
        <v>0</v>
      </c>
      <c r="AM321" s="147">
        <f t="shared" si="726"/>
        <v>0</v>
      </c>
      <c r="AN321" s="175" t="e">
        <f>AM321/AJ321</f>
        <v>#DIV/0!</v>
      </c>
      <c r="AO321" s="147">
        <f t="shared" ref="AO321:AP321" si="727">AO314+AO307+AO300+AO293+AO286+AO279+AO272+AO265+AO251+AO244</f>
        <v>0</v>
      </c>
      <c r="AP321" s="147">
        <f t="shared" si="727"/>
        <v>0</v>
      </c>
      <c r="AQ321" s="175" t="e">
        <f>AP321/AO321</f>
        <v>#DIV/0!</v>
      </c>
      <c r="AR321" s="147">
        <f t="shared" ref="AR321:AU321" si="728">AR314+AR307+AR300+AR293+AR286+AR279+AR272+AR265+AR251+AR244</f>
        <v>0</v>
      </c>
      <c r="AS321" s="147">
        <f t="shared" si="728"/>
        <v>0</v>
      </c>
      <c r="AT321" s="147">
        <f t="shared" si="728"/>
        <v>0</v>
      </c>
      <c r="AU321" s="147">
        <f t="shared" si="728"/>
        <v>0</v>
      </c>
      <c r="AV321" s="175" t="e">
        <f>AU321/AR321</f>
        <v>#DIV/0!</v>
      </c>
      <c r="AW321" s="301">
        <f>AW314</f>
        <v>1600.31</v>
      </c>
      <c r="AX321" s="301">
        <f>AX314</f>
        <v>0</v>
      </c>
      <c r="AY321" s="175">
        <f>AX321/AW321</f>
        <v>0</v>
      </c>
      <c r="AZ321" s="370"/>
    </row>
    <row r="322" spans="1:52" ht="87.75" customHeight="1">
      <c r="A322" s="396"/>
      <c r="B322" s="404"/>
      <c r="C322" s="405"/>
      <c r="D322" s="307" t="s">
        <v>289</v>
      </c>
      <c r="E322" s="301"/>
      <c r="F322" s="147"/>
      <c r="G322" s="152"/>
      <c r="H322" s="147">
        <f t="shared" ref="H322:I322" si="729">H315+H308+H301+H294+H287+H280+H273+H266+H252+H245</f>
        <v>0</v>
      </c>
      <c r="I322" s="147">
        <f t="shared" si="729"/>
        <v>0</v>
      </c>
      <c r="J322" s="152"/>
      <c r="K322" s="147"/>
      <c r="L322" s="147"/>
      <c r="M322" s="152"/>
      <c r="N322" s="147"/>
      <c r="O322" s="147"/>
      <c r="P322" s="152"/>
      <c r="Q322" s="147"/>
      <c r="R322" s="147"/>
      <c r="S322" s="152"/>
      <c r="T322" s="147"/>
      <c r="U322" s="147"/>
      <c r="V322" s="152"/>
      <c r="W322" s="147">
        <f t="shared" ref="W322:X322" si="730">W315+W308+W301+W294+W287+W280+W273+W266+W252+W245</f>
        <v>2982.7039999999997</v>
      </c>
      <c r="X322" s="147">
        <f t="shared" si="730"/>
        <v>2982.7039999999997</v>
      </c>
      <c r="Y322" s="152"/>
      <c r="Z322" s="147"/>
      <c r="AA322" s="147">
        <f t="shared" ref="AA322:AC322" si="731">AA315+AA308+AA301+AA294+AA287+AA280+AA273+AA266+AA252+AA245</f>
        <v>0</v>
      </c>
      <c r="AB322" s="147">
        <f t="shared" si="731"/>
        <v>0</v>
      </c>
      <c r="AC322" s="147">
        <f t="shared" si="731"/>
        <v>0</v>
      </c>
      <c r="AD322" s="152"/>
      <c r="AE322" s="147"/>
      <c r="AF322" s="147">
        <f t="shared" ref="AF322:AH322" si="732">AF315+AF308+AF301+AF294+AF287+AF280+AF273+AF266+AF252+AF245</f>
        <v>0</v>
      </c>
      <c r="AG322" s="147">
        <f t="shared" si="732"/>
        <v>0</v>
      </c>
      <c r="AH322" s="147">
        <f t="shared" si="732"/>
        <v>0</v>
      </c>
      <c r="AI322" s="152"/>
      <c r="AJ322" s="147">
        <f t="shared" ref="AJ322:AM322" si="733">AJ315+AJ308+AJ301+AJ294+AJ287+AJ280+AJ273+AJ266+AJ252+AJ245</f>
        <v>0</v>
      </c>
      <c r="AK322" s="147">
        <f t="shared" si="733"/>
        <v>0</v>
      </c>
      <c r="AL322" s="147" t="e">
        <f t="shared" si="733"/>
        <v>#DIV/0!</v>
      </c>
      <c r="AM322" s="147">
        <f t="shared" si="733"/>
        <v>0</v>
      </c>
      <c r="AN322" s="152"/>
      <c r="AO322" s="147">
        <f t="shared" ref="AO322:AP322" si="734">AO315+AO308+AO301+AO294+AO287+AO280+AO273+AO266+AO252+AO245</f>
        <v>0</v>
      </c>
      <c r="AP322" s="147">
        <f t="shared" si="734"/>
        <v>0</v>
      </c>
      <c r="AQ322" s="152"/>
      <c r="AR322" s="147"/>
      <c r="AS322" s="147">
        <f t="shared" ref="AS322:AU322" si="735">AS315+AS308+AS301+AS294+AS287+AS280+AS273+AS266+AS252+AS245</f>
        <v>0</v>
      </c>
      <c r="AT322" s="147">
        <f t="shared" si="735"/>
        <v>0</v>
      </c>
      <c r="AU322" s="147">
        <f t="shared" si="735"/>
        <v>0</v>
      </c>
      <c r="AV322" s="152"/>
      <c r="AW322" s="147"/>
      <c r="AX322" s="147">
        <f t="shared" ref="AX322" si="736">AX315+AX308+AX301+AX294+AX287+AX280+AX273+AX266+AX252+AX245</f>
        <v>0</v>
      </c>
      <c r="AY322" s="152"/>
      <c r="AZ322" s="370"/>
    </row>
    <row r="323" spans="1:52" ht="21.75" customHeight="1">
      <c r="A323" s="396"/>
      <c r="B323" s="404"/>
      <c r="C323" s="405"/>
      <c r="D323" s="307" t="s">
        <v>285</v>
      </c>
      <c r="E323" s="301">
        <f>E316+E309+E302+E295+E288+E281+E274+E267+E253+E246</f>
        <v>0</v>
      </c>
      <c r="F323" s="147">
        <f>F316+F309+F302+F295+F288+F281+F274+F267+F253+F246</f>
        <v>0</v>
      </c>
      <c r="G323" s="152"/>
      <c r="H323" s="147">
        <f t="shared" ref="H323:I323" si="737">H316+H309+H302+H295+H288+H281+H274+H267+H253+H246</f>
        <v>0</v>
      </c>
      <c r="I323" s="147">
        <f t="shared" si="737"/>
        <v>0</v>
      </c>
      <c r="J323" s="152"/>
      <c r="K323" s="147">
        <f t="shared" ref="K323:L323" si="738">K316+K309+K302+K295+K288+K281+K274+K267+K253+K246</f>
        <v>0</v>
      </c>
      <c r="L323" s="147">
        <f t="shared" si="738"/>
        <v>0</v>
      </c>
      <c r="M323" s="152"/>
      <c r="N323" s="147">
        <f t="shared" ref="N323:O323" si="739">N316+N309+N302+N295+N288+N281+N274+N267+N253+N246</f>
        <v>0</v>
      </c>
      <c r="O323" s="147">
        <f t="shared" si="739"/>
        <v>0</v>
      </c>
      <c r="P323" s="152"/>
      <c r="Q323" s="147">
        <f t="shared" ref="Q323:R323" si="740">Q316+Q309+Q302+Q295+Q288+Q281+Q274+Q267+Q253+Q246</f>
        <v>0</v>
      </c>
      <c r="R323" s="147">
        <f t="shared" si="740"/>
        <v>0</v>
      </c>
      <c r="S323" s="152"/>
      <c r="T323" s="147">
        <f t="shared" ref="T323:U323" si="741">T316+T309+T302+T295+T288+T281+T274+T267+T253+T246</f>
        <v>0</v>
      </c>
      <c r="U323" s="147">
        <f t="shared" si="741"/>
        <v>0</v>
      </c>
      <c r="V323" s="152"/>
      <c r="W323" s="147">
        <f t="shared" ref="W323:X323" si="742">W316+W309+W302+W295+W288+W281+W274+W267+W253+W246</f>
        <v>0</v>
      </c>
      <c r="X323" s="147">
        <f t="shared" si="742"/>
        <v>0</v>
      </c>
      <c r="Y323" s="152"/>
      <c r="Z323" s="147">
        <f t="shared" ref="Z323:AC323" si="743">Z316+Z309+Z302+Z295+Z288+Z281+Z274+Z267+Z253+Z246</f>
        <v>0</v>
      </c>
      <c r="AA323" s="147">
        <f t="shared" si="743"/>
        <v>0</v>
      </c>
      <c r="AB323" s="147">
        <f t="shared" si="743"/>
        <v>0</v>
      </c>
      <c r="AC323" s="147">
        <f t="shared" si="743"/>
        <v>0</v>
      </c>
      <c r="AD323" s="152"/>
      <c r="AE323" s="147">
        <f t="shared" ref="AE323:AH323" si="744">AE316+AE309+AE302+AE295+AE288+AE281+AE274+AE267+AE253+AE246</f>
        <v>0</v>
      </c>
      <c r="AF323" s="147">
        <f t="shared" si="744"/>
        <v>0</v>
      </c>
      <c r="AG323" s="147">
        <f t="shared" si="744"/>
        <v>0</v>
      </c>
      <c r="AH323" s="147">
        <f t="shared" si="744"/>
        <v>0</v>
      </c>
      <c r="AI323" s="152"/>
      <c r="AJ323" s="147">
        <f t="shared" ref="AJ323:AM323" si="745">AJ316+AJ309+AJ302+AJ295+AJ288+AJ281+AJ274+AJ267+AJ253+AJ246</f>
        <v>0</v>
      </c>
      <c r="AK323" s="147">
        <f t="shared" si="745"/>
        <v>0</v>
      </c>
      <c r="AL323" s="147">
        <f t="shared" si="745"/>
        <v>0</v>
      </c>
      <c r="AM323" s="147">
        <f t="shared" si="745"/>
        <v>0</v>
      </c>
      <c r="AN323" s="152"/>
      <c r="AO323" s="147">
        <f t="shared" ref="AO323:AP323" si="746">AO316+AO309+AO302+AO295+AO288+AO281+AO274+AO267+AO253+AO246</f>
        <v>0</v>
      </c>
      <c r="AP323" s="147">
        <f t="shared" si="746"/>
        <v>0</v>
      </c>
      <c r="AQ323" s="152"/>
      <c r="AR323" s="147">
        <f t="shared" ref="AR323:AU323" si="747">AR316+AR309+AR302+AR295+AR288+AR281+AR274+AR267+AR253+AR246</f>
        <v>0</v>
      </c>
      <c r="AS323" s="147">
        <f t="shared" si="747"/>
        <v>0</v>
      </c>
      <c r="AT323" s="147">
        <f t="shared" si="747"/>
        <v>0</v>
      </c>
      <c r="AU323" s="147">
        <f t="shared" si="747"/>
        <v>0</v>
      </c>
      <c r="AV323" s="152"/>
      <c r="AW323" s="147">
        <f t="shared" ref="AW323:AX323" si="748">AW316+AW309+AW302+AW295+AW288+AW281+AW274+AW267+AW253+AW246</f>
        <v>0</v>
      </c>
      <c r="AX323" s="147">
        <f t="shared" si="748"/>
        <v>0</v>
      </c>
      <c r="AY323" s="152"/>
      <c r="AZ323" s="370"/>
    </row>
    <row r="324" spans="1:52" ht="33.75" customHeight="1">
      <c r="A324" s="399"/>
      <c r="B324" s="406"/>
      <c r="C324" s="407"/>
      <c r="D324" s="169" t="s">
        <v>43</v>
      </c>
      <c r="E324" s="301">
        <f>E317+E310+E303+E296+E289+E282+E275+E268+E254+E247</f>
        <v>0</v>
      </c>
      <c r="F324" s="147">
        <f>F317+F310+F303+F296+F289+F282+F275+F268+F254+F247</f>
        <v>0</v>
      </c>
      <c r="G324" s="175" t="e">
        <f>F324/E324</f>
        <v>#DIV/0!</v>
      </c>
      <c r="H324" s="147">
        <f t="shared" ref="H324:I324" si="749">H317+H310+H303+H296+H289+H282+H275+H268+H254+H247</f>
        <v>0</v>
      </c>
      <c r="I324" s="147">
        <f t="shared" si="749"/>
        <v>0</v>
      </c>
      <c r="J324" s="170"/>
      <c r="K324" s="147">
        <f t="shared" ref="K324:L324" si="750">K317+K310+K303+K296+K289+K282+K275+K268+K254+K247</f>
        <v>0</v>
      </c>
      <c r="L324" s="147">
        <f t="shared" si="750"/>
        <v>0</v>
      </c>
      <c r="M324" s="175" t="e">
        <f>L324/K324</f>
        <v>#DIV/0!</v>
      </c>
      <c r="N324" s="147">
        <f t="shared" ref="N324:O324" si="751">N317+N310+N303+N296+N289+N282+N275+N268+N254+N247</f>
        <v>0</v>
      </c>
      <c r="O324" s="147">
        <f t="shared" si="751"/>
        <v>0</v>
      </c>
      <c r="P324" s="175" t="e">
        <f>O324/N324</f>
        <v>#DIV/0!</v>
      </c>
      <c r="Q324" s="147">
        <f t="shared" ref="Q324:R324" si="752">Q317+Q310+Q303+Q296+Q289+Q282+Q275+Q268+Q254+Q247</f>
        <v>0</v>
      </c>
      <c r="R324" s="147">
        <f t="shared" si="752"/>
        <v>0</v>
      </c>
      <c r="S324" s="170"/>
      <c r="T324" s="147">
        <f t="shared" ref="T324:U324" si="753">T317+T310+T303+T296+T289+T282+T275+T268+T254+T247</f>
        <v>0</v>
      </c>
      <c r="U324" s="147">
        <f t="shared" si="753"/>
        <v>0</v>
      </c>
      <c r="V324" s="170"/>
      <c r="W324" s="147">
        <f t="shared" ref="W324:X324" si="754">W317+W310+W303+W296+W289+W282+W275+W268+W254+W247</f>
        <v>0</v>
      </c>
      <c r="X324" s="147">
        <f t="shared" si="754"/>
        <v>0</v>
      </c>
      <c r="Y324" s="175"/>
      <c r="Z324" s="147">
        <f t="shared" ref="Z324:AC324" si="755">Z317+Z310+Z303+Z296+Z289+Z282+Z275+Z268+Z254+Z247</f>
        <v>0</v>
      </c>
      <c r="AA324" s="147">
        <f t="shared" si="755"/>
        <v>0</v>
      </c>
      <c r="AB324" s="147">
        <f t="shared" si="755"/>
        <v>0</v>
      </c>
      <c r="AC324" s="147">
        <f t="shared" si="755"/>
        <v>0</v>
      </c>
      <c r="AD324" s="170"/>
      <c r="AE324" s="147">
        <f t="shared" ref="AE324:AH324" si="756">AE317+AE310+AE303+AE296+AE289+AE282+AE275+AE268+AE254+AE247</f>
        <v>0</v>
      </c>
      <c r="AF324" s="147">
        <f t="shared" si="756"/>
        <v>0</v>
      </c>
      <c r="AG324" s="147">
        <f t="shared" si="756"/>
        <v>0</v>
      </c>
      <c r="AH324" s="147">
        <f t="shared" si="756"/>
        <v>0</v>
      </c>
      <c r="AI324" s="170" t="e">
        <f>AH324/AE324</f>
        <v>#DIV/0!</v>
      </c>
      <c r="AJ324" s="147">
        <f t="shared" ref="AJ324:AM324" si="757">AJ317+AJ310+AJ303+AJ296+AJ289+AJ282+AJ275+AJ268+AJ254+AJ247</f>
        <v>0</v>
      </c>
      <c r="AK324" s="147">
        <f t="shared" si="757"/>
        <v>0</v>
      </c>
      <c r="AL324" s="147">
        <f t="shared" si="757"/>
        <v>0</v>
      </c>
      <c r="AM324" s="147">
        <f t="shared" si="757"/>
        <v>0</v>
      </c>
      <c r="AN324" s="170" t="e">
        <f>AM324/AJ324</f>
        <v>#DIV/0!</v>
      </c>
      <c r="AO324" s="147">
        <f t="shared" ref="AO324:AP324" si="758">AO317+AO310+AO303+AO296+AO289+AO282+AO275+AO268+AO254+AO247</f>
        <v>0</v>
      </c>
      <c r="AP324" s="147">
        <f t="shared" si="758"/>
        <v>0</v>
      </c>
      <c r="AQ324" s="175"/>
      <c r="AR324" s="147">
        <f t="shared" ref="AR324:AU324" si="759">AR317+AR310+AR303+AR296+AR289+AR282+AR275+AR268+AR254+AR247</f>
        <v>0</v>
      </c>
      <c r="AS324" s="147">
        <f t="shared" si="759"/>
        <v>0</v>
      </c>
      <c r="AT324" s="147">
        <f t="shared" si="759"/>
        <v>0</v>
      </c>
      <c r="AU324" s="147">
        <f t="shared" si="759"/>
        <v>0</v>
      </c>
      <c r="AV324" s="175" t="e">
        <f>AU324/AR324</f>
        <v>#DIV/0!</v>
      </c>
      <c r="AW324" s="147">
        <f t="shared" ref="AW324:AX324" si="760">AW317+AW310+AW303+AW296+AW289+AW282+AW275+AW268+AW254+AW247</f>
        <v>0</v>
      </c>
      <c r="AX324" s="147">
        <f t="shared" si="760"/>
        <v>0</v>
      </c>
      <c r="AY324" s="175" t="e">
        <f>AX324/AW324</f>
        <v>#DIV/0!</v>
      </c>
      <c r="AZ324" s="371"/>
    </row>
    <row r="325" spans="1:52" ht="18.75" customHeight="1">
      <c r="A325" s="393" t="s">
        <v>428</v>
      </c>
      <c r="B325" s="402"/>
      <c r="C325" s="403"/>
      <c r="D325" s="174" t="s">
        <v>41</v>
      </c>
      <c r="E325" s="301">
        <f>E326+E327+E328</f>
        <v>1600.31</v>
      </c>
      <c r="F325" s="147">
        <f t="shared" ref="F325:F331" si="761">I325+L325+O325+R325+U325+X325+AC325+AH325+AM325+AP325+AU325+AX325</f>
        <v>0</v>
      </c>
      <c r="G325" s="175">
        <f>F325/E325</f>
        <v>0</v>
      </c>
      <c r="H325" s="147">
        <f>H326+H327+H328</f>
        <v>0</v>
      </c>
      <c r="I325" s="147">
        <f>I326+I327+I328</f>
        <v>0</v>
      </c>
      <c r="J325" s="168" t="e">
        <f>I325/H325*100</f>
        <v>#DIV/0!</v>
      </c>
      <c r="K325" s="147">
        <f>K326+K327+K328</f>
        <v>0</v>
      </c>
      <c r="L325" s="147">
        <f>L326+L327+L328</f>
        <v>0</v>
      </c>
      <c r="M325" s="175" t="e">
        <f>L325/K325</f>
        <v>#DIV/0!</v>
      </c>
      <c r="N325" s="147">
        <f>N326+N327+N328</f>
        <v>0</v>
      </c>
      <c r="O325" s="147">
        <f>O326+O327+O328</f>
        <v>0</v>
      </c>
      <c r="P325" s="210" t="e">
        <f>O325/N325</f>
        <v>#DIV/0!</v>
      </c>
      <c r="Q325" s="147">
        <f>Q326+Q327+Q328</f>
        <v>0</v>
      </c>
      <c r="R325" s="147">
        <f>R326+R327+R328</f>
        <v>0</v>
      </c>
      <c r="S325" s="175" t="e">
        <f>R325/Q325</f>
        <v>#DIV/0!</v>
      </c>
      <c r="T325" s="147">
        <f>T326+T327+T328</f>
        <v>0</v>
      </c>
      <c r="U325" s="147">
        <f>U326+U327+U328</f>
        <v>0</v>
      </c>
      <c r="V325" s="175" t="e">
        <f>U325/T325</f>
        <v>#DIV/0!</v>
      </c>
      <c r="W325" s="147">
        <f>W326+W327+W328</f>
        <v>0</v>
      </c>
      <c r="X325" s="147">
        <f>X326+X327+X328</f>
        <v>0</v>
      </c>
      <c r="Y325" s="175" t="e">
        <f>X325/W325</f>
        <v>#DIV/0!</v>
      </c>
      <c r="Z325" s="147">
        <f>Z326+Z327+Z328</f>
        <v>0</v>
      </c>
      <c r="AA325" s="147">
        <f>AA326+AA327+AA328</f>
        <v>0</v>
      </c>
      <c r="AB325" s="175" t="e">
        <f>AA325/Z325</f>
        <v>#DIV/0!</v>
      </c>
      <c r="AC325" s="168">
        <f t="shared" ref="AC325" si="762">AC326+AC327+AC328+AC330+AC331</f>
        <v>0</v>
      </c>
      <c r="AD325" s="175" t="e">
        <f>AC325/Z325</f>
        <v>#DIV/0!</v>
      </c>
      <c r="AE325" s="147">
        <f>AE328</f>
        <v>0</v>
      </c>
      <c r="AF325" s="147">
        <f>AF326+AF327+AF328</f>
        <v>0</v>
      </c>
      <c r="AG325" s="175" t="e">
        <f>AF325/AE325</f>
        <v>#DIV/0!</v>
      </c>
      <c r="AH325" s="168">
        <f>AH328</f>
        <v>0</v>
      </c>
      <c r="AI325" s="170" t="e">
        <f>AH325/AE325</f>
        <v>#DIV/0!</v>
      </c>
      <c r="AJ325" s="147">
        <f>AJ328</f>
        <v>0</v>
      </c>
      <c r="AK325" s="147">
        <f>AK326+AK327+AK328</f>
        <v>0</v>
      </c>
      <c r="AL325" s="175" t="e">
        <f>AK325/AJ325</f>
        <v>#DIV/0!</v>
      </c>
      <c r="AM325" s="168">
        <f>AM328</f>
        <v>0</v>
      </c>
      <c r="AN325" s="170" t="e">
        <f>AM325/AJ325</f>
        <v>#DIV/0!</v>
      </c>
      <c r="AO325" s="147">
        <f>AO326+AO327+AO328</f>
        <v>0</v>
      </c>
      <c r="AP325" s="147">
        <f>AP326+AP327+AP328</f>
        <v>0</v>
      </c>
      <c r="AQ325" s="170" t="e">
        <f>AP325/AO325</f>
        <v>#DIV/0!</v>
      </c>
      <c r="AR325" s="147">
        <f>AR326+AR327+AR328</f>
        <v>0</v>
      </c>
      <c r="AS325" s="147">
        <f>AS326+AS327+AS328</f>
        <v>0</v>
      </c>
      <c r="AT325" s="175" t="e">
        <f>AS325/AR325</f>
        <v>#DIV/0!</v>
      </c>
      <c r="AU325" s="168">
        <f>AU328</f>
        <v>0</v>
      </c>
      <c r="AV325" s="170" t="e">
        <f>AU325/AR325</f>
        <v>#DIV/0!</v>
      </c>
      <c r="AW325" s="147">
        <f>AW326+AW327+AW328</f>
        <v>1600.31</v>
      </c>
      <c r="AX325" s="147">
        <f>AX326+AX327+AX328</f>
        <v>0</v>
      </c>
      <c r="AY325" s="175">
        <f>AX325/AW325</f>
        <v>0</v>
      </c>
      <c r="AZ325" s="369"/>
    </row>
    <row r="326" spans="1:52" ht="31.2">
      <c r="A326" s="396"/>
      <c r="B326" s="404"/>
      <c r="C326" s="405"/>
      <c r="D326" s="176" t="s">
        <v>37</v>
      </c>
      <c r="E326" s="147">
        <f>E319</f>
        <v>0</v>
      </c>
      <c r="F326" s="147">
        <f t="shared" si="761"/>
        <v>0</v>
      </c>
      <c r="G326" s="170"/>
      <c r="H326" s="147">
        <f>H319</f>
        <v>0</v>
      </c>
      <c r="I326" s="147">
        <f>I319</f>
        <v>0</v>
      </c>
      <c r="J326" s="170"/>
      <c r="K326" s="147">
        <f>K319</f>
        <v>0</v>
      </c>
      <c r="L326" s="147">
        <f>L319</f>
        <v>0</v>
      </c>
      <c r="M326" s="170"/>
      <c r="N326" s="147">
        <f>N319</f>
        <v>0</v>
      </c>
      <c r="O326" s="147">
        <f>O319</f>
        <v>0</v>
      </c>
      <c r="P326" s="171"/>
      <c r="Q326" s="147">
        <f>Q319</f>
        <v>0</v>
      </c>
      <c r="R326" s="147">
        <f>R319</f>
        <v>0</v>
      </c>
      <c r="S326" s="170"/>
      <c r="T326" s="147">
        <f>T319</f>
        <v>0</v>
      </c>
      <c r="U326" s="147">
        <f>U319</f>
        <v>0</v>
      </c>
      <c r="V326" s="170"/>
      <c r="W326" s="147">
        <f>W319</f>
        <v>0</v>
      </c>
      <c r="X326" s="147">
        <f>X319</f>
        <v>0</v>
      </c>
      <c r="Y326" s="170"/>
      <c r="Z326" s="147">
        <f>Z319</f>
        <v>0</v>
      </c>
      <c r="AA326" s="147">
        <f>AA319</f>
        <v>0</v>
      </c>
      <c r="AB326" s="170"/>
      <c r="AC326" s="148">
        <f t="shared" ref="AC326" si="763">AC319</f>
        <v>0</v>
      </c>
      <c r="AD326" s="170"/>
      <c r="AE326" s="147">
        <f>AE319</f>
        <v>0</v>
      </c>
      <c r="AF326" s="147">
        <f>AF319</f>
        <v>0</v>
      </c>
      <c r="AG326" s="170"/>
      <c r="AH326" s="148">
        <f t="shared" ref="AH326" si="764">AH319</f>
        <v>0</v>
      </c>
      <c r="AI326" s="170"/>
      <c r="AJ326" s="147">
        <f>AJ319</f>
        <v>0</v>
      </c>
      <c r="AK326" s="147">
        <f>AK319</f>
        <v>0</v>
      </c>
      <c r="AL326" s="170"/>
      <c r="AM326" s="148">
        <f t="shared" ref="AM326" si="765">AM319</f>
        <v>0</v>
      </c>
      <c r="AN326" s="170"/>
      <c r="AO326" s="147">
        <f>AO319</f>
        <v>0</v>
      </c>
      <c r="AP326" s="147">
        <f>AP319</f>
        <v>0</v>
      </c>
      <c r="AQ326" s="170"/>
      <c r="AR326" s="147">
        <f>AR319</f>
        <v>0</v>
      </c>
      <c r="AS326" s="147">
        <f>AS319</f>
        <v>0</v>
      </c>
      <c r="AT326" s="170"/>
      <c r="AU326" s="148">
        <f t="shared" ref="AU326" si="766">AU319</f>
        <v>0</v>
      </c>
      <c r="AV326" s="170"/>
      <c r="AW326" s="147">
        <f>AW319</f>
        <v>0</v>
      </c>
      <c r="AX326" s="147">
        <f>AX319</f>
        <v>0</v>
      </c>
      <c r="AY326" s="170"/>
      <c r="AZ326" s="370"/>
    </row>
    <row r="327" spans="1:52" ht="64.5" customHeight="1">
      <c r="A327" s="396"/>
      <c r="B327" s="404"/>
      <c r="C327" s="405"/>
      <c r="D327" s="179" t="s">
        <v>2</v>
      </c>
      <c r="E327" s="147">
        <f t="shared" ref="E327:E331" si="767">E320</f>
        <v>0</v>
      </c>
      <c r="F327" s="147">
        <f t="shared" si="761"/>
        <v>0</v>
      </c>
      <c r="G327" s="180"/>
      <c r="H327" s="147">
        <f t="shared" ref="H327:I327" si="768">H320</f>
        <v>0</v>
      </c>
      <c r="I327" s="147">
        <f t="shared" si="768"/>
        <v>0</v>
      </c>
      <c r="J327" s="180"/>
      <c r="K327" s="147">
        <f t="shared" ref="K327:L327" si="769">K320</f>
        <v>0</v>
      </c>
      <c r="L327" s="147">
        <f t="shared" si="769"/>
        <v>0</v>
      </c>
      <c r="M327" s="180"/>
      <c r="N327" s="147">
        <f t="shared" ref="N327:O327" si="770">N320</f>
        <v>0</v>
      </c>
      <c r="O327" s="147">
        <f t="shared" si="770"/>
        <v>0</v>
      </c>
      <c r="P327" s="171"/>
      <c r="Q327" s="147">
        <f t="shared" ref="Q327:R327" si="771">Q320</f>
        <v>0</v>
      </c>
      <c r="R327" s="147">
        <f t="shared" si="771"/>
        <v>0</v>
      </c>
      <c r="S327" s="180"/>
      <c r="T327" s="147">
        <f t="shared" ref="T327:U327" si="772">T320</f>
        <v>0</v>
      </c>
      <c r="U327" s="147">
        <f t="shared" si="772"/>
        <v>0</v>
      </c>
      <c r="V327" s="180"/>
      <c r="W327" s="147">
        <f t="shared" ref="W327:X327" si="773">W320</f>
        <v>0</v>
      </c>
      <c r="X327" s="147">
        <f t="shared" si="773"/>
        <v>0</v>
      </c>
      <c r="Y327" s="180"/>
      <c r="Z327" s="147">
        <f t="shared" ref="Z327:AA327" si="774">Z320</f>
        <v>0</v>
      </c>
      <c r="AA327" s="147">
        <f t="shared" si="774"/>
        <v>0</v>
      </c>
      <c r="AB327" s="180"/>
      <c r="AC327" s="148">
        <f t="shared" ref="AC327" si="775">AC320</f>
        <v>0</v>
      </c>
      <c r="AD327" s="180"/>
      <c r="AE327" s="147">
        <f t="shared" ref="AE327:AF327" si="776">AE320</f>
        <v>0</v>
      </c>
      <c r="AF327" s="147">
        <f t="shared" si="776"/>
        <v>0</v>
      </c>
      <c r="AG327" s="180"/>
      <c r="AH327" s="148">
        <f t="shared" ref="AH327" si="777">AH320</f>
        <v>0</v>
      </c>
      <c r="AI327" s="180"/>
      <c r="AJ327" s="147">
        <f t="shared" ref="AJ327:AK327" si="778">AJ320</f>
        <v>0</v>
      </c>
      <c r="AK327" s="147">
        <f t="shared" si="778"/>
        <v>0</v>
      </c>
      <c r="AL327" s="180"/>
      <c r="AM327" s="148">
        <f t="shared" ref="AM327" si="779">AM320</f>
        <v>0</v>
      </c>
      <c r="AN327" s="180"/>
      <c r="AO327" s="147">
        <f t="shared" ref="AO327:AP327" si="780">AO320</f>
        <v>0</v>
      </c>
      <c r="AP327" s="147">
        <f t="shared" si="780"/>
        <v>0</v>
      </c>
      <c r="AQ327" s="180"/>
      <c r="AR327" s="147">
        <f t="shared" ref="AR327:AS327" si="781">AR320</f>
        <v>0</v>
      </c>
      <c r="AS327" s="147">
        <f t="shared" si="781"/>
        <v>0</v>
      </c>
      <c r="AT327" s="180"/>
      <c r="AU327" s="148">
        <f t="shared" ref="AU327" si="782">AU320</f>
        <v>0</v>
      </c>
      <c r="AV327" s="180"/>
      <c r="AW327" s="147">
        <f t="shared" ref="AW327:AX327" si="783">AW320</f>
        <v>0</v>
      </c>
      <c r="AX327" s="147">
        <f t="shared" si="783"/>
        <v>0</v>
      </c>
      <c r="AY327" s="180"/>
      <c r="AZ327" s="370"/>
    </row>
    <row r="328" spans="1:52" ht="21.75" customHeight="1">
      <c r="A328" s="396"/>
      <c r="B328" s="404"/>
      <c r="C328" s="405"/>
      <c r="D328" s="307" t="s">
        <v>284</v>
      </c>
      <c r="E328" s="147">
        <f t="shared" si="767"/>
        <v>1600.31</v>
      </c>
      <c r="F328" s="147">
        <f t="shared" si="761"/>
        <v>0</v>
      </c>
      <c r="G328" s="175">
        <f>F328/E328</f>
        <v>0</v>
      </c>
      <c r="H328" s="147">
        <f t="shared" ref="H328:I328" si="784">H321</f>
        <v>0</v>
      </c>
      <c r="I328" s="147">
        <f t="shared" si="784"/>
        <v>0</v>
      </c>
      <c r="J328" s="168" t="e">
        <f>I328/H328*100</f>
        <v>#DIV/0!</v>
      </c>
      <c r="K328" s="147">
        <f t="shared" ref="K328:L328" si="785">K321</f>
        <v>0</v>
      </c>
      <c r="L328" s="147">
        <f t="shared" si="785"/>
        <v>0</v>
      </c>
      <c r="M328" s="175" t="e">
        <f>L328/K328</f>
        <v>#DIV/0!</v>
      </c>
      <c r="N328" s="147">
        <f t="shared" ref="N328:O328" si="786">N321</f>
        <v>0</v>
      </c>
      <c r="O328" s="147">
        <f t="shared" si="786"/>
        <v>0</v>
      </c>
      <c r="P328" s="210" t="e">
        <f>O328/N328</f>
        <v>#DIV/0!</v>
      </c>
      <c r="Q328" s="147">
        <f t="shared" ref="Q328:R328" si="787">Q321</f>
        <v>0</v>
      </c>
      <c r="R328" s="147">
        <f t="shared" si="787"/>
        <v>0</v>
      </c>
      <c r="S328" s="175" t="e">
        <f>R328/Q328</f>
        <v>#DIV/0!</v>
      </c>
      <c r="T328" s="147">
        <f t="shared" ref="T328:U328" si="788">T321</f>
        <v>0</v>
      </c>
      <c r="U328" s="147">
        <f t="shared" si="788"/>
        <v>0</v>
      </c>
      <c r="V328" s="175" t="e">
        <f>U328/T328</f>
        <v>#DIV/0!</v>
      </c>
      <c r="W328" s="147">
        <f t="shared" ref="W328:X328" si="789">W321</f>
        <v>0</v>
      </c>
      <c r="X328" s="147">
        <f t="shared" si="789"/>
        <v>0</v>
      </c>
      <c r="Y328" s="175" t="e">
        <f>X328/W328</f>
        <v>#DIV/0!</v>
      </c>
      <c r="Z328" s="147">
        <f t="shared" ref="Z328:AA328" si="790">Z321</f>
        <v>0</v>
      </c>
      <c r="AA328" s="147">
        <f t="shared" si="790"/>
        <v>0</v>
      </c>
      <c r="AB328" s="180"/>
      <c r="AC328" s="148">
        <f t="shared" ref="AC328" si="791">AC321</f>
        <v>0</v>
      </c>
      <c r="AD328" s="175" t="e">
        <f>AC328/Z328</f>
        <v>#DIV/0!</v>
      </c>
      <c r="AE328" s="147">
        <f t="shared" ref="AE328:AF328" si="792">AE321</f>
        <v>0</v>
      </c>
      <c r="AF328" s="147">
        <f t="shared" si="792"/>
        <v>0</v>
      </c>
      <c r="AG328" s="180"/>
      <c r="AH328" s="148">
        <f t="shared" ref="AH328" si="793">AH321</f>
        <v>0</v>
      </c>
      <c r="AI328" s="170" t="e">
        <f>AH328/AE328</f>
        <v>#DIV/0!</v>
      </c>
      <c r="AJ328" s="147">
        <f t="shared" ref="AJ328:AK328" si="794">AJ321</f>
        <v>0</v>
      </c>
      <c r="AK328" s="147">
        <f t="shared" si="794"/>
        <v>0</v>
      </c>
      <c r="AL328" s="180"/>
      <c r="AM328" s="148">
        <f t="shared" ref="AM328" si="795">AM321</f>
        <v>0</v>
      </c>
      <c r="AN328" s="170" t="e">
        <f>AM328/AJ328</f>
        <v>#DIV/0!</v>
      </c>
      <c r="AO328" s="147">
        <f t="shared" ref="AO328:AP328" si="796">AO321</f>
        <v>0</v>
      </c>
      <c r="AP328" s="147">
        <f t="shared" si="796"/>
        <v>0</v>
      </c>
      <c r="AQ328" s="170" t="e">
        <f>AP328/AO328</f>
        <v>#DIV/0!</v>
      </c>
      <c r="AR328" s="147">
        <f t="shared" ref="AR328:AS328" si="797">AR321</f>
        <v>0</v>
      </c>
      <c r="AS328" s="147">
        <f t="shared" si="797"/>
        <v>0</v>
      </c>
      <c r="AT328" s="180"/>
      <c r="AU328" s="148">
        <f t="shared" ref="AU328" si="798">AU321</f>
        <v>0</v>
      </c>
      <c r="AV328" s="175" t="e">
        <f>AU328/AR328</f>
        <v>#DIV/0!</v>
      </c>
      <c r="AW328" s="147">
        <f t="shared" ref="AW328:AX328" si="799">AW321</f>
        <v>1600.31</v>
      </c>
      <c r="AX328" s="147">
        <f t="shared" si="799"/>
        <v>0</v>
      </c>
      <c r="AY328" s="175">
        <f>AX328/AW328</f>
        <v>0</v>
      </c>
      <c r="AZ328" s="370"/>
    </row>
    <row r="329" spans="1:52" ht="87.75" customHeight="1">
      <c r="A329" s="396"/>
      <c r="B329" s="404"/>
      <c r="C329" s="405"/>
      <c r="D329" s="307" t="s">
        <v>289</v>
      </c>
      <c r="E329" s="147">
        <f t="shared" si="767"/>
        <v>0</v>
      </c>
      <c r="F329" s="147">
        <f t="shared" si="761"/>
        <v>2982.7039999999997</v>
      </c>
      <c r="G329" s="152"/>
      <c r="H329" s="147">
        <f t="shared" ref="H329:I329" si="800">H322</f>
        <v>0</v>
      </c>
      <c r="I329" s="147">
        <f t="shared" si="800"/>
        <v>0</v>
      </c>
      <c r="J329" s="152"/>
      <c r="K329" s="147">
        <f t="shared" ref="K329:L329" si="801">K322</f>
        <v>0</v>
      </c>
      <c r="L329" s="147">
        <f t="shared" si="801"/>
        <v>0</v>
      </c>
      <c r="M329" s="152"/>
      <c r="N329" s="147">
        <f t="shared" ref="N329:O329" si="802">N322</f>
        <v>0</v>
      </c>
      <c r="O329" s="147">
        <f t="shared" si="802"/>
        <v>0</v>
      </c>
      <c r="P329" s="171"/>
      <c r="Q329" s="147">
        <f t="shared" ref="Q329:R329" si="803">Q322</f>
        <v>0</v>
      </c>
      <c r="R329" s="147">
        <f t="shared" si="803"/>
        <v>0</v>
      </c>
      <c r="S329" s="152"/>
      <c r="T329" s="147">
        <f t="shared" ref="T329:U329" si="804">T322</f>
        <v>0</v>
      </c>
      <c r="U329" s="147">
        <f t="shared" si="804"/>
        <v>0</v>
      </c>
      <c r="V329" s="152"/>
      <c r="W329" s="147">
        <f t="shared" ref="W329:X329" si="805">W322</f>
        <v>2982.7039999999997</v>
      </c>
      <c r="X329" s="147">
        <f t="shared" si="805"/>
        <v>2982.7039999999997</v>
      </c>
      <c r="Y329" s="152"/>
      <c r="Z329" s="147">
        <f t="shared" ref="Z329:AA329" si="806">Z322</f>
        <v>0</v>
      </c>
      <c r="AA329" s="147">
        <f t="shared" si="806"/>
        <v>0</v>
      </c>
      <c r="AB329" s="152"/>
      <c r="AC329" s="148">
        <f t="shared" ref="AC329" si="807">AC322</f>
        <v>0</v>
      </c>
      <c r="AD329" s="152"/>
      <c r="AE329" s="147">
        <f t="shared" ref="AE329:AF329" si="808">AE322</f>
        <v>0</v>
      </c>
      <c r="AF329" s="147">
        <f t="shared" si="808"/>
        <v>0</v>
      </c>
      <c r="AG329" s="152"/>
      <c r="AH329" s="148">
        <f t="shared" ref="AH329" si="809">AH322</f>
        <v>0</v>
      </c>
      <c r="AI329" s="152"/>
      <c r="AJ329" s="147">
        <f t="shared" ref="AJ329:AK329" si="810">AJ322</f>
        <v>0</v>
      </c>
      <c r="AK329" s="147">
        <f t="shared" si="810"/>
        <v>0</v>
      </c>
      <c r="AL329" s="152"/>
      <c r="AM329" s="148">
        <f t="shared" ref="AM329" si="811">AM322</f>
        <v>0</v>
      </c>
      <c r="AN329" s="152"/>
      <c r="AO329" s="147">
        <f t="shared" ref="AO329:AP329" si="812">AO322</f>
        <v>0</v>
      </c>
      <c r="AP329" s="147">
        <f t="shared" si="812"/>
        <v>0</v>
      </c>
      <c r="AQ329" s="152"/>
      <c r="AR329" s="147">
        <f t="shared" ref="AR329:AS329" si="813">AR322</f>
        <v>0</v>
      </c>
      <c r="AS329" s="147">
        <f t="shared" si="813"/>
        <v>0</v>
      </c>
      <c r="AT329" s="152"/>
      <c r="AU329" s="148">
        <f t="shared" ref="AU329" si="814">AU322</f>
        <v>0</v>
      </c>
      <c r="AV329" s="152"/>
      <c r="AW329" s="147">
        <f t="shared" ref="AW329:AX329" si="815">AW322</f>
        <v>0</v>
      </c>
      <c r="AX329" s="147">
        <f t="shared" si="815"/>
        <v>0</v>
      </c>
      <c r="AY329" s="152"/>
      <c r="AZ329" s="370"/>
    </row>
    <row r="330" spans="1:52" ht="21.75" customHeight="1">
      <c r="A330" s="396"/>
      <c r="B330" s="404"/>
      <c r="C330" s="405"/>
      <c r="D330" s="307" t="s">
        <v>285</v>
      </c>
      <c r="E330" s="147">
        <f t="shared" si="767"/>
        <v>0</v>
      </c>
      <c r="F330" s="147">
        <f t="shared" si="761"/>
        <v>0</v>
      </c>
      <c r="G330" s="152"/>
      <c r="H330" s="147">
        <f t="shared" ref="H330:I330" si="816">H323</f>
        <v>0</v>
      </c>
      <c r="I330" s="147">
        <f t="shared" si="816"/>
        <v>0</v>
      </c>
      <c r="J330" s="152"/>
      <c r="K330" s="147">
        <f t="shared" ref="K330:L330" si="817">K323</f>
        <v>0</v>
      </c>
      <c r="L330" s="147">
        <f t="shared" si="817"/>
        <v>0</v>
      </c>
      <c r="M330" s="171"/>
      <c r="N330" s="147">
        <f t="shared" ref="N330:O330" si="818">N323</f>
        <v>0</v>
      </c>
      <c r="O330" s="147">
        <f t="shared" si="818"/>
        <v>0</v>
      </c>
      <c r="P330" s="210"/>
      <c r="Q330" s="147">
        <f t="shared" ref="Q330:R330" si="819">Q323</f>
        <v>0</v>
      </c>
      <c r="R330" s="147">
        <f t="shared" si="819"/>
        <v>0</v>
      </c>
      <c r="S330" s="152"/>
      <c r="T330" s="147">
        <f t="shared" ref="T330:U330" si="820">T323</f>
        <v>0</v>
      </c>
      <c r="U330" s="147">
        <f t="shared" si="820"/>
        <v>0</v>
      </c>
      <c r="V330" s="152"/>
      <c r="W330" s="147">
        <f t="shared" ref="W330:X330" si="821">W323</f>
        <v>0</v>
      </c>
      <c r="X330" s="147">
        <f t="shared" si="821"/>
        <v>0</v>
      </c>
      <c r="Y330" s="152"/>
      <c r="Z330" s="147">
        <f t="shared" ref="Z330:AA330" si="822">Z323</f>
        <v>0</v>
      </c>
      <c r="AA330" s="147">
        <f t="shared" si="822"/>
        <v>0</v>
      </c>
      <c r="AB330" s="152"/>
      <c r="AC330" s="148">
        <f t="shared" ref="AC330" si="823">AC323</f>
        <v>0</v>
      </c>
      <c r="AD330" s="152"/>
      <c r="AE330" s="147">
        <f t="shared" ref="AE330:AF330" si="824">AE323</f>
        <v>0</v>
      </c>
      <c r="AF330" s="147">
        <f t="shared" si="824"/>
        <v>0</v>
      </c>
      <c r="AG330" s="152"/>
      <c r="AH330" s="148">
        <f t="shared" ref="AH330" si="825">AH323</f>
        <v>0</v>
      </c>
      <c r="AI330" s="152"/>
      <c r="AJ330" s="147">
        <f t="shared" ref="AJ330:AK330" si="826">AJ323</f>
        <v>0</v>
      </c>
      <c r="AK330" s="147">
        <f t="shared" si="826"/>
        <v>0</v>
      </c>
      <c r="AL330" s="152"/>
      <c r="AM330" s="148">
        <f t="shared" ref="AM330" si="827">AM323</f>
        <v>0</v>
      </c>
      <c r="AN330" s="152"/>
      <c r="AO330" s="147">
        <f t="shared" ref="AO330:AP330" si="828">AO323</f>
        <v>0</v>
      </c>
      <c r="AP330" s="147">
        <f t="shared" si="828"/>
        <v>0</v>
      </c>
      <c r="AQ330" s="152"/>
      <c r="AR330" s="147">
        <f t="shared" ref="AR330:AS330" si="829">AR323</f>
        <v>0</v>
      </c>
      <c r="AS330" s="147">
        <f t="shared" si="829"/>
        <v>0</v>
      </c>
      <c r="AT330" s="152"/>
      <c r="AU330" s="148">
        <f t="shared" ref="AU330" si="830">AU323</f>
        <v>0</v>
      </c>
      <c r="AV330" s="152"/>
      <c r="AW330" s="147">
        <f t="shared" ref="AW330:AX330" si="831">AW323</f>
        <v>0</v>
      </c>
      <c r="AX330" s="147">
        <f t="shared" si="831"/>
        <v>0</v>
      </c>
      <c r="AY330" s="152"/>
      <c r="AZ330" s="370"/>
    </row>
    <row r="331" spans="1:52" ht="33.75" customHeight="1">
      <c r="A331" s="399"/>
      <c r="B331" s="406"/>
      <c r="C331" s="407"/>
      <c r="D331" s="169" t="s">
        <v>43</v>
      </c>
      <c r="E331" s="147">
        <f t="shared" si="767"/>
        <v>0</v>
      </c>
      <c r="F331" s="147">
        <f t="shared" si="761"/>
        <v>0</v>
      </c>
      <c r="G331" s="175" t="e">
        <f>F331/E331</f>
        <v>#DIV/0!</v>
      </c>
      <c r="H331" s="147">
        <f t="shared" ref="H331:I331" si="832">H324</f>
        <v>0</v>
      </c>
      <c r="I331" s="147">
        <f t="shared" si="832"/>
        <v>0</v>
      </c>
      <c r="J331" s="170"/>
      <c r="K331" s="147">
        <f t="shared" ref="K331:L331" si="833">K324</f>
        <v>0</v>
      </c>
      <c r="L331" s="147">
        <f t="shared" si="833"/>
        <v>0</v>
      </c>
      <c r="M331" s="210" t="e">
        <f>L331/K331</f>
        <v>#DIV/0!</v>
      </c>
      <c r="N331" s="147">
        <f t="shared" ref="N331:O331" si="834">N324</f>
        <v>0</v>
      </c>
      <c r="O331" s="147">
        <f t="shared" si="834"/>
        <v>0</v>
      </c>
      <c r="P331" s="210" t="e">
        <f t="shared" ref="P331" si="835">O331/N331</f>
        <v>#DIV/0!</v>
      </c>
      <c r="Q331" s="147">
        <f t="shared" ref="Q331:R331" si="836">Q324</f>
        <v>0</v>
      </c>
      <c r="R331" s="147">
        <f t="shared" si="836"/>
        <v>0</v>
      </c>
      <c r="S331" s="170"/>
      <c r="T331" s="147">
        <f t="shared" ref="T331:U331" si="837">T324</f>
        <v>0</v>
      </c>
      <c r="U331" s="147">
        <f t="shared" si="837"/>
        <v>0</v>
      </c>
      <c r="V331" s="170"/>
      <c r="W331" s="147">
        <f t="shared" ref="W331:X331" si="838">W324</f>
        <v>0</v>
      </c>
      <c r="X331" s="147">
        <f t="shared" si="838"/>
        <v>0</v>
      </c>
      <c r="Y331" s="170"/>
      <c r="Z331" s="147">
        <f t="shared" ref="Z331:AA331" si="839">Z324</f>
        <v>0</v>
      </c>
      <c r="AA331" s="147">
        <f t="shared" si="839"/>
        <v>0</v>
      </c>
      <c r="AB331" s="170"/>
      <c r="AC331" s="148">
        <f t="shared" ref="AC331" si="840">AC324</f>
        <v>0</v>
      </c>
      <c r="AD331" s="170"/>
      <c r="AE331" s="147">
        <f t="shared" ref="AE331:AF331" si="841">AE324</f>
        <v>0</v>
      </c>
      <c r="AF331" s="147">
        <f t="shared" si="841"/>
        <v>0</v>
      </c>
      <c r="AG331" s="170"/>
      <c r="AH331" s="148">
        <f t="shared" ref="AH331" si="842">AH324</f>
        <v>0</v>
      </c>
      <c r="AI331" s="170" t="e">
        <f>AH331/AE331</f>
        <v>#DIV/0!</v>
      </c>
      <c r="AJ331" s="147">
        <f t="shared" ref="AJ331:AK331" si="843">AJ324</f>
        <v>0</v>
      </c>
      <c r="AK331" s="147">
        <f t="shared" si="843"/>
        <v>0</v>
      </c>
      <c r="AL331" s="170"/>
      <c r="AM331" s="148">
        <f t="shared" ref="AM331" si="844">AM324</f>
        <v>0</v>
      </c>
      <c r="AN331" s="170" t="e">
        <f>AM331/AJ331</f>
        <v>#DIV/0!</v>
      </c>
      <c r="AO331" s="147">
        <f t="shared" ref="AO331:AP331" si="845">AO324</f>
        <v>0</v>
      </c>
      <c r="AP331" s="147">
        <f t="shared" si="845"/>
        <v>0</v>
      </c>
      <c r="AQ331" s="170"/>
      <c r="AR331" s="147">
        <f t="shared" ref="AR331:AS331" si="846">AR324</f>
        <v>0</v>
      </c>
      <c r="AS331" s="147">
        <f t="shared" si="846"/>
        <v>0</v>
      </c>
      <c r="AT331" s="170"/>
      <c r="AU331" s="148">
        <f t="shared" ref="AU331" si="847">AU324</f>
        <v>0</v>
      </c>
      <c r="AV331" s="170" t="e">
        <f>AU331/AR331</f>
        <v>#DIV/0!</v>
      </c>
      <c r="AW331" s="147">
        <f t="shared" ref="AW331:AX331" si="848">AW324</f>
        <v>0</v>
      </c>
      <c r="AX331" s="147">
        <f t="shared" si="848"/>
        <v>0</v>
      </c>
      <c r="AY331" s="170" t="e">
        <f>AX331/AW331</f>
        <v>#DIV/0!</v>
      </c>
      <c r="AZ331" s="371"/>
    </row>
    <row r="332" spans="1:52">
      <c r="A332" s="418" t="s">
        <v>278</v>
      </c>
      <c r="B332" s="419"/>
      <c r="C332" s="419"/>
      <c r="D332" s="419"/>
      <c r="E332" s="419"/>
      <c r="F332" s="419"/>
      <c r="G332" s="419"/>
      <c r="H332" s="419"/>
      <c r="I332" s="419"/>
      <c r="J332" s="419"/>
      <c r="K332" s="419"/>
      <c r="L332" s="419"/>
      <c r="M332" s="419"/>
      <c r="N332" s="419"/>
      <c r="O332" s="419"/>
      <c r="P332" s="419"/>
      <c r="Q332" s="419"/>
      <c r="R332" s="419"/>
      <c r="S332" s="419"/>
      <c r="T332" s="419"/>
      <c r="U332" s="419"/>
      <c r="V332" s="419"/>
      <c r="W332" s="419"/>
      <c r="X332" s="419"/>
      <c r="Y332" s="419"/>
      <c r="Z332" s="419"/>
      <c r="AA332" s="419"/>
      <c r="AB332" s="419"/>
      <c r="AC332" s="419"/>
      <c r="AD332" s="419"/>
      <c r="AE332" s="419"/>
      <c r="AF332" s="419"/>
      <c r="AG332" s="419"/>
      <c r="AH332" s="419"/>
      <c r="AI332" s="419"/>
      <c r="AJ332" s="419"/>
      <c r="AK332" s="419"/>
      <c r="AL332" s="419"/>
      <c r="AM332" s="419"/>
      <c r="AN332" s="419"/>
      <c r="AO332" s="419"/>
      <c r="AP332" s="419"/>
      <c r="AQ332" s="419"/>
      <c r="AR332" s="419"/>
      <c r="AS332" s="419"/>
      <c r="AT332" s="419"/>
      <c r="AU332" s="419"/>
      <c r="AV332" s="419"/>
      <c r="AW332" s="419"/>
      <c r="AX332" s="419"/>
      <c r="AY332" s="419"/>
      <c r="AZ332" s="420"/>
    </row>
    <row r="333" spans="1:52" ht="18.75" customHeight="1">
      <c r="A333" s="381" t="s">
        <v>315</v>
      </c>
      <c r="B333" s="421"/>
      <c r="C333" s="422"/>
      <c r="D333" s="184" t="s">
        <v>41</v>
      </c>
      <c r="E333" s="147">
        <f t="shared" ref="E333:E339" si="849">H333+K333+N333+Q333+T333+W333+Z333+AE333+AJ333+AO333+AR333+AW333</f>
        <v>9090.9000000000015</v>
      </c>
      <c r="F333" s="147">
        <f t="shared" ref="F333:F367" si="850">I333+L333+O333+R333+U333+X333+AC333+AH333+AM333+AP333+AU333+AX333</f>
        <v>0</v>
      </c>
      <c r="G333" s="175">
        <f>F333/E333</f>
        <v>0</v>
      </c>
      <c r="H333" s="168">
        <f>H334+H335+H336+H338+H339</f>
        <v>0</v>
      </c>
      <c r="I333" s="168">
        <f t="shared" ref="I333" si="851">I334+I335+I336+I338+I339</f>
        <v>0</v>
      </c>
      <c r="J333" s="168"/>
      <c r="K333" s="168">
        <f t="shared" ref="K333" si="852">K334+K335+K336+K338+K339</f>
        <v>0</v>
      </c>
      <c r="L333" s="168">
        <f t="shared" ref="L333" si="853">L334+L335+L336+L338+L339</f>
        <v>0</v>
      </c>
      <c r="M333" s="168"/>
      <c r="N333" s="168">
        <f t="shared" ref="N333" si="854">N334+N335+N336+N338+N339</f>
        <v>0</v>
      </c>
      <c r="O333" s="168">
        <f t="shared" ref="O333" si="855">O334+O335+O336+O338+O339</f>
        <v>0</v>
      </c>
      <c r="P333" s="168"/>
      <c r="Q333" s="168">
        <f t="shared" ref="Q333" si="856">Q334+Q335+Q336+Q338+Q339</f>
        <v>0</v>
      </c>
      <c r="R333" s="168">
        <f t="shared" ref="R333" si="857">R334+R335+R336+R338+R339</f>
        <v>0</v>
      </c>
      <c r="S333" s="168"/>
      <c r="T333" s="168">
        <f t="shared" ref="T333" si="858">T334+T335+T336+T338+T339</f>
        <v>0</v>
      </c>
      <c r="U333" s="168">
        <f t="shared" ref="U333" si="859">U334+U335+U336+U338+U339</f>
        <v>0</v>
      </c>
      <c r="V333" s="168"/>
      <c r="W333" s="168">
        <f t="shared" ref="W333" si="860">W334+W335+W336+W338+W339</f>
        <v>0</v>
      </c>
      <c r="X333" s="168">
        <f t="shared" ref="X333" si="861">X334+X335+X336+X338+X339</f>
        <v>0</v>
      </c>
      <c r="Y333" s="168"/>
      <c r="Z333" s="168">
        <f t="shared" ref="Z333" si="862">Z334+Z335+Z336+Z338+Z339</f>
        <v>0</v>
      </c>
      <c r="AA333" s="168">
        <f t="shared" ref="AA333" si="863">AA334+AA335+AA336+AA338+AA339</f>
        <v>0</v>
      </c>
      <c r="AB333" s="168">
        <f t="shared" ref="AB333" si="864">AB334+AB335+AB336+AB338+AB339</f>
        <v>0</v>
      </c>
      <c r="AC333" s="168">
        <f t="shared" ref="AC333" si="865">AC334+AC335+AC336+AC338+AC339</f>
        <v>0</v>
      </c>
      <c r="AD333" s="168"/>
      <c r="AE333" s="168">
        <f t="shared" ref="AE333" si="866">AE334+AE335+AE336+AE338+AE339</f>
        <v>0</v>
      </c>
      <c r="AF333" s="168">
        <f t="shared" ref="AF333" si="867">AF334+AF335+AF336+AF338+AF339</f>
        <v>0</v>
      </c>
      <c r="AG333" s="168">
        <f t="shared" ref="AG333" si="868">AG334+AG335+AG336+AG338+AG339</f>
        <v>0</v>
      </c>
      <c r="AH333" s="168">
        <f t="shared" ref="AH333" si="869">AH334+AH335+AH336+AH338+AH339</f>
        <v>0</v>
      </c>
      <c r="AI333" s="168"/>
      <c r="AJ333" s="168">
        <f t="shared" ref="AJ333" si="870">AJ334+AJ335+AJ336+AJ338+AJ339</f>
        <v>0</v>
      </c>
      <c r="AK333" s="168">
        <f t="shared" ref="AK333" si="871">AK334+AK335+AK336+AK338+AK339</f>
        <v>0</v>
      </c>
      <c r="AL333" s="168">
        <f t="shared" ref="AL333" si="872">AL334+AL335+AL336+AL338+AL339</f>
        <v>0</v>
      </c>
      <c r="AM333" s="168">
        <f t="shared" ref="AM333" si="873">AM334+AM335+AM336+AM338+AM339</f>
        <v>0</v>
      </c>
      <c r="AN333" s="168"/>
      <c r="AO333" s="168">
        <f t="shared" ref="AO333" si="874">AO334+AO335+AO336+AO338+AO339</f>
        <v>0</v>
      </c>
      <c r="AP333" s="168">
        <f t="shared" ref="AP333" si="875">AP334+AP335+AP336+AP338+AP339</f>
        <v>0</v>
      </c>
      <c r="AQ333" s="168"/>
      <c r="AR333" s="168">
        <f t="shared" ref="AR333" si="876">AR334+AR335+AR336+AR338+AR339</f>
        <v>0</v>
      </c>
      <c r="AS333" s="168">
        <f t="shared" ref="AS333" si="877">AS334+AS335+AS336+AS338+AS339</f>
        <v>0</v>
      </c>
      <c r="AT333" s="168">
        <f t="shared" ref="AT333" si="878">AT334+AT335+AT336+AT338+AT339</f>
        <v>0</v>
      </c>
      <c r="AU333" s="168">
        <f t="shared" ref="AU333" si="879">AU334+AU335+AU336+AU338+AU339</f>
        <v>0</v>
      </c>
      <c r="AV333" s="168"/>
      <c r="AW333" s="168">
        <f t="shared" ref="AW333" si="880">AW334+AW335+AW336+AW338+AW339</f>
        <v>9090.9000000000015</v>
      </c>
      <c r="AX333" s="168">
        <f t="shared" ref="AX333" si="881">AX334+AX335+AX336+AX338+AX339</f>
        <v>0</v>
      </c>
      <c r="AY333" s="168">
        <f>AX333/AW333*100</f>
        <v>0</v>
      </c>
      <c r="AZ333" s="369"/>
    </row>
    <row r="334" spans="1:52" ht="31.2">
      <c r="A334" s="423"/>
      <c r="B334" s="424"/>
      <c r="C334" s="425"/>
      <c r="D334" s="176" t="s">
        <v>37</v>
      </c>
      <c r="E334" s="147">
        <f t="shared" si="849"/>
        <v>0</v>
      </c>
      <c r="F334" s="147">
        <f t="shared" si="850"/>
        <v>0</v>
      </c>
      <c r="G334" s="170"/>
      <c r="H334" s="148">
        <f t="shared" ref="H334:AY334" si="882">H119</f>
        <v>0</v>
      </c>
      <c r="I334" s="148">
        <f t="shared" si="882"/>
        <v>0</v>
      </c>
      <c r="J334" s="148">
        <f t="shared" si="882"/>
        <v>0</v>
      </c>
      <c r="K334" s="148">
        <f t="shared" si="882"/>
        <v>0</v>
      </c>
      <c r="L334" s="148">
        <f t="shared" si="882"/>
        <v>0</v>
      </c>
      <c r="M334" s="148">
        <f t="shared" si="882"/>
        <v>0</v>
      </c>
      <c r="N334" s="148">
        <f t="shared" si="882"/>
        <v>0</v>
      </c>
      <c r="O334" s="148">
        <f t="shared" si="882"/>
        <v>0</v>
      </c>
      <c r="P334" s="148">
        <f t="shared" si="882"/>
        <v>0</v>
      </c>
      <c r="Q334" s="148">
        <f t="shared" si="882"/>
        <v>0</v>
      </c>
      <c r="R334" s="148">
        <f t="shared" si="882"/>
        <v>0</v>
      </c>
      <c r="S334" s="148">
        <f t="shared" si="882"/>
        <v>0</v>
      </c>
      <c r="T334" s="148">
        <f t="shared" si="882"/>
        <v>0</v>
      </c>
      <c r="U334" s="148">
        <f t="shared" si="882"/>
        <v>0</v>
      </c>
      <c r="V334" s="148">
        <f t="shared" si="882"/>
        <v>0</v>
      </c>
      <c r="W334" s="148">
        <f t="shared" si="882"/>
        <v>0</v>
      </c>
      <c r="X334" s="148">
        <f t="shared" si="882"/>
        <v>0</v>
      </c>
      <c r="Y334" s="148">
        <f t="shared" si="882"/>
        <v>0</v>
      </c>
      <c r="Z334" s="148">
        <f t="shared" si="882"/>
        <v>0</v>
      </c>
      <c r="AA334" s="148">
        <f t="shared" si="882"/>
        <v>0</v>
      </c>
      <c r="AB334" s="148">
        <f t="shared" si="882"/>
        <v>0</v>
      </c>
      <c r="AC334" s="148">
        <f t="shared" si="882"/>
        <v>0</v>
      </c>
      <c r="AD334" s="148">
        <f t="shared" si="882"/>
        <v>0</v>
      </c>
      <c r="AE334" s="148">
        <f t="shared" si="882"/>
        <v>0</v>
      </c>
      <c r="AF334" s="148">
        <f t="shared" si="882"/>
        <v>0</v>
      </c>
      <c r="AG334" s="148">
        <f t="shared" si="882"/>
        <v>0</v>
      </c>
      <c r="AH334" s="148">
        <f t="shared" si="882"/>
        <v>0</v>
      </c>
      <c r="AI334" s="148">
        <f t="shared" si="882"/>
        <v>0</v>
      </c>
      <c r="AJ334" s="148">
        <f t="shared" si="882"/>
        <v>0</v>
      </c>
      <c r="AK334" s="148">
        <f t="shared" si="882"/>
        <v>0</v>
      </c>
      <c r="AL334" s="148">
        <f t="shared" si="882"/>
        <v>0</v>
      </c>
      <c r="AM334" s="148">
        <f t="shared" si="882"/>
        <v>0</v>
      </c>
      <c r="AN334" s="148">
        <f t="shared" si="882"/>
        <v>0</v>
      </c>
      <c r="AO334" s="148">
        <f t="shared" si="882"/>
        <v>0</v>
      </c>
      <c r="AP334" s="148">
        <f t="shared" si="882"/>
        <v>0</v>
      </c>
      <c r="AQ334" s="148">
        <f t="shared" si="882"/>
        <v>0</v>
      </c>
      <c r="AR334" s="148">
        <f t="shared" si="882"/>
        <v>0</v>
      </c>
      <c r="AS334" s="148">
        <f t="shared" si="882"/>
        <v>0</v>
      </c>
      <c r="AT334" s="148">
        <f t="shared" si="882"/>
        <v>0</v>
      </c>
      <c r="AU334" s="148">
        <f t="shared" si="882"/>
        <v>0</v>
      </c>
      <c r="AV334" s="148">
        <f t="shared" si="882"/>
        <v>0</v>
      </c>
      <c r="AW334" s="148">
        <f t="shared" si="882"/>
        <v>0</v>
      </c>
      <c r="AX334" s="148">
        <f t="shared" si="882"/>
        <v>0</v>
      </c>
      <c r="AY334" s="148">
        <f t="shared" si="882"/>
        <v>0</v>
      </c>
      <c r="AZ334" s="370"/>
    </row>
    <row r="335" spans="1:52" ht="61.5" customHeight="1">
      <c r="A335" s="423"/>
      <c r="B335" s="424"/>
      <c r="C335" s="425"/>
      <c r="D335" s="179" t="s">
        <v>2</v>
      </c>
      <c r="E335" s="147">
        <f t="shared" si="849"/>
        <v>8090.9000000000005</v>
      </c>
      <c r="F335" s="147">
        <f t="shared" si="850"/>
        <v>0</v>
      </c>
      <c r="G335" s="180">
        <f>F335/E335</f>
        <v>0</v>
      </c>
      <c r="H335" s="148">
        <f t="shared" ref="H335:AY335" si="883">H120</f>
        <v>0</v>
      </c>
      <c r="I335" s="148">
        <f t="shared" si="883"/>
        <v>0</v>
      </c>
      <c r="J335" s="148">
        <f t="shared" si="883"/>
        <v>0</v>
      </c>
      <c r="K335" s="148">
        <f t="shared" si="883"/>
        <v>0</v>
      </c>
      <c r="L335" s="148">
        <f t="shared" si="883"/>
        <v>0</v>
      </c>
      <c r="M335" s="148">
        <f t="shared" si="883"/>
        <v>0</v>
      </c>
      <c r="N335" s="148">
        <f t="shared" si="883"/>
        <v>0</v>
      </c>
      <c r="O335" s="148">
        <f t="shared" si="883"/>
        <v>0</v>
      </c>
      <c r="P335" s="148">
        <f t="shared" si="883"/>
        <v>0</v>
      </c>
      <c r="Q335" s="148">
        <f t="shared" si="883"/>
        <v>0</v>
      </c>
      <c r="R335" s="148">
        <f t="shared" si="883"/>
        <v>0</v>
      </c>
      <c r="S335" s="148">
        <f t="shared" si="883"/>
        <v>0</v>
      </c>
      <c r="T335" s="148">
        <f t="shared" si="883"/>
        <v>0</v>
      </c>
      <c r="U335" s="148">
        <f t="shared" si="883"/>
        <v>0</v>
      </c>
      <c r="V335" s="148">
        <f t="shared" si="883"/>
        <v>0</v>
      </c>
      <c r="W335" s="148">
        <f t="shared" si="883"/>
        <v>0</v>
      </c>
      <c r="X335" s="148">
        <f t="shared" si="883"/>
        <v>0</v>
      </c>
      <c r="Y335" s="148">
        <f t="shared" si="883"/>
        <v>0</v>
      </c>
      <c r="Z335" s="148">
        <f t="shared" si="883"/>
        <v>0</v>
      </c>
      <c r="AA335" s="148">
        <f t="shared" si="883"/>
        <v>0</v>
      </c>
      <c r="AB335" s="148">
        <f t="shared" si="883"/>
        <v>0</v>
      </c>
      <c r="AC335" s="148">
        <f t="shared" si="883"/>
        <v>0</v>
      </c>
      <c r="AD335" s="148">
        <f t="shared" si="883"/>
        <v>0</v>
      </c>
      <c r="AE335" s="148">
        <f t="shared" si="883"/>
        <v>0</v>
      </c>
      <c r="AF335" s="148">
        <f t="shared" si="883"/>
        <v>0</v>
      </c>
      <c r="AG335" s="148">
        <f t="shared" si="883"/>
        <v>0</v>
      </c>
      <c r="AH335" s="148">
        <f t="shared" si="883"/>
        <v>0</v>
      </c>
      <c r="AI335" s="148">
        <f t="shared" si="883"/>
        <v>0</v>
      </c>
      <c r="AJ335" s="148">
        <f t="shared" si="883"/>
        <v>0</v>
      </c>
      <c r="AK335" s="148">
        <f t="shared" si="883"/>
        <v>0</v>
      </c>
      <c r="AL335" s="148">
        <f t="shared" si="883"/>
        <v>0</v>
      </c>
      <c r="AM335" s="148">
        <f t="shared" si="883"/>
        <v>0</v>
      </c>
      <c r="AN335" s="148">
        <f t="shared" si="883"/>
        <v>0</v>
      </c>
      <c r="AO335" s="148">
        <f t="shared" si="883"/>
        <v>0</v>
      </c>
      <c r="AP335" s="148">
        <f t="shared" si="883"/>
        <v>0</v>
      </c>
      <c r="AQ335" s="148">
        <f t="shared" si="883"/>
        <v>0</v>
      </c>
      <c r="AR335" s="148">
        <f t="shared" si="883"/>
        <v>0</v>
      </c>
      <c r="AS335" s="148">
        <f t="shared" si="883"/>
        <v>0</v>
      </c>
      <c r="AT335" s="148">
        <f t="shared" si="883"/>
        <v>0</v>
      </c>
      <c r="AU335" s="148">
        <f t="shared" si="883"/>
        <v>0</v>
      </c>
      <c r="AV335" s="148">
        <f t="shared" si="883"/>
        <v>0</v>
      </c>
      <c r="AW335" s="148">
        <f t="shared" si="883"/>
        <v>8090.9000000000005</v>
      </c>
      <c r="AX335" s="148">
        <f t="shared" si="883"/>
        <v>0</v>
      </c>
      <c r="AY335" s="148">
        <f t="shared" si="883"/>
        <v>0</v>
      </c>
      <c r="AZ335" s="370"/>
    </row>
    <row r="336" spans="1:52" ht="20.25" customHeight="1">
      <c r="A336" s="423"/>
      <c r="B336" s="424"/>
      <c r="C336" s="425"/>
      <c r="D336" s="294" t="s">
        <v>284</v>
      </c>
      <c r="E336" s="147">
        <f t="shared" si="849"/>
        <v>1000.0000000000001</v>
      </c>
      <c r="F336" s="147">
        <f t="shared" si="850"/>
        <v>0</v>
      </c>
      <c r="G336" s="180">
        <f>F336/E336</f>
        <v>0</v>
      </c>
      <c r="H336" s="148">
        <f t="shared" ref="H336:AY336" si="884">H121</f>
        <v>0</v>
      </c>
      <c r="I336" s="148">
        <f t="shared" si="884"/>
        <v>0</v>
      </c>
      <c r="J336" s="148">
        <f t="shared" si="884"/>
        <v>0</v>
      </c>
      <c r="K336" s="148">
        <f t="shared" si="884"/>
        <v>0</v>
      </c>
      <c r="L336" s="148">
        <f t="shared" si="884"/>
        <v>0</v>
      </c>
      <c r="M336" s="148">
        <f t="shared" si="884"/>
        <v>0</v>
      </c>
      <c r="N336" s="148">
        <f t="shared" si="884"/>
        <v>0</v>
      </c>
      <c r="O336" s="148">
        <f t="shared" si="884"/>
        <v>0</v>
      </c>
      <c r="P336" s="148">
        <f t="shared" si="884"/>
        <v>0</v>
      </c>
      <c r="Q336" s="148">
        <f t="shared" si="884"/>
        <v>0</v>
      </c>
      <c r="R336" s="148">
        <f t="shared" si="884"/>
        <v>0</v>
      </c>
      <c r="S336" s="148">
        <f t="shared" si="884"/>
        <v>0</v>
      </c>
      <c r="T336" s="148">
        <f t="shared" si="884"/>
        <v>0</v>
      </c>
      <c r="U336" s="148">
        <f t="shared" si="884"/>
        <v>0</v>
      </c>
      <c r="V336" s="148">
        <f t="shared" si="884"/>
        <v>0</v>
      </c>
      <c r="W336" s="148">
        <f t="shared" si="884"/>
        <v>0</v>
      </c>
      <c r="X336" s="148">
        <f t="shared" si="884"/>
        <v>0</v>
      </c>
      <c r="Y336" s="148">
        <f t="shared" si="884"/>
        <v>0</v>
      </c>
      <c r="Z336" s="148">
        <f t="shared" si="884"/>
        <v>0</v>
      </c>
      <c r="AA336" s="148">
        <f t="shared" si="884"/>
        <v>0</v>
      </c>
      <c r="AB336" s="148">
        <f t="shared" si="884"/>
        <v>0</v>
      </c>
      <c r="AC336" s="148">
        <f t="shared" si="884"/>
        <v>0</v>
      </c>
      <c r="AD336" s="148">
        <f t="shared" si="884"/>
        <v>0</v>
      </c>
      <c r="AE336" s="148">
        <f t="shared" si="884"/>
        <v>0</v>
      </c>
      <c r="AF336" s="148">
        <f t="shared" si="884"/>
        <v>0</v>
      </c>
      <c r="AG336" s="148">
        <f t="shared" si="884"/>
        <v>0</v>
      </c>
      <c r="AH336" s="148">
        <f t="shared" si="884"/>
        <v>0</v>
      </c>
      <c r="AI336" s="148">
        <f t="shared" si="884"/>
        <v>0</v>
      </c>
      <c r="AJ336" s="148">
        <f t="shared" si="884"/>
        <v>0</v>
      </c>
      <c r="AK336" s="148">
        <f t="shared" si="884"/>
        <v>0</v>
      </c>
      <c r="AL336" s="148">
        <f t="shared" si="884"/>
        <v>0</v>
      </c>
      <c r="AM336" s="148">
        <f t="shared" si="884"/>
        <v>0</v>
      </c>
      <c r="AN336" s="148">
        <f t="shared" si="884"/>
        <v>0</v>
      </c>
      <c r="AO336" s="148">
        <f t="shared" si="884"/>
        <v>0</v>
      </c>
      <c r="AP336" s="148">
        <f t="shared" si="884"/>
        <v>0</v>
      </c>
      <c r="AQ336" s="148">
        <f t="shared" si="884"/>
        <v>0</v>
      </c>
      <c r="AR336" s="148">
        <f t="shared" si="884"/>
        <v>0</v>
      </c>
      <c r="AS336" s="148">
        <f t="shared" si="884"/>
        <v>0</v>
      </c>
      <c r="AT336" s="148">
        <f t="shared" si="884"/>
        <v>0</v>
      </c>
      <c r="AU336" s="148">
        <f t="shared" si="884"/>
        <v>0</v>
      </c>
      <c r="AV336" s="148">
        <f t="shared" si="884"/>
        <v>0</v>
      </c>
      <c r="AW336" s="148">
        <f t="shared" si="884"/>
        <v>1000.0000000000001</v>
      </c>
      <c r="AX336" s="148">
        <f t="shared" si="884"/>
        <v>0</v>
      </c>
      <c r="AY336" s="148">
        <f t="shared" si="884"/>
        <v>0</v>
      </c>
      <c r="AZ336" s="370"/>
    </row>
    <row r="337" spans="1:52" ht="86.25" customHeight="1">
      <c r="A337" s="423"/>
      <c r="B337" s="424"/>
      <c r="C337" s="425"/>
      <c r="D337" s="294" t="s">
        <v>289</v>
      </c>
      <c r="E337" s="147">
        <f t="shared" si="849"/>
        <v>0</v>
      </c>
      <c r="F337" s="147">
        <f t="shared" si="850"/>
        <v>0</v>
      </c>
      <c r="G337" s="152"/>
      <c r="H337" s="148">
        <f t="shared" ref="H337:AY337" si="885">H122</f>
        <v>0</v>
      </c>
      <c r="I337" s="148">
        <f t="shared" si="885"/>
        <v>0</v>
      </c>
      <c r="J337" s="148">
        <f t="shared" si="885"/>
        <v>0</v>
      </c>
      <c r="K337" s="148">
        <f t="shared" si="885"/>
        <v>0</v>
      </c>
      <c r="L337" s="148">
        <f t="shared" si="885"/>
        <v>0</v>
      </c>
      <c r="M337" s="148">
        <f t="shared" si="885"/>
        <v>0</v>
      </c>
      <c r="N337" s="148">
        <f t="shared" si="885"/>
        <v>0</v>
      </c>
      <c r="O337" s="148">
        <f t="shared" si="885"/>
        <v>0</v>
      </c>
      <c r="P337" s="148">
        <f t="shared" si="885"/>
        <v>0</v>
      </c>
      <c r="Q337" s="148">
        <f t="shared" si="885"/>
        <v>0</v>
      </c>
      <c r="R337" s="148">
        <f t="shared" si="885"/>
        <v>0</v>
      </c>
      <c r="S337" s="148">
        <f t="shared" si="885"/>
        <v>0</v>
      </c>
      <c r="T337" s="148">
        <f t="shared" si="885"/>
        <v>0</v>
      </c>
      <c r="U337" s="148">
        <f t="shared" si="885"/>
        <v>0</v>
      </c>
      <c r="V337" s="148">
        <f t="shared" si="885"/>
        <v>0</v>
      </c>
      <c r="W337" s="148">
        <f t="shared" si="885"/>
        <v>0</v>
      </c>
      <c r="X337" s="148">
        <f t="shared" si="885"/>
        <v>0</v>
      </c>
      <c r="Y337" s="148">
        <f t="shared" si="885"/>
        <v>0</v>
      </c>
      <c r="Z337" s="148">
        <f t="shared" si="885"/>
        <v>0</v>
      </c>
      <c r="AA337" s="148">
        <f t="shared" si="885"/>
        <v>0</v>
      </c>
      <c r="AB337" s="148">
        <f t="shared" si="885"/>
        <v>0</v>
      </c>
      <c r="AC337" s="148">
        <f t="shared" si="885"/>
        <v>0</v>
      </c>
      <c r="AD337" s="148">
        <f t="shared" si="885"/>
        <v>0</v>
      </c>
      <c r="AE337" s="148">
        <f t="shared" si="885"/>
        <v>0</v>
      </c>
      <c r="AF337" s="148">
        <f t="shared" si="885"/>
        <v>0</v>
      </c>
      <c r="AG337" s="148">
        <f t="shared" si="885"/>
        <v>0</v>
      </c>
      <c r="AH337" s="148">
        <f t="shared" si="885"/>
        <v>0</v>
      </c>
      <c r="AI337" s="148">
        <f t="shared" si="885"/>
        <v>0</v>
      </c>
      <c r="AJ337" s="148">
        <f t="shared" si="885"/>
        <v>0</v>
      </c>
      <c r="AK337" s="148">
        <f t="shared" si="885"/>
        <v>0</v>
      </c>
      <c r="AL337" s="148">
        <f t="shared" si="885"/>
        <v>0</v>
      </c>
      <c r="AM337" s="148">
        <f t="shared" si="885"/>
        <v>0</v>
      </c>
      <c r="AN337" s="148">
        <f t="shared" si="885"/>
        <v>0</v>
      </c>
      <c r="AO337" s="148">
        <f t="shared" si="885"/>
        <v>0</v>
      </c>
      <c r="AP337" s="148">
        <f t="shared" si="885"/>
        <v>0</v>
      </c>
      <c r="AQ337" s="148">
        <f t="shared" si="885"/>
        <v>0</v>
      </c>
      <c r="AR337" s="148">
        <f t="shared" si="885"/>
        <v>0</v>
      </c>
      <c r="AS337" s="148">
        <f t="shared" si="885"/>
        <v>0</v>
      </c>
      <c r="AT337" s="148">
        <f t="shared" si="885"/>
        <v>0</v>
      </c>
      <c r="AU337" s="148">
        <f t="shared" si="885"/>
        <v>0</v>
      </c>
      <c r="AV337" s="148">
        <f t="shared" si="885"/>
        <v>0</v>
      </c>
      <c r="AW337" s="148">
        <f t="shared" si="885"/>
        <v>0</v>
      </c>
      <c r="AX337" s="148">
        <f t="shared" si="885"/>
        <v>0</v>
      </c>
      <c r="AY337" s="148">
        <f t="shared" si="885"/>
        <v>0</v>
      </c>
      <c r="AZ337" s="370"/>
    </row>
    <row r="338" spans="1:52" ht="20.25" customHeight="1">
      <c r="A338" s="423"/>
      <c r="B338" s="424"/>
      <c r="C338" s="425"/>
      <c r="D338" s="294" t="s">
        <v>285</v>
      </c>
      <c r="E338" s="147">
        <f t="shared" si="849"/>
        <v>0</v>
      </c>
      <c r="F338" s="147">
        <f t="shared" si="850"/>
        <v>0</v>
      </c>
      <c r="G338" s="152"/>
      <c r="H338" s="148">
        <f t="shared" ref="H338:AY338" si="886">H123</f>
        <v>0</v>
      </c>
      <c r="I338" s="148">
        <f t="shared" si="886"/>
        <v>0</v>
      </c>
      <c r="J338" s="148">
        <f t="shared" si="886"/>
        <v>0</v>
      </c>
      <c r="K338" s="148">
        <f t="shared" si="886"/>
        <v>0</v>
      </c>
      <c r="L338" s="148">
        <f t="shared" si="886"/>
        <v>0</v>
      </c>
      <c r="M338" s="148">
        <f t="shared" si="886"/>
        <v>0</v>
      </c>
      <c r="N338" s="148">
        <f t="shared" si="886"/>
        <v>0</v>
      </c>
      <c r="O338" s="148">
        <f t="shared" si="886"/>
        <v>0</v>
      </c>
      <c r="P338" s="148">
        <f t="shared" si="886"/>
        <v>0</v>
      </c>
      <c r="Q338" s="148">
        <f t="shared" si="886"/>
        <v>0</v>
      </c>
      <c r="R338" s="148">
        <f t="shared" si="886"/>
        <v>0</v>
      </c>
      <c r="S338" s="148">
        <f t="shared" si="886"/>
        <v>0</v>
      </c>
      <c r="T338" s="148">
        <f t="shared" si="886"/>
        <v>0</v>
      </c>
      <c r="U338" s="148">
        <f t="shared" si="886"/>
        <v>0</v>
      </c>
      <c r="V338" s="148">
        <f t="shared" si="886"/>
        <v>0</v>
      </c>
      <c r="W338" s="148">
        <f t="shared" si="886"/>
        <v>0</v>
      </c>
      <c r="X338" s="148">
        <f t="shared" si="886"/>
        <v>0</v>
      </c>
      <c r="Y338" s="148">
        <f t="shared" si="886"/>
        <v>0</v>
      </c>
      <c r="Z338" s="148">
        <f t="shared" si="886"/>
        <v>0</v>
      </c>
      <c r="AA338" s="148">
        <f t="shared" si="886"/>
        <v>0</v>
      </c>
      <c r="AB338" s="148">
        <f t="shared" si="886"/>
        <v>0</v>
      </c>
      <c r="AC338" s="148">
        <f t="shared" si="886"/>
        <v>0</v>
      </c>
      <c r="AD338" s="148">
        <f t="shared" si="886"/>
        <v>0</v>
      </c>
      <c r="AE338" s="148">
        <f t="shared" si="886"/>
        <v>0</v>
      </c>
      <c r="AF338" s="148">
        <f t="shared" si="886"/>
        <v>0</v>
      </c>
      <c r="AG338" s="148">
        <f t="shared" si="886"/>
        <v>0</v>
      </c>
      <c r="AH338" s="148">
        <f t="shared" si="886"/>
        <v>0</v>
      </c>
      <c r="AI338" s="148">
        <f t="shared" si="886"/>
        <v>0</v>
      </c>
      <c r="AJ338" s="148">
        <f t="shared" si="886"/>
        <v>0</v>
      </c>
      <c r="AK338" s="148">
        <f t="shared" si="886"/>
        <v>0</v>
      </c>
      <c r="AL338" s="148">
        <f t="shared" si="886"/>
        <v>0</v>
      </c>
      <c r="AM338" s="148">
        <f t="shared" si="886"/>
        <v>0</v>
      </c>
      <c r="AN338" s="148">
        <f t="shared" si="886"/>
        <v>0</v>
      </c>
      <c r="AO338" s="148">
        <f t="shared" si="886"/>
        <v>0</v>
      </c>
      <c r="AP338" s="148">
        <f t="shared" si="886"/>
        <v>0</v>
      </c>
      <c r="AQ338" s="148">
        <f t="shared" si="886"/>
        <v>0</v>
      </c>
      <c r="AR338" s="148">
        <f t="shared" si="886"/>
        <v>0</v>
      </c>
      <c r="AS338" s="148">
        <f t="shared" si="886"/>
        <v>0</v>
      </c>
      <c r="AT338" s="148">
        <f t="shared" si="886"/>
        <v>0</v>
      </c>
      <c r="AU338" s="148">
        <f t="shared" si="886"/>
        <v>0</v>
      </c>
      <c r="AV338" s="148">
        <f t="shared" si="886"/>
        <v>0</v>
      </c>
      <c r="AW338" s="148">
        <f t="shared" si="886"/>
        <v>0</v>
      </c>
      <c r="AX338" s="148">
        <f t="shared" si="886"/>
        <v>0</v>
      </c>
      <c r="AY338" s="148">
        <f t="shared" si="886"/>
        <v>0</v>
      </c>
      <c r="AZ338" s="370"/>
    </row>
    <row r="339" spans="1:52" ht="31.2">
      <c r="A339" s="426"/>
      <c r="B339" s="427"/>
      <c r="C339" s="428"/>
      <c r="D339" s="169" t="s">
        <v>43</v>
      </c>
      <c r="E339" s="147">
        <f t="shared" si="849"/>
        <v>0</v>
      </c>
      <c r="F339" s="147">
        <f t="shared" si="850"/>
        <v>0</v>
      </c>
      <c r="G339" s="170"/>
      <c r="H339" s="148">
        <f t="shared" ref="H339:AY339" si="887">H124</f>
        <v>0</v>
      </c>
      <c r="I339" s="148">
        <f t="shared" si="887"/>
        <v>0</v>
      </c>
      <c r="J339" s="148">
        <f t="shared" si="887"/>
        <v>0</v>
      </c>
      <c r="K339" s="148">
        <f t="shared" si="887"/>
        <v>0</v>
      </c>
      <c r="L339" s="148">
        <f t="shared" si="887"/>
        <v>0</v>
      </c>
      <c r="M339" s="148">
        <f t="shared" si="887"/>
        <v>0</v>
      </c>
      <c r="N339" s="148">
        <f t="shared" si="887"/>
        <v>0</v>
      </c>
      <c r="O339" s="148">
        <f t="shared" si="887"/>
        <v>0</v>
      </c>
      <c r="P339" s="148">
        <f t="shared" si="887"/>
        <v>0</v>
      </c>
      <c r="Q339" s="148">
        <f t="shared" si="887"/>
        <v>0</v>
      </c>
      <c r="R339" s="148">
        <f t="shared" si="887"/>
        <v>0</v>
      </c>
      <c r="S339" s="148">
        <f t="shared" si="887"/>
        <v>0</v>
      </c>
      <c r="T339" s="148">
        <f t="shared" si="887"/>
        <v>0</v>
      </c>
      <c r="U339" s="148">
        <f t="shared" si="887"/>
        <v>0</v>
      </c>
      <c r="V339" s="148">
        <f t="shared" si="887"/>
        <v>0</v>
      </c>
      <c r="W339" s="148">
        <f t="shared" si="887"/>
        <v>0</v>
      </c>
      <c r="X339" s="148">
        <f t="shared" si="887"/>
        <v>0</v>
      </c>
      <c r="Y339" s="148">
        <f t="shared" si="887"/>
        <v>0</v>
      </c>
      <c r="Z339" s="148">
        <f t="shared" si="887"/>
        <v>0</v>
      </c>
      <c r="AA339" s="148">
        <f t="shared" si="887"/>
        <v>0</v>
      </c>
      <c r="AB339" s="148">
        <f t="shared" si="887"/>
        <v>0</v>
      </c>
      <c r="AC339" s="148">
        <f t="shared" si="887"/>
        <v>0</v>
      </c>
      <c r="AD339" s="148">
        <f t="shared" si="887"/>
        <v>0</v>
      </c>
      <c r="AE339" s="148">
        <f t="shared" si="887"/>
        <v>0</v>
      </c>
      <c r="AF339" s="148">
        <f t="shared" si="887"/>
        <v>0</v>
      </c>
      <c r="AG339" s="148">
        <f t="shared" si="887"/>
        <v>0</v>
      </c>
      <c r="AH339" s="148">
        <f t="shared" si="887"/>
        <v>0</v>
      </c>
      <c r="AI339" s="148">
        <f t="shared" si="887"/>
        <v>0</v>
      </c>
      <c r="AJ339" s="148">
        <f t="shared" si="887"/>
        <v>0</v>
      </c>
      <c r="AK339" s="148">
        <f t="shared" si="887"/>
        <v>0</v>
      </c>
      <c r="AL339" s="148">
        <f t="shared" si="887"/>
        <v>0</v>
      </c>
      <c r="AM339" s="148">
        <f t="shared" si="887"/>
        <v>0</v>
      </c>
      <c r="AN339" s="148">
        <f t="shared" si="887"/>
        <v>0</v>
      </c>
      <c r="AO339" s="148">
        <f t="shared" si="887"/>
        <v>0</v>
      </c>
      <c r="AP339" s="148">
        <f t="shared" si="887"/>
        <v>0</v>
      </c>
      <c r="AQ339" s="148">
        <f t="shared" si="887"/>
        <v>0</v>
      </c>
      <c r="AR339" s="148">
        <f t="shared" si="887"/>
        <v>0</v>
      </c>
      <c r="AS339" s="148">
        <f t="shared" si="887"/>
        <v>0</v>
      </c>
      <c r="AT339" s="148">
        <f t="shared" si="887"/>
        <v>0</v>
      </c>
      <c r="AU339" s="148">
        <f t="shared" si="887"/>
        <v>0</v>
      </c>
      <c r="AV339" s="148">
        <f t="shared" si="887"/>
        <v>0</v>
      </c>
      <c r="AW339" s="148">
        <f t="shared" si="887"/>
        <v>0</v>
      </c>
      <c r="AX339" s="148">
        <f t="shared" si="887"/>
        <v>0</v>
      </c>
      <c r="AY339" s="148">
        <f t="shared" si="887"/>
        <v>0</v>
      </c>
      <c r="AZ339" s="371"/>
    </row>
    <row r="340" spans="1:52" ht="18.75" customHeight="1">
      <c r="A340" s="414" t="s">
        <v>316</v>
      </c>
      <c r="B340" s="414"/>
      <c r="C340" s="414"/>
      <c r="D340" s="184" t="s">
        <v>41</v>
      </c>
      <c r="E340" s="168">
        <f>E342+E341+E343</f>
        <v>61847.488140000001</v>
      </c>
      <c r="F340" s="168">
        <f>F294+F164+F143</f>
        <v>12788.865249999999</v>
      </c>
      <c r="G340" s="210">
        <f>F340/E340</f>
        <v>0.20678067346972451</v>
      </c>
      <c r="H340" s="168">
        <f>H342+H341+H343</f>
        <v>0</v>
      </c>
      <c r="I340" s="168">
        <f>I294+I164+I143</f>
        <v>0</v>
      </c>
      <c r="J340" s="210" t="e">
        <f>I340/H340</f>
        <v>#DIV/0!</v>
      </c>
      <c r="K340" s="168">
        <f>K342+K341+K343</f>
        <v>1724.182</v>
      </c>
      <c r="L340" s="168">
        <f>L294+L164+L143</f>
        <v>1724.182</v>
      </c>
      <c r="M340" s="210">
        <f>L340/K340</f>
        <v>1</v>
      </c>
      <c r="N340" s="168">
        <f>N342+N341+N343</f>
        <v>1054.0040799999999</v>
      </c>
      <c r="O340" s="168">
        <f>O294+O164+O143</f>
        <v>1054.0040799999999</v>
      </c>
      <c r="P340" s="210">
        <f>O340/N340</f>
        <v>1</v>
      </c>
      <c r="Q340" s="168">
        <f>Q342+Q341+Q343</f>
        <v>2799.4760000000001</v>
      </c>
      <c r="R340" s="168">
        <f>R294+R164+R143</f>
        <v>2799.4760000000001</v>
      </c>
      <c r="S340" s="210">
        <f>R340/Q340</f>
        <v>1</v>
      </c>
      <c r="T340" s="168">
        <f>T342+T341+T343</f>
        <v>2731.97559</v>
      </c>
      <c r="U340" s="168">
        <f>U294+U164+U143</f>
        <v>2731.97559</v>
      </c>
      <c r="V340" s="210">
        <f>U340/T340</f>
        <v>1</v>
      </c>
      <c r="W340" s="168">
        <f>W342+W341+W343</f>
        <v>4479.2275799999998</v>
      </c>
      <c r="X340" s="168">
        <f>X294+X164+X143</f>
        <v>4479.2275799999998</v>
      </c>
      <c r="Y340" s="210">
        <f>X340/W340</f>
        <v>1</v>
      </c>
      <c r="Z340" s="168">
        <f t="shared" ref="Z340" si="888">Z342+Z341+Z343</f>
        <v>2678.8571099999999</v>
      </c>
      <c r="AA340" s="168">
        <f>AA294+AA164+AA143</f>
        <v>0</v>
      </c>
      <c r="AB340" s="168">
        <f t="shared" ref="AB340" si="889">AB342+AB341+AB343</f>
        <v>0</v>
      </c>
      <c r="AC340" s="168">
        <f>AC294+AC164+AC143</f>
        <v>2426.0510000000004</v>
      </c>
      <c r="AD340" s="210">
        <f>AC340/Z340</f>
        <v>0.90562911733653473</v>
      </c>
      <c r="AE340" s="168">
        <f t="shared" ref="AE340" si="890">AE342+AE341+AE343</f>
        <v>12940.23942</v>
      </c>
      <c r="AF340" s="168">
        <f>AF294+AF164+AF143</f>
        <v>0</v>
      </c>
      <c r="AG340" s="168">
        <f t="shared" ref="AG340" si="891">AG342+AG341+AG343</f>
        <v>0</v>
      </c>
      <c r="AH340" s="168">
        <f>AH294+AH164+AH143</f>
        <v>0</v>
      </c>
      <c r="AI340" s="210">
        <f>AH340/AE340</f>
        <v>0</v>
      </c>
      <c r="AJ340" s="168">
        <f t="shared" ref="AJ340" si="892">AJ342+AJ341+AJ343</f>
        <v>2717.86</v>
      </c>
      <c r="AK340" s="168">
        <f>AK294+AK164+AK143</f>
        <v>0</v>
      </c>
      <c r="AL340" s="168">
        <f t="shared" ref="AL340" si="893">AL342+AL341+AL343</f>
        <v>0</v>
      </c>
      <c r="AM340" s="168">
        <f>AM294+AM164+AM143</f>
        <v>0</v>
      </c>
      <c r="AN340" s="210">
        <f>AM340/AJ340</f>
        <v>0</v>
      </c>
      <c r="AO340" s="168">
        <f>AO342+AO341+AO343</f>
        <v>1550.583999999998</v>
      </c>
      <c r="AP340" s="168">
        <f>AP294+AP164+AP143</f>
        <v>0</v>
      </c>
      <c r="AQ340" s="210">
        <f>AP340/AO340</f>
        <v>0</v>
      </c>
      <c r="AR340" s="168">
        <f t="shared" ref="AR340" si="894">AR342+AR341+AR343</f>
        <v>577.39626999999996</v>
      </c>
      <c r="AS340" s="168">
        <f>AS294+AS164+AS143</f>
        <v>0</v>
      </c>
      <c r="AT340" s="168">
        <f t="shared" ref="AT340" si="895">AT342+AT341+AT343</f>
        <v>0</v>
      </c>
      <c r="AU340" s="168">
        <f>AU294+AU164+AU143</f>
        <v>0</v>
      </c>
      <c r="AV340" s="210">
        <f>AU340/AR340</f>
        <v>0</v>
      </c>
      <c r="AW340" s="168">
        <f>AW342+AW341+AW343</f>
        <v>28373.276089999999</v>
      </c>
      <c r="AX340" s="168">
        <f>AX294+AX164+AX143</f>
        <v>0</v>
      </c>
      <c r="AY340" s="210">
        <f>AX340/AW340</f>
        <v>0</v>
      </c>
      <c r="AZ340" s="369"/>
    </row>
    <row r="341" spans="1:52" ht="31.2">
      <c r="A341" s="414"/>
      <c r="B341" s="414"/>
      <c r="C341" s="414"/>
      <c r="D341" s="176" t="s">
        <v>37</v>
      </c>
      <c r="E341" s="168">
        <f>E295+E165+E144+E136</f>
        <v>0</v>
      </c>
      <c r="F341" s="168">
        <f>F295+F165+F144</f>
        <v>0</v>
      </c>
      <c r="G341" s="171"/>
      <c r="H341" s="168">
        <f>H295+H165+H144+H136</f>
        <v>0</v>
      </c>
      <c r="I341" s="168">
        <f>I295+I165+I144</f>
        <v>0</v>
      </c>
      <c r="J341" s="171"/>
      <c r="K341" s="168">
        <f>K295+K165+K144+K136</f>
        <v>0</v>
      </c>
      <c r="L341" s="168">
        <f>L295+L165+L144</f>
        <v>0</v>
      </c>
      <c r="M341" s="171"/>
      <c r="N341" s="168">
        <f>N295+N165+N144+N136</f>
        <v>0</v>
      </c>
      <c r="O341" s="168">
        <f>O295+O165+O144</f>
        <v>0</v>
      </c>
      <c r="P341" s="171"/>
      <c r="Q341" s="168">
        <f>Q295+Q165+Q144+Q136</f>
        <v>0</v>
      </c>
      <c r="R341" s="168">
        <f>R295+R165+R144</f>
        <v>0</v>
      </c>
      <c r="S341" s="171"/>
      <c r="T341" s="168">
        <f>T295+T165+T144+T136</f>
        <v>0</v>
      </c>
      <c r="U341" s="168">
        <f>U295+U165+U144</f>
        <v>0</v>
      </c>
      <c r="V341" s="171"/>
      <c r="W341" s="168">
        <f>W295+W165+W144+W136</f>
        <v>0</v>
      </c>
      <c r="X341" s="168">
        <f>X295+X165+X144</f>
        <v>0</v>
      </c>
      <c r="Y341" s="171"/>
      <c r="Z341" s="168">
        <f>Z295+Z165+Z144+Z136</f>
        <v>0</v>
      </c>
      <c r="AA341" s="168">
        <f>AA295+AA165+AA144</f>
        <v>0</v>
      </c>
      <c r="AB341" s="168">
        <f>AB295+AB165+AB144+AB136</f>
        <v>0</v>
      </c>
      <c r="AC341" s="168">
        <f>AC295+AC165+AC144</f>
        <v>0</v>
      </c>
      <c r="AD341" s="171"/>
      <c r="AE341" s="168">
        <f>AE295+AE165+AE144+AE136</f>
        <v>0</v>
      </c>
      <c r="AF341" s="168">
        <f>AF295+AF165+AF144</f>
        <v>0</v>
      </c>
      <c r="AG341" s="168">
        <f>AG295+AG165+AG144+AG136</f>
        <v>0</v>
      </c>
      <c r="AH341" s="168">
        <f>AH295+AH165+AH144</f>
        <v>0</v>
      </c>
      <c r="AI341" s="171"/>
      <c r="AJ341" s="168">
        <f>AJ295+AJ165+AJ144+AJ136</f>
        <v>0</v>
      </c>
      <c r="AK341" s="168">
        <f>AK295+AK165+AK144</f>
        <v>0</v>
      </c>
      <c r="AL341" s="168">
        <f>AL295+AL165+AL144+AL136</f>
        <v>0</v>
      </c>
      <c r="AM341" s="168">
        <f>AM295+AM165+AM144</f>
        <v>0</v>
      </c>
      <c r="AN341" s="171"/>
      <c r="AO341" s="168">
        <f>AO295+AO165+AO144+AO136</f>
        <v>0</v>
      </c>
      <c r="AP341" s="168">
        <f>AP295+AP165+AP144</f>
        <v>0</v>
      </c>
      <c r="AQ341" s="171"/>
      <c r="AR341" s="168">
        <f>AR295+AR165+AR144+AR136</f>
        <v>0</v>
      </c>
      <c r="AS341" s="168">
        <f>AS295+AS165+AS144</f>
        <v>0</v>
      </c>
      <c r="AT341" s="168">
        <f>AT295+AT165+AT144+AT136</f>
        <v>0</v>
      </c>
      <c r="AU341" s="168">
        <f>AU295+AU165+AU144</f>
        <v>0</v>
      </c>
      <c r="AV341" s="171"/>
      <c r="AW341" s="168">
        <f>AW295+AW165+AW144+AW136</f>
        <v>0</v>
      </c>
      <c r="AX341" s="168">
        <f>AX295+AX165+AX144</f>
        <v>0</v>
      </c>
      <c r="AY341" s="171"/>
      <c r="AZ341" s="370"/>
    </row>
    <row r="342" spans="1:52" ht="61.5" customHeight="1">
      <c r="A342" s="414"/>
      <c r="B342" s="414"/>
      <c r="C342" s="414"/>
      <c r="D342" s="211" t="s">
        <v>2</v>
      </c>
      <c r="E342" s="168">
        <f>E296+E166+E145</f>
        <v>10871.4</v>
      </c>
      <c r="F342" s="168">
        <f>F296+F166+F145+F137</f>
        <v>8559.9449999999997</v>
      </c>
      <c r="G342" s="210">
        <f t="shared" ref="G342:G343" si="896">F342/E342</f>
        <v>0.7873820299133506</v>
      </c>
      <c r="H342" s="168">
        <f>H296+H166+H145</f>
        <v>0</v>
      </c>
      <c r="I342" s="168">
        <f>I296+I166+I145+I137</f>
        <v>0</v>
      </c>
      <c r="J342" s="210"/>
      <c r="K342" s="168">
        <f>K296+K166+K145</f>
        <v>0</v>
      </c>
      <c r="L342" s="168">
        <f>L296+L166+L145+L137</f>
        <v>0</v>
      </c>
      <c r="M342" s="210" t="e">
        <f t="shared" ref="M342:M343" si="897">L342/K342</f>
        <v>#DIV/0!</v>
      </c>
      <c r="N342" s="168">
        <f>N296+N166+N145</f>
        <v>0</v>
      </c>
      <c r="O342" s="168">
        <f>O296+O166+O145+O137</f>
        <v>0</v>
      </c>
      <c r="P342" s="210"/>
      <c r="Q342" s="168">
        <f>Q296+Q166+Q145</f>
        <v>0</v>
      </c>
      <c r="R342" s="168">
        <f>R296+R166+R145+R137</f>
        <v>5218.3890000000001</v>
      </c>
      <c r="S342" s="210"/>
      <c r="T342" s="168">
        <f>T296+T166+T145</f>
        <v>0</v>
      </c>
      <c r="U342" s="168">
        <f>U296+U166+U145+U137</f>
        <v>0</v>
      </c>
      <c r="V342" s="210"/>
      <c r="W342" s="168">
        <f>W296+W166+W145</f>
        <v>3341.556</v>
      </c>
      <c r="X342" s="168">
        <f>X296+X166+X145+X137</f>
        <v>3341.556</v>
      </c>
      <c r="Y342" s="210"/>
      <c r="Z342" s="168">
        <f>Z296+Z166+Z145</f>
        <v>2174.2800000000002</v>
      </c>
      <c r="AA342" s="168">
        <f>AA296+AA166+AA145+AA137</f>
        <v>0</v>
      </c>
      <c r="AB342" s="168">
        <f>AB296+AB166+AB145</f>
        <v>0</v>
      </c>
      <c r="AC342" s="168">
        <f>AC296+AC166+AC145+AC137</f>
        <v>2174.2800000000002</v>
      </c>
      <c r="AD342" s="210"/>
      <c r="AE342" s="168">
        <f>AE296+AE166+AE145</f>
        <v>2174.2800000000002</v>
      </c>
      <c r="AF342" s="168">
        <f>AF296+AF166+AF145+AF137</f>
        <v>0</v>
      </c>
      <c r="AG342" s="168">
        <f>AG296+AG166+AG145</f>
        <v>0</v>
      </c>
      <c r="AH342" s="168">
        <f>AH296+AH166+AH145+AH137</f>
        <v>0</v>
      </c>
      <c r="AI342" s="210"/>
      <c r="AJ342" s="168">
        <f>AJ296+AJ166+AJ145</f>
        <v>2174.2800000000002</v>
      </c>
      <c r="AK342" s="168">
        <f>AK296+AK166+AK145+AK137</f>
        <v>0</v>
      </c>
      <c r="AL342" s="168">
        <f>AL296+AL166+AL145</f>
        <v>0</v>
      </c>
      <c r="AM342" s="168">
        <f>AM296+AM166+AM145+AM137</f>
        <v>0</v>
      </c>
      <c r="AN342" s="210"/>
      <c r="AO342" s="168">
        <f>AO296+AO166+AO145</f>
        <v>1007.0039999999981</v>
      </c>
      <c r="AP342" s="168">
        <f>AP296+AP166+AP145+AP137</f>
        <v>0</v>
      </c>
      <c r="AQ342" s="210"/>
      <c r="AR342" s="168">
        <f>AR296+AR166+AR145</f>
        <v>0</v>
      </c>
      <c r="AS342" s="168">
        <f>AS296+AS166+AS145+AS137</f>
        <v>0</v>
      </c>
      <c r="AT342" s="168">
        <f>AT296+AT166+AT145</f>
        <v>0</v>
      </c>
      <c r="AU342" s="168">
        <f>AU296+AU166+AU145+AU137</f>
        <v>0</v>
      </c>
      <c r="AV342" s="210"/>
      <c r="AW342" s="168">
        <f>AW296+AW166+AW145</f>
        <v>0</v>
      </c>
      <c r="AX342" s="168">
        <f>AX296+AX166+AX145+AX137</f>
        <v>0</v>
      </c>
      <c r="AY342" s="210" t="e">
        <f t="shared" ref="AY342:AY343" si="898">AX342/AW342</f>
        <v>#DIV/0!</v>
      </c>
      <c r="AZ342" s="370"/>
    </row>
    <row r="343" spans="1:52" ht="20.25" customHeight="1">
      <c r="A343" s="414"/>
      <c r="B343" s="414"/>
      <c r="C343" s="414"/>
      <c r="D343" s="297" t="s">
        <v>284</v>
      </c>
      <c r="E343" s="168">
        <f>E297+E167+E146</f>
        <v>50976.08814</v>
      </c>
      <c r="F343" s="168">
        <f>F297+F167+F146+F138</f>
        <v>9447.3092500000002</v>
      </c>
      <c r="G343" s="210">
        <f t="shared" si="896"/>
        <v>0.1853282508468293</v>
      </c>
      <c r="H343" s="168">
        <f>H297+H167+H146</f>
        <v>0</v>
      </c>
      <c r="I343" s="168">
        <f>I297+I167+I146+I138</f>
        <v>0</v>
      </c>
      <c r="J343" s="210" t="e">
        <f t="shared" ref="J343" si="899">I343/H343</f>
        <v>#DIV/0!</v>
      </c>
      <c r="K343" s="168">
        <f>K297+K167+K146</f>
        <v>1724.182</v>
      </c>
      <c r="L343" s="168">
        <f>L297+L167+L146+L138</f>
        <v>1724.182</v>
      </c>
      <c r="M343" s="210">
        <f t="shared" si="897"/>
        <v>1</v>
      </c>
      <c r="N343" s="168">
        <f>N297+N167+N146</f>
        <v>1054.0040799999999</v>
      </c>
      <c r="O343" s="168">
        <f>O297+O167+O146+O138</f>
        <v>1054.0040799999999</v>
      </c>
      <c r="P343" s="210">
        <f t="shared" ref="P343" si="900">O343/N343</f>
        <v>1</v>
      </c>
      <c r="Q343" s="168">
        <f>Q297+Q167+Q146</f>
        <v>2799.4760000000001</v>
      </c>
      <c r="R343" s="168">
        <f>R297+R167+R146+R138</f>
        <v>2799.4760000000001</v>
      </c>
      <c r="S343" s="210">
        <f t="shared" ref="S343" si="901">R343/Q343</f>
        <v>1</v>
      </c>
      <c r="T343" s="168">
        <f>T297+T167+T146</f>
        <v>2731.97559</v>
      </c>
      <c r="U343" s="168">
        <f>U297+U167+U146+U138</f>
        <v>2731.97559</v>
      </c>
      <c r="V343" s="210">
        <f t="shared" ref="V343" si="902">U343/T343</f>
        <v>1</v>
      </c>
      <c r="W343" s="168">
        <f>W297+W167+W146</f>
        <v>1137.6715799999999</v>
      </c>
      <c r="X343" s="168">
        <f>X297+X167+X146+X138</f>
        <v>1137.6715799999999</v>
      </c>
      <c r="Y343" s="210">
        <f t="shared" ref="Y343" si="903">X343/W343</f>
        <v>1</v>
      </c>
      <c r="Z343" s="168">
        <f>Z297+Z167+Z146</f>
        <v>504.57710999999995</v>
      </c>
      <c r="AA343" s="168">
        <f>AA297+AA167+AA146+AA138</f>
        <v>0</v>
      </c>
      <c r="AB343" s="168">
        <f>AB297+AB167+AB146</f>
        <v>0</v>
      </c>
      <c r="AC343" s="168">
        <f>AC297+AC167+AC146+AC138</f>
        <v>251.77099999999999</v>
      </c>
      <c r="AD343" s="210">
        <f>AC343/Z343</f>
        <v>0.49897427966956331</v>
      </c>
      <c r="AE343" s="168">
        <f>AE297+AE167+AE146</f>
        <v>10765.959419999999</v>
      </c>
      <c r="AF343" s="168">
        <f>AF297+AF167+AF146+AF138</f>
        <v>0</v>
      </c>
      <c r="AG343" s="168">
        <f>AG297+AG167+AG146</f>
        <v>0</v>
      </c>
      <c r="AH343" s="168">
        <f>AH297+AH167+AH146+AH138</f>
        <v>0</v>
      </c>
      <c r="AI343" s="210">
        <f>AH343/AE343</f>
        <v>0</v>
      </c>
      <c r="AJ343" s="168">
        <f>AJ297+AJ167+AJ146</f>
        <v>543.58000000000004</v>
      </c>
      <c r="AK343" s="168">
        <f>AK297+AK167+AK146+AK138</f>
        <v>0</v>
      </c>
      <c r="AL343" s="168">
        <f>AL297+AL167+AL146</f>
        <v>0</v>
      </c>
      <c r="AM343" s="168">
        <f>AM297+AM167+AM146+AM138</f>
        <v>0</v>
      </c>
      <c r="AN343" s="210">
        <f>AM343/AJ343</f>
        <v>0</v>
      </c>
      <c r="AO343" s="168">
        <f>AO297+AO167+AO146</f>
        <v>543.58000000000004</v>
      </c>
      <c r="AP343" s="168">
        <f>AP297+AP167+AP146+AP138</f>
        <v>0</v>
      </c>
      <c r="AQ343" s="210">
        <f>AP343/AO343</f>
        <v>0</v>
      </c>
      <c r="AR343" s="168">
        <f>AR297+AR167+AR146</f>
        <v>577.39626999999996</v>
      </c>
      <c r="AS343" s="168">
        <f>AS297+AS167+AS146+AS138</f>
        <v>0</v>
      </c>
      <c r="AT343" s="168">
        <f>AT297+AT167+AT146</f>
        <v>0</v>
      </c>
      <c r="AU343" s="168">
        <f>AU297+AU167+AU146+AU138</f>
        <v>0</v>
      </c>
      <c r="AV343" s="210">
        <f>AU343/AR343</f>
        <v>0</v>
      </c>
      <c r="AW343" s="168">
        <f>AW297+AW167+AW146</f>
        <v>28373.276089999999</v>
      </c>
      <c r="AX343" s="168">
        <f>AX297+AX167+AX146+AX138</f>
        <v>0</v>
      </c>
      <c r="AY343" s="210">
        <f t="shared" si="898"/>
        <v>0</v>
      </c>
      <c r="AZ343" s="370"/>
    </row>
    <row r="344" spans="1:52" ht="86.25" customHeight="1">
      <c r="A344" s="414"/>
      <c r="B344" s="414"/>
      <c r="C344" s="414"/>
      <c r="D344" s="297" t="s">
        <v>289</v>
      </c>
      <c r="E344" s="168">
        <f>E298+E168+E147+E139</f>
        <v>0</v>
      </c>
      <c r="F344" s="168">
        <f>F298+F168+F147+F139</f>
        <v>0</v>
      </c>
      <c r="G344" s="171"/>
      <c r="H344" s="168">
        <f>H298+H168+H147+H139</f>
        <v>0</v>
      </c>
      <c r="I344" s="168">
        <f>I298+I168+I147+I139</f>
        <v>0</v>
      </c>
      <c r="J344" s="171"/>
      <c r="K344" s="168">
        <f>K298+K168+K147+K139</f>
        <v>0</v>
      </c>
      <c r="L344" s="168">
        <f>L298+L168+L147+L139</f>
        <v>0</v>
      </c>
      <c r="M344" s="171"/>
      <c r="N344" s="168">
        <f>N298+N168+N147+N139</f>
        <v>0</v>
      </c>
      <c r="O344" s="168">
        <f>O298+O168+O147+O139</f>
        <v>0</v>
      </c>
      <c r="P344" s="171"/>
      <c r="Q344" s="168">
        <f>Q298+Q168+Q147+Q139</f>
        <v>0</v>
      </c>
      <c r="R344" s="168">
        <f>R298+R168+R147+R139</f>
        <v>0</v>
      </c>
      <c r="S344" s="171"/>
      <c r="T344" s="168">
        <f>T298+T168+T147+T139</f>
        <v>0</v>
      </c>
      <c r="U344" s="168">
        <f>U298+U168+U147+U139</f>
        <v>0</v>
      </c>
      <c r="V344" s="171"/>
      <c r="W344" s="168">
        <f>W298+W168+W147+W139</f>
        <v>0</v>
      </c>
      <c r="X344" s="168">
        <f>X298+X168+X147+X139</f>
        <v>0</v>
      </c>
      <c r="Y344" s="171"/>
      <c r="Z344" s="168">
        <f>Z298+Z168+Z147+Z139</f>
        <v>0</v>
      </c>
      <c r="AA344" s="168">
        <f>AA298+AA168+AA147+AA139</f>
        <v>0</v>
      </c>
      <c r="AB344" s="168">
        <f>AB298+AB168+AB147+AB139</f>
        <v>0</v>
      </c>
      <c r="AC344" s="168">
        <f>AC298+AC168+AC147+AC139</f>
        <v>0</v>
      </c>
      <c r="AD344" s="171"/>
      <c r="AE344" s="168">
        <f>AE298+AE168+AE147+AE139</f>
        <v>0</v>
      </c>
      <c r="AF344" s="168">
        <f>AF298+AF168+AF147+AF139</f>
        <v>0</v>
      </c>
      <c r="AG344" s="168">
        <f>AG298+AG168+AG147+AG139</f>
        <v>0</v>
      </c>
      <c r="AH344" s="168">
        <f>AH298+AH168+AH147+AH139</f>
        <v>0</v>
      </c>
      <c r="AI344" s="171"/>
      <c r="AJ344" s="168">
        <f>AJ298+AJ168+AJ147+AJ139</f>
        <v>0</v>
      </c>
      <c r="AK344" s="168">
        <f>AK298+AK168+AK147+AK139</f>
        <v>0</v>
      </c>
      <c r="AL344" s="168">
        <f>AL298+AL168+AL147+AL139</f>
        <v>0</v>
      </c>
      <c r="AM344" s="168">
        <f>AM298+AM168+AM147+AM139</f>
        <v>0</v>
      </c>
      <c r="AN344" s="171"/>
      <c r="AO344" s="168">
        <f>AO298+AO168+AO147+AO139</f>
        <v>0</v>
      </c>
      <c r="AP344" s="168">
        <f>AP298+AP168+AP147+AP139</f>
        <v>0</v>
      </c>
      <c r="AQ344" s="171"/>
      <c r="AR344" s="168">
        <f>AR298+AR168+AR147+AR139</f>
        <v>0</v>
      </c>
      <c r="AS344" s="168">
        <f>AS298+AS168+AS147+AS139</f>
        <v>0</v>
      </c>
      <c r="AT344" s="168">
        <f>AT298+AT168+AT147+AT139</f>
        <v>0</v>
      </c>
      <c r="AU344" s="168">
        <f>AU298+AU168+AU147+AU139</f>
        <v>0</v>
      </c>
      <c r="AV344" s="171"/>
      <c r="AW344" s="168">
        <f>AW298+AW168+AW147+AW139</f>
        <v>0</v>
      </c>
      <c r="AX344" s="168">
        <f>AX298+AX168+AX147+AX139</f>
        <v>0</v>
      </c>
      <c r="AY344" s="171"/>
      <c r="AZ344" s="370"/>
    </row>
    <row r="345" spans="1:52" ht="20.25" customHeight="1">
      <c r="A345" s="414"/>
      <c r="B345" s="414"/>
      <c r="C345" s="414"/>
      <c r="D345" s="297" t="s">
        <v>285</v>
      </c>
      <c r="E345" s="168">
        <f>E299+E169+E148+E140</f>
        <v>0</v>
      </c>
      <c r="F345" s="168">
        <f>F299+F169+F148+F140</f>
        <v>0</v>
      </c>
      <c r="G345" s="171"/>
      <c r="H345" s="168">
        <f>H299+H169+H148+H140</f>
        <v>0</v>
      </c>
      <c r="I345" s="168">
        <f>I299+I169+I148+I140</f>
        <v>0</v>
      </c>
      <c r="J345" s="171"/>
      <c r="K345" s="168">
        <f>K299+K169+K148+K140</f>
        <v>0</v>
      </c>
      <c r="L345" s="168">
        <f>L299+L169+L148+L140</f>
        <v>0</v>
      </c>
      <c r="M345" s="171"/>
      <c r="N345" s="168">
        <f>N299+N169+N148+N140</f>
        <v>0</v>
      </c>
      <c r="O345" s="168">
        <f>O299+O169+O148+O140</f>
        <v>0</v>
      </c>
      <c r="P345" s="171"/>
      <c r="Q345" s="168">
        <f>Q299+Q169+Q148+Q140</f>
        <v>0</v>
      </c>
      <c r="R345" s="168">
        <f>R299+R169+R148+R140</f>
        <v>0</v>
      </c>
      <c r="S345" s="171"/>
      <c r="T345" s="168">
        <f>T299+T169+T148+T140</f>
        <v>0</v>
      </c>
      <c r="U345" s="168">
        <f>U299+U169+U148+U140</f>
        <v>0</v>
      </c>
      <c r="V345" s="171"/>
      <c r="W345" s="168">
        <f>W299+W169+W148+W140</f>
        <v>0</v>
      </c>
      <c r="X345" s="168">
        <f>X299+X169+X148+X140</f>
        <v>0</v>
      </c>
      <c r="Y345" s="171"/>
      <c r="Z345" s="168">
        <f>Z299+Z169+Z148+Z140</f>
        <v>0</v>
      </c>
      <c r="AA345" s="168">
        <f>AA299+AA169+AA148+AA140</f>
        <v>0</v>
      </c>
      <c r="AB345" s="168">
        <f>AB299+AB169+AB148+AB140</f>
        <v>0</v>
      </c>
      <c r="AC345" s="168">
        <f>AC299+AC169+AC148+AC140</f>
        <v>0</v>
      </c>
      <c r="AD345" s="171"/>
      <c r="AE345" s="168">
        <f>AE299+AE169+AE148+AE140</f>
        <v>0</v>
      </c>
      <c r="AF345" s="168">
        <f>AF299+AF169+AF148+AF140</f>
        <v>0</v>
      </c>
      <c r="AG345" s="168">
        <f>AG299+AG169+AG148+AG140</f>
        <v>0</v>
      </c>
      <c r="AH345" s="168">
        <f>AH299+AH169+AH148+AH140</f>
        <v>0</v>
      </c>
      <c r="AI345" s="171"/>
      <c r="AJ345" s="168">
        <f>AJ299+AJ169+AJ148+AJ140</f>
        <v>0</v>
      </c>
      <c r="AK345" s="168">
        <f>AK299+AK169+AK148+AK140</f>
        <v>0</v>
      </c>
      <c r="AL345" s="168">
        <f>AL299+AL169+AL148+AL140</f>
        <v>0</v>
      </c>
      <c r="AM345" s="168">
        <f>AM299+AM169+AM148+AM140</f>
        <v>0</v>
      </c>
      <c r="AN345" s="171"/>
      <c r="AO345" s="168">
        <f>AO299+AO169+AO148+AO140</f>
        <v>0</v>
      </c>
      <c r="AP345" s="168">
        <f>AP299+AP169+AP148+AP140</f>
        <v>0</v>
      </c>
      <c r="AQ345" s="171"/>
      <c r="AR345" s="168">
        <f>AR299+AR169+AR148+AR140</f>
        <v>0</v>
      </c>
      <c r="AS345" s="168">
        <f>AS299+AS169+AS148+AS140</f>
        <v>0</v>
      </c>
      <c r="AT345" s="168">
        <f>AT299+AT169+AT148+AT140</f>
        <v>0</v>
      </c>
      <c r="AU345" s="168">
        <f>AU299+AU169+AU148+AU140</f>
        <v>0</v>
      </c>
      <c r="AV345" s="171"/>
      <c r="AW345" s="168">
        <f>AW299+AW169+AW148+AW140</f>
        <v>0</v>
      </c>
      <c r="AX345" s="168">
        <f>AX299+AX169+AX148+AX140</f>
        <v>0</v>
      </c>
      <c r="AY345" s="171"/>
      <c r="AZ345" s="370"/>
    </row>
    <row r="346" spans="1:52" ht="31.2">
      <c r="A346" s="414"/>
      <c r="B346" s="414"/>
      <c r="C346" s="414"/>
      <c r="D346" s="169" t="s">
        <v>43</v>
      </c>
      <c r="E346" s="168">
        <f>E300+E170+E149+E141</f>
        <v>0</v>
      </c>
      <c r="F346" s="168">
        <f>F300+F170+F149+F141</f>
        <v>0</v>
      </c>
      <c r="G346" s="210" t="e">
        <f t="shared" ref="G346" si="904">F346/E346</f>
        <v>#DIV/0!</v>
      </c>
      <c r="H346" s="168">
        <f>H300+H170+H149+H141</f>
        <v>0</v>
      </c>
      <c r="I346" s="168">
        <f>I300+I170+I149+I141</f>
        <v>0</v>
      </c>
      <c r="J346" s="210"/>
      <c r="K346" s="168">
        <f>K300+K170+K149+K141</f>
        <v>0</v>
      </c>
      <c r="L346" s="168">
        <f>L300+L170+L149+L141</f>
        <v>0</v>
      </c>
      <c r="M346" s="210" t="e">
        <f t="shared" ref="M346" si="905">L346/K346</f>
        <v>#DIV/0!</v>
      </c>
      <c r="N346" s="168">
        <f>N300+N170+N149+N141</f>
        <v>0</v>
      </c>
      <c r="O346" s="168">
        <f>O300+O170+O149+O141</f>
        <v>0</v>
      </c>
      <c r="P346" s="210" t="e">
        <f t="shared" ref="P346" si="906">O346/N346</f>
        <v>#DIV/0!</v>
      </c>
      <c r="Q346" s="168">
        <f>Q300+Q170+Q149+Q141</f>
        <v>0</v>
      </c>
      <c r="R346" s="168">
        <f>R300+R170+R149+R141</f>
        <v>0</v>
      </c>
      <c r="S346" s="210"/>
      <c r="T346" s="168">
        <f>T300+T170+T149+T141</f>
        <v>0</v>
      </c>
      <c r="U346" s="168">
        <f>U300+U170+U149+U141</f>
        <v>0</v>
      </c>
      <c r="V346" s="210"/>
      <c r="W346" s="168">
        <f>W300+W170+W149+W141</f>
        <v>0</v>
      </c>
      <c r="X346" s="168">
        <f>X300+X170+X149+X141</f>
        <v>0</v>
      </c>
      <c r="Y346" s="210"/>
      <c r="Z346" s="168">
        <f>Z300+Z170+Z149+Z141</f>
        <v>0</v>
      </c>
      <c r="AA346" s="168">
        <f>AA300+AA170+AA149+AA141</f>
        <v>0</v>
      </c>
      <c r="AB346" s="168">
        <f>AB300+AB170+AB149+AB141</f>
        <v>0</v>
      </c>
      <c r="AC346" s="168">
        <f>AC300+AC170+AC149+AC141</f>
        <v>0</v>
      </c>
      <c r="AD346" s="210"/>
      <c r="AE346" s="168">
        <f>AE300+AE170+AE149+AE141</f>
        <v>0</v>
      </c>
      <c r="AF346" s="168">
        <f>AF300+AF170+AF149+AF141</f>
        <v>0</v>
      </c>
      <c r="AG346" s="168">
        <f>AG300+AG170+AG149+AG141</f>
        <v>0</v>
      </c>
      <c r="AH346" s="168">
        <f>AH300+AH170+AH149+AH141</f>
        <v>0</v>
      </c>
      <c r="AI346" s="210" t="e">
        <f>AH346/AE346</f>
        <v>#DIV/0!</v>
      </c>
      <c r="AJ346" s="168">
        <f>AJ300+AJ170+AJ149+AJ141</f>
        <v>0</v>
      </c>
      <c r="AK346" s="168">
        <f>AK300+AK170+AK149+AK141</f>
        <v>0</v>
      </c>
      <c r="AL346" s="168">
        <f>AL300+AL170+AL149+AL141</f>
        <v>0</v>
      </c>
      <c r="AM346" s="168">
        <f>AM300+AM170+AM149+AM141</f>
        <v>0</v>
      </c>
      <c r="AN346" s="210" t="e">
        <f>AM346/AJ346</f>
        <v>#DIV/0!</v>
      </c>
      <c r="AO346" s="168">
        <f>AO300+AO170+AO149+AO141</f>
        <v>0</v>
      </c>
      <c r="AP346" s="168">
        <f>AP300+AP170+AP149+AP141</f>
        <v>0</v>
      </c>
      <c r="AQ346" s="210"/>
      <c r="AR346" s="168">
        <f>AR300+AR170+AR149+AR141</f>
        <v>0</v>
      </c>
      <c r="AS346" s="168">
        <f>AS300+AS170+AS149+AS141</f>
        <v>0</v>
      </c>
      <c r="AT346" s="168">
        <f>AT300+AT170+AT149+AT141</f>
        <v>0</v>
      </c>
      <c r="AU346" s="168">
        <f>AU300+AU170+AU149+AU141</f>
        <v>0</v>
      </c>
      <c r="AV346" s="210" t="e">
        <f>AU346/AR346</f>
        <v>#DIV/0!</v>
      </c>
      <c r="AW346" s="168">
        <f>AW300+AW170+AW149+AW141</f>
        <v>0</v>
      </c>
      <c r="AX346" s="168">
        <f>AX300+AX170+AX149+AX141</f>
        <v>0</v>
      </c>
      <c r="AY346" s="210" t="e">
        <f>AX346/AW346</f>
        <v>#DIV/0!</v>
      </c>
      <c r="AZ346" s="371"/>
    </row>
    <row r="347" spans="1:52" ht="18.75" customHeight="1">
      <c r="A347" s="381" t="s">
        <v>317</v>
      </c>
      <c r="B347" s="382"/>
      <c r="C347" s="383"/>
      <c r="D347" s="184" t="s">
        <v>41</v>
      </c>
      <c r="E347" s="147">
        <f>E348+E349+E350</f>
        <v>18243.93</v>
      </c>
      <c r="F347" s="147">
        <f t="shared" si="850"/>
        <v>13599.380099999998</v>
      </c>
      <c r="G347" s="175">
        <f>F347/E347</f>
        <v>0.74541944087704781</v>
      </c>
      <c r="H347" s="147">
        <f>H348+H349+H350</f>
        <v>0</v>
      </c>
      <c r="I347" s="147">
        <f>I348+I349+I350</f>
        <v>0</v>
      </c>
      <c r="J347" s="175"/>
      <c r="K347" s="147">
        <f>K348+K349+K350</f>
        <v>0</v>
      </c>
      <c r="L347" s="147">
        <f>L348+L349+L350</f>
        <v>0</v>
      </c>
      <c r="M347" s="175"/>
      <c r="N347" s="147">
        <f>N348+N349+N350</f>
        <v>1843.7732999999998</v>
      </c>
      <c r="O347" s="147">
        <f>O348+O349+O350</f>
        <v>1843.7732999999998</v>
      </c>
      <c r="P347" s="175"/>
      <c r="Q347" s="147">
        <f>Q348+Q349+Q350</f>
        <v>0</v>
      </c>
      <c r="R347" s="147">
        <f>R348+R349+R350</f>
        <v>0</v>
      </c>
      <c r="S347" s="175" t="e">
        <f>R347/Q347</f>
        <v>#DIV/0!</v>
      </c>
      <c r="T347" s="147">
        <f>T348+T349+T350</f>
        <v>0</v>
      </c>
      <c r="U347" s="147">
        <f>U348+U349+U350</f>
        <v>0</v>
      </c>
      <c r="V347" s="175"/>
      <c r="W347" s="147">
        <f>W348+W349+W350</f>
        <v>11755.6068</v>
      </c>
      <c r="X347" s="147">
        <f>X348+X349+X350</f>
        <v>11755.6068</v>
      </c>
      <c r="Y347" s="175"/>
      <c r="Z347" s="147">
        <f t="shared" ref="Z347:AC347" si="907">Z348+Z349+Z350</f>
        <v>0</v>
      </c>
      <c r="AA347" s="147">
        <f t="shared" si="907"/>
        <v>0</v>
      </c>
      <c r="AB347" s="147">
        <f t="shared" si="907"/>
        <v>0</v>
      </c>
      <c r="AC347" s="147">
        <f t="shared" si="907"/>
        <v>0</v>
      </c>
      <c r="AD347" s="175"/>
      <c r="AE347" s="147">
        <f t="shared" ref="AE347:AH347" si="908">AE348+AE349+AE350</f>
        <v>0</v>
      </c>
      <c r="AF347" s="147">
        <f t="shared" si="908"/>
        <v>0</v>
      </c>
      <c r="AG347" s="147">
        <f t="shared" si="908"/>
        <v>0</v>
      </c>
      <c r="AH347" s="147">
        <f t="shared" si="908"/>
        <v>0</v>
      </c>
      <c r="AI347" s="175" t="e">
        <f>AH347/AE347</f>
        <v>#DIV/0!</v>
      </c>
      <c r="AJ347" s="147">
        <f t="shared" ref="AJ347:AM347" si="909">AJ348+AJ349+AJ350</f>
        <v>0</v>
      </c>
      <c r="AK347" s="147">
        <f t="shared" si="909"/>
        <v>0</v>
      </c>
      <c r="AL347" s="147">
        <f t="shared" si="909"/>
        <v>0</v>
      </c>
      <c r="AM347" s="147">
        <f t="shared" si="909"/>
        <v>0</v>
      </c>
      <c r="AN347" s="175"/>
      <c r="AO347" s="147"/>
      <c r="AP347" s="147">
        <f>AP348+AP349+AP350</f>
        <v>0</v>
      </c>
      <c r="AQ347" s="175"/>
      <c r="AR347" s="147">
        <f t="shared" ref="AR347:AU347" si="910">AR348+AR349+AR350</f>
        <v>0</v>
      </c>
      <c r="AS347" s="147">
        <f t="shared" si="910"/>
        <v>0</v>
      </c>
      <c r="AT347" s="147">
        <f t="shared" si="910"/>
        <v>0</v>
      </c>
      <c r="AU347" s="147">
        <f t="shared" si="910"/>
        <v>0</v>
      </c>
      <c r="AV347" s="210" t="e">
        <f>AU347/AR347</f>
        <v>#DIV/0!</v>
      </c>
      <c r="AW347" s="147">
        <f>AW348+AW349+AW350</f>
        <v>4644.5499</v>
      </c>
      <c r="AX347" s="147">
        <f>AX348+AX349+AX350</f>
        <v>0</v>
      </c>
      <c r="AY347" s="210">
        <f>AX347/AW347</f>
        <v>0</v>
      </c>
      <c r="AZ347" s="369"/>
    </row>
    <row r="348" spans="1:52" ht="31.2">
      <c r="A348" s="384"/>
      <c r="B348" s="385"/>
      <c r="C348" s="386"/>
      <c r="D348" s="176" t="s">
        <v>37</v>
      </c>
      <c r="E348" s="147">
        <f t="shared" ref="E348:E353" si="911">E128</f>
        <v>0</v>
      </c>
      <c r="F348" s="147">
        <f t="shared" si="850"/>
        <v>0</v>
      </c>
      <c r="G348" s="170"/>
      <c r="H348" s="147">
        <f t="shared" ref="H348:I353" si="912">H128</f>
        <v>0</v>
      </c>
      <c r="I348" s="147">
        <f t="shared" si="912"/>
        <v>0</v>
      </c>
      <c r="J348" s="170"/>
      <c r="K348" s="147">
        <f t="shared" ref="K348:L353" si="913">K128</f>
        <v>0</v>
      </c>
      <c r="L348" s="147">
        <f t="shared" si="913"/>
        <v>0</v>
      </c>
      <c r="M348" s="170"/>
      <c r="N348" s="147">
        <f t="shared" ref="N348:O353" si="914">N128</f>
        <v>0</v>
      </c>
      <c r="O348" s="147">
        <f t="shared" si="914"/>
        <v>0</v>
      </c>
      <c r="P348" s="170"/>
      <c r="Q348" s="147">
        <f t="shared" ref="Q348:R353" si="915">Q128</f>
        <v>0</v>
      </c>
      <c r="R348" s="147">
        <f t="shared" si="915"/>
        <v>0</v>
      </c>
      <c r="S348" s="170"/>
      <c r="T348" s="147">
        <f t="shared" ref="T348:U353" si="916">T128</f>
        <v>0</v>
      </c>
      <c r="U348" s="147">
        <f t="shared" si="916"/>
        <v>0</v>
      </c>
      <c r="V348" s="170"/>
      <c r="W348" s="147">
        <f t="shared" ref="W348:X353" si="917">W128</f>
        <v>0</v>
      </c>
      <c r="X348" s="147">
        <f t="shared" si="917"/>
        <v>0</v>
      </c>
      <c r="Y348" s="170"/>
      <c r="Z348" s="147">
        <f t="shared" ref="Z348:AC353" si="918">Z128</f>
        <v>0</v>
      </c>
      <c r="AA348" s="147">
        <f t="shared" si="918"/>
        <v>0</v>
      </c>
      <c r="AB348" s="147">
        <f t="shared" si="918"/>
        <v>0</v>
      </c>
      <c r="AC348" s="147">
        <f t="shared" si="918"/>
        <v>0</v>
      </c>
      <c r="AD348" s="170"/>
      <c r="AE348" s="147">
        <f t="shared" ref="AE348:AH353" si="919">AE128</f>
        <v>0</v>
      </c>
      <c r="AF348" s="147">
        <f t="shared" si="919"/>
        <v>0</v>
      </c>
      <c r="AG348" s="147">
        <f t="shared" si="919"/>
        <v>0</v>
      </c>
      <c r="AH348" s="147">
        <f t="shared" si="919"/>
        <v>0</v>
      </c>
      <c r="AI348" s="170"/>
      <c r="AJ348" s="147">
        <f t="shared" ref="AJ348:AM353" si="920">AJ128</f>
        <v>0</v>
      </c>
      <c r="AK348" s="147">
        <f t="shared" si="920"/>
        <v>0</v>
      </c>
      <c r="AL348" s="147">
        <f t="shared" si="920"/>
        <v>0</v>
      </c>
      <c r="AM348" s="147">
        <f t="shared" si="920"/>
        <v>0</v>
      </c>
      <c r="AN348" s="170"/>
      <c r="AO348" s="147"/>
      <c r="AP348" s="147">
        <f t="shared" ref="AP348:AP353" si="921">AP128</f>
        <v>0</v>
      </c>
      <c r="AQ348" s="170"/>
      <c r="AR348" s="147">
        <f t="shared" ref="AR348:AU353" si="922">AR128</f>
        <v>0</v>
      </c>
      <c r="AS348" s="147">
        <f t="shared" si="922"/>
        <v>0</v>
      </c>
      <c r="AT348" s="147">
        <f t="shared" si="922"/>
        <v>0</v>
      </c>
      <c r="AU348" s="147">
        <f t="shared" si="922"/>
        <v>0</v>
      </c>
      <c r="AV348" s="170"/>
      <c r="AW348" s="147">
        <f t="shared" ref="AW348:AX353" si="923">AW128</f>
        <v>0</v>
      </c>
      <c r="AX348" s="147">
        <f t="shared" si="923"/>
        <v>0</v>
      </c>
      <c r="AY348" s="170"/>
      <c r="AZ348" s="370"/>
    </row>
    <row r="349" spans="1:52" ht="61.5" customHeight="1">
      <c r="A349" s="384"/>
      <c r="B349" s="385"/>
      <c r="C349" s="386"/>
      <c r="D349" s="179" t="s">
        <v>2</v>
      </c>
      <c r="E349" s="147">
        <f t="shared" si="911"/>
        <v>13510.3</v>
      </c>
      <c r="F349" s="147">
        <f t="shared" si="850"/>
        <v>12103.44824</v>
      </c>
      <c r="G349" s="175">
        <f t="shared" ref="G349:G350" si="924">F349/E349</f>
        <v>0.89586820721967686</v>
      </c>
      <c r="H349" s="147">
        <f t="shared" si="912"/>
        <v>0</v>
      </c>
      <c r="I349" s="147">
        <f t="shared" si="912"/>
        <v>0</v>
      </c>
      <c r="J349" s="175"/>
      <c r="K349" s="147">
        <f t="shared" si="913"/>
        <v>0</v>
      </c>
      <c r="L349" s="147">
        <f t="shared" si="913"/>
        <v>0</v>
      </c>
      <c r="M349" s="175"/>
      <c r="N349" s="147">
        <f t="shared" si="914"/>
        <v>1640.9582399999999</v>
      </c>
      <c r="O349" s="147">
        <f t="shared" si="914"/>
        <v>1640.9582399999999</v>
      </c>
      <c r="P349" s="175"/>
      <c r="Q349" s="147">
        <f t="shared" si="915"/>
        <v>0</v>
      </c>
      <c r="R349" s="147">
        <f t="shared" si="915"/>
        <v>0</v>
      </c>
      <c r="S349" s="175" t="e">
        <f t="shared" ref="S349:S350" si="925">R349/Q349</f>
        <v>#DIV/0!</v>
      </c>
      <c r="T349" s="147">
        <f t="shared" si="916"/>
        <v>0</v>
      </c>
      <c r="U349" s="147">
        <f t="shared" si="916"/>
        <v>0</v>
      </c>
      <c r="V349" s="175"/>
      <c r="W349" s="147">
        <f t="shared" si="917"/>
        <v>10462.49</v>
      </c>
      <c r="X349" s="147">
        <f t="shared" si="917"/>
        <v>10462.49</v>
      </c>
      <c r="Y349" s="175"/>
      <c r="Z349" s="147">
        <f t="shared" si="918"/>
        <v>0</v>
      </c>
      <c r="AA349" s="147">
        <f t="shared" si="918"/>
        <v>0</v>
      </c>
      <c r="AB349" s="147">
        <f t="shared" si="918"/>
        <v>0</v>
      </c>
      <c r="AC349" s="147">
        <f t="shared" si="918"/>
        <v>0</v>
      </c>
      <c r="AD349" s="175"/>
      <c r="AE349" s="147">
        <f t="shared" si="919"/>
        <v>0</v>
      </c>
      <c r="AF349" s="147">
        <f t="shared" si="919"/>
        <v>0</v>
      </c>
      <c r="AG349" s="147">
        <f t="shared" si="919"/>
        <v>0</v>
      </c>
      <c r="AH349" s="147">
        <f t="shared" si="919"/>
        <v>0</v>
      </c>
      <c r="AI349" s="175" t="e">
        <f t="shared" ref="AI349:AI350" si="926">AH349/AE349</f>
        <v>#DIV/0!</v>
      </c>
      <c r="AJ349" s="147">
        <f t="shared" si="920"/>
        <v>0</v>
      </c>
      <c r="AK349" s="147">
        <f t="shared" si="920"/>
        <v>0</v>
      </c>
      <c r="AL349" s="147">
        <f t="shared" si="920"/>
        <v>0</v>
      </c>
      <c r="AM349" s="147">
        <f t="shared" si="920"/>
        <v>0</v>
      </c>
      <c r="AN349" s="175"/>
      <c r="AO349" s="147"/>
      <c r="AP349" s="147">
        <f t="shared" si="921"/>
        <v>0</v>
      </c>
      <c r="AQ349" s="175"/>
      <c r="AR349" s="147">
        <f t="shared" si="922"/>
        <v>0</v>
      </c>
      <c r="AS349" s="147">
        <f t="shared" si="922"/>
        <v>0</v>
      </c>
      <c r="AT349" s="147">
        <f t="shared" si="922"/>
        <v>0</v>
      </c>
      <c r="AU349" s="147">
        <f t="shared" si="922"/>
        <v>0</v>
      </c>
      <c r="AV349" s="210" t="e">
        <f t="shared" ref="AV349:AV350" si="927">AU349/AR349</f>
        <v>#DIV/0!</v>
      </c>
      <c r="AW349" s="147">
        <f t="shared" si="923"/>
        <v>1406.85176</v>
      </c>
      <c r="AX349" s="147">
        <f t="shared" si="923"/>
        <v>0</v>
      </c>
      <c r="AY349" s="210">
        <f>AX349/AW349</f>
        <v>0</v>
      </c>
      <c r="AZ349" s="370"/>
    </row>
    <row r="350" spans="1:52" ht="20.25" customHeight="1">
      <c r="A350" s="384"/>
      <c r="B350" s="385"/>
      <c r="C350" s="386"/>
      <c r="D350" s="294" t="s">
        <v>284</v>
      </c>
      <c r="E350" s="147">
        <f t="shared" si="911"/>
        <v>4733.63</v>
      </c>
      <c r="F350" s="147">
        <f t="shared" si="850"/>
        <v>1495.9318599999999</v>
      </c>
      <c r="G350" s="175">
        <f t="shared" si="924"/>
        <v>0.31602213523236922</v>
      </c>
      <c r="H350" s="147">
        <f t="shared" si="912"/>
        <v>0</v>
      </c>
      <c r="I350" s="147">
        <f t="shared" si="912"/>
        <v>0</v>
      </c>
      <c r="J350" s="175"/>
      <c r="K350" s="147">
        <f t="shared" si="913"/>
        <v>0</v>
      </c>
      <c r="L350" s="147">
        <f t="shared" si="913"/>
        <v>0</v>
      </c>
      <c r="M350" s="175"/>
      <c r="N350" s="147">
        <f t="shared" si="914"/>
        <v>202.81505999999999</v>
      </c>
      <c r="O350" s="147">
        <f t="shared" si="914"/>
        <v>202.81505999999999</v>
      </c>
      <c r="P350" s="175"/>
      <c r="Q350" s="147">
        <f t="shared" si="915"/>
        <v>0</v>
      </c>
      <c r="R350" s="147">
        <f t="shared" si="915"/>
        <v>0</v>
      </c>
      <c r="S350" s="175" t="e">
        <f t="shared" si="925"/>
        <v>#DIV/0!</v>
      </c>
      <c r="T350" s="147">
        <f t="shared" si="916"/>
        <v>0</v>
      </c>
      <c r="U350" s="147">
        <f t="shared" si="916"/>
        <v>0</v>
      </c>
      <c r="V350" s="175"/>
      <c r="W350" s="147">
        <f t="shared" si="917"/>
        <v>1293.1168</v>
      </c>
      <c r="X350" s="147">
        <f t="shared" si="917"/>
        <v>1293.1168</v>
      </c>
      <c r="Y350" s="175"/>
      <c r="Z350" s="147">
        <f t="shared" si="918"/>
        <v>0</v>
      </c>
      <c r="AA350" s="147">
        <f t="shared" si="918"/>
        <v>0</v>
      </c>
      <c r="AB350" s="147">
        <f t="shared" si="918"/>
        <v>0</v>
      </c>
      <c r="AC350" s="147">
        <f t="shared" si="918"/>
        <v>0</v>
      </c>
      <c r="AD350" s="175"/>
      <c r="AE350" s="147">
        <f t="shared" si="919"/>
        <v>0</v>
      </c>
      <c r="AF350" s="147">
        <f t="shared" si="919"/>
        <v>0</v>
      </c>
      <c r="AG350" s="147">
        <f t="shared" si="919"/>
        <v>0</v>
      </c>
      <c r="AH350" s="147">
        <f t="shared" si="919"/>
        <v>0</v>
      </c>
      <c r="AI350" s="175" t="e">
        <f t="shared" si="926"/>
        <v>#DIV/0!</v>
      </c>
      <c r="AJ350" s="147">
        <f t="shared" si="920"/>
        <v>0</v>
      </c>
      <c r="AK350" s="147">
        <f t="shared" si="920"/>
        <v>0</v>
      </c>
      <c r="AL350" s="147">
        <f t="shared" si="920"/>
        <v>0</v>
      </c>
      <c r="AM350" s="147">
        <f t="shared" si="920"/>
        <v>0</v>
      </c>
      <c r="AN350" s="175"/>
      <c r="AO350" s="147"/>
      <c r="AP350" s="147">
        <f t="shared" si="921"/>
        <v>0</v>
      </c>
      <c r="AQ350" s="175"/>
      <c r="AR350" s="147">
        <f t="shared" si="922"/>
        <v>0</v>
      </c>
      <c r="AS350" s="147">
        <f t="shared" si="922"/>
        <v>0</v>
      </c>
      <c r="AT350" s="147">
        <f t="shared" si="922"/>
        <v>0</v>
      </c>
      <c r="AU350" s="147">
        <f t="shared" si="922"/>
        <v>0</v>
      </c>
      <c r="AV350" s="210" t="e">
        <f t="shared" si="927"/>
        <v>#DIV/0!</v>
      </c>
      <c r="AW350" s="147">
        <f t="shared" si="923"/>
        <v>3237.69814</v>
      </c>
      <c r="AX350" s="147">
        <f t="shared" si="923"/>
        <v>0</v>
      </c>
      <c r="AY350" s="210">
        <f>AX350/AW350</f>
        <v>0</v>
      </c>
      <c r="AZ350" s="370"/>
    </row>
    <row r="351" spans="1:52" ht="86.25" customHeight="1">
      <c r="A351" s="384"/>
      <c r="B351" s="385"/>
      <c r="C351" s="386"/>
      <c r="D351" s="294" t="s">
        <v>289</v>
      </c>
      <c r="E351" s="147">
        <f t="shared" si="911"/>
        <v>0</v>
      </c>
      <c r="F351" s="147">
        <f t="shared" si="850"/>
        <v>0</v>
      </c>
      <c r="G351" s="152"/>
      <c r="H351" s="147">
        <f t="shared" si="912"/>
        <v>0</v>
      </c>
      <c r="I351" s="147">
        <f t="shared" si="912"/>
        <v>0</v>
      </c>
      <c r="J351" s="152"/>
      <c r="K351" s="147">
        <f t="shared" si="913"/>
        <v>0</v>
      </c>
      <c r="L351" s="147">
        <f t="shared" si="913"/>
        <v>0</v>
      </c>
      <c r="M351" s="152"/>
      <c r="N351" s="147">
        <f t="shared" si="914"/>
        <v>0</v>
      </c>
      <c r="O351" s="147">
        <f t="shared" si="914"/>
        <v>0</v>
      </c>
      <c r="P351" s="152"/>
      <c r="Q351" s="147">
        <f t="shared" si="915"/>
        <v>0</v>
      </c>
      <c r="R351" s="147">
        <f t="shared" si="915"/>
        <v>0</v>
      </c>
      <c r="S351" s="152"/>
      <c r="T351" s="147">
        <f t="shared" si="916"/>
        <v>0</v>
      </c>
      <c r="U351" s="147">
        <f t="shared" si="916"/>
        <v>0</v>
      </c>
      <c r="V351" s="152"/>
      <c r="W351" s="147">
        <f t="shared" si="917"/>
        <v>0</v>
      </c>
      <c r="X351" s="147">
        <f t="shared" si="917"/>
        <v>0</v>
      </c>
      <c r="Y351" s="152"/>
      <c r="Z351" s="147">
        <f t="shared" si="918"/>
        <v>0</v>
      </c>
      <c r="AA351" s="147">
        <f t="shared" si="918"/>
        <v>0</v>
      </c>
      <c r="AB351" s="147">
        <f t="shared" si="918"/>
        <v>0</v>
      </c>
      <c r="AC351" s="147">
        <f t="shared" si="918"/>
        <v>0</v>
      </c>
      <c r="AD351" s="152"/>
      <c r="AE351" s="147">
        <f t="shared" si="919"/>
        <v>0</v>
      </c>
      <c r="AF351" s="147">
        <f t="shared" si="919"/>
        <v>0</v>
      </c>
      <c r="AG351" s="147">
        <f t="shared" si="919"/>
        <v>0</v>
      </c>
      <c r="AH351" s="147">
        <f t="shared" si="919"/>
        <v>0</v>
      </c>
      <c r="AI351" s="152"/>
      <c r="AJ351" s="147">
        <f t="shared" si="920"/>
        <v>0</v>
      </c>
      <c r="AK351" s="147">
        <f t="shared" si="920"/>
        <v>0</v>
      </c>
      <c r="AL351" s="147">
        <f t="shared" si="920"/>
        <v>0</v>
      </c>
      <c r="AM351" s="147">
        <f t="shared" si="920"/>
        <v>0</v>
      </c>
      <c r="AN351" s="152"/>
      <c r="AO351" s="147">
        <f>AO131</f>
        <v>0</v>
      </c>
      <c r="AP351" s="147">
        <f t="shared" si="921"/>
        <v>0</v>
      </c>
      <c r="AQ351" s="152"/>
      <c r="AR351" s="147">
        <f t="shared" si="922"/>
        <v>0</v>
      </c>
      <c r="AS351" s="147">
        <f t="shared" si="922"/>
        <v>0</v>
      </c>
      <c r="AT351" s="147">
        <f t="shared" si="922"/>
        <v>0</v>
      </c>
      <c r="AU351" s="147">
        <f t="shared" si="922"/>
        <v>0</v>
      </c>
      <c r="AV351" s="152"/>
      <c r="AW351" s="147">
        <f t="shared" si="923"/>
        <v>0</v>
      </c>
      <c r="AX351" s="147">
        <f t="shared" si="923"/>
        <v>0</v>
      </c>
      <c r="AY351" s="152"/>
      <c r="AZ351" s="370"/>
    </row>
    <row r="352" spans="1:52" ht="20.25" customHeight="1">
      <c r="A352" s="384"/>
      <c r="B352" s="385"/>
      <c r="C352" s="386"/>
      <c r="D352" s="294" t="s">
        <v>285</v>
      </c>
      <c r="E352" s="147">
        <f t="shared" si="911"/>
        <v>0</v>
      </c>
      <c r="F352" s="147">
        <f t="shared" si="850"/>
        <v>0</v>
      </c>
      <c r="G352" s="152"/>
      <c r="H352" s="147">
        <f t="shared" si="912"/>
        <v>0</v>
      </c>
      <c r="I352" s="147">
        <f t="shared" si="912"/>
        <v>0</v>
      </c>
      <c r="J352" s="152"/>
      <c r="K352" s="147">
        <f t="shared" si="913"/>
        <v>0</v>
      </c>
      <c r="L352" s="147">
        <f t="shared" si="913"/>
        <v>0</v>
      </c>
      <c r="M352" s="152"/>
      <c r="N352" s="147">
        <f t="shared" si="914"/>
        <v>0</v>
      </c>
      <c r="O352" s="147">
        <f t="shared" si="914"/>
        <v>0</v>
      </c>
      <c r="P352" s="152"/>
      <c r="Q352" s="147">
        <f t="shared" si="915"/>
        <v>0</v>
      </c>
      <c r="R352" s="147">
        <f t="shared" si="915"/>
        <v>0</v>
      </c>
      <c r="S352" s="152"/>
      <c r="T352" s="147">
        <f t="shared" si="916"/>
        <v>0</v>
      </c>
      <c r="U352" s="147">
        <f t="shared" si="916"/>
        <v>0</v>
      </c>
      <c r="V352" s="152"/>
      <c r="W352" s="147">
        <f t="shared" si="917"/>
        <v>0</v>
      </c>
      <c r="X352" s="147">
        <f t="shared" si="917"/>
        <v>0</v>
      </c>
      <c r="Y352" s="152"/>
      <c r="Z352" s="147">
        <f t="shared" si="918"/>
        <v>0</v>
      </c>
      <c r="AA352" s="147">
        <f t="shared" si="918"/>
        <v>0</v>
      </c>
      <c r="AB352" s="147">
        <f t="shared" si="918"/>
        <v>0</v>
      </c>
      <c r="AC352" s="147">
        <f t="shared" si="918"/>
        <v>0</v>
      </c>
      <c r="AD352" s="152"/>
      <c r="AE352" s="147">
        <f t="shared" si="919"/>
        <v>0</v>
      </c>
      <c r="AF352" s="147">
        <f t="shared" si="919"/>
        <v>0</v>
      </c>
      <c r="AG352" s="147">
        <f t="shared" si="919"/>
        <v>0</v>
      </c>
      <c r="AH352" s="147">
        <f t="shared" si="919"/>
        <v>0</v>
      </c>
      <c r="AI352" s="152"/>
      <c r="AJ352" s="147">
        <f t="shared" si="920"/>
        <v>0</v>
      </c>
      <c r="AK352" s="147">
        <f t="shared" si="920"/>
        <v>0</v>
      </c>
      <c r="AL352" s="147">
        <f t="shared" si="920"/>
        <v>0</v>
      </c>
      <c r="AM352" s="147">
        <f t="shared" si="920"/>
        <v>0</v>
      </c>
      <c r="AN352" s="152"/>
      <c r="AO352" s="147">
        <f>AO132</f>
        <v>0</v>
      </c>
      <c r="AP352" s="147">
        <f t="shared" si="921"/>
        <v>0</v>
      </c>
      <c r="AQ352" s="152"/>
      <c r="AR352" s="147">
        <f t="shared" si="922"/>
        <v>0</v>
      </c>
      <c r="AS352" s="147">
        <f t="shared" si="922"/>
        <v>0</v>
      </c>
      <c r="AT352" s="147">
        <f t="shared" si="922"/>
        <v>0</v>
      </c>
      <c r="AU352" s="147">
        <f t="shared" si="922"/>
        <v>0</v>
      </c>
      <c r="AV352" s="152"/>
      <c r="AW352" s="147">
        <f t="shared" si="923"/>
        <v>0</v>
      </c>
      <c r="AX352" s="147">
        <f t="shared" si="923"/>
        <v>0</v>
      </c>
      <c r="AY352" s="152"/>
      <c r="AZ352" s="370"/>
    </row>
    <row r="353" spans="1:53" ht="31.2">
      <c r="A353" s="387"/>
      <c r="B353" s="388"/>
      <c r="C353" s="389"/>
      <c r="D353" s="169" t="s">
        <v>43</v>
      </c>
      <c r="E353" s="147">
        <f t="shared" si="911"/>
        <v>0</v>
      </c>
      <c r="F353" s="147">
        <f t="shared" si="850"/>
        <v>0</v>
      </c>
      <c r="G353" s="170"/>
      <c r="H353" s="147">
        <f t="shared" si="912"/>
        <v>0</v>
      </c>
      <c r="I353" s="147">
        <f t="shared" si="912"/>
        <v>0</v>
      </c>
      <c r="J353" s="170"/>
      <c r="K353" s="147">
        <f t="shared" si="913"/>
        <v>0</v>
      </c>
      <c r="L353" s="147">
        <f t="shared" si="913"/>
        <v>0</v>
      </c>
      <c r="M353" s="170"/>
      <c r="N353" s="147">
        <f t="shared" si="914"/>
        <v>0</v>
      </c>
      <c r="O353" s="147">
        <f t="shared" si="914"/>
        <v>0</v>
      </c>
      <c r="P353" s="170"/>
      <c r="Q353" s="147">
        <f t="shared" si="915"/>
        <v>0</v>
      </c>
      <c r="R353" s="147">
        <f t="shared" si="915"/>
        <v>0</v>
      </c>
      <c r="S353" s="170"/>
      <c r="T353" s="147">
        <f t="shared" si="916"/>
        <v>0</v>
      </c>
      <c r="U353" s="147">
        <f t="shared" si="916"/>
        <v>0</v>
      </c>
      <c r="V353" s="170"/>
      <c r="W353" s="147">
        <f t="shared" si="917"/>
        <v>0</v>
      </c>
      <c r="X353" s="147">
        <f t="shared" si="917"/>
        <v>0</v>
      </c>
      <c r="Y353" s="170"/>
      <c r="Z353" s="147">
        <f t="shared" si="918"/>
        <v>0</v>
      </c>
      <c r="AA353" s="147">
        <f t="shared" si="918"/>
        <v>0</v>
      </c>
      <c r="AB353" s="147">
        <f t="shared" si="918"/>
        <v>0</v>
      </c>
      <c r="AC353" s="147">
        <f t="shared" si="918"/>
        <v>0</v>
      </c>
      <c r="AD353" s="170"/>
      <c r="AE353" s="147">
        <f t="shared" si="919"/>
        <v>0</v>
      </c>
      <c r="AF353" s="147">
        <f t="shared" si="919"/>
        <v>0</v>
      </c>
      <c r="AG353" s="147">
        <f t="shared" si="919"/>
        <v>0</v>
      </c>
      <c r="AH353" s="147">
        <f t="shared" si="919"/>
        <v>0</v>
      </c>
      <c r="AI353" s="170"/>
      <c r="AJ353" s="147">
        <f t="shared" si="920"/>
        <v>0</v>
      </c>
      <c r="AK353" s="147">
        <f t="shared" si="920"/>
        <v>0</v>
      </c>
      <c r="AL353" s="147">
        <f t="shared" si="920"/>
        <v>0</v>
      </c>
      <c r="AM353" s="147">
        <f t="shared" si="920"/>
        <v>0</v>
      </c>
      <c r="AN353" s="170"/>
      <c r="AO353" s="147">
        <f>AO133</f>
        <v>0</v>
      </c>
      <c r="AP353" s="147">
        <f t="shared" si="921"/>
        <v>0</v>
      </c>
      <c r="AQ353" s="170"/>
      <c r="AR353" s="147">
        <f t="shared" si="922"/>
        <v>0</v>
      </c>
      <c r="AS353" s="147">
        <f t="shared" si="922"/>
        <v>0</v>
      </c>
      <c r="AT353" s="147">
        <f t="shared" si="922"/>
        <v>0</v>
      </c>
      <c r="AU353" s="147">
        <f t="shared" si="922"/>
        <v>0</v>
      </c>
      <c r="AV353" s="170"/>
      <c r="AW353" s="147">
        <f t="shared" si="923"/>
        <v>0</v>
      </c>
      <c r="AX353" s="147">
        <f t="shared" si="923"/>
        <v>0</v>
      </c>
      <c r="AY353" s="170"/>
      <c r="AZ353" s="371"/>
    </row>
    <row r="354" spans="1:53" ht="18.75" customHeight="1">
      <c r="A354" s="381" t="s">
        <v>318</v>
      </c>
      <c r="B354" s="382"/>
      <c r="C354" s="383"/>
      <c r="D354" s="184" t="s">
        <v>41</v>
      </c>
      <c r="E354" s="147">
        <f>E355+E356+E357</f>
        <v>2275.4199100000001</v>
      </c>
      <c r="F354" s="147">
        <f t="shared" si="850"/>
        <v>0</v>
      </c>
      <c r="G354" s="175">
        <f>F354/E354</f>
        <v>0</v>
      </c>
      <c r="H354" s="147">
        <f>H355+H356+H357</f>
        <v>0</v>
      </c>
      <c r="I354" s="147">
        <f>I355+I356+I357</f>
        <v>0</v>
      </c>
      <c r="J354" s="175"/>
      <c r="K354" s="147">
        <f>K355+K356+K357</f>
        <v>0</v>
      </c>
      <c r="L354" s="147">
        <f>L355+L356+L357</f>
        <v>0</v>
      </c>
      <c r="M354" s="175"/>
      <c r="N354" s="147">
        <f>N355+N356+N357</f>
        <v>0</v>
      </c>
      <c r="O354" s="147">
        <f>O355+O356+O357</f>
        <v>0</v>
      </c>
      <c r="P354" s="175"/>
      <c r="Q354" s="147">
        <f>Q355+Q356+Q357</f>
        <v>0</v>
      </c>
      <c r="R354" s="147">
        <f>R355+R356+R357</f>
        <v>0</v>
      </c>
      <c r="S354" s="175"/>
      <c r="T354" s="147">
        <f>T355+T356+T357</f>
        <v>0</v>
      </c>
      <c r="U354" s="147">
        <f>U355+U356+U357</f>
        <v>0</v>
      </c>
      <c r="V354" s="175"/>
      <c r="W354" s="147">
        <f>W355+W356+W357</f>
        <v>0</v>
      </c>
      <c r="X354" s="147">
        <f>X355+X356+X357</f>
        <v>0</v>
      </c>
      <c r="Y354" s="175"/>
      <c r="Z354" s="147">
        <f>Z355+Z356+Z357</f>
        <v>0</v>
      </c>
      <c r="AA354" s="147">
        <f>AA355+AA356+AA357</f>
        <v>0</v>
      </c>
      <c r="AB354" s="175" t="e">
        <f>AA354/Z354</f>
        <v>#DIV/0!</v>
      </c>
      <c r="AC354" s="168"/>
      <c r="AD354" s="168"/>
      <c r="AE354" s="147">
        <f>AE355+AE356+AE357</f>
        <v>22.9</v>
      </c>
      <c r="AF354" s="147">
        <f>AF355+AF356+AF357</f>
        <v>0</v>
      </c>
      <c r="AG354" s="175">
        <f>AF354/AE354</f>
        <v>0</v>
      </c>
      <c r="AH354" s="147">
        <f>AH355+AH356+AH357</f>
        <v>0</v>
      </c>
      <c r="AI354" s="210">
        <f>AH354/AE354</f>
        <v>0</v>
      </c>
      <c r="AJ354" s="147">
        <f>AJ355+AJ356+AJ357</f>
        <v>0</v>
      </c>
      <c r="AK354" s="147">
        <f>AK355+AK356+AK357</f>
        <v>0</v>
      </c>
      <c r="AL354" s="175" t="e">
        <f>AK354/AJ354</f>
        <v>#DIV/0!</v>
      </c>
      <c r="AM354" s="168"/>
      <c r="AN354" s="168"/>
      <c r="AO354" s="147">
        <f>AO355+AO356+AO357</f>
        <v>0</v>
      </c>
      <c r="AP354" s="147">
        <f>AP355+AP356+AP357</f>
        <v>0</v>
      </c>
      <c r="AQ354" s="175" t="e">
        <f>AP354/AO354</f>
        <v>#DIV/0!</v>
      </c>
      <c r="AR354" s="147">
        <f>AR355+AR356+AR357</f>
        <v>0</v>
      </c>
      <c r="AS354" s="147">
        <f>AS355+AS356+AS357</f>
        <v>0</v>
      </c>
      <c r="AT354" s="175" t="e">
        <f>AS354/AR354</f>
        <v>#DIV/0!</v>
      </c>
      <c r="AU354" s="168"/>
      <c r="AV354" s="168"/>
      <c r="AW354" s="147">
        <f>AW355+AW356+AW357</f>
        <v>2252.51991</v>
      </c>
      <c r="AX354" s="147">
        <f>AX355+AX356+AX357</f>
        <v>0</v>
      </c>
      <c r="AY354" s="175"/>
      <c r="AZ354" s="369"/>
    </row>
    <row r="355" spans="1:53" ht="31.2">
      <c r="A355" s="384"/>
      <c r="B355" s="385"/>
      <c r="C355" s="386"/>
      <c r="D355" s="176" t="s">
        <v>37</v>
      </c>
      <c r="E355" s="147">
        <f>E181+E188+E195</f>
        <v>591.80990999999995</v>
      </c>
      <c r="F355" s="147">
        <f t="shared" si="850"/>
        <v>0</v>
      </c>
      <c r="G355" s="175">
        <f t="shared" ref="G355:G357" si="928">F355/E355</f>
        <v>0</v>
      </c>
      <c r="H355" s="147">
        <f>H181+H188</f>
        <v>0</v>
      </c>
      <c r="I355" s="147">
        <f>I181+I188</f>
        <v>0</v>
      </c>
      <c r="J355" s="170"/>
      <c r="K355" s="147">
        <f>K181+K188</f>
        <v>0</v>
      </c>
      <c r="L355" s="147">
        <f>L181+L188</f>
        <v>0</v>
      </c>
      <c r="M355" s="170"/>
      <c r="N355" s="147">
        <f>N181+N188</f>
        <v>0</v>
      </c>
      <c r="O355" s="147">
        <f>O181+O188</f>
        <v>0</v>
      </c>
      <c r="P355" s="170"/>
      <c r="Q355" s="147">
        <f>Q181+Q188</f>
        <v>0</v>
      </c>
      <c r="R355" s="147">
        <f>R181+R188</f>
        <v>0</v>
      </c>
      <c r="S355" s="170"/>
      <c r="T355" s="147">
        <f>T181+T188</f>
        <v>0</v>
      </c>
      <c r="U355" s="147">
        <f>U181+U188</f>
        <v>0</v>
      </c>
      <c r="V355" s="170"/>
      <c r="W355" s="147">
        <f>W181+W188</f>
        <v>0</v>
      </c>
      <c r="X355" s="147">
        <f>X181+X188</f>
        <v>0</v>
      </c>
      <c r="Y355" s="170"/>
      <c r="Z355" s="147">
        <f>Z181+Z188</f>
        <v>0</v>
      </c>
      <c r="AA355" s="147">
        <f>AA181+AA188</f>
        <v>0</v>
      </c>
      <c r="AB355" s="170"/>
      <c r="AC355" s="148"/>
      <c r="AD355" s="148"/>
      <c r="AE355" s="147">
        <f>AE181+AE188</f>
        <v>0</v>
      </c>
      <c r="AF355" s="147">
        <f>AF181+AF188</f>
        <v>0</v>
      </c>
      <c r="AG355" s="170"/>
      <c r="AH355" s="147">
        <f>AH181+AH188</f>
        <v>0</v>
      </c>
      <c r="AI355" s="210" t="e">
        <f t="shared" ref="AI355:AI357" si="929">AH355/AE355</f>
        <v>#DIV/0!</v>
      </c>
      <c r="AJ355" s="147">
        <f>AJ181+AJ188</f>
        <v>0</v>
      </c>
      <c r="AK355" s="147">
        <f>AK181+AK188</f>
        <v>0</v>
      </c>
      <c r="AL355" s="170"/>
      <c r="AM355" s="148"/>
      <c r="AN355" s="148"/>
      <c r="AO355" s="147">
        <f>AO181+AO188+AO195</f>
        <v>0</v>
      </c>
      <c r="AP355" s="147">
        <f>AP181+AP188+AP195</f>
        <v>0</v>
      </c>
      <c r="AQ355" s="175" t="e">
        <f>AP355/AO355</f>
        <v>#DIV/0!</v>
      </c>
      <c r="AR355" s="147">
        <f>AR181+AR188</f>
        <v>0</v>
      </c>
      <c r="AS355" s="147">
        <f>AS181+AS188</f>
        <v>0</v>
      </c>
      <c r="AT355" s="170"/>
      <c r="AU355" s="148"/>
      <c r="AV355" s="148"/>
      <c r="AW355" s="147">
        <f>AW181+AW188</f>
        <v>591.80990999999995</v>
      </c>
      <c r="AX355" s="147">
        <f>AX181+AX188</f>
        <v>0</v>
      </c>
      <c r="AY355" s="170"/>
      <c r="AZ355" s="370"/>
    </row>
    <row r="356" spans="1:53" ht="61.5" customHeight="1">
      <c r="A356" s="384"/>
      <c r="B356" s="385"/>
      <c r="C356" s="386"/>
      <c r="D356" s="179" t="s">
        <v>2</v>
      </c>
      <c r="E356" s="147">
        <f>E182+E189+E320</f>
        <v>22.9</v>
      </c>
      <c r="F356" s="147">
        <f t="shared" si="850"/>
        <v>0</v>
      </c>
      <c r="G356" s="175">
        <f t="shared" si="928"/>
        <v>0</v>
      </c>
      <c r="H356" s="147">
        <f t="shared" ref="H356:I356" si="930">H182+H189</f>
        <v>0</v>
      </c>
      <c r="I356" s="147">
        <f t="shared" si="930"/>
        <v>0</v>
      </c>
      <c r="J356" s="180"/>
      <c r="K356" s="147">
        <f t="shared" ref="K356:L356" si="931">K182+K189</f>
        <v>0</v>
      </c>
      <c r="L356" s="147">
        <f t="shared" si="931"/>
        <v>0</v>
      </c>
      <c r="M356" s="180"/>
      <c r="N356" s="147">
        <f t="shared" ref="N356:O356" si="932">N182+N189</f>
        <v>0</v>
      </c>
      <c r="O356" s="147">
        <f t="shared" si="932"/>
        <v>0</v>
      </c>
      <c r="P356" s="180"/>
      <c r="Q356" s="147">
        <f t="shared" ref="Q356:R356" si="933">Q182+Q189</f>
        <v>0</v>
      </c>
      <c r="R356" s="147">
        <f t="shared" si="933"/>
        <v>0</v>
      </c>
      <c r="S356" s="180"/>
      <c r="T356" s="147">
        <f t="shared" ref="T356:U356" si="934">T182+T189</f>
        <v>0</v>
      </c>
      <c r="U356" s="147">
        <f t="shared" si="934"/>
        <v>0</v>
      </c>
      <c r="V356" s="180"/>
      <c r="W356" s="147">
        <f t="shared" ref="W356:X356" si="935">W182+W189</f>
        <v>0</v>
      </c>
      <c r="X356" s="147">
        <f t="shared" si="935"/>
        <v>0</v>
      </c>
      <c r="Y356" s="180"/>
      <c r="Z356" s="147">
        <f t="shared" ref="Z356:AA356" si="936">Z182+Z189</f>
        <v>0</v>
      </c>
      <c r="AA356" s="147">
        <f t="shared" si="936"/>
        <v>0</v>
      </c>
      <c r="AB356" s="180"/>
      <c r="AC356" s="148"/>
      <c r="AD356" s="148"/>
      <c r="AE356" s="147">
        <f t="shared" ref="AE356:AF356" si="937">AE182+AE189</f>
        <v>22.9</v>
      </c>
      <c r="AF356" s="147">
        <f t="shared" si="937"/>
        <v>0</v>
      </c>
      <c r="AG356" s="180"/>
      <c r="AH356" s="147">
        <f t="shared" ref="AH356" si="938">AH182+AH189</f>
        <v>0</v>
      </c>
      <c r="AI356" s="210">
        <f t="shared" si="929"/>
        <v>0</v>
      </c>
      <c r="AJ356" s="147">
        <f t="shared" ref="AJ356" si="939">AJ182+AJ189</f>
        <v>0</v>
      </c>
      <c r="AK356" s="147">
        <f t="shared" ref="AK356" si="940">AK182+AK189</f>
        <v>0</v>
      </c>
      <c r="AL356" s="180"/>
      <c r="AM356" s="148"/>
      <c r="AN356" s="148"/>
      <c r="AO356" s="147">
        <f t="shared" ref="AO356" si="941">AO182+AO189</f>
        <v>0</v>
      </c>
      <c r="AP356" s="147">
        <f t="shared" ref="AP356" si="942">AP182+AP189</f>
        <v>0</v>
      </c>
      <c r="AQ356" s="180"/>
      <c r="AR356" s="147">
        <f t="shared" ref="AR356" si="943">AR182+AR189</f>
        <v>0</v>
      </c>
      <c r="AS356" s="147">
        <f t="shared" ref="AS356" si="944">AS182+AS189</f>
        <v>0</v>
      </c>
      <c r="AT356" s="180"/>
      <c r="AU356" s="148"/>
      <c r="AV356" s="148"/>
      <c r="AW356" s="147">
        <f t="shared" ref="AW356:AX356" si="945">AW182+AW189</f>
        <v>0</v>
      </c>
      <c r="AX356" s="147">
        <f t="shared" si="945"/>
        <v>0</v>
      </c>
      <c r="AY356" s="180"/>
      <c r="AZ356" s="370"/>
    </row>
    <row r="357" spans="1:53" ht="20.25" customHeight="1">
      <c r="A357" s="384"/>
      <c r="B357" s="385"/>
      <c r="C357" s="386"/>
      <c r="D357" s="294" t="s">
        <v>284</v>
      </c>
      <c r="E357" s="147">
        <f>E183+E190+E321</f>
        <v>1660.71</v>
      </c>
      <c r="F357" s="147">
        <f t="shared" si="850"/>
        <v>0</v>
      </c>
      <c r="G357" s="175">
        <f t="shared" si="928"/>
        <v>0</v>
      </c>
      <c r="H357" s="147">
        <f>H183+H190+H321</f>
        <v>0</v>
      </c>
      <c r="I357" s="147">
        <f t="shared" ref="I357" si="946">I183+I190</f>
        <v>0</v>
      </c>
      <c r="J357" s="180"/>
      <c r="K357" s="147">
        <f>K183+K190+K321</f>
        <v>0</v>
      </c>
      <c r="L357" s="147">
        <f t="shared" ref="L357" si="947">L183+L190</f>
        <v>0</v>
      </c>
      <c r="M357" s="180"/>
      <c r="N357" s="147">
        <f>N183+N190+N321</f>
        <v>0</v>
      </c>
      <c r="O357" s="147">
        <f t="shared" ref="O357" si="948">O183+O190</f>
        <v>0</v>
      </c>
      <c r="P357" s="180"/>
      <c r="Q357" s="147">
        <f>Q183+Q190+Q321</f>
        <v>0</v>
      </c>
      <c r="R357" s="147">
        <f t="shared" ref="R357" si="949">R183+R190</f>
        <v>0</v>
      </c>
      <c r="S357" s="180"/>
      <c r="T357" s="147">
        <f>T183+T190+T321</f>
        <v>0</v>
      </c>
      <c r="U357" s="147">
        <f t="shared" ref="U357" si="950">U183+U190</f>
        <v>0</v>
      </c>
      <c r="V357" s="180"/>
      <c r="W357" s="147">
        <f>W183+W190+W321</f>
        <v>0</v>
      </c>
      <c r="X357" s="147">
        <f t="shared" ref="X357" si="951">X183+X190</f>
        <v>0</v>
      </c>
      <c r="Y357" s="180"/>
      <c r="Z357" s="147">
        <f>Z183+Z190+Z321</f>
        <v>0</v>
      </c>
      <c r="AA357" s="147">
        <f t="shared" ref="AA357" si="952">AA183+AA190</f>
        <v>0</v>
      </c>
      <c r="AB357" s="180"/>
      <c r="AC357" s="148"/>
      <c r="AD357" s="148"/>
      <c r="AE357" s="147">
        <f>AE183+AE190+AE321</f>
        <v>0</v>
      </c>
      <c r="AF357" s="147">
        <f t="shared" ref="AF357" si="953">AF183+AF190</f>
        <v>0</v>
      </c>
      <c r="AG357" s="180"/>
      <c r="AH357" s="147">
        <f t="shared" ref="AH357" si="954">AH183+AH190</f>
        <v>0</v>
      </c>
      <c r="AI357" s="210" t="e">
        <f t="shared" si="929"/>
        <v>#DIV/0!</v>
      </c>
      <c r="AJ357" s="147">
        <f>AJ183+AJ190+AJ321</f>
        <v>0</v>
      </c>
      <c r="AK357" s="147">
        <f t="shared" ref="AK357" si="955">AK183+AK190</f>
        <v>0</v>
      </c>
      <c r="AL357" s="180"/>
      <c r="AM357" s="148"/>
      <c r="AN357" s="148"/>
      <c r="AO357" s="147">
        <f>AO183+AO190+AO321</f>
        <v>0</v>
      </c>
      <c r="AP357" s="147">
        <f t="shared" ref="AP357" si="956">AP183+AP190</f>
        <v>0</v>
      </c>
      <c r="AQ357" s="180"/>
      <c r="AR357" s="147">
        <f>AR183+AR190+AR321</f>
        <v>0</v>
      </c>
      <c r="AS357" s="147">
        <f t="shared" ref="AS357" si="957">AS183+AS190</f>
        <v>0</v>
      </c>
      <c r="AT357" s="180"/>
      <c r="AU357" s="148"/>
      <c r="AV357" s="148"/>
      <c r="AW357" s="147">
        <f>AW183+AW190+AW321</f>
        <v>1660.71</v>
      </c>
      <c r="AX357" s="147">
        <f t="shared" ref="AX357" si="958">AX183+AX190</f>
        <v>0</v>
      </c>
      <c r="AY357" s="180"/>
      <c r="AZ357" s="370"/>
    </row>
    <row r="358" spans="1:53" ht="86.25" customHeight="1">
      <c r="A358" s="384"/>
      <c r="B358" s="385"/>
      <c r="C358" s="386"/>
      <c r="D358" s="294" t="s">
        <v>289</v>
      </c>
      <c r="E358" s="147">
        <f t="shared" ref="E358" si="959">E184+E191</f>
        <v>0</v>
      </c>
      <c r="F358" s="147">
        <f t="shared" si="850"/>
        <v>0</v>
      </c>
      <c r="G358" s="152"/>
      <c r="H358" s="147">
        <f t="shared" ref="H358:I358" si="960">H184+H191</f>
        <v>0</v>
      </c>
      <c r="I358" s="147">
        <f t="shared" si="960"/>
        <v>0</v>
      </c>
      <c r="J358" s="152"/>
      <c r="K358" s="147">
        <f t="shared" ref="K358:L358" si="961">K184+K191</f>
        <v>0</v>
      </c>
      <c r="L358" s="147">
        <f t="shared" si="961"/>
        <v>0</v>
      </c>
      <c r="M358" s="152"/>
      <c r="N358" s="147">
        <f t="shared" ref="N358:O358" si="962">N184+N191</f>
        <v>0</v>
      </c>
      <c r="O358" s="147">
        <f t="shared" si="962"/>
        <v>0</v>
      </c>
      <c r="P358" s="152"/>
      <c r="Q358" s="147">
        <f t="shared" ref="Q358:R358" si="963">Q184+Q191</f>
        <v>0</v>
      </c>
      <c r="R358" s="147">
        <f t="shared" si="963"/>
        <v>0</v>
      </c>
      <c r="S358" s="152"/>
      <c r="T358" s="147">
        <f t="shared" ref="T358:U358" si="964">T184+T191</f>
        <v>0</v>
      </c>
      <c r="U358" s="147">
        <f t="shared" si="964"/>
        <v>0</v>
      </c>
      <c r="V358" s="152"/>
      <c r="W358" s="147">
        <f t="shared" ref="W358:X358" si="965">W184+W191</f>
        <v>0</v>
      </c>
      <c r="X358" s="147">
        <f t="shared" si="965"/>
        <v>0</v>
      </c>
      <c r="Y358" s="152"/>
      <c r="Z358" s="147">
        <f t="shared" ref="Z358:AA358" si="966">Z184+Z191</f>
        <v>0</v>
      </c>
      <c r="AA358" s="147">
        <f t="shared" si="966"/>
        <v>0</v>
      </c>
      <c r="AB358" s="152"/>
      <c r="AC358" s="148"/>
      <c r="AD358" s="148"/>
      <c r="AE358" s="147">
        <f t="shared" ref="AE358:AF358" si="967">AE184+AE191</f>
        <v>0</v>
      </c>
      <c r="AF358" s="147">
        <f t="shared" si="967"/>
        <v>0</v>
      </c>
      <c r="AG358" s="152"/>
      <c r="AH358" s="148"/>
      <c r="AI358" s="148"/>
      <c r="AJ358" s="147">
        <f t="shared" ref="AJ358:AK358" si="968">AJ184+AJ191</f>
        <v>0</v>
      </c>
      <c r="AK358" s="147">
        <f t="shared" si="968"/>
        <v>0</v>
      </c>
      <c r="AL358" s="152"/>
      <c r="AM358" s="148"/>
      <c r="AN358" s="148"/>
      <c r="AO358" s="147">
        <f t="shared" ref="AO358:AP358" si="969">AO184+AO191</f>
        <v>0</v>
      </c>
      <c r="AP358" s="147">
        <f t="shared" si="969"/>
        <v>0</v>
      </c>
      <c r="AQ358" s="152"/>
      <c r="AR358" s="147">
        <f t="shared" ref="AR358:AS358" si="970">AR184+AR191</f>
        <v>0</v>
      </c>
      <c r="AS358" s="147">
        <f t="shared" si="970"/>
        <v>0</v>
      </c>
      <c r="AT358" s="152"/>
      <c r="AU358" s="148"/>
      <c r="AV358" s="148"/>
      <c r="AW358" s="147">
        <f t="shared" ref="AW358:AX358" si="971">AW184+AW191</f>
        <v>0</v>
      </c>
      <c r="AX358" s="147">
        <f t="shared" si="971"/>
        <v>0</v>
      </c>
      <c r="AY358" s="152"/>
      <c r="AZ358" s="370"/>
    </row>
    <row r="359" spans="1:53" ht="20.25" customHeight="1">
      <c r="A359" s="384"/>
      <c r="B359" s="385"/>
      <c r="C359" s="386"/>
      <c r="D359" s="294" t="s">
        <v>285</v>
      </c>
      <c r="E359" s="147">
        <f t="shared" ref="E359" si="972">E185+E192</f>
        <v>0</v>
      </c>
      <c r="F359" s="147">
        <f t="shared" si="850"/>
        <v>0</v>
      </c>
      <c r="G359" s="152"/>
      <c r="H359" s="147">
        <f t="shared" ref="H359:I359" si="973">H185+H192</f>
        <v>0</v>
      </c>
      <c r="I359" s="147">
        <f t="shared" si="973"/>
        <v>0</v>
      </c>
      <c r="J359" s="152"/>
      <c r="K359" s="147">
        <f t="shared" ref="K359:L359" si="974">K185+K192</f>
        <v>0</v>
      </c>
      <c r="L359" s="147">
        <f t="shared" si="974"/>
        <v>0</v>
      </c>
      <c r="M359" s="152"/>
      <c r="N359" s="147">
        <f t="shared" ref="N359:O359" si="975">N185+N192</f>
        <v>0</v>
      </c>
      <c r="O359" s="147">
        <f t="shared" si="975"/>
        <v>0</v>
      </c>
      <c r="P359" s="152"/>
      <c r="Q359" s="147">
        <f t="shared" ref="Q359:R359" si="976">Q185+Q192</f>
        <v>0</v>
      </c>
      <c r="R359" s="147">
        <f t="shared" si="976"/>
        <v>0</v>
      </c>
      <c r="S359" s="152"/>
      <c r="T359" s="147">
        <f t="shared" ref="T359:U359" si="977">T185+T192</f>
        <v>0</v>
      </c>
      <c r="U359" s="147">
        <f t="shared" si="977"/>
        <v>0</v>
      </c>
      <c r="V359" s="152"/>
      <c r="W359" s="147">
        <f t="shared" ref="W359:X359" si="978">W185+W192</f>
        <v>0</v>
      </c>
      <c r="X359" s="147">
        <f t="shared" si="978"/>
        <v>0</v>
      </c>
      <c r="Y359" s="152"/>
      <c r="Z359" s="147">
        <f t="shared" ref="Z359:AA359" si="979">Z185+Z192</f>
        <v>0</v>
      </c>
      <c r="AA359" s="147">
        <f t="shared" si="979"/>
        <v>0</v>
      </c>
      <c r="AB359" s="152"/>
      <c r="AC359" s="148"/>
      <c r="AD359" s="148"/>
      <c r="AE359" s="147">
        <f t="shared" ref="AE359:AF359" si="980">AE185+AE192</f>
        <v>0</v>
      </c>
      <c r="AF359" s="147">
        <f t="shared" si="980"/>
        <v>0</v>
      </c>
      <c r="AG359" s="152"/>
      <c r="AH359" s="148"/>
      <c r="AI359" s="148"/>
      <c r="AJ359" s="147">
        <f t="shared" ref="AJ359:AK359" si="981">AJ185+AJ192</f>
        <v>0</v>
      </c>
      <c r="AK359" s="147">
        <f t="shared" si="981"/>
        <v>0</v>
      </c>
      <c r="AL359" s="152"/>
      <c r="AM359" s="148"/>
      <c r="AN359" s="148"/>
      <c r="AO359" s="147">
        <f t="shared" ref="AO359:AP359" si="982">AO185+AO192</f>
        <v>0</v>
      </c>
      <c r="AP359" s="147">
        <f t="shared" si="982"/>
        <v>0</v>
      </c>
      <c r="AQ359" s="152"/>
      <c r="AR359" s="147">
        <f t="shared" ref="AR359:AS359" si="983">AR185+AR192</f>
        <v>0</v>
      </c>
      <c r="AS359" s="147">
        <f t="shared" si="983"/>
        <v>0</v>
      </c>
      <c r="AT359" s="152"/>
      <c r="AU359" s="148"/>
      <c r="AV359" s="148"/>
      <c r="AW359" s="147">
        <f t="shared" ref="AW359:AX359" si="984">AW185+AW192</f>
        <v>0</v>
      </c>
      <c r="AX359" s="147">
        <f t="shared" si="984"/>
        <v>0</v>
      </c>
      <c r="AY359" s="152"/>
      <c r="AZ359" s="370"/>
    </row>
    <row r="360" spans="1:53" ht="31.2">
      <c r="A360" s="387"/>
      <c r="B360" s="388"/>
      <c r="C360" s="389"/>
      <c r="D360" s="169" t="s">
        <v>43</v>
      </c>
      <c r="E360" s="147">
        <f t="shared" ref="E360" si="985">E186+E193</f>
        <v>0</v>
      </c>
      <c r="F360" s="147">
        <f t="shared" si="850"/>
        <v>0</v>
      </c>
      <c r="G360" s="170"/>
      <c r="H360" s="147">
        <f t="shared" ref="H360:I360" si="986">H186+H193</f>
        <v>0</v>
      </c>
      <c r="I360" s="147">
        <f t="shared" si="986"/>
        <v>0</v>
      </c>
      <c r="J360" s="170"/>
      <c r="K360" s="147">
        <f t="shared" ref="K360:L360" si="987">K186+K193</f>
        <v>0</v>
      </c>
      <c r="L360" s="147">
        <f t="shared" si="987"/>
        <v>0</v>
      </c>
      <c r="M360" s="170"/>
      <c r="N360" s="147">
        <f t="shared" ref="N360:O360" si="988">N186+N193</f>
        <v>0</v>
      </c>
      <c r="O360" s="147">
        <f t="shared" si="988"/>
        <v>0</v>
      </c>
      <c r="P360" s="170"/>
      <c r="Q360" s="147">
        <f t="shared" ref="Q360:R360" si="989">Q186+Q193</f>
        <v>0</v>
      </c>
      <c r="R360" s="147">
        <f t="shared" si="989"/>
        <v>0</v>
      </c>
      <c r="S360" s="170"/>
      <c r="T360" s="147">
        <f t="shared" ref="T360:U360" si="990">T186+T193</f>
        <v>0</v>
      </c>
      <c r="U360" s="147">
        <f t="shared" si="990"/>
        <v>0</v>
      </c>
      <c r="V360" s="170"/>
      <c r="W360" s="147">
        <f t="shared" ref="W360:X360" si="991">W186+W193</f>
        <v>0</v>
      </c>
      <c r="X360" s="147">
        <f t="shared" si="991"/>
        <v>0</v>
      </c>
      <c r="Y360" s="170"/>
      <c r="Z360" s="147">
        <f t="shared" ref="Z360:AA360" si="992">Z186+Z193</f>
        <v>0</v>
      </c>
      <c r="AA360" s="147">
        <f t="shared" si="992"/>
        <v>0</v>
      </c>
      <c r="AB360" s="170"/>
      <c r="AC360" s="148"/>
      <c r="AD360" s="148"/>
      <c r="AE360" s="147">
        <f t="shared" ref="AE360:AF360" si="993">AE186+AE193</f>
        <v>0</v>
      </c>
      <c r="AF360" s="147">
        <f t="shared" si="993"/>
        <v>0</v>
      </c>
      <c r="AG360" s="170"/>
      <c r="AH360" s="148"/>
      <c r="AI360" s="148"/>
      <c r="AJ360" s="147">
        <f t="shared" ref="AJ360:AK360" si="994">AJ186+AJ193</f>
        <v>0</v>
      </c>
      <c r="AK360" s="147">
        <f t="shared" si="994"/>
        <v>0</v>
      </c>
      <c r="AL360" s="170"/>
      <c r="AM360" s="148"/>
      <c r="AN360" s="148"/>
      <c r="AO360" s="147">
        <f t="shared" ref="AO360:AP360" si="995">AO186+AO193</f>
        <v>0</v>
      </c>
      <c r="AP360" s="147">
        <f t="shared" si="995"/>
        <v>0</v>
      </c>
      <c r="AQ360" s="170"/>
      <c r="AR360" s="147">
        <f t="shared" ref="AR360:AS360" si="996">AR186+AR193</f>
        <v>0</v>
      </c>
      <c r="AS360" s="147">
        <f t="shared" si="996"/>
        <v>0</v>
      </c>
      <c r="AT360" s="170"/>
      <c r="AU360" s="148"/>
      <c r="AV360" s="148"/>
      <c r="AW360" s="147">
        <f t="shared" ref="AW360:AX360" si="997">AW186+AW193</f>
        <v>0</v>
      </c>
      <c r="AX360" s="147">
        <f t="shared" si="997"/>
        <v>0</v>
      </c>
      <c r="AY360" s="170"/>
      <c r="AZ360" s="371"/>
    </row>
    <row r="361" spans="1:53">
      <c r="A361" s="381" t="s">
        <v>319</v>
      </c>
      <c r="B361" s="382"/>
      <c r="C361" s="383"/>
      <c r="D361" s="184" t="s">
        <v>41</v>
      </c>
      <c r="E361" s="147">
        <f>E362+E363+E364</f>
        <v>17394.599999999999</v>
      </c>
      <c r="F361" s="147">
        <f t="shared" si="850"/>
        <v>5218.3890000000001</v>
      </c>
      <c r="G361" s="175">
        <f>F361/E361</f>
        <v>0.30000051740195238</v>
      </c>
      <c r="H361" s="147">
        <f>H362+H363+H364</f>
        <v>0</v>
      </c>
      <c r="I361" s="147">
        <f>I362+I363+I364</f>
        <v>0</v>
      </c>
      <c r="J361" s="175"/>
      <c r="K361" s="147">
        <f>K362+K363+K364</f>
        <v>0</v>
      </c>
      <c r="L361" s="147">
        <f>L362+L363+L364</f>
        <v>0</v>
      </c>
      <c r="M361" s="175"/>
      <c r="N361" s="147">
        <f>N362+N363+N364</f>
        <v>0</v>
      </c>
      <c r="O361" s="147">
        <f>O362+O363+O364</f>
        <v>0</v>
      </c>
      <c r="P361" s="175"/>
      <c r="Q361" s="147">
        <f>Q362+Q363+Q364</f>
        <v>5218.3890000000001</v>
      </c>
      <c r="R361" s="147">
        <f>R362+R363+R364</f>
        <v>5218.3890000000001</v>
      </c>
      <c r="S361" s="175"/>
      <c r="T361" s="147">
        <f>T362+T363+T364</f>
        <v>0</v>
      </c>
      <c r="U361" s="147">
        <f>U362+U363+U364</f>
        <v>0</v>
      </c>
      <c r="V361" s="175"/>
      <c r="W361" s="147">
        <f>W362+W363+W364</f>
        <v>0</v>
      </c>
      <c r="X361" s="147">
        <f>X362+X363+X364</f>
        <v>0</v>
      </c>
      <c r="Y361" s="175"/>
      <c r="Z361" s="147">
        <f>Z362+Z363+Z364</f>
        <v>0</v>
      </c>
      <c r="AA361" s="147">
        <f>AA362+AA363+AA364</f>
        <v>0</v>
      </c>
      <c r="AB361" s="175" t="e">
        <f>AA361/Z361</f>
        <v>#DIV/0!</v>
      </c>
      <c r="AC361" s="168"/>
      <c r="AD361" s="168"/>
      <c r="AE361" s="147">
        <f>AE362+AE363+AE364</f>
        <v>0</v>
      </c>
      <c r="AF361" s="147">
        <f>AF362+AF363+AF364</f>
        <v>0</v>
      </c>
      <c r="AG361" s="175" t="e">
        <f>AF361/AE361</f>
        <v>#DIV/0!</v>
      </c>
      <c r="AH361" s="168"/>
      <c r="AI361" s="168"/>
      <c r="AJ361" s="147">
        <f>AJ362+AJ363+AJ364</f>
        <v>0</v>
      </c>
      <c r="AK361" s="147">
        <f>AK362+AK363+AK364</f>
        <v>0</v>
      </c>
      <c r="AL361" s="175" t="e">
        <f>AK361/AJ361</f>
        <v>#DIV/0!</v>
      </c>
      <c r="AM361" s="168"/>
      <c r="AN361" s="168"/>
      <c r="AO361" s="147">
        <f>AO362+AO363+AO364</f>
        <v>0</v>
      </c>
      <c r="AP361" s="147">
        <f>AP362+AP363+AP364</f>
        <v>0</v>
      </c>
      <c r="AQ361" s="175" t="e">
        <f>AP361/AO361</f>
        <v>#DIV/0!</v>
      </c>
      <c r="AR361" s="147">
        <f>AR362+AR363+AR364</f>
        <v>0</v>
      </c>
      <c r="AS361" s="147">
        <f>AS362+AS363+AS364</f>
        <v>0</v>
      </c>
      <c r="AT361" s="175" t="e">
        <f>AS361/AR361</f>
        <v>#DIV/0!</v>
      </c>
      <c r="AU361" s="168"/>
      <c r="AV361" s="168"/>
      <c r="AW361" s="147">
        <f>AW362+AW363+AW364</f>
        <v>12176.210999999999</v>
      </c>
      <c r="AX361" s="147">
        <f>AX362+AX363+AX364</f>
        <v>0</v>
      </c>
      <c r="AY361" s="175">
        <f>AX361/AW361</f>
        <v>0</v>
      </c>
      <c r="AZ361" s="369"/>
    </row>
    <row r="362" spans="1:53" s="111" customFormat="1" ht="33.75" customHeight="1">
      <c r="A362" s="384"/>
      <c r="B362" s="385"/>
      <c r="C362" s="386"/>
      <c r="D362" s="176" t="s">
        <v>37</v>
      </c>
      <c r="E362" s="147">
        <f>E136</f>
        <v>0</v>
      </c>
      <c r="F362" s="147">
        <f t="shared" si="850"/>
        <v>0</v>
      </c>
      <c r="G362" s="170"/>
      <c r="H362" s="147">
        <f>H136</f>
        <v>0</v>
      </c>
      <c r="I362" s="147">
        <f>I136</f>
        <v>0</v>
      </c>
      <c r="J362" s="170"/>
      <c r="K362" s="147">
        <f>K136</f>
        <v>0</v>
      </c>
      <c r="L362" s="147">
        <f>L136</f>
        <v>0</v>
      </c>
      <c r="M362" s="170"/>
      <c r="N362" s="147">
        <f>N136</f>
        <v>0</v>
      </c>
      <c r="O362" s="147">
        <f>O136</f>
        <v>0</v>
      </c>
      <c r="P362" s="170"/>
      <c r="Q362" s="147">
        <f>Q136</f>
        <v>0</v>
      </c>
      <c r="R362" s="147">
        <f>R136</f>
        <v>0</v>
      </c>
      <c r="S362" s="170"/>
      <c r="T362" s="147">
        <f>T136</f>
        <v>0</v>
      </c>
      <c r="U362" s="147">
        <f>U136</f>
        <v>0</v>
      </c>
      <c r="V362" s="170"/>
      <c r="W362" s="147">
        <f>W136</f>
        <v>0</v>
      </c>
      <c r="X362" s="147">
        <f>X136</f>
        <v>0</v>
      </c>
      <c r="Y362" s="170"/>
      <c r="Z362" s="147">
        <f>Z136</f>
        <v>0</v>
      </c>
      <c r="AA362" s="147">
        <f>AA136</f>
        <v>0</v>
      </c>
      <c r="AB362" s="170"/>
      <c r="AC362" s="148"/>
      <c r="AD362" s="148"/>
      <c r="AE362" s="147">
        <f>AE136</f>
        <v>0</v>
      </c>
      <c r="AF362" s="147">
        <f>AF136</f>
        <v>0</v>
      </c>
      <c r="AG362" s="170"/>
      <c r="AH362" s="148"/>
      <c r="AI362" s="148"/>
      <c r="AJ362" s="147">
        <f>AJ136</f>
        <v>0</v>
      </c>
      <c r="AK362" s="147">
        <f>AK136</f>
        <v>0</v>
      </c>
      <c r="AL362" s="170"/>
      <c r="AM362" s="148"/>
      <c r="AN362" s="148"/>
      <c r="AO362" s="147">
        <f>AO136</f>
        <v>0</v>
      </c>
      <c r="AP362" s="147">
        <f>AP136</f>
        <v>0</v>
      </c>
      <c r="AQ362" s="170"/>
      <c r="AR362" s="147">
        <f>AR136</f>
        <v>0</v>
      </c>
      <c r="AS362" s="147">
        <f>AS136</f>
        <v>0</v>
      </c>
      <c r="AT362" s="170"/>
      <c r="AU362" s="148"/>
      <c r="AV362" s="148"/>
      <c r="AW362" s="147">
        <f>AW136</f>
        <v>0</v>
      </c>
      <c r="AX362" s="147">
        <f>AX136</f>
        <v>0</v>
      </c>
      <c r="AY362" s="170"/>
      <c r="AZ362" s="370"/>
      <c r="BA362" s="214"/>
    </row>
    <row r="363" spans="1:53" s="111" customFormat="1" ht="19.5" customHeight="1">
      <c r="A363" s="384"/>
      <c r="B363" s="385"/>
      <c r="C363" s="386"/>
      <c r="D363" s="179" t="s">
        <v>2</v>
      </c>
      <c r="E363" s="147">
        <f t="shared" ref="E363" si="998">E137</f>
        <v>17394.599999999999</v>
      </c>
      <c r="F363" s="147">
        <f t="shared" si="850"/>
        <v>5218.3890000000001</v>
      </c>
      <c r="G363" s="289">
        <f>F363/E363</f>
        <v>0.30000051740195238</v>
      </c>
      <c r="H363" s="147">
        <f t="shared" ref="H363:I363" si="999">H137</f>
        <v>0</v>
      </c>
      <c r="I363" s="147">
        <f t="shared" si="999"/>
        <v>0</v>
      </c>
      <c r="J363" s="180"/>
      <c r="K363" s="147">
        <f t="shared" ref="K363:L363" si="1000">K137</f>
        <v>0</v>
      </c>
      <c r="L363" s="147">
        <f t="shared" si="1000"/>
        <v>0</v>
      </c>
      <c r="M363" s="180"/>
      <c r="N363" s="147">
        <f t="shared" ref="N363:O363" si="1001">N137</f>
        <v>0</v>
      </c>
      <c r="O363" s="147">
        <f t="shared" si="1001"/>
        <v>0</v>
      </c>
      <c r="P363" s="180"/>
      <c r="Q363" s="147">
        <f t="shared" ref="Q363:R363" si="1002">Q137</f>
        <v>5218.3890000000001</v>
      </c>
      <c r="R363" s="147">
        <f t="shared" si="1002"/>
        <v>5218.3890000000001</v>
      </c>
      <c r="S363" s="180"/>
      <c r="T363" s="147">
        <f t="shared" ref="T363:U363" si="1003">T137</f>
        <v>0</v>
      </c>
      <c r="U363" s="147">
        <f t="shared" si="1003"/>
        <v>0</v>
      </c>
      <c r="V363" s="180"/>
      <c r="W363" s="147">
        <f t="shared" ref="W363:X363" si="1004">W137</f>
        <v>0</v>
      </c>
      <c r="X363" s="147">
        <f t="shared" si="1004"/>
        <v>0</v>
      </c>
      <c r="Y363" s="180"/>
      <c r="Z363" s="147">
        <f t="shared" ref="Z363:AA363" si="1005">Z137</f>
        <v>0</v>
      </c>
      <c r="AA363" s="147">
        <f t="shared" si="1005"/>
        <v>0</v>
      </c>
      <c r="AB363" s="180"/>
      <c r="AC363" s="148"/>
      <c r="AD363" s="148"/>
      <c r="AE363" s="147">
        <f t="shared" ref="AE363:AF363" si="1006">AE137</f>
        <v>0</v>
      </c>
      <c r="AF363" s="147">
        <f t="shared" si="1006"/>
        <v>0</v>
      </c>
      <c r="AG363" s="180"/>
      <c r="AH363" s="148"/>
      <c r="AI363" s="148"/>
      <c r="AJ363" s="147">
        <f t="shared" ref="AJ363:AK363" si="1007">AJ137</f>
        <v>0</v>
      </c>
      <c r="AK363" s="147">
        <f t="shared" si="1007"/>
        <v>0</v>
      </c>
      <c r="AL363" s="180"/>
      <c r="AM363" s="148"/>
      <c r="AN363" s="148"/>
      <c r="AO363" s="147">
        <f t="shared" ref="AO363:AP363" si="1008">AO137</f>
        <v>0</v>
      </c>
      <c r="AP363" s="147">
        <f t="shared" si="1008"/>
        <v>0</v>
      </c>
      <c r="AQ363" s="175" t="e">
        <f>AP363/AO363</f>
        <v>#DIV/0!</v>
      </c>
      <c r="AR363" s="147">
        <f t="shared" ref="AR363:AS363" si="1009">AR137</f>
        <v>0</v>
      </c>
      <c r="AS363" s="147">
        <f t="shared" si="1009"/>
        <v>0</v>
      </c>
      <c r="AT363" s="180"/>
      <c r="AU363" s="148"/>
      <c r="AV363" s="148"/>
      <c r="AW363" s="147">
        <f t="shared" ref="AW363:AX363" si="1010">AW137</f>
        <v>12176.210999999999</v>
      </c>
      <c r="AX363" s="147">
        <f t="shared" si="1010"/>
        <v>0</v>
      </c>
      <c r="AY363" s="180">
        <f>AX363/AW363</f>
        <v>0</v>
      </c>
      <c r="AZ363" s="370"/>
      <c r="BA363" s="214"/>
    </row>
    <row r="364" spans="1:53" ht="40.5" customHeight="1">
      <c r="A364" s="384"/>
      <c r="B364" s="385"/>
      <c r="C364" s="386"/>
      <c r="D364" s="294" t="s">
        <v>284</v>
      </c>
      <c r="E364" s="147">
        <f t="shared" ref="E364" si="1011">E138</f>
        <v>0</v>
      </c>
      <c r="F364" s="147">
        <f t="shared" si="850"/>
        <v>0</v>
      </c>
      <c r="G364" s="180"/>
      <c r="H364" s="147">
        <f t="shared" ref="H364:I364" si="1012">H138</f>
        <v>0</v>
      </c>
      <c r="I364" s="147">
        <f t="shared" si="1012"/>
        <v>0</v>
      </c>
      <c r="J364" s="180"/>
      <c r="K364" s="147">
        <f t="shared" ref="K364:L364" si="1013">K138</f>
        <v>0</v>
      </c>
      <c r="L364" s="147">
        <f t="shared" si="1013"/>
        <v>0</v>
      </c>
      <c r="M364" s="180"/>
      <c r="N364" s="147">
        <f t="shared" ref="N364:O364" si="1014">N138</f>
        <v>0</v>
      </c>
      <c r="O364" s="147">
        <f t="shared" si="1014"/>
        <v>0</v>
      </c>
      <c r="P364" s="180"/>
      <c r="Q364" s="147">
        <f t="shared" ref="Q364:R364" si="1015">Q138</f>
        <v>0</v>
      </c>
      <c r="R364" s="147">
        <f t="shared" si="1015"/>
        <v>0</v>
      </c>
      <c r="S364" s="180"/>
      <c r="T364" s="147">
        <f t="shared" ref="T364:U364" si="1016">T138</f>
        <v>0</v>
      </c>
      <c r="U364" s="147">
        <f t="shared" si="1016"/>
        <v>0</v>
      </c>
      <c r="V364" s="180"/>
      <c r="W364" s="147">
        <f t="shared" ref="W364:X364" si="1017">W138</f>
        <v>0</v>
      </c>
      <c r="X364" s="147">
        <f t="shared" si="1017"/>
        <v>0</v>
      </c>
      <c r="Y364" s="180"/>
      <c r="Z364" s="147">
        <f t="shared" ref="Z364:AA364" si="1018">Z138</f>
        <v>0</v>
      </c>
      <c r="AA364" s="147">
        <f t="shared" si="1018"/>
        <v>0</v>
      </c>
      <c r="AB364" s="180"/>
      <c r="AC364" s="148"/>
      <c r="AD364" s="148"/>
      <c r="AE364" s="147">
        <f t="shared" ref="AE364:AF364" si="1019">AE138</f>
        <v>0</v>
      </c>
      <c r="AF364" s="147">
        <f t="shared" si="1019"/>
        <v>0</v>
      </c>
      <c r="AG364" s="180"/>
      <c r="AH364" s="148"/>
      <c r="AI364" s="148"/>
      <c r="AJ364" s="147">
        <f t="shared" ref="AJ364:AK364" si="1020">AJ138</f>
        <v>0</v>
      </c>
      <c r="AK364" s="147">
        <f t="shared" si="1020"/>
        <v>0</v>
      </c>
      <c r="AL364" s="180"/>
      <c r="AM364" s="148"/>
      <c r="AN364" s="148"/>
      <c r="AO364" s="147">
        <f t="shared" ref="AO364:AP364" si="1021">AO138</f>
        <v>0</v>
      </c>
      <c r="AP364" s="147">
        <f t="shared" si="1021"/>
        <v>0</v>
      </c>
      <c r="AQ364" s="180"/>
      <c r="AR364" s="147">
        <f t="shared" ref="AR364:AS364" si="1022">AR138</f>
        <v>0</v>
      </c>
      <c r="AS364" s="147">
        <f t="shared" si="1022"/>
        <v>0</v>
      </c>
      <c r="AT364" s="180"/>
      <c r="AU364" s="148"/>
      <c r="AV364" s="148"/>
      <c r="AW364" s="147">
        <f t="shared" ref="AW364:AX364" si="1023">AW138</f>
        <v>0</v>
      </c>
      <c r="AX364" s="147">
        <f t="shared" si="1023"/>
        <v>0</v>
      </c>
      <c r="AY364" s="180"/>
      <c r="AZ364" s="370"/>
    </row>
    <row r="365" spans="1:53" ht="19.5" customHeight="1">
      <c r="A365" s="384"/>
      <c r="B365" s="385"/>
      <c r="C365" s="386"/>
      <c r="D365" s="294" t="s">
        <v>289</v>
      </c>
      <c r="E365" s="147">
        <f t="shared" ref="E365" si="1024">E139</f>
        <v>0</v>
      </c>
      <c r="F365" s="147">
        <f t="shared" si="850"/>
        <v>0</v>
      </c>
      <c r="G365" s="152"/>
      <c r="H365" s="147">
        <f t="shared" ref="H365:I365" si="1025">H139</f>
        <v>0</v>
      </c>
      <c r="I365" s="147">
        <f t="shared" si="1025"/>
        <v>0</v>
      </c>
      <c r="J365" s="152"/>
      <c r="K365" s="147">
        <f t="shared" ref="K365:L365" si="1026">K139</f>
        <v>0</v>
      </c>
      <c r="L365" s="147">
        <f t="shared" si="1026"/>
        <v>0</v>
      </c>
      <c r="M365" s="152"/>
      <c r="N365" s="147">
        <f t="shared" ref="N365:O365" si="1027">N139</f>
        <v>0</v>
      </c>
      <c r="O365" s="147">
        <f t="shared" si="1027"/>
        <v>0</v>
      </c>
      <c r="P365" s="152"/>
      <c r="Q365" s="147">
        <f t="shared" ref="Q365:R365" si="1028">Q139</f>
        <v>0</v>
      </c>
      <c r="R365" s="147">
        <f t="shared" si="1028"/>
        <v>0</v>
      </c>
      <c r="S365" s="152"/>
      <c r="T365" s="147">
        <f t="shared" ref="T365:U365" si="1029">T139</f>
        <v>0</v>
      </c>
      <c r="U365" s="147">
        <f t="shared" si="1029"/>
        <v>0</v>
      </c>
      <c r="V365" s="152"/>
      <c r="W365" s="147">
        <f t="shared" ref="W365:X365" si="1030">W139</f>
        <v>0</v>
      </c>
      <c r="X365" s="147">
        <f t="shared" si="1030"/>
        <v>0</v>
      </c>
      <c r="Y365" s="152"/>
      <c r="Z365" s="147">
        <f t="shared" ref="Z365:AA365" si="1031">Z139</f>
        <v>0</v>
      </c>
      <c r="AA365" s="147">
        <f t="shared" si="1031"/>
        <v>0</v>
      </c>
      <c r="AB365" s="152"/>
      <c r="AC365" s="148"/>
      <c r="AD365" s="148"/>
      <c r="AE365" s="147">
        <f t="shared" ref="AE365:AF365" si="1032">AE139</f>
        <v>0</v>
      </c>
      <c r="AF365" s="147">
        <f t="shared" si="1032"/>
        <v>0</v>
      </c>
      <c r="AG365" s="152"/>
      <c r="AH365" s="148"/>
      <c r="AI365" s="148"/>
      <c r="AJ365" s="147">
        <f t="shared" ref="AJ365:AK365" si="1033">AJ139</f>
        <v>0</v>
      </c>
      <c r="AK365" s="147">
        <f t="shared" si="1033"/>
        <v>0</v>
      </c>
      <c r="AL365" s="152"/>
      <c r="AM365" s="148"/>
      <c r="AN365" s="148"/>
      <c r="AO365" s="147">
        <f t="shared" ref="AO365:AP365" si="1034">AO139</f>
        <v>0</v>
      </c>
      <c r="AP365" s="147">
        <f t="shared" si="1034"/>
        <v>0</v>
      </c>
      <c r="AQ365" s="152"/>
      <c r="AR365" s="147">
        <f t="shared" ref="AR365:AS365" si="1035">AR139</f>
        <v>0</v>
      </c>
      <c r="AS365" s="147">
        <f t="shared" si="1035"/>
        <v>0</v>
      </c>
      <c r="AT365" s="152"/>
      <c r="AU365" s="148"/>
      <c r="AV365" s="148"/>
      <c r="AW365" s="147">
        <f t="shared" ref="AW365:AX365" si="1036">AW139</f>
        <v>0</v>
      </c>
      <c r="AX365" s="147">
        <f t="shared" si="1036"/>
        <v>0</v>
      </c>
      <c r="AY365" s="152"/>
      <c r="AZ365" s="370"/>
    </row>
    <row r="366" spans="1:53" ht="55.5" customHeight="1">
      <c r="A366" s="384"/>
      <c r="B366" s="385"/>
      <c r="C366" s="386"/>
      <c r="D366" s="294" t="s">
        <v>285</v>
      </c>
      <c r="E366" s="147">
        <f t="shared" ref="E366" si="1037">E140</f>
        <v>0</v>
      </c>
      <c r="F366" s="147">
        <f t="shared" si="850"/>
        <v>0</v>
      </c>
      <c r="G366" s="152"/>
      <c r="H366" s="147">
        <f t="shared" ref="H366:I366" si="1038">H140</f>
        <v>0</v>
      </c>
      <c r="I366" s="147">
        <f t="shared" si="1038"/>
        <v>0</v>
      </c>
      <c r="J366" s="152"/>
      <c r="K366" s="147">
        <f t="shared" ref="K366:L366" si="1039">K140</f>
        <v>0</v>
      </c>
      <c r="L366" s="147">
        <f t="shared" si="1039"/>
        <v>0</v>
      </c>
      <c r="M366" s="152"/>
      <c r="N366" s="147">
        <f t="shared" ref="N366:O366" si="1040">N140</f>
        <v>0</v>
      </c>
      <c r="O366" s="147">
        <f t="shared" si="1040"/>
        <v>0</v>
      </c>
      <c r="P366" s="152"/>
      <c r="Q366" s="147">
        <f t="shared" ref="Q366:R366" si="1041">Q140</f>
        <v>0</v>
      </c>
      <c r="R366" s="147">
        <f t="shared" si="1041"/>
        <v>0</v>
      </c>
      <c r="S366" s="152"/>
      <c r="T366" s="147">
        <f t="shared" ref="T366:U366" si="1042">T140</f>
        <v>0</v>
      </c>
      <c r="U366" s="147">
        <f t="shared" si="1042"/>
        <v>0</v>
      </c>
      <c r="V366" s="152"/>
      <c r="W366" s="147">
        <f t="shared" ref="W366:X366" si="1043">W140</f>
        <v>0</v>
      </c>
      <c r="X366" s="147">
        <f t="shared" si="1043"/>
        <v>0</v>
      </c>
      <c r="Y366" s="152"/>
      <c r="Z366" s="147">
        <f t="shared" ref="Z366:AA366" si="1044">Z140</f>
        <v>0</v>
      </c>
      <c r="AA366" s="147">
        <f t="shared" si="1044"/>
        <v>0</v>
      </c>
      <c r="AB366" s="152"/>
      <c r="AC366" s="148"/>
      <c r="AD366" s="148"/>
      <c r="AE366" s="147">
        <f t="shared" ref="AE366:AF366" si="1045">AE140</f>
        <v>0</v>
      </c>
      <c r="AF366" s="147">
        <f t="shared" si="1045"/>
        <v>0</v>
      </c>
      <c r="AG366" s="152"/>
      <c r="AH366" s="148"/>
      <c r="AI366" s="148"/>
      <c r="AJ366" s="147">
        <f t="shared" ref="AJ366:AK366" si="1046">AJ140</f>
        <v>0</v>
      </c>
      <c r="AK366" s="147">
        <f t="shared" si="1046"/>
        <v>0</v>
      </c>
      <c r="AL366" s="152"/>
      <c r="AM366" s="148"/>
      <c r="AN366" s="148"/>
      <c r="AO366" s="147">
        <f t="shared" ref="AO366:AP366" si="1047">AO140</f>
        <v>0</v>
      </c>
      <c r="AP366" s="147">
        <f t="shared" si="1047"/>
        <v>0</v>
      </c>
      <c r="AQ366" s="152"/>
      <c r="AR366" s="147">
        <f t="shared" ref="AR366:AS366" si="1048">AR140</f>
        <v>0</v>
      </c>
      <c r="AS366" s="147">
        <f t="shared" si="1048"/>
        <v>0</v>
      </c>
      <c r="AT366" s="152"/>
      <c r="AU366" s="148"/>
      <c r="AV366" s="148"/>
      <c r="AW366" s="147">
        <f t="shared" ref="AW366:AX366" si="1049">AW140</f>
        <v>0</v>
      </c>
      <c r="AX366" s="147">
        <f t="shared" si="1049"/>
        <v>0</v>
      </c>
      <c r="AY366" s="152"/>
      <c r="AZ366" s="370"/>
    </row>
    <row r="367" spans="1:53" ht="31.2">
      <c r="A367" s="387"/>
      <c r="B367" s="388"/>
      <c r="C367" s="389"/>
      <c r="D367" s="169" t="s">
        <v>43</v>
      </c>
      <c r="E367" s="147">
        <f t="shared" ref="E367" si="1050">E141</f>
        <v>0</v>
      </c>
      <c r="F367" s="147">
        <f t="shared" si="850"/>
        <v>0</v>
      </c>
      <c r="G367" s="170"/>
      <c r="H367" s="147">
        <f t="shared" ref="H367:I367" si="1051">H141</f>
        <v>0</v>
      </c>
      <c r="I367" s="147">
        <f t="shared" si="1051"/>
        <v>0</v>
      </c>
      <c r="J367" s="170"/>
      <c r="K367" s="147">
        <f t="shared" ref="K367:L367" si="1052">K141</f>
        <v>0</v>
      </c>
      <c r="L367" s="147">
        <f t="shared" si="1052"/>
        <v>0</v>
      </c>
      <c r="M367" s="170"/>
      <c r="N367" s="147">
        <f t="shared" ref="N367:O367" si="1053">N141</f>
        <v>0</v>
      </c>
      <c r="O367" s="147">
        <f t="shared" si="1053"/>
        <v>0</v>
      </c>
      <c r="P367" s="170"/>
      <c r="Q367" s="147">
        <f t="shared" ref="Q367:R367" si="1054">Q141</f>
        <v>0</v>
      </c>
      <c r="R367" s="147">
        <f t="shared" si="1054"/>
        <v>0</v>
      </c>
      <c r="S367" s="170"/>
      <c r="T367" s="147">
        <f t="shared" ref="T367:U367" si="1055">T141</f>
        <v>0</v>
      </c>
      <c r="U367" s="147">
        <f t="shared" si="1055"/>
        <v>0</v>
      </c>
      <c r="V367" s="170"/>
      <c r="W367" s="147">
        <f t="shared" ref="W367:X367" si="1056">W141</f>
        <v>0</v>
      </c>
      <c r="X367" s="147">
        <f t="shared" si="1056"/>
        <v>0</v>
      </c>
      <c r="Y367" s="170"/>
      <c r="Z367" s="147">
        <f t="shared" ref="Z367:AA367" si="1057">Z141</f>
        <v>0</v>
      </c>
      <c r="AA367" s="147">
        <f t="shared" si="1057"/>
        <v>0</v>
      </c>
      <c r="AB367" s="170"/>
      <c r="AC367" s="148"/>
      <c r="AD367" s="148"/>
      <c r="AE367" s="147">
        <f t="shared" ref="AE367:AF367" si="1058">AE141</f>
        <v>0</v>
      </c>
      <c r="AF367" s="147">
        <f t="shared" si="1058"/>
        <v>0</v>
      </c>
      <c r="AG367" s="170"/>
      <c r="AH367" s="148"/>
      <c r="AI367" s="148"/>
      <c r="AJ367" s="147">
        <f t="shared" ref="AJ367:AK367" si="1059">AJ141</f>
        <v>0</v>
      </c>
      <c r="AK367" s="147">
        <f t="shared" si="1059"/>
        <v>0</v>
      </c>
      <c r="AL367" s="170"/>
      <c r="AM367" s="148"/>
      <c r="AN367" s="148"/>
      <c r="AO367" s="147">
        <f t="shared" ref="AO367:AP367" si="1060">AO141</f>
        <v>0</v>
      </c>
      <c r="AP367" s="147">
        <f t="shared" si="1060"/>
        <v>0</v>
      </c>
      <c r="AQ367" s="170"/>
      <c r="AR367" s="147">
        <f t="shared" ref="AR367:AS367" si="1061">AR141</f>
        <v>0</v>
      </c>
      <c r="AS367" s="147">
        <f t="shared" si="1061"/>
        <v>0</v>
      </c>
      <c r="AT367" s="170"/>
      <c r="AU367" s="148"/>
      <c r="AV367" s="148"/>
      <c r="AW367" s="147">
        <f t="shared" ref="AW367:AX367" si="1062">AW141</f>
        <v>0</v>
      </c>
      <c r="AX367" s="147">
        <f t="shared" si="1062"/>
        <v>0</v>
      </c>
      <c r="AY367" s="170"/>
      <c r="AZ367" s="371"/>
    </row>
    <row r="368" spans="1:53">
      <c r="A368" s="295"/>
      <c r="B368" s="295"/>
      <c r="C368" s="295"/>
      <c r="D368" s="199"/>
      <c r="E368" s="201"/>
      <c r="F368" s="201"/>
      <c r="G368" s="202"/>
      <c r="H368" s="183"/>
      <c r="I368" s="183"/>
      <c r="J368" s="202"/>
      <c r="K368" s="183"/>
      <c r="L368" s="183"/>
      <c r="M368" s="202"/>
      <c r="N368" s="183"/>
      <c r="O368" s="183"/>
      <c r="P368" s="202"/>
      <c r="Q368" s="183"/>
      <c r="R368" s="183"/>
      <c r="S368" s="202"/>
      <c r="T368" s="183"/>
      <c r="U368" s="183"/>
      <c r="V368" s="202"/>
      <c r="W368" s="183"/>
      <c r="X368" s="183"/>
      <c r="Y368" s="202"/>
      <c r="Z368" s="183"/>
      <c r="AA368" s="183"/>
      <c r="AB368" s="202"/>
      <c r="AC368" s="202"/>
      <c r="AD368" s="202"/>
      <c r="AE368" s="183"/>
      <c r="AF368" s="183"/>
      <c r="AG368" s="202"/>
      <c r="AH368" s="202"/>
      <c r="AI368" s="202"/>
      <c r="AJ368" s="183"/>
      <c r="AK368" s="183"/>
      <c r="AL368" s="202"/>
      <c r="AM368" s="202"/>
      <c r="AN368" s="202"/>
      <c r="AO368" s="183"/>
      <c r="AP368" s="202"/>
      <c r="AQ368" s="202"/>
      <c r="AR368" s="183"/>
      <c r="AS368" s="183"/>
      <c r="AT368" s="202"/>
      <c r="AU368" s="202"/>
      <c r="AV368" s="202"/>
      <c r="AW368" s="183"/>
      <c r="AX368" s="183"/>
      <c r="AY368" s="202"/>
      <c r="AZ368" s="199"/>
    </row>
    <row r="369" spans="1:52">
      <c r="A369" s="110"/>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220"/>
      <c r="AY369" s="220"/>
      <c r="AZ369" s="220"/>
    </row>
    <row r="370" spans="1:52" ht="12.75" customHeight="1">
      <c r="A370" s="110"/>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c r="AA370" s="220"/>
      <c r="AB370" s="220"/>
      <c r="AC370" s="220"/>
      <c r="AD370" s="220"/>
      <c r="AE370" s="220"/>
      <c r="AF370" s="220"/>
      <c r="AG370" s="220"/>
      <c r="AH370" s="220"/>
      <c r="AI370" s="220"/>
      <c r="AJ370" s="220"/>
      <c r="AK370" s="220"/>
      <c r="AL370" s="220"/>
      <c r="AM370" s="220"/>
      <c r="AN370" s="220"/>
      <c r="AO370" s="220"/>
      <c r="AP370" s="220"/>
      <c r="AQ370" s="220"/>
      <c r="AR370" s="220"/>
      <c r="AS370" s="220"/>
      <c r="AT370" s="220"/>
      <c r="AU370" s="220"/>
      <c r="AV370" s="220"/>
      <c r="AW370" s="220"/>
      <c r="AX370" s="220"/>
      <c r="AY370" s="220"/>
      <c r="AZ370" s="220"/>
    </row>
    <row r="371" spans="1:52" ht="32.25" customHeight="1">
      <c r="A371" s="416" t="s">
        <v>429</v>
      </c>
      <c r="B371" s="416"/>
      <c r="C371" s="416"/>
      <c r="D371" s="416"/>
      <c r="E371" s="416"/>
      <c r="F371" s="416"/>
      <c r="G371" s="416"/>
      <c r="H371" s="416"/>
      <c r="I371" s="416"/>
      <c r="J371" s="416"/>
      <c r="K371" s="416"/>
      <c r="L371" s="416"/>
      <c r="M371" s="416"/>
      <c r="N371" s="416"/>
      <c r="O371" s="416"/>
      <c r="P371" s="416"/>
      <c r="Q371" s="416"/>
      <c r="R371" s="416"/>
      <c r="S371" s="416"/>
      <c r="T371" s="416"/>
      <c r="U371" s="416"/>
      <c r="V371" s="416"/>
      <c r="W371" s="416"/>
      <c r="X371" s="416"/>
      <c r="Y371" s="416"/>
      <c r="Z371" s="416"/>
      <c r="AA371" s="416"/>
      <c r="AB371" s="416"/>
      <c r="AC371" s="416"/>
      <c r="AD371" s="416"/>
      <c r="AE371" s="416"/>
      <c r="AF371" s="416"/>
      <c r="AG371" s="416"/>
      <c r="AH371" s="416"/>
      <c r="AI371" s="416"/>
      <c r="AJ371" s="416"/>
      <c r="AK371" s="416"/>
      <c r="AL371" s="416"/>
      <c r="AM371" s="416"/>
      <c r="AN371" s="416"/>
      <c r="AO371" s="416"/>
      <c r="AP371" s="416"/>
      <c r="AQ371" s="416"/>
      <c r="AR371" s="416"/>
      <c r="AS371" s="416"/>
      <c r="AT371" s="416"/>
      <c r="AU371" s="416"/>
      <c r="AV371" s="416"/>
      <c r="AW371" s="416"/>
      <c r="AX371" s="416"/>
      <c r="AY371" s="416"/>
    </row>
    <row r="372" spans="1:52" ht="28.2">
      <c r="A372" s="296"/>
      <c r="B372" s="296"/>
      <c r="C372" s="296"/>
      <c r="D372" s="296"/>
      <c r="E372" s="296"/>
      <c r="F372" s="296"/>
      <c r="G372" s="296"/>
      <c r="H372" s="296"/>
      <c r="I372" s="296"/>
      <c r="J372" s="296"/>
      <c r="K372" s="296"/>
      <c r="L372" s="296"/>
      <c r="M372" s="296"/>
      <c r="N372" s="296"/>
      <c r="O372" s="296"/>
      <c r="P372" s="296"/>
      <c r="Q372" s="296"/>
      <c r="R372" s="296"/>
      <c r="S372" s="296"/>
      <c r="T372" s="296"/>
      <c r="U372" s="296"/>
      <c r="V372" s="296"/>
      <c r="W372" s="296"/>
      <c r="X372" s="296"/>
      <c r="Y372" s="296"/>
      <c r="Z372" s="296"/>
      <c r="AA372" s="296"/>
      <c r="AB372" s="296"/>
      <c r="AC372" s="296"/>
      <c r="AD372" s="296"/>
      <c r="AE372" s="296"/>
      <c r="AF372" s="296"/>
      <c r="AG372" s="296"/>
      <c r="AH372" s="296"/>
      <c r="AI372" s="296"/>
      <c r="AJ372" s="296"/>
      <c r="AK372" s="296"/>
      <c r="AL372" s="296"/>
      <c r="AM372" s="296"/>
      <c r="AN372" s="296"/>
      <c r="AO372" s="296"/>
      <c r="AP372" s="296"/>
      <c r="AQ372" s="296"/>
      <c r="AR372" s="296"/>
      <c r="AS372" s="296"/>
      <c r="AT372" s="296"/>
      <c r="AU372" s="296"/>
      <c r="AV372" s="296"/>
      <c r="AW372" s="296"/>
      <c r="AX372" s="296"/>
      <c r="AY372" s="296"/>
    </row>
    <row r="373" spans="1:52" ht="28.2">
      <c r="A373" s="265" t="s">
        <v>408</v>
      </c>
      <c r="B373" s="265"/>
      <c r="C373" s="265"/>
      <c r="D373" s="265"/>
      <c r="E373" s="266"/>
      <c r="F373" s="266"/>
      <c r="G373" s="266"/>
      <c r="H373" s="266"/>
      <c r="I373" s="266"/>
      <c r="J373" s="266"/>
      <c r="K373" s="266"/>
      <c r="L373" s="266"/>
      <c r="M373" s="266"/>
      <c r="N373" s="266"/>
      <c r="O373" s="266"/>
      <c r="P373" s="266"/>
      <c r="Q373" s="266"/>
      <c r="R373" s="266"/>
      <c r="S373" s="266"/>
      <c r="T373" s="266"/>
      <c r="U373" s="266"/>
      <c r="V373" s="266"/>
      <c r="W373" s="266"/>
      <c r="X373" s="266"/>
      <c r="Y373" s="266"/>
      <c r="Z373" s="266"/>
      <c r="AA373" s="266"/>
      <c r="AB373" s="266"/>
      <c r="AC373" s="266"/>
      <c r="AD373" s="266"/>
      <c r="AE373" s="266"/>
      <c r="AF373" s="266"/>
      <c r="AG373" s="266"/>
      <c r="AH373" s="266"/>
      <c r="AI373" s="266"/>
      <c r="AJ373" s="266"/>
      <c r="AK373" s="266"/>
      <c r="AL373" s="266"/>
      <c r="AM373" s="266"/>
      <c r="AN373" s="266"/>
      <c r="AO373" s="266"/>
      <c r="AP373" s="266"/>
      <c r="AQ373" s="266"/>
      <c r="AR373" s="266"/>
      <c r="AS373" s="266"/>
      <c r="AT373" s="266"/>
      <c r="AU373" s="266"/>
      <c r="AV373" s="266"/>
      <c r="AW373" s="266"/>
      <c r="AX373" s="266"/>
      <c r="AY373" s="266"/>
      <c r="AZ373" s="120"/>
    </row>
    <row r="374" spans="1:52" ht="28.2">
      <c r="A374" s="267"/>
      <c r="B374" s="268" t="s">
        <v>385</v>
      </c>
      <c r="C374" s="268"/>
      <c r="D374" s="269"/>
      <c r="E374" s="270"/>
      <c r="F374" s="270"/>
      <c r="G374" s="270"/>
      <c r="H374" s="268"/>
      <c r="I374" s="268"/>
      <c r="J374" s="268"/>
      <c r="K374" s="268"/>
      <c r="L374" s="268"/>
      <c r="M374" s="268"/>
      <c r="N374" s="268"/>
      <c r="O374" s="268"/>
      <c r="P374" s="268"/>
      <c r="Q374" s="268"/>
      <c r="R374" s="268"/>
      <c r="S374" s="268"/>
      <c r="T374" s="271"/>
      <c r="U374" s="271"/>
      <c r="V374" s="271"/>
      <c r="W374" s="271"/>
      <c r="X374" s="271"/>
      <c r="Y374" s="271"/>
      <c r="Z374" s="271"/>
      <c r="AA374" s="271"/>
      <c r="AB374" s="271"/>
      <c r="AC374" s="271"/>
      <c r="AD374" s="271"/>
      <c r="AE374" s="271"/>
      <c r="AF374" s="271"/>
      <c r="AG374" s="271"/>
      <c r="AH374" s="271"/>
      <c r="AI374" s="271"/>
      <c r="AJ374" s="271"/>
      <c r="AK374" s="271"/>
      <c r="AL374" s="271"/>
      <c r="AM374" s="271"/>
      <c r="AN374" s="271"/>
      <c r="AO374" s="268"/>
      <c r="AP374" s="268"/>
      <c r="AQ374" s="268"/>
      <c r="AR374" s="268"/>
      <c r="AS374" s="268"/>
      <c r="AT374" s="271"/>
      <c r="AU374" s="271"/>
      <c r="AV374" s="271"/>
      <c r="AW374" s="271"/>
      <c r="AX374" s="271"/>
      <c r="AY374" s="272"/>
    </row>
    <row r="375" spans="1:52" ht="28.2">
      <c r="A375" s="267"/>
      <c r="B375" s="268"/>
      <c r="C375" s="268"/>
      <c r="D375" s="269"/>
      <c r="E375" s="270"/>
      <c r="F375" s="270"/>
      <c r="G375" s="270"/>
      <c r="H375" s="268"/>
      <c r="I375" s="268"/>
      <c r="J375" s="268"/>
      <c r="K375" s="268"/>
      <c r="L375" s="268"/>
      <c r="M375" s="268"/>
      <c r="N375" s="268"/>
      <c r="O375" s="268"/>
      <c r="P375" s="268"/>
      <c r="Q375" s="268"/>
      <c r="R375" s="268"/>
      <c r="S375" s="268"/>
      <c r="T375" s="271"/>
      <c r="U375" s="271"/>
      <c r="V375" s="271"/>
      <c r="W375" s="271"/>
      <c r="X375" s="271"/>
      <c r="Y375" s="271"/>
      <c r="Z375" s="271"/>
      <c r="AA375" s="271"/>
      <c r="AB375" s="271"/>
      <c r="AC375" s="271"/>
      <c r="AD375" s="271"/>
      <c r="AE375" s="271"/>
      <c r="AF375" s="271"/>
      <c r="AG375" s="271"/>
      <c r="AH375" s="271"/>
      <c r="AI375" s="271"/>
      <c r="AJ375" s="271"/>
      <c r="AK375" s="271"/>
      <c r="AL375" s="271"/>
      <c r="AM375" s="271"/>
      <c r="AN375" s="271"/>
      <c r="AO375" s="268"/>
      <c r="AP375" s="268"/>
      <c r="AQ375" s="268"/>
      <c r="AR375" s="268"/>
      <c r="AS375" s="268"/>
      <c r="AT375" s="271"/>
      <c r="AU375" s="271"/>
      <c r="AV375" s="271"/>
      <c r="AW375" s="271"/>
      <c r="AX375" s="271"/>
      <c r="AY375" s="272"/>
    </row>
    <row r="376" spans="1:52" ht="28.2">
      <c r="A376" s="267"/>
      <c r="B376" s="268" t="s">
        <v>290</v>
      </c>
      <c r="C376" s="268"/>
      <c r="D376" s="269"/>
      <c r="E376" s="270"/>
      <c r="F376" s="270"/>
      <c r="G376" s="270"/>
      <c r="H376" s="268"/>
      <c r="I376" s="268"/>
      <c r="J376" s="268"/>
      <c r="K376" s="268"/>
      <c r="L376" s="268"/>
      <c r="M376" s="268"/>
      <c r="N376" s="268"/>
      <c r="O376" s="268"/>
      <c r="P376" s="268"/>
      <c r="Q376" s="268"/>
      <c r="R376" s="268"/>
      <c r="S376" s="268"/>
      <c r="T376" s="271"/>
      <c r="U376" s="271"/>
      <c r="V376" s="271"/>
      <c r="W376" s="271"/>
      <c r="X376" s="271"/>
      <c r="Y376" s="271"/>
      <c r="Z376" s="271"/>
      <c r="AA376" s="271"/>
      <c r="AB376" s="271"/>
      <c r="AC376" s="271"/>
      <c r="AD376" s="271"/>
      <c r="AE376" s="271"/>
      <c r="AF376" s="271"/>
      <c r="AG376" s="271"/>
      <c r="AH376" s="271"/>
      <c r="AI376" s="271"/>
      <c r="AJ376" s="271"/>
      <c r="AK376" s="271"/>
      <c r="AL376" s="271"/>
      <c r="AM376" s="271"/>
      <c r="AN376" s="271"/>
      <c r="AO376" s="268"/>
      <c r="AP376" s="268"/>
      <c r="AQ376" s="268"/>
      <c r="AR376" s="268"/>
      <c r="AS376" s="268"/>
      <c r="AT376" s="271"/>
      <c r="AU376" s="271"/>
      <c r="AV376" s="271"/>
      <c r="AW376" s="271"/>
      <c r="AX376" s="271"/>
      <c r="AY376" s="272"/>
    </row>
    <row r="377" spans="1:52" ht="11.25" customHeight="1">
      <c r="A377" s="267"/>
      <c r="B377" s="268"/>
      <c r="C377" s="268"/>
      <c r="D377" s="269"/>
      <c r="E377" s="270"/>
      <c r="F377" s="270"/>
      <c r="G377" s="270"/>
      <c r="H377" s="268"/>
      <c r="I377" s="268"/>
      <c r="J377" s="268"/>
      <c r="K377" s="268"/>
      <c r="L377" s="268"/>
      <c r="M377" s="268"/>
      <c r="N377" s="268"/>
      <c r="O377" s="268"/>
      <c r="P377" s="268"/>
      <c r="Q377" s="268"/>
      <c r="R377" s="268"/>
      <c r="S377" s="268"/>
      <c r="T377" s="271"/>
      <c r="U377" s="271"/>
      <c r="V377" s="271"/>
      <c r="W377" s="271"/>
      <c r="X377" s="271"/>
      <c r="Y377" s="271"/>
      <c r="Z377" s="271"/>
      <c r="AA377" s="271"/>
      <c r="AB377" s="271"/>
      <c r="AC377" s="271"/>
      <c r="AD377" s="271"/>
      <c r="AE377" s="271"/>
      <c r="AF377" s="271"/>
      <c r="AG377" s="271"/>
      <c r="AH377" s="271"/>
      <c r="AI377" s="271"/>
      <c r="AJ377" s="271"/>
      <c r="AK377" s="271"/>
      <c r="AL377" s="271"/>
      <c r="AM377" s="271"/>
      <c r="AN377" s="271"/>
      <c r="AO377" s="268"/>
      <c r="AP377" s="268"/>
      <c r="AQ377" s="268"/>
      <c r="AR377" s="268"/>
      <c r="AS377" s="268"/>
      <c r="AT377" s="271"/>
      <c r="AU377" s="271"/>
      <c r="AV377" s="271"/>
      <c r="AW377" s="271"/>
      <c r="AX377" s="271"/>
      <c r="AY377" s="272"/>
    </row>
    <row r="378" spans="1:52" ht="30.75" customHeight="1">
      <c r="A378" s="416" t="s">
        <v>410</v>
      </c>
      <c r="B378" s="416"/>
      <c r="C378" s="416"/>
      <c r="D378" s="417"/>
      <c r="E378" s="417"/>
      <c r="F378" s="417"/>
      <c r="G378" s="417"/>
      <c r="H378" s="417"/>
      <c r="I378" s="417"/>
      <c r="J378" s="417"/>
      <c r="K378" s="417"/>
      <c r="L378" s="417"/>
      <c r="M378" s="417"/>
      <c r="N378" s="417"/>
      <c r="O378" s="417"/>
      <c r="P378" s="417"/>
      <c r="Q378" s="417"/>
      <c r="R378" s="417"/>
      <c r="S378" s="417"/>
      <c r="T378" s="417"/>
      <c r="U378" s="417"/>
      <c r="V378" s="296"/>
      <c r="W378" s="296"/>
      <c r="X378" s="296"/>
      <c r="Y378" s="296"/>
      <c r="Z378" s="296"/>
      <c r="AA378" s="296"/>
      <c r="AB378" s="296"/>
      <c r="AC378" s="296"/>
      <c r="AD378" s="296"/>
      <c r="AE378" s="296"/>
      <c r="AF378" s="296"/>
      <c r="AG378" s="296"/>
      <c r="AH378" s="296"/>
      <c r="AI378" s="296"/>
      <c r="AJ378" s="296"/>
      <c r="AK378" s="296"/>
      <c r="AL378" s="296"/>
      <c r="AM378" s="296"/>
      <c r="AN378" s="296"/>
      <c r="AO378" s="296"/>
      <c r="AP378" s="296"/>
      <c r="AQ378" s="296"/>
      <c r="AR378" s="296"/>
      <c r="AS378" s="296"/>
      <c r="AT378" s="296"/>
      <c r="AU378" s="296"/>
      <c r="AV378" s="296"/>
      <c r="AW378" s="296"/>
      <c r="AX378" s="296"/>
      <c r="AY378" s="296"/>
    </row>
    <row r="381" spans="1:52">
      <c r="A381" s="190"/>
      <c r="B381" s="123"/>
      <c r="C381" s="123"/>
      <c r="D381" s="126"/>
      <c r="E381" s="127"/>
      <c r="F381" s="127"/>
      <c r="G381" s="127"/>
      <c r="H381" s="123"/>
      <c r="I381" s="123"/>
      <c r="J381" s="123"/>
      <c r="K381" s="123"/>
      <c r="L381" s="123"/>
      <c r="M381" s="123"/>
      <c r="N381" s="123"/>
      <c r="O381" s="123"/>
      <c r="P381" s="123"/>
      <c r="Q381" s="123"/>
      <c r="R381" s="123"/>
      <c r="S381" s="123"/>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3"/>
      <c r="AP381" s="123"/>
      <c r="AQ381" s="123"/>
      <c r="AR381" s="124"/>
      <c r="AS381" s="124"/>
      <c r="AT381" s="124"/>
      <c r="AU381" s="124"/>
      <c r="AV381" s="124"/>
      <c r="AW381" s="128"/>
      <c r="AX381" s="104"/>
      <c r="AY381" s="104"/>
    </row>
    <row r="382" spans="1:52">
      <c r="A382" s="113"/>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c r="AR382" s="114"/>
      <c r="AS382" s="114"/>
      <c r="AT382" s="114"/>
      <c r="AU382" s="114"/>
      <c r="AV382" s="114"/>
      <c r="AW382" s="104"/>
      <c r="AX382" s="104"/>
      <c r="AY382" s="104"/>
    </row>
    <row r="383" spans="1:52">
      <c r="A383" s="113"/>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c r="AR383" s="114"/>
      <c r="AS383" s="114"/>
      <c r="AT383" s="114"/>
      <c r="AU383" s="114"/>
      <c r="AV383" s="114"/>
      <c r="AW383" s="104"/>
      <c r="AX383" s="104"/>
      <c r="AY383" s="104"/>
    </row>
    <row r="384" spans="1:52" ht="12.75" customHeight="1">
      <c r="A384" s="113"/>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c r="AR384" s="114"/>
      <c r="AS384" s="114"/>
      <c r="AT384" s="114"/>
      <c r="AU384" s="114"/>
      <c r="AV384" s="114"/>
      <c r="AW384" s="104"/>
      <c r="AX384" s="104"/>
      <c r="AY384" s="104"/>
    </row>
    <row r="385" spans="1:53">
      <c r="A385" s="113"/>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c r="AR385" s="114"/>
      <c r="AS385" s="114"/>
      <c r="AT385" s="114"/>
      <c r="AU385" s="114"/>
      <c r="AV385" s="114"/>
      <c r="AW385" s="104"/>
      <c r="AX385" s="104"/>
      <c r="AY385" s="104"/>
    </row>
    <row r="386" spans="1:53">
      <c r="A386" s="115"/>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c r="AR386" s="114"/>
      <c r="AS386" s="114"/>
      <c r="AT386" s="114"/>
      <c r="AU386" s="114"/>
      <c r="AV386" s="114"/>
      <c r="AW386" s="104"/>
      <c r="AX386" s="104"/>
      <c r="AY386" s="104"/>
    </row>
    <row r="387" spans="1:53" s="112" customFormat="1">
      <c r="A387" s="113"/>
      <c r="D387" s="116"/>
      <c r="E387" s="117"/>
      <c r="F387" s="117"/>
      <c r="G387" s="117"/>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c r="AR387" s="114"/>
      <c r="AS387" s="114"/>
      <c r="AT387" s="114"/>
      <c r="AU387" s="114"/>
      <c r="AV387" s="114"/>
      <c r="AW387" s="104"/>
      <c r="AX387" s="104"/>
      <c r="AY387" s="104"/>
      <c r="AZ387" s="104"/>
      <c r="BA387" s="215"/>
    </row>
    <row r="388" spans="1:53" s="112" customFormat="1">
      <c r="A388" s="113"/>
      <c r="D388" s="116"/>
      <c r="E388" s="117"/>
      <c r="F388" s="117"/>
      <c r="G388" s="117"/>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c r="AR388" s="114"/>
      <c r="AS388" s="114"/>
      <c r="AT388" s="114"/>
      <c r="AU388" s="114"/>
      <c r="AV388" s="114"/>
      <c r="AW388" s="104"/>
      <c r="AX388" s="104"/>
      <c r="AY388" s="104"/>
      <c r="AZ388" s="104"/>
      <c r="BA388" s="215"/>
    </row>
    <row r="389" spans="1:53" s="112" customFormat="1">
      <c r="A389" s="113"/>
      <c r="D389" s="116"/>
      <c r="E389" s="117"/>
      <c r="F389" s="117"/>
      <c r="G389" s="117"/>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c r="AR389" s="114"/>
      <c r="AS389" s="114"/>
      <c r="AT389" s="114"/>
      <c r="AU389" s="114"/>
      <c r="AV389" s="114"/>
      <c r="AW389" s="104"/>
      <c r="AX389" s="104"/>
      <c r="AY389" s="104"/>
      <c r="AZ389" s="104"/>
      <c r="BA389" s="215"/>
    </row>
    <row r="390" spans="1:53" s="112" customFormat="1">
      <c r="A390" s="113"/>
      <c r="D390" s="116"/>
      <c r="E390" s="117"/>
      <c r="F390" s="117"/>
      <c r="G390" s="117"/>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c r="AR390" s="114"/>
      <c r="AS390" s="114"/>
      <c r="AT390" s="114"/>
      <c r="AU390" s="114"/>
      <c r="AV390" s="114"/>
      <c r="AW390" s="104"/>
      <c r="AX390" s="104"/>
      <c r="AY390" s="104"/>
      <c r="AZ390" s="104"/>
      <c r="BA390" s="215"/>
    </row>
    <row r="391" spans="1:53">
      <c r="A391" s="113"/>
    </row>
    <row r="392" spans="1:53">
      <c r="A392" s="115"/>
    </row>
    <row r="393" spans="1:53">
      <c r="A393" s="113"/>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R393" s="118"/>
      <c r="AS393" s="118"/>
      <c r="AT393" s="118"/>
      <c r="AU393" s="118"/>
      <c r="AV393" s="118"/>
    </row>
    <row r="394" spans="1:53">
      <c r="A394" s="113"/>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R394" s="118"/>
      <c r="AS394" s="118"/>
      <c r="AT394" s="118"/>
      <c r="AU394" s="118"/>
      <c r="AV394" s="118"/>
    </row>
    <row r="395" spans="1:53">
      <c r="A395" s="113"/>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R395" s="118"/>
      <c r="AS395" s="118"/>
      <c r="AT395" s="118"/>
      <c r="AU395" s="118"/>
      <c r="AV395" s="118"/>
    </row>
    <row r="396" spans="1:53" s="112" customFormat="1" ht="49.5" customHeight="1">
      <c r="A396" s="113"/>
      <c r="D396" s="116"/>
      <c r="E396" s="117"/>
      <c r="F396" s="117"/>
      <c r="G396" s="117"/>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R396" s="118"/>
      <c r="AS396" s="118"/>
      <c r="AT396" s="118"/>
      <c r="AU396" s="118"/>
      <c r="AV396" s="118"/>
      <c r="AZ396" s="104"/>
      <c r="BA396" s="215"/>
    </row>
    <row r="397" spans="1:53">
      <c r="A397" s="113"/>
    </row>
  </sheetData>
  <mergeCells count="209">
    <mergeCell ref="AZ69:AZ75"/>
    <mergeCell ref="A76:A82"/>
    <mergeCell ref="B76:B82"/>
    <mergeCell ref="C76:C82"/>
    <mergeCell ref="AZ76:AZ82"/>
    <mergeCell ref="A83:A89"/>
    <mergeCell ref="B83:B89"/>
    <mergeCell ref="C83:C89"/>
    <mergeCell ref="AZ83:AZ89"/>
    <mergeCell ref="AZ27:AZ33"/>
    <mergeCell ref="C27:C33"/>
    <mergeCell ref="B27:B33"/>
    <mergeCell ref="A27:A33"/>
    <mergeCell ref="A259:A265"/>
    <mergeCell ref="B259:B265"/>
    <mergeCell ref="C259:C265"/>
    <mergeCell ref="AZ259:AZ265"/>
    <mergeCell ref="A157:A163"/>
    <mergeCell ref="B157:B163"/>
    <mergeCell ref="C157:C163"/>
    <mergeCell ref="AZ157:AZ163"/>
    <mergeCell ref="A164:A170"/>
    <mergeCell ref="B164:B170"/>
    <mergeCell ref="C164:C170"/>
    <mergeCell ref="AZ164:AZ170"/>
    <mergeCell ref="A231:A237"/>
    <mergeCell ref="B231:B237"/>
    <mergeCell ref="C231:C237"/>
    <mergeCell ref="AZ231:AZ237"/>
    <mergeCell ref="A62:A68"/>
    <mergeCell ref="B62:B68"/>
    <mergeCell ref="C62:C68"/>
    <mergeCell ref="AZ62:AZ68"/>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Z7:AD7"/>
    <mergeCell ref="AE7:AI7"/>
    <mergeCell ref="AJ7:AN7"/>
    <mergeCell ref="AO7:AQ7"/>
    <mergeCell ref="AR7:AV7"/>
    <mergeCell ref="A18:AZ18"/>
    <mergeCell ref="A20:A26"/>
    <mergeCell ref="B20:B26"/>
    <mergeCell ref="C20:C26"/>
    <mergeCell ref="AZ20:AZ26"/>
    <mergeCell ref="A17:AZ17"/>
    <mergeCell ref="A10:C16"/>
    <mergeCell ref="AZ10:AZ16"/>
    <mergeCell ref="A19:AZ19"/>
    <mergeCell ref="A210:A216"/>
    <mergeCell ref="B210:B216"/>
    <mergeCell ref="C210:C216"/>
    <mergeCell ref="AZ210:AZ216"/>
    <mergeCell ref="A217:A223"/>
    <mergeCell ref="B217:B223"/>
    <mergeCell ref="C217:C223"/>
    <mergeCell ref="AZ217:AZ223"/>
    <mergeCell ref="A142:AZ142"/>
    <mergeCell ref="B150:B156"/>
    <mergeCell ref="C150:C156"/>
    <mergeCell ref="AZ150:AZ156"/>
    <mergeCell ref="A201:C207"/>
    <mergeCell ref="A208:AZ208"/>
    <mergeCell ref="A209:AZ209"/>
    <mergeCell ref="AZ201:AZ207"/>
    <mergeCell ref="A143:A149"/>
    <mergeCell ref="A187:A193"/>
    <mergeCell ref="B187:B193"/>
    <mergeCell ref="C187:C193"/>
    <mergeCell ref="AZ187:AZ193"/>
    <mergeCell ref="A171:C177"/>
    <mergeCell ref="A178:AZ178"/>
    <mergeCell ref="A179:AZ179"/>
    <mergeCell ref="A378:U378"/>
    <mergeCell ref="A354:C360"/>
    <mergeCell ref="AZ354:AZ360"/>
    <mergeCell ref="A361:C367"/>
    <mergeCell ref="AZ361:AZ367"/>
    <mergeCell ref="AZ294:AZ300"/>
    <mergeCell ref="AZ333:AZ339"/>
    <mergeCell ref="A294:C300"/>
    <mergeCell ref="AZ287:AZ293"/>
    <mergeCell ref="A371:AY371"/>
    <mergeCell ref="A332:AZ332"/>
    <mergeCell ref="A333:C339"/>
    <mergeCell ref="A340:C346"/>
    <mergeCell ref="A347:C353"/>
    <mergeCell ref="AZ347:AZ353"/>
    <mergeCell ref="AZ340:AZ346"/>
    <mergeCell ref="A287:C293"/>
    <mergeCell ref="A311:A317"/>
    <mergeCell ref="B311:B317"/>
    <mergeCell ref="C311:C317"/>
    <mergeCell ref="AZ311:AZ317"/>
    <mergeCell ref="A318:C324"/>
    <mergeCell ref="AZ318:AZ324"/>
    <mergeCell ref="A325:C331"/>
    <mergeCell ref="AZ171:AZ177"/>
    <mergeCell ref="B143:B149"/>
    <mergeCell ref="C143:C149"/>
    <mergeCell ref="AZ143:AZ149"/>
    <mergeCell ref="A150:A156"/>
    <mergeCell ref="A194:A200"/>
    <mergeCell ref="B194:B200"/>
    <mergeCell ref="C194:C200"/>
    <mergeCell ref="AZ194:AZ200"/>
    <mergeCell ref="A134:AZ134"/>
    <mergeCell ref="A180:A186"/>
    <mergeCell ref="B180:B186"/>
    <mergeCell ref="C180:C186"/>
    <mergeCell ref="AZ180:AZ186"/>
    <mergeCell ref="B90:B96"/>
    <mergeCell ref="C90:C96"/>
    <mergeCell ref="AZ90:AZ96"/>
    <mergeCell ref="A97:A103"/>
    <mergeCell ref="B97:B103"/>
    <mergeCell ref="C97:C103"/>
    <mergeCell ref="AZ97:AZ103"/>
    <mergeCell ref="A104:A110"/>
    <mergeCell ref="B104:B110"/>
    <mergeCell ref="C104:C110"/>
    <mergeCell ref="AZ104:AZ110"/>
    <mergeCell ref="A111:A117"/>
    <mergeCell ref="B111:B117"/>
    <mergeCell ref="C111:C117"/>
    <mergeCell ref="AZ111:AZ117"/>
    <mergeCell ref="A135:A141"/>
    <mergeCell ref="B135:B141"/>
    <mergeCell ref="C135:C141"/>
    <mergeCell ref="AZ135:AZ141"/>
    <mergeCell ref="A34:A40"/>
    <mergeCell ref="A41:C47"/>
    <mergeCell ref="B34:B40"/>
    <mergeCell ref="C34:C40"/>
    <mergeCell ref="AZ34:AZ40"/>
    <mergeCell ref="AZ41:AZ47"/>
    <mergeCell ref="AZ127:AZ133"/>
    <mergeCell ref="A55:C61"/>
    <mergeCell ref="A118:C124"/>
    <mergeCell ref="A126:AZ126"/>
    <mergeCell ref="A127:A133"/>
    <mergeCell ref="B127:B133"/>
    <mergeCell ref="C127:C133"/>
    <mergeCell ref="AZ55:AZ61"/>
    <mergeCell ref="AZ118:AZ124"/>
    <mergeCell ref="A48:A54"/>
    <mergeCell ref="B48:B54"/>
    <mergeCell ref="C48:C54"/>
    <mergeCell ref="AZ48:AZ54"/>
    <mergeCell ref="A125:AZ125"/>
    <mergeCell ref="A90:A96"/>
    <mergeCell ref="A69:A75"/>
    <mergeCell ref="B69:B75"/>
    <mergeCell ref="C69:C75"/>
    <mergeCell ref="A252:A258"/>
    <mergeCell ref="B252:B258"/>
    <mergeCell ref="C252:C258"/>
    <mergeCell ref="AZ252:AZ258"/>
    <mergeCell ref="A273:A279"/>
    <mergeCell ref="B273:B279"/>
    <mergeCell ref="C273:C279"/>
    <mergeCell ref="AZ273:AZ279"/>
    <mergeCell ref="A238:A244"/>
    <mergeCell ref="B238:B244"/>
    <mergeCell ref="C238:C244"/>
    <mergeCell ref="AZ238:AZ244"/>
    <mergeCell ref="AZ325:AZ331"/>
    <mergeCell ref="A224:A230"/>
    <mergeCell ref="B224:B230"/>
    <mergeCell ref="C224:C230"/>
    <mergeCell ref="AZ224:AZ230"/>
    <mergeCell ref="B301:AZ301"/>
    <mergeCell ref="A302:AZ302"/>
    <mergeCell ref="A303:AZ303"/>
    <mergeCell ref="A304:A310"/>
    <mergeCell ref="B304:B310"/>
    <mergeCell ref="C304:C310"/>
    <mergeCell ref="AZ304:AZ310"/>
    <mergeCell ref="A280:A286"/>
    <mergeCell ref="B280:B286"/>
    <mergeCell ref="C280:C286"/>
    <mergeCell ref="AZ280:AZ286"/>
    <mergeCell ref="A266:A272"/>
    <mergeCell ref="B266:B272"/>
    <mergeCell ref="C266:C272"/>
    <mergeCell ref="AZ266:AZ272"/>
    <mergeCell ref="A245:A251"/>
    <mergeCell ref="B245:B251"/>
    <mergeCell ref="C245:C251"/>
    <mergeCell ref="AZ245:AZ251"/>
  </mergeCells>
  <pageMargins left="0.23622047244094491" right="0.23622047244094491" top="0.43307086614173229" bottom="0.39370078740157483" header="0.19685039370078741" footer="0"/>
  <pageSetup paperSize="9" scale="21" fitToHeight="7" orientation="landscape" r:id="rId1"/>
  <headerFooter>
    <oddFooter>&amp;C&amp;"Times New Roman,обычный"&amp;8Страница  &amp;P из &amp;N</oddFooter>
  </headerFooter>
  <rowBreaks count="1" manualBreakCount="1">
    <brk id="335"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AY47"/>
  <sheetViews>
    <sheetView tabSelected="1" view="pageBreakPreview" zoomScale="60" workbookViewId="0">
      <pane xSplit="5" ySplit="8" topLeftCell="H9" activePane="bottomRight" state="frozen"/>
      <selection pane="topRight" activeCell="F1" sqref="F1"/>
      <selection pane="bottomLeft" activeCell="A9" sqref="A9"/>
      <selection pane="bottomRight" activeCell="A3" sqref="A3"/>
    </sheetView>
  </sheetViews>
  <sheetFormatPr defaultColWidth="9.109375" defaultRowHeight="13.8"/>
  <cols>
    <col min="1" max="1" width="4" style="188" customWidth="1"/>
    <col min="2" max="2" width="36" style="189" customWidth="1"/>
    <col min="3" max="4" width="14.88671875" style="189" customWidth="1"/>
    <col min="5" max="5" width="11" style="189" customWidth="1"/>
    <col min="6" max="6" width="8" style="189" customWidth="1"/>
    <col min="7" max="7" width="8.6640625" style="189" customWidth="1"/>
    <col min="8" max="9" width="6.44140625" style="189" customWidth="1"/>
    <col min="10" max="10" width="2.6640625" style="189" customWidth="1"/>
    <col min="11" max="11" width="5.44140625" style="189" customWidth="1"/>
    <col min="12" max="12" width="6.109375" style="189" customWidth="1"/>
    <col min="13" max="13" width="2.6640625" style="189" customWidth="1"/>
    <col min="14" max="14" width="9.109375" style="189" customWidth="1"/>
    <col min="15" max="15" width="8" style="189" customWidth="1"/>
    <col min="16" max="16" width="8.109375" style="189" customWidth="1"/>
    <col min="17" max="18" width="6.109375" style="189" customWidth="1"/>
    <col min="19" max="19" width="7.88671875" style="189" customWidth="1"/>
    <col min="20" max="20" width="6.5546875" style="189" customWidth="1"/>
    <col min="21" max="21" width="7.109375" style="189" customWidth="1"/>
    <col min="22" max="22" width="8.33203125" style="189" customWidth="1"/>
    <col min="23" max="23" width="7.109375" style="189" customWidth="1"/>
    <col min="24" max="24" width="8" style="189" customWidth="1"/>
    <col min="25" max="25" width="7" style="189" customWidth="1"/>
    <col min="26" max="26" width="4.33203125" style="189" customWidth="1"/>
    <col min="27" max="27" width="5" style="189" customWidth="1"/>
    <col min="28" max="28" width="2.6640625" style="189" customWidth="1"/>
    <col min="29" max="29" width="6.5546875" style="189" customWidth="1"/>
    <col min="30" max="30" width="8.109375" style="189" customWidth="1"/>
    <col min="31" max="31" width="8" style="189" customWidth="1"/>
    <col min="32" max="32" width="7.6640625" style="189" customWidth="1"/>
    <col min="33" max="34" width="8.44140625" style="189" customWidth="1"/>
    <col min="35" max="35" width="8.6640625" style="189" customWidth="1"/>
    <col min="36" max="36" width="8" style="189" customWidth="1"/>
    <col min="37" max="37" width="2.6640625" style="189" customWidth="1"/>
    <col min="38" max="38" width="7.5546875" style="189" customWidth="1"/>
    <col min="39" max="39" width="9.109375" style="189" customWidth="1"/>
    <col min="40" max="40" width="8.109375" style="189" customWidth="1"/>
    <col min="41" max="41" width="9.88671875" style="189" customWidth="1"/>
    <col min="42" max="42" width="8.109375" style="189" customWidth="1"/>
    <col min="43" max="43" width="7.6640625" style="189" customWidth="1"/>
    <col min="44" max="16384" width="9.109375" style="189"/>
  </cols>
  <sheetData>
    <row r="1" spans="1:43">
      <c r="AF1" s="474" t="s">
        <v>286</v>
      </c>
      <c r="AG1" s="474"/>
      <c r="AH1" s="474"/>
      <c r="AI1" s="474"/>
      <c r="AJ1" s="474"/>
      <c r="AK1" s="474"/>
      <c r="AL1" s="474"/>
      <c r="AM1" s="474"/>
      <c r="AN1" s="474"/>
    </row>
    <row r="2" spans="1:43" s="121" customFormat="1" ht="15.75" customHeight="1">
      <c r="A2" s="478" t="s">
        <v>433</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209"/>
      <c r="AQ2" s="209"/>
    </row>
    <row r="3" spans="1:43" s="121" customFormat="1" ht="15.7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row>
    <row r="4" spans="1:43" s="36" customFormat="1" thickBot="1">
      <c r="A4" s="37"/>
    </row>
    <row r="5" spans="1:43" s="36" customFormat="1" ht="12.75" customHeight="1" thickBot="1">
      <c r="A5" s="479" t="s">
        <v>0</v>
      </c>
      <c r="B5" s="481" t="s">
        <v>42</v>
      </c>
      <c r="C5" s="481" t="s">
        <v>279</v>
      </c>
      <c r="D5" s="483" t="s">
        <v>386</v>
      </c>
      <c r="E5" s="488" t="s">
        <v>386</v>
      </c>
      <c r="F5" s="489"/>
      <c r="G5" s="489"/>
      <c r="H5" s="485" t="s">
        <v>256</v>
      </c>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7"/>
    </row>
    <row r="6" spans="1:43" s="36" customFormat="1" ht="66.75" customHeight="1">
      <c r="A6" s="480"/>
      <c r="B6" s="482"/>
      <c r="C6" s="482"/>
      <c r="D6" s="484"/>
      <c r="E6" s="490"/>
      <c r="F6" s="491"/>
      <c r="G6" s="491"/>
      <c r="H6" s="355" t="s">
        <v>17</v>
      </c>
      <c r="I6" s="355"/>
      <c r="J6" s="355"/>
      <c r="K6" s="355" t="s">
        <v>18</v>
      </c>
      <c r="L6" s="355"/>
      <c r="M6" s="355"/>
      <c r="N6" s="355" t="s">
        <v>22</v>
      </c>
      <c r="O6" s="355"/>
      <c r="P6" s="355"/>
      <c r="Q6" s="355" t="s">
        <v>24</v>
      </c>
      <c r="R6" s="355"/>
      <c r="S6" s="355"/>
      <c r="T6" s="355" t="s">
        <v>25</v>
      </c>
      <c r="U6" s="355"/>
      <c r="V6" s="355"/>
      <c r="W6" s="355" t="s">
        <v>26</v>
      </c>
      <c r="X6" s="355"/>
      <c r="Y6" s="355"/>
      <c r="Z6" s="355" t="s">
        <v>28</v>
      </c>
      <c r="AA6" s="355"/>
      <c r="AB6" s="355"/>
      <c r="AC6" s="355" t="s">
        <v>29</v>
      </c>
      <c r="AD6" s="355"/>
      <c r="AE6" s="355"/>
      <c r="AF6" s="355" t="s">
        <v>30</v>
      </c>
      <c r="AG6" s="355"/>
      <c r="AH6" s="355"/>
      <c r="AI6" s="355" t="s">
        <v>32</v>
      </c>
      <c r="AJ6" s="355"/>
      <c r="AK6" s="355"/>
      <c r="AL6" s="355" t="s">
        <v>33</v>
      </c>
      <c r="AM6" s="355"/>
      <c r="AN6" s="355"/>
      <c r="AO6" s="355" t="s">
        <v>34</v>
      </c>
      <c r="AP6" s="355"/>
      <c r="AQ6" s="477"/>
    </row>
    <row r="7" spans="1:43" s="103" customFormat="1" ht="27" thickBot="1">
      <c r="A7" s="101"/>
      <c r="B7" s="102"/>
      <c r="C7" s="102"/>
      <c r="D7" s="102"/>
      <c r="E7" s="100" t="s">
        <v>20</v>
      </c>
      <c r="F7" s="100" t="s">
        <v>21</v>
      </c>
      <c r="G7" s="100" t="s">
        <v>19</v>
      </c>
      <c r="H7" s="100" t="s">
        <v>20</v>
      </c>
      <c r="I7" s="100" t="s">
        <v>21</v>
      </c>
      <c r="J7" s="100" t="s">
        <v>19</v>
      </c>
      <c r="K7" s="100" t="s">
        <v>20</v>
      </c>
      <c r="L7" s="100" t="s">
        <v>21</v>
      </c>
      <c r="M7" s="100" t="s">
        <v>19</v>
      </c>
      <c r="N7" s="100" t="s">
        <v>20</v>
      </c>
      <c r="O7" s="100" t="s">
        <v>21</v>
      </c>
      <c r="P7" s="100" t="s">
        <v>19</v>
      </c>
      <c r="Q7" s="100" t="s">
        <v>20</v>
      </c>
      <c r="R7" s="100" t="s">
        <v>21</v>
      </c>
      <c r="S7" s="100" t="s">
        <v>19</v>
      </c>
      <c r="T7" s="100" t="s">
        <v>20</v>
      </c>
      <c r="U7" s="100" t="s">
        <v>21</v>
      </c>
      <c r="V7" s="100" t="s">
        <v>19</v>
      </c>
      <c r="W7" s="100" t="s">
        <v>20</v>
      </c>
      <c r="X7" s="100" t="s">
        <v>21</v>
      </c>
      <c r="Y7" s="100" t="s">
        <v>19</v>
      </c>
      <c r="Z7" s="100" t="s">
        <v>20</v>
      </c>
      <c r="AA7" s="100" t="s">
        <v>21</v>
      </c>
      <c r="AB7" s="100" t="s">
        <v>19</v>
      </c>
      <c r="AC7" s="100" t="s">
        <v>20</v>
      </c>
      <c r="AD7" s="100" t="s">
        <v>21</v>
      </c>
      <c r="AE7" s="100" t="s">
        <v>19</v>
      </c>
      <c r="AF7" s="100" t="s">
        <v>20</v>
      </c>
      <c r="AG7" s="100" t="s">
        <v>21</v>
      </c>
      <c r="AH7" s="100" t="s">
        <v>19</v>
      </c>
      <c r="AI7" s="100" t="s">
        <v>20</v>
      </c>
      <c r="AJ7" s="100" t="s">
        <v>21</v>
      </c>
      <c r="AK7" s="100" t="s">
        <v>19</v>
      </c>
      <c r="AL7" s="100" t="s">
        <v>20</v>
      </c>
      <c r="AM7" s="100" t="s">
        <v>21</v>
      </c>
      <c r="AN7" s="100" t="s">
        <v>19</v>
      </c>
      <c r="AO7" s="100" t="s">
        <v>20</v>
      </c>
      <c r="AP7" s="100" t="s">
        <v>21</v>
      </c>
      <c r="AQ7" s="129" t="s">
        <v>19</v>
      </c>
    </row>
    <row r="8" spans="1:43" s="36" customFormat="1" ht="12.75" customHeight="1">
      <c r="A8" s="475" t="s">
        <v>257</v>
      </c>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row>
    <row r="9" spans="1:43" s="36" customFormat="1" ht="31.2">
      <c r="A9" s="226" t="s">
        <v>265</v>
      </c>
      <c r="B9" s="203" t="s">
        <v>320</v>
      </c>
      <c r="C9" s="230">
        <v>23100</v>
      </c>
      <c r="D9" s="230">
        <v>12184.6</v>
      </c>
      <c r="E9" s="231">
        <f>H9+K9+N9+Q9+T9+W9+Z9+AC9+AF9+AI9+AL9+AO9</f>
        <v>6100</v>
      </c>
      <c r="F9" s="232">
        <f>I9+L9+O9+R9+U9+X9+AA9+AD9+AG9+AJ9+AM9+AP9</f>
        <v>522.5</v>
      </c>
      <c r="G9" s="232">
        <f>F9/E9*100</f>
        <v>8.5655737704918042</v>
      </c>
      <c r="H9" s="232">
        <v>0</v>
      </c>
      <c r="I9" s="232">
        <v>0</v>
      </c>
      <c r="J9" s="232"/>
      <c r="K9" s="232">
        <v>0</v>
      </c>
      <c r="L9" s="232">
        <v>0</v>
      </c>
      <c r="M9" s="232"/>
      <c r="N9" s="232">
        <v>117.6</v>
      </c>
      <c r="O9" s="232">
        <v>117.6</v>
      </c>
      <c r="P9" s="283">
        <f>O9/N9</f>
        <v>1</v>
      </c>
      <c r="Q9" s="232">
        <v>0</v>
      </c>
      <c r="R9" s="232">
        <v>0</v>
      </c>
      <c r="S9" s="232"/>
      <c r="T9" s="232">
        <v>124.4</v>
      </c>
      <c r="U9" s="232">
        <v>124.4</v>
      </c>
      <c r="V9" s="232">
        <f>U9/T9</f>
        <v>1</v>
      </c>
      <c r="W9" s="232">
        <v>280.5</v>
      </c>
      <c r="X9" s="232">
        <v>280.5</v>
      </c>
      <c r="Y9" s="232">
        <v>100</v>
      </c>
      <c r="Z9" s="232"/>
      <c r="AA9" s="232"/>
      <c r="AB9" s="232"/>
      <c r="AC9" s="232"/>
      <c r="AD9" s="232"/>
      <c r="AE9" s="283"/>
      <c r="AF9" s="232"/>
      <c r="AG9" s="232"/>
      <c r="AH9" s="283"/>
      <c r="AI9" s="232"/>
      <c r="AJ9" s="232"/>
      <c r="AK9" s="232"/>
      <c r="AL9" s="232"/>
      <c r="AM9" s="232"/>
      <c r="AN9" s="283"/>
      <c r="AO9" s="233">
        <v>5577.5</v>
      </c>
      <c r="AP9" s="232"/>
      <c r="AQ9" s="283">
        <f>AP9/AO9</f>
        <v>0</v>
      </c>
    </row>
    <row r="10" spans="1:43" s="36" customFormat="1" ht="46.8">
      <c r="A10" s="226" t="s">
        <v>266</v>
      </c>
      <c r="B10" s="203" t="s">
        <v>338</v>
      </c>
      <c r="C10" s="226">
        <v>90</v>
      </c>
      <c r="D10" s="226">
        <v>93</v>
      </c>
      <c r="E10" s="226">
        <v>94</v>
      </c>
      <c r="F10" s="232">
        <f t="shared" ref="F10:F22" si="0">I10+L10+O10+R10+U10+X10+AA10+AD10+AG10+AJ10+AM10+AP10</f>
        <v>0</v>
      </c>
      <c r="G10" s="232">
        <f t="shared" ref="G10:G20" si="1">F10/E10*100</f>
        <v>0</v>
      </c>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26">
        <v>94</v>
      </c>
      <c r="AP10" s="234"/>
      <c r="AQ10" s="283">
        <f t="shared" ref="AQ10:AQ20" si="2">AP10/AO10</f>
        <v>0</v>
      </c>
    </row>
    <row r="11" spans="1:43" s="36" customFormat="1" ht="15.6">
      <c r="A11" s="226" t="s">
        <v>271</v>
      </c>
      <c r="B11" s="203" t="s">
        <v>321</v>
      </c>
      <c r="C11" s="229">
        <v>2.2000000000000002</v>
      </c>
      <c r="D11" s="229">
        <v>2.2000000000000002</v>
      </c>
      <c r="E11" s="229">
        <v>2.2000000000000002</v>
      </c>
      <c r="F11" s="232">
        <f t="shared" si="0"/>
        <v>0</v>
      </c>
      <c r="G11" s="232">
        <f t="shared" si="1"/>
        <v>0</v>
      </c>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29">
        <v>2.2000000000000002</v>
      </c>
      <c r="AP11" s="234"/>
      <c r="AQ11" s="283">
        <f t="shared" si="2"/>
        <v>0</v>
      </c>
    </row>
    <row r="12" spans="1:43" s="36" customFormat="1" ht="201.75" customHeight="1">
      <c r="A12" s="226" t="s">
        <v>273</v>
      </c>
      <c r="B12" s="203" t="s">
        <v>339</v>
      </c>
      <c r="C12" s="229">
        <v>9.6</v>
      </c>
      <c r="D12" s="229">
        <v>12.5</v>
      </c>
      <c r="E12" s="229">
        <v>12.5</v>
      </c>
      <c r="F12" s="232">
        <f t="shared" si="0"/>
        <v>0</v>
      </c>
      <c r="G12" s="232">
        <f t="shared" si="1"/>
        <v>0</v>
      </c>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29">
        <v>12.5</v>
      </c>
      <c r="AP12" s="290"/>
      <c r="AQ12" s="283">
        <f t="shared" si="2"/>
        <v>0</v>
      </c>
    </row>
    <row r="13" spans="1:43" s="36" customFormat="1" ht="109.2">
      <c r="A13" s="226" t="s">
        <v>340</v>
      </c>
      <c r="B13" s="203" t="s">
        <v>322</v>
      </c>
      <c r="C13" s="229">
        <v>18</v>
      </c>
      <c r="D13" s="229">
        <v>5</v>
      </c>
      <c r="E13" s="229">
        <v>5</v>
      </c>
      <c r="F13" s="232">
        <f t="shared" si="0"/>
        <v>0</v>
      </c>
      <c r="G13" s="232">
        <f t="shared" si="1"/>
        <v>0</v>
      </c>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29">
        <v>5</v>
      </c>
      <c r="AP13" s="234"/>
      <c r="AQ13" s="283">
        <f t="shared" si="2"/>
        <v>0</v>
      </c>
    </row>
    <row r="14" spans="1:43" s="36" customFormat="1" ht="109.2">
      <c r="A14" s="226" t="s">
        <v>341</v>
      </c>
      <c r="B14" s="203" t="s">
        <v>323</v>
      </c>
      <c r="C14" s="229">
        <v>175</v>
      </c>
      <c r="D14" s="229">
        <v>77</v>
      </c>
      <c r="E14" s="229">
        <v>77</v>
      </c>
      <c r="F14" s="232">
        <f t="shared" si="0"/>
        <v>0</v>
      </c>
      <c r="G14" s="232">
        <f t="shared" si="1"/>
        <v>0</v>
      </c>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29">
        <v>77</v>
      </c>
      <c r="AP14" s="234"/>
      <c r="AQ14" s="283">
        <f t="shared" si="2"/>
        <v>0</v>
      </c>
    </row>
    <row r="15" spans="1:43" s="36" customFormat="1" ht="65.25" customHeight="1">
      <c r="A15" s="226" t="s">
        <v>342</v>
      </c>
      <c r="B15" s="303" t="s">
        <v>324</v>
      </c>
      <c r="C15" s="229">
        <v>57</v>
      </c>
      <c r="D15" s="229">
        <v>15</v>
      </c>
      <c r="E15" s="229">
        <v>10</v>
      </c>
      <c r="F15" s="232">
        <f t="shared" si="0"/>
        <v>3</v>
      </c>
      <c r="G15" s="232">
        <f t="shared" si="1"/>
        <v>30</v>
      </c>
      <c r="H15" s="234"/>
      <c r="I15" s="234"/>
      <c r="J15" s="234"/>
      <c r="K15" s="234"/>
      <c r="L15" s="234"/>
      <c r="M15" s="234"/>
      <c r="N15" s="234">
        <v>1</v>
      </c>
      <c r="O15" s="234">
        <v>1</v>
      </c>
      <c r="P15" s="283">
        <f>O15/N15</f>
        <v>1</v>
      </c>
      <c r="Q15" s="234">
        <v>1</v>
      </c>
      <c r="R15" s="234">
        <v>1</v>
      </c>
      <c r="S15" s="283">
        <v>1</v>
      </c>
      <c r="T15" s="234">
        <v>1</v>
      </c>
      <c r="U15" s="234">
        <v>1</v>
      </c>
      <c r="V15" s="283">
        <f>U15/T15</f>
        <v>1</v>
      </c>
      <c r="W15" s="234"/>
      <c r="X15" s="234"/>
      <c r="Y15" s="234"/>
      <c r="Z15" s="234"/>
      <c r="AA15" s="234"/>
      <c r="AB15" s="234"/>
      <c r="AC15" s="234"/>
      <c r="AD15" s="234"/>
      <c r="AE15" s="234"/>
      <c r="AF15" s="234"/>
      <c r="AG15" s="234"/>
      <c r="AH15" s="234"/>
      <c r="AI15" s="234"/>
      <c r="AJ15" s="234"/>
      <c r="AK15" s="234"/>
      <c r="AL15" s="234"/>
      <c r="AM15" s="234"/>
      <c r="AN15" s="234"/>
      <c r="AO15" s="229">
        <v>7</v>
      </c>
      <c r="AP15" s="234"/>
      <c r="AQ15" s="283">
        <f t="shared" si="2"/>
        <v>0</v>
      </c>
    </row>
    <row r="16" spans="1:43" s="36" customFormat="1" ht="249.6">
      <c r="A16" s="226" t="s">
        <v>343</v>
      </c>
      <c r="B16" s="203" t="s">
        <v>344</v>
      </c>
      <c r="C16" s="229">
        <v>13</v>
      </c>
      <c r="D16" s="229">
        <v>20</v>
      </c>
      <c r="E16" s="229">
        <v>25</v>
      </c>
      <c r="F16" s="232">
        <f t="shared" si="0"/>
        <v>0</v>
      </c>
      <c r="G16" s="232">
        <f t="shared" si="1"/>
        <v>0</v>
      </c>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29">
        <v>25</v>
      </c>
      <c r="AP16" s="234"/>
      <c r="AQ16" s="283">
        <f t="shared" si="2"/>
        <v>0</v>
      </c>
    </row>
    <row r="17" spans="1:51" s="36" customFormat="1" ht="109.2">
      <c r="A17" s="226" t="s">
        <v>345</v>
      </c>
      <c r="B17" s="203" t="s">
        <v>411</v>
      </c>
      <c r="C17" s="229">
        <v>14</v>
      </c>
      <c r="D17" s="229">
        <v>20</v>
      </c>
      <c r="E17" s="229">
        <v>20</v>
      </c>
      <c r="F17" s="232">
        <f t="shared" si="0"/>
        <v>0</v>
      </c>
      <c r="G17" s="232">
        <f t="shared" si="1"/>
        <v>0</v>
      </c>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29">
        <v>20</v>
      </c>
      <c r="AP17" s="234"/>
      <c r="AQ17" s="283">
        <f t="shared" si="2"/>
        <v>0</v>
      </c>
    </row>
    <row r="18" spans="1:51" s="36" customFormat="1" ht="54" customHeight="1">
      <c r="A18" s="226" t="s">
        <v>346</v>
      </c>
      <c r="B18" s="203" t="s">
        <v>347</v>
      </c>
      <c r="C18" s="229">
        <v>74</v>
      </c>
      <c r="D18" s="229">
        <v>0</v>
      </c>
      <c r="E18" s="229">
        <v>0</v>
      </c>
      <c r="F18" s="232">
        <f t="shared" si="0"/>
        <v>0</v>
      </c>
      <c r="G18" s="232"/>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29">
        <v>0</v>
      </c>
      <c r="AP18" s="234"/>
      <c r="AQ18" s="283"/>
    </row>
    <row r="19" spans="1:51" s="36" customFormat="1" ht="46.8">
      <c r="A19" s="226" t="s">
        <v>348</v>
      </c>
      <c r="B19" s="203" t="s">
        <v>349</v>
      </c>
      <c r="C19" s="229">
        <v>17</v>
      </c>
      <c r="D19" s="229">
        <v>0</v>
      </c>
      <c r="E19" s="229">
        <v>0</v>
      </c>
      <c r="F19" s="232">
        <f t="shared" si="0"/>
        <v>0</v>
      </c>
      <c r="G19" s="232"/>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29">
        <v>0</v>
      </c>
      <c r="AP19" s="234"/>
      <c r="AQ19" s="283"/>
    </row>
    <row r="20" spans="1:51" s="36" customFormat="1" ht="62.4">
      <c r="A20" s="226" t="s">
        <v>350</v>
      </c>
      <c r="B20" s="203" t="s">
        <v>351</v>
      </c>
      <c r="C20" s="229">
        <v>6</v>
      </c>
      <c r="D20" s="229">
        <v>16</v>
      </c>
      <c r="E20" s="229">
        <v>9</v>
      </c>
      <c r="F20" s="232">
        <f t="shared" si="0"/>
        <v>3</v>
      </c>
      <c r="G20" s="232">
        <f t="shared" si="1"/>
        <v>33.333333333333329</v>
      </c>
      <c r="H20" s="234"/>
      <c r="I20" s="234"/>
      <c r="J20" s="234"/>
      <c r="K20" s="234"/>
      <c r="L20" s="234"/>
      <c r="M20" s="234"/>
      <c r="N20" s="234"/>
      <c r="O20" s="234"/>
      <c r="P20" s="234"/>
      <c r="Q20" s="234"/>
      <c r="R20" s="234"/>
      <c r="S20" s="234"/>
      <c r="T20" s="234">
        <v>3</v>
      </c>
      <c r="U20" s="234">
        <v>3</v>
      </c>
      <c r="V20" s="283">
        <f>U20/T20</f>
        <v>1</v>
      </c>
      <c r="W20" s="234"/>
      <c r="X20" s="234"/>
      <c r="Y20" s="234"/>
      <c r="Z20" s="234"/>
      <c r="AA20" s="234"/>
      <c r="AB20" s="234"/>
      <c r="AC20" s="234"/>
      <c r="AD20" s="234"/>
      <c r="AE20" s="234"/>
      <c r="AF20" s="234"/>
      <c r="AG20" s="234"/>
      <c r="AH20" s="234"/>
      <c r="AI20" s="234"/>
      <c r="AJ20" s="234"/>
      <c r="AK20" s="234"/>
      <c r="AL20" s="234"/>
      <c r="AM20" s="234"/>
      <c r="AN20" s="234"/>
      <c r="AO20" s="229">
        <v>6</v>
      </c>
      <c r="AP20" s="234"/>
      <c r="AQ20" s="283">
        <f t="shared" si="2"/>
        <v>0</v>
      </c>
    </row>
    <row r="21" spans="1:51" s="36" customFormat="1" ht="78">
      <c r="A21" s="226" t="s">
        <v>352</v>
      </c>
      <c r="B21" s="203" t="s">
        <v>353</v>
      </c>
      <c r="C21" s="229">
        <v>1</v>
      </c>
      <c r="D21" s="229">
        <v>0</v>
      </c>
      <c r="E21" s="229">
        <v>0</v>
      </c>
      <c r="F21" s="232">
        <f t="shared" si="0"/>
        <v>0</v>
      </c>
      <c r="G21" s="232"/>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29">
        <v>0</v>
      </c>
      <c r="AP21" s="234"/>
      <c r="AQ21" s="283"/>
    </row>
    <row r="22" spans="1:51" s="36" customFormat="1" ht="62.4">
      <c r="A22" s="226" t="s">
        <v>354</v>
      </c>
      <c r="B22" s="203" t="s">
        <v>431</v>
      </c>
      <c r="C22" s="229" t="s">
        <v>355</v>
      </c>
      <c r="D22" s="229">
        <v>0</v>
      </c>
      <c r="E22" s="229">
        <v>0</v>
      </c>
      <c r="F22" s="232">
        <f t="shared" si="0"/>
        <v>0</v>
      </c>
      <c r="G22" s="232"/>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29">
        <v>0</v>
      </c>
      <c r="AP22" s="234"/>
      <c r="AQ22" s="283"/>
    </row>
    <row r="23" spans="1:51" s="36" customFormat="1" ht="62.4">
      <c r="A23" s="226">
        <v>15</v>
      </c>
      <c r="B23" s="203" t="s">
        <v>412</v>
      </c>
      <c r="C23" s="229" t="s">
        <v>328</v>
      </c>
      <c r="D23" s="229">
        <v>33.700000000000003</v>
      </c>
      <c r="E23" s="229">
        <v>40</v>
      </c>
      <c r="F23" s="232"/>
      <c r="G23" s="232"/>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29">
        <v>40</v>
      </c>
      <c r="AP23" s="234"/>
      <c r="AQ23" s="283"/>
    </row>
    <row r="24" spans="1:51" s="36" customFormat="1" ht="78">
      <c r="A24" s="226">
        <v>16</v>
      </c>
      <c r="B24" s="222" t="s">
        <v>413</v>
      </c>
      <c r="C24" s="229" t="s">
        <v>328</v>
      </c>
      <c r="D24" s="229">
        <v>3.46</v>
      </c>
      <c r="E24" s="229">
        <v>3.5</v>
      </c>
      <c r="F24" s="232"/>
      <c r="G24" s="232"/>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29">
        <v>3.5</v>
      </c>
      <c r="AP24" s="234"/>
      <c r="AQ24" s="283"/>
    </row>
    <row r="25" spans="1:51" s="36" customFormat="1" ht="198">
      <c r="A25" s="304"/>
      <c r="B25" s="306" t="s">
        <v>414</v>
      </c>
      <c r="C25" s="305" t="s">
        <v>328</v>
      </c>
      <c r="D25" s="229">
        <v>0</v>
      </c>
      <c r="E25" s="229"/>
      <c r="F25" s="232"/>
      <c r="G25" s="232"/>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29">
        <v>0</v>
      </c>
      <c r="AP25" s="234"/>
      <c r="AQ25" s="283"/>
    </row>
    <row r="26" spans="1:51" s="36" customFormat="1" ht="54">
      <c r="A26" s="304"/>
      <c r="B26" s="306" t="s">
        <v>415</v>
      </c>
      <c r="C26" s="305" t="s">
        <v>328</v>
      </c>
      <c r="D26" s="229">
        <v>0</v>
      </c>
      <c r="E26" s="229"/>
      <c r="F26" s="232"/>
      <c r="G26" s="232"/>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29">
        <v>0</v>
      </c>
      <c r="AP26" s="234"/>
      <c r="AQ26" s="283"/>
    </row>
    <row r="27" spans="1:51" s="36" customFormat="1" ht="54">
      <c r="A27" s="304">
        <v>17</v>
      </c>
      <c r="B27" s="306" t="s">
        <v>416</v>
      </c>
      <c r="C27" s="305" t="s">
        <v>328</v>
      </c>
      <c r="D27" s="229">
        <v>0</v>
      </c>
      <c r="E27" s="229"/>
      <c r="F27" s="232"/>
      <c r="G27" s="232"/>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29">
        <v>0</v>
      </c>
      <c r="AP27" s="234"/>
      <c r="AQ27" s="283"/>
    </row>
    <row r="28" spans="1:51" s="36" customFormat="1" ht="13.2">
      <c r="A28" s="492" t="s">
        <v>258</v>
      </c>
      <c r="B28" s="493"/>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row>
    <row r="29" spans="1:51" s="36" customFormat="1" ht="109.2">
      <c r="A29" s="226" t="s">
        <v>265</v>
      </c>
      <c r="B29" s="203" t="s">
        <v>356</v>
      </c>
      <c r="C29" s="226">
        <v>47.354999999999997</v>
      </c>
      <c r="D29" s="226">
        <v>10</v>
      </c>
      <c r="E29" s="226">
        <v>15</v>
      </c>
      <c r="F29" s="291">
        <f>AP29</f>
        <v>0</v>
      </c>
      <c r="G29" s="292">
        <f>F29/E29</f>
        <v>0</v>
      </c>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26">
        <v>15</v>
      </c>
      <c r="AP29" s="234"/>
      <c r="AQ29" s="283">
        <f>AP29/AO29</f>
        <v>0</v>
      </c>
    </row>
    <row r="30" spans="1:51" s="36" customFormat="1" ht="62.4">
      <c r="A30" s="226" t="s">
        <v>266</v>
      </c>
      <c r="B30" s="203" t="s">
        <v>325</v>
      </c>
      <c r="C30" s="226">
        <v>3.8</v>
      </c>
      <c r="D30" s="226">
        <v>4.3</v>
      </c>
      <c r="E30" s="226">
        <v>4.4000000000000004</v>
      </c>
      <c r="F30" s="293">
        <f t="shared" ref="F30:F41" si="3">AP30</f>
        <v>0</v>
      </c>
      <c r="G30" s="292">
        <f t="shared" ref="G30:G34" si="4">F30/E30</f>
        <v>0</v>
      </c>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26">
        <v>4.4000000000000004</v>
      </c>
      <c r="AP30" s="290"/>
      <c r="AQ30" s="283">
        <f t="shared" ref="AQ30:AQ40" si="5">AP30/AO30</f>
        <v>0</v>
      </c>
    </row>
    <row r="31" spans="1:51" s="99" customFormat="1" ht="46.8">
      <c r="A31" s="227" t="s">
        <v>271</v>
      </c>
      <c r="B31" s="222" t="s">
        <v>326</v>
      </c>
      <c r="C31" s="236">
        <v>16.3</v>
      </c>
      <c r="D31" s="236">
        <v>17.8</v>
      </c>
      <c r="E31" s="236">
        <v>18.399999999999999</v>
      </c>
      <c r="F31" s="291">
        <f t="shared" si="3"/>
        <v>0</v>
      </c>
      <c r="G31" s="292">
        <f t="shared" si="4"/>
        <v>0</v>
      </c>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6">
        <v>18.399999999999999</v>
      </c>
      <c r="AP31" s="237"/>
      <c r="AQ31" s="283">
        <f t="shared" si="5"/>
        <v>0</v>
      </c>
      <c r="AR31" s="98"/>
      <c r="AS31" s="98"/>
    </row>
    <row r="32" spans="1:51" ht="47.4">
      <c r="A32" s="225" t="s">
        <v>273</v>
      </c>
      <c r="B32" s="224" t="s">
        <v>387</v>
      </c>
      <c r="C32" s="240">
        <v>100</v>
      </c>
      <c r="D32" s="240">
        <v>100</v>
      </c>
      <c r="E32" s="240">
        <v>100</v>
      </c>
      <c r="F32" s="291">
        <f t="shared" si="3"/>
        <v>0</v>
      </c>
      <c r="G32" s="292">
        <f t="shared" si="4"/>
        <v>0</v>
      </c>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v>100</v>
      </c>
      <c r="AP32" s="240"/>
      <c r="AQ32" s="283">
        <f t="shared" si="5"/>
        <v>0</v>
      </c>
      <c r="AR32" s="221"/>
      <c r="AS32" s="221"/>
      <c r="AT32" s="221"/>
      <c r="AU32" s="221"/>
      <c r="AV32" s="221"/>
      <c r="AW32" s="221"/>
      <c r="AX32" s="221"/>
      <c r="AY32" s="221"/>
    </row>
    <row r="33" spans="1:51" ht="46.8">
      <c r="A33" s="228" t="s">
        <v>340</v>
      </c>
      <c r="B33" s="223" t="s">
        <v>327</v>
      </c>
      <c r="C33" s="228">
        <v>100</v>
      </c>
      <c r="D33" s="228">
        <v>100</v>
      </c>
      <c r="E33" s="228">
        <v>100</v>
      </c>
      <c r="F33" s="291">
        <f t="shared" si="3"/>
        <v>0</v>
      </c>
      <c r="G33" s="292">
        <f t="shared" si="4"/>
        <v>0</v>
      </c>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28">
        <v>100</v>
      </c>
      <c r="AP33" s="238"/>
      <c r="AQ33" s="283">
        <f t="shared" si="5"/>
        <v>0</v>
      </c>
      <c r="AR33" s="200"/>
      <c r="AS33" s="200"/>
      <c r="AT33" s="200"/>
      <c r="AU33" s="200"/>
      <c r="AV33" s="200"/>
      <c r="AW33" s="200"/>
      <c r="AX33" s="200"/>
      <c r="AY33" s="200"/>
    </row>
    <row r="34" spans="1:51" ht="249.6">
      <c r="A34" s="229" t="s">
        <v>341</v>
      </c>
      <c r="B34" s="203" t="s">
        <v>357</v>
      </c>
      <c r="C34" s="229">
        <v>100</v>
      </c>
      <c r="D34" s="229">
        <v>100</v>
      </c>
      <c r="E34" s="229">
        <v>100</v>
      </c>
      <c r="F34" s="291">
        <f t="shared" si="3"/>
        <v>0</v>
      </c>
      <c r="G34" s="292">
        <f t="shared" si="4"/>
        <v>0</v>
      </c>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29">
        <v>100</v>
      </c>
      <c r="AP34" s="234"/>
      <c r="AQ34" s="283">
        <f t="shared" si="5"/>
        <v>0</v>
      </c>
      <c r="AR34" s="190"/>
      <c r="AS34" s="190"/>
      <c r="AT34" s="190"/>
      <c r="AU34" s="190"/>
      <c r="AV34" s="190"/>
      <c r="AW34" s="190"/>
      <c r="AX34" s="190"/>
      <c r="AY34" s="190"/>
    </row>
    <row r="35" spans="1:51" ht="109.2">
      <c r="A35" s="229" t="s">
        <v>342</v>
      </c>
      <c r="B35" s="203" t="s">
        <v>358</v>
      </c>
      <c r="C35" s="229">
        <v>91.4</v>
      </c>
      <c r="D35" s="229" t="s">
        <v>328</v>
      </c>
      <c r="E35" s="242" t="s">
        <v>328</v>
      </c>
      <c r="F35" s="291">
        <f t="shared" si="3"/>
        <v>0</v>
      </c>
      <c r="G35" s="235"/>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42"/>
      <c r="AP35" s="234"/>
      <c r="AQ35" s="283"/>
      <c r="AR35" s="123"/>
      <c r="AS35" s="123"/>
      <c r="AT35" s="124"/>
      <c r="AU35" s="124"/>
      <c r="AV35" s="124"/>
      <c r="AW35" s="124"/>
      <c r="AX35" s="124"/>
      <c r="AY35" s="128"/>
    </row>
    <row r="36" spans="1:51" ht="93.6">
      <c r="A36" s="229" t="s">
        <v>343</v>
      </c>
      <c r="B36" s="203" t="s">
        <v>359</v>
      </c>
      <c r="C36" s="229">
        <v>23</v>
      </c>
      <c r="D36" s="229" t="s">
        <v>328</v>
      </c>
      <c r="E36" s="241" t="s">
        <v>328</v>
      </c>
      <c r="F36" s="291">
        <f t="shared" si="3"/>
        <v>0</v>
      </c>
      <c r="G36" s="235"/>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41"/>
      <c r="AP36" s="234"/>
      <c r="AQ36" s="283"/>
    </row>
    <row r="37" spans="1:51" ht="296.39999999999998">
      <c r="A37" s="229" t="s">
        <v>345</v>
      </c>
      <c r="B37" s="203" t="s">
        <v>360</v>
      </c>
      <c r="C37" s="229">
        <v>100</v>
      </c>
      <c r="D37" s="229">
        <v>100</v>
      </c>
      <c r="E37" s="229">
        <v>100</v>
      </c>
      <c r="F37" s="291">
        <f t="shared" si="3"/>
        <v>0</v>
      </c>
      <c r="G37" s="292">
        <f t="shared" ref="G37:G38" si="6">F37/E37</f>
        <v>0</v>
      </c>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29">
        <v>100</v>
      </c>
      <c r="AP37" s="234"/>
      <c r="AQ37" s="283">
        <f t="shared" si="5"/>
        <v>0</v>
      </c>
    </row>
    <row r="38" spans="1:51" ht="202.8">
      <c r="A38" s="229" t="s">
        <v>346</v>
      </c>
      <c r="B38" s="203" t="s">
        <v>361</v>
      </c>
      <c r="C38" s="229">
        <v>100</v>
      </c>
      <c r="D38" s="229">
        <v>100</v>
      </c>
      <c r="E38" s="229">
        <v>100</v>
      </c>
      <c r="F38" s="291">
        <f t="shared" si="3"/>
        <v>0</v>
      </c>
      <c r="G38" s="292">
        <f t="shared" si="6"/>
        <v>0</v>
      </c>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29">
        <v>100</v>
      </c>
      <c r="AP38" s="234"/>
      <c r="AQ38" s="283">
        <f t="shared" si="5"/>
        <v>0</v>
      </c>
    </row>
    <row r="39" spans="1:51" ht="124.8">
      <c r="A39" s="229" t="s">
        <v>348</v>
      </c>
      <c r="B39" s="203" t="s">
        <v>362</v>
      </c>
      <c r="C39" s="229">
        <v>100</v>
      </c>
      <c r="D39" s="229" t="s">
        <v>328</v>
      </c>
      <c r="E39" s="239" t="s">
        <v>328</v>
      </c>
      <c r="F39" s="291">
        <f t="shared" si="3"/>
        <v>0</v>
      </c>
      <c r="G39" s="235"/>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9"/>
      <c r="AP39" s="234"/>
      <c r="AQ39" s="283"/>
    </row>
    <row r="40" spans="1:51" ht="62.4">
      <c r="A40" s="229" t="s">
        <v>350</v>
      </c>
      <c r="B40" s="203" t="s">
        <v>432</v>
      </c>
      <c r="C40" s="229">
        <v>100</v>
      </c>
      <c r="D40" s="229">
        <v>0</v>
      </c>
      <c r="E40" s="229">
        <v>0</v>
      </c>
      <c r="F40" s="291">
        <f t="shared" si="3"/>
        <v>0</v>
      </c>
      <c r="G40" s="292" t="e">
        <f>F40/E40</f>
        <v>#DIV/0!</v>
      </c>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29">
        <v>0</v>
      </c>
      <c r="AP40" s="234"/>
      <c r="AQ40" s="283" t="e">
        <f t="shared" si="5"/>
        <v>#DIV/0!</v>
      </c>
    </row>
    <row r="41" spans="1:51" ht="31.2">
      <c r="A41" s="229" t="s">
        <v>352</v>
      </c>
      <c r="B41" s="203" t="s">
        <v>417</v>
      </c>
      <c r="C41" s="229" t="s">
        <v>328</v>
      </c>
      <c r="D41" s="229" t="s">
        <v>328</v>
      </c>
      <c r="E41" s="229">
        <v>97</v>
      </c>
      <c r="F41" s="291">
        <f t="shared" si="3"/>
        <v>0</v>
      </c>
      <c r="G41" s="235"/>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29">
        <v>97</v>
      </c>
      <c r="AP41" s="234"/>
      <c r="AQ41" s="283"/>
    </row>
    <row r="42" spans="1:51" ht="15.6">
      <c r="A42" s="204"/>
      <c r="B42" s="205"/>
      <c r="C42" s="206"/>
      <c r="D42" s="206"/>
      <c r="E42" s="206"/>
      <c r="F42" s="206"/>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row>
    <row r="43" spans="1:51">
      <c r="A43" s="97"/>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row>
    <row r="44" spans="1:51" ht="35.25" customHeight="1">
      <c r="A44" s="416" t="s">
        <v>429</v>
      </c>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6"/>
      <c r="AY44" s="416"/>
    </row>
    <row r="45" spans="1:51" ht="18">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row>
    <row r="46" spans="1:51" ht="18">
      <c r="A46" s="191" t="s">
        <v>409</v>
      </c>
      <c r="B46" s="191"/>
      <c r="C46" s="191"/>
      <c r="D46" s="191"/>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row>
    <row r="47" spans="1:51" ht="18">
      <c r="A47" s="125"/>
      <c r="B47" s="123" t="s">
        <v>385</v>
      </c>
      <c r="C47" s="123"/>
      <c r="D47" s="126"/>
      <c r="E47" s="127"/>
      <c r="F47" s="127"/>
      <c r="G47" s="127"/>
      <c r="H47" s="123"/>
      <c r="I47" s="123"/>
      <c r="J47" s="123"/>
      <c r="K47" s="123"/>
      <c r="L47" s="123"/>
      <c r="M47" s="123"/>
      <c r="N47" s="123"/>
      <c r="O47" s="123"/>
      <c r="P47" s="123"/>
      <c r="Q47" s="123"/>
      <c r="R47" s="123"/>
      <c r="S47" s="123"/>
      <c r="T47" s="124"/>
      <c r="U47" s="124"/>
      <c r="V47" s="124"/>
      <c r="W47" s="124"/>
      <c r="X47" s="124"/>
      <c r="Y47" s="124"/>
      <c r="Z47" s="124"/>
      <c r="AA47" s="124"/>
      <c r="AB47" s="124"/>
      <c r="AC47" s="124"/>
      <c r="AD47" s="124"/>
      <c r="AE47" s="124"/>
      <c r="AF47" s="124"/>
      <c r="AG47" s="124"/>
      <c r="AH47" s="124"/>
      <c r="AI47" s="124"/>
      <c r="AJ47" s="124"/>
      <c r="AK47" s="124"/>
      <c r="AL47" s="124"/>
      <c r="AM47" s="124"/>
      <c r="AN47" s="124"/>
      <c r="AO47" s="123"/>
      <c r="AP47" s="123"/>
      <c r="AQ47" s="123"/>
    </row>
  </sheetData>
  <mergeCells count="23">
    <mergeCell ref="A44:AY44"/>
    <mergeCell ref="Z6:AB6"/>
    <mergeCell ref="E5:G6"/>
    <mergeCell ref="K6:M6"/>
    <mergeCell ref="N6:P6"/>
    <mergeCell ref="Q6:S6"/>
    <mergeCell ref="T6:V6"/>
    <mergeCell ref="W6:Y6"/>
    <mergeCell ref="A28:AQ28"/>
    <mergeCell ref="AF1:AN1"/>
    <mergeCell ref="A8:AQ8"/>
    <mergeCell ref="AC6:AE6"/>
    <mergeCell ref="AF6:AH6"/>
    <mergeCell ref="AI6:AK6"/>
    <mergeCell ref="AL6:AN6"/>
    <mergeCell ref="AO6:AQ6"/>
    <mergeCell ref="A2:AO2"/>
    <mergeCell ref="A5:A6"/>
    <mergeCell ref="B5:B6"/>
    <mergeCell ref="C5:C6"/>
    <mergeCell ref="D5:D6"/>
    <mergeCell ref="H5:AQ5"/>
    <mergeCell ref="H6:J6"/>
  </mergeCells>
  <pageMargins left="0.78740157480314965" right="0.78740157480314965" top="0.78740157480314965" bottom="0.27559055118110237" header="0" footer="0"/>
  <pageSetup paperSize="9" scale="37" fitToHeight="3" orientation="landscape" r:id="rId1"/>
  <headerFooter>
    <oddFooter>&amp;C&amp;"Times New Roman,обычный"&amp;8Страница  &amp;P из &amp;N</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AY36"/>
  <sheetViews>
    <sheetView topLeftCell="A25" workbookViewId="0">
      <selection activeCell="C19" sqref="C19"/>
    </sheetView>
  </sheetViews>
  <sheetFormatPr defaultRowHeight="15.6"/>
  <cols>
    <col min="1" max="1" width="4" style="243" customWidth="1"/>
    <col min="2" max="2" width="55.6640625" style="244" customWidth="1"/>
    <col min="3" max="3" width="113.88671875" style="258" customWidth="1"/>
    <col min="4" max="246" width="9.109375" style="244"/>
    <col min="247" max="247" width="4" style="244" customWidth="1"/>
    <col min="248" max="248" width="69" style="244" customWidth="1"/>
    <col min="249" max="249" width="66.5546875" style="244" customWidth="1"/>
    <col min="250" max="502" width="9.109375" style="244"/>
    <col min="503" max="503" width="4" style="244" customWidth="1"/>
    <col min="504" max="504" width="69" style="244" customWidth="1"/>
    <col min="505" max="505" width="66.5546875" style="244" customWidth="1"/>
    <col min="506" max="758" width="9.109375" style="244"/>
    <col min="759" max="759" width="4" style="244" customWidth="1"/>
    <col min="760" max="760" width="69" style="244" customWidth="1"/>
    <col min="761" max="761" width="66.5546875" style="244" customWidth="1"/>
    <col min="762" max="1014" width="9.109375" style="244"/>
    <col min="1015" max="1015" width="4" style="244" customWidth="1"/>
    <col min="1016" max="1016" width="69" style="244" customWidth="1"/>
    <col min="1017" max="1017" width="66.5546875" style="244" customWidth="1"/>
    <col min="1018" max="1270" width="9.109375" style="244"/>
    <col min="1271" max="1271" width="4" style="244" customWidth="1"/>
    <col min="1272" max="1272" width="69" style="244" customWidth="1"/>
    <col min="1273" max="1273" width="66.5546875" style="244" customWidth="1"/>
    <col min="1274" max="1526" width="9.109375" style="244"/>
    <col min="1527" max="1527" width="4" style="244" customWidth="1"/>
    <col min="1528" max="1528" width="69" style="244" customWidth="1"/>
    <col min="1529" max="1529" width="66.5546875" style="244" customWidth="1"/>
    <col min="1530" max="1782" width="9.109375" style="244"/>
    <col min="1783" max="1783" width="4" style="244" customWidth="1"/>
    <col min="1784" max="1784" width="69" style="244" customWidth="1"/>
    <col min="1785" max="1785" width="66.5546875" style="244" customWidth="1"/>
    <col min="1786" max="2038" width="9.109375" style="244"/>
    <col min="2039" max="2039" width="4" style="244" customWidth="1"/>
    <col min="2040" max="2040" width="69" style="244" customWidth="1"/>
    <col min="2041" max="2041" width="66.5546875" style="244" customWidth="1"/>
    <col min="2042" max="2294" width="9.109375" style="244"/>
    <col min="2295" max="2295" width="4" style="244" customWidth="1"/>
    <col min="2296" max="2296" width="69" style="244" customWidth="1"/>
    <col min="2297" max="2297" width="66.5546875" style="244" customWidth="1"/>
    <col min="2298" max="2550" width="9.109375" style="244"/>
    <col min="2551" max="2551" width="4" style="244" customWidth="1"/>
    <col min="2552" max="2552" width="69" style="244" customWidth="1"/>
    <col min="2553" max="2553" width="66.5546875" style="244" customWidth="1"/>
    <col min="2554" max="2806" width="9.109375" style="244"/>
    <col min="2807" max="2807" width="4" style="244" customWidth="1"/>
    <col min="2808" max="2808" width="69" style="244" customWidth="1"/>
    <col min="2809" max="2809" width="66.5546875" style="244" customWidth="1"/>
    <col min="2810" max="3062" width="9.109375" style="244"/>
    <col min="3063" max="3063" width="4" style="244" customWidth="1"/>
    <col min="3064" max="3064" width="69" style="244" customWidth="1"/>
    <col min="3065" max="3065" width="66.5546875" style="244" customWidth="1"/>
    <col min="3066" max="3318" width="9.109375" style="244"/>
    <col min="3319" max="3319" width="4" style="244" customWidth="1"/>
    <col min="3320" max="3320" width="69" style="244" customWidth="1"/>
    <col min="3321" max="3321" width="66.5546875" style="244" customWidth="1"/>
    <col min="3322" max="3574" width="9.109375" style="244"/>
    <col min="3575" max="3575" width="4" style="244" customWidth="1"/>
    <col min="3576" max="3576" width="69" style="244" customWidth="1"/>
    <col min="3577" max="3577" width="66.5546875" style="244" customWidth="1"/>
    <col min="3578" max="3830" width="9.109375" style="244"/>
    <col min="3831" max="3831" width="4" style="244" customWidth="1"/>
    <col min="3832" max="3832" width="69" style="244" customWidth="1"/>
    <col min="3833" max="3833" width="66.5546875" style="244" customWidth="1"/>
    <col min="3834" max="4086" width="9.109375" style="244"/>
    <col min="4087" max="4087" width="4" style="244" customWidth="1"/>
    <col min="4088" max="4088" width="69" style="244" customWidth="1"/>
    <col min="4089" max="4089" width="66.5546875" style="244" customWidth="1"/>
    <col min="4090" max="4342" width="9.109375" style="244"/>
    <col min="4343" max="4343" width="4" style="244" customWidth="1"/>
    <col min="4344" max="4344" width="69" style="244" customWidth="1"/>
    <col min="4345" max="4345" width="66.5546875" style="244" customWidth="1"/>
    <col min="4346" max="4598" width="9.109375" style="244"/>
    <col min="4599" max="4599" width="4" style="244" customWidth="1"/>
    <col min="4600" max="4600" width="69" style="244" customWidth="1"/>
    <col min="4601" max="4601" width="66.5546875" style="244" customWidth="1"/>
    <col min="4602" max="4854" width="9.109375" style="244"/>
    <col min="4855" max="4855" width="4" style="244" customWidth="1"/>
    <col min="4856" max="4856" width="69" style="244" customWidth="1"/>
    <col min="4857" max="4857" width="66.5546875" style="244" customWidth="1"/>
    <col min="4858" max="5110" width="9.109375" style="244"/>
    <col min="5111" max="5111" width="4" style="244" customWidth="1"/>
    <col min="5112" max="5112" width="69" style="244" customWidth="1"/>
    <col min="5113" max="5113" width="66.5546875" style="244" customWidth="1"/>
    <col min="5114" max="5366" width="9.109375" style="244"/>
    <col min="5367" max="5367" width="4" style="244" customWidth="1"/>
    <col min="5368" max="5368" width="69" style="244" customWidth="1"/>
    <col min="5369" max="5369" width="66.5546875" style="244" customWidth="1"/>
    <col min="5370" max="5622" width="9.109375" style="244"/>
    <col min="5623" max="5623" width="4" style="244" customWidth="1"/>
    <col min="5624" max="5624" width="69" style="244" customWidth="1"/>
    <col min="5625" max="5625" width="66.5546875" style="244" customWidth="1"/>
    <col min="5626" max="5878" width="9.109375" style="244"/>
    <col min="5879" max="5879" width="4" style="244" customWidth="1"/>
    <col min="5880" max="5880" width="69" style="244" customWidth="1"/>
    <col min="5881" max="5881" width="66.5546875" style="244" customWidth="1"/>
    <col min="5882" max="6134" width="9.109375" style="244"/>
    <col min="6135" max="6135" width="4" style="244" customWidth="1"/>
    <col min="6136" max="6136" width="69" style="244" customWidth="1"/>
    <col min="6137" max="6137" width="66.5546875" style="244" customWidth="1"/>
    <col min="6138" max="6390" width="9.109375" style="244"/>
    <col min="6391" max="6391" width="4" style="244" customWidth="1"/>
    <col min="6392" max="6392" width="69" style="244" customWidth="1"/>
    <col min="6393" max="6393" width="66.5546875" style="244" customWidth="1"/>
    <col min="6394" max="6646" width="9.109375" style="244"/>
    <col min="6647" max="6647" width="4" style="244" customWidth="1"/>
    <col min="6648" max="6648" width="69" style="244" customWidth="1"/>
    <col min="6649" max="6649" width="66.5546875" style="244" customWidth="1"/>
    <col min="6650" max="6902" width="9.109375" style="244"/>
    <col min="6903" max="6903" width="4" style="244" customWidth="1"/>
    <col min="6904" max="6904" width="69" style="244" customWidth="1"/>
    <col min="6905" max="6905" width="66.5546875" style="244" customWidth="1"/>
    <col min="6906" max="7158" width="9.109375" style="244"/>
    <col min="7159" max="7159" width="4" style="244" customWidth="1"/>
    <col min="7160" max="7160" width="69" style="244" customWidth="1"/>
    <col min="7161" max="7161" width="66.5546875" style="244" customWidth="1"/>
    <col min="7162" max="7414" width="9.109375" style="244"/>
    <col min="7415" max="7415" width="4" style="244" customWidth="1"/>
    <col min="7416" max="7416" width="69" style="244" customWidth="1"/>
    <col min="7417" max="7417" width="66.5546875" style="244" customWidth="1"/>
    <col min="7418" max="7670" width="9.109375" style="244"/>
    <col min="7671" max="7671" width="4" style="244" customWidth="1"/>
    <col min="7672" max="7672" width="69" style="244" customWidth="1"/>
    <col min="7673" max="7673" width="66.5546875" style="244" customWidth="1"/>
    <col min="7674" max="7926" width="9.109375" style="244"/>
    <col min="7927" max="7927" width="4" style="244" customWidth="1"/>
    <col min="7928" max="7928" width="69" style="244" customWidth="1"/>
    <col min="7929" max="7929" width="66.5546875" style="244" customWidth="1"/>
    <col min="7930" max="8182" width="9.109375" style="244"/>
    <col min="8183" max="8183" width="4" style="244" customWidth="1"/>
    <col min="8184" max="8184" width="69" style="244" customWidth="1"/>
    <col min="8185" max="8185" width="66.5546875" style="244" customWidth="1"/>
    <col min="8186" max="8438" width="9.109375" style="244"/>
    <col min="8439" max="8439" width="4" style="244" customWidth="1"/>
    <col min="8440" max="8440" width="69" style="244" customWidth="1"/>
    <col min="8441" max="8441" width="66.5546875" style="244" customWidth="1"/>
    <col min="8442" max="8694" width="9.109375" style="244"/>
    <col min="8695" max="8695" width="4" style="244" customWidth="1"/>
    <col min="8696" max="8696" width="69" style="244" customWidth="1"/>
    <col min="8697" max="8697" width="66.5546875" style="244" customWidth="1"/>
    <col min="8698" max="8950" width="9.109375" style="244"/>
    <col min="8951" max="8951" width="4" style="244" customWidth="1"/>
    <col min="8952" max="8952" width="69" style="244" customWidth="1"/>
    <col min="8953" max="8953" width="66.5546875" style="244" customWidth="1"/>
    <col min="8954" max="9206" width="9.109375" style="244"/>
    <col min="9207" max="9207" width="4" style="244" customWidth="1"/>
    <col min="9208" max="9208" width="69" style="244" customWidth="1"/>
    <col min="9209" max="9209" width="66.5546875" style="244" customWidth="1"/>
    <col min="9210" max="9462" width="9.109375" style="244"/>
    <col min="9463" max="9463" width="4" style="244" customWidth="1"/>
    <col min="9464" max="9464" width="69" style="244" customWidth="1"/>
    <col min="9465" max="9465" width="66.5546875" style="244" customWidth="1"/>
    <col min="9466" max="9718" width="9.109375" style="244"/>
    <col min="9719" max="9719" width="4" style="244" customWidth="1"/>
    <col min="9720" max="9720" width="69" style="244" customWidth="1"/>
    <col min="9721" max="9721" width="66.5546875" style="244" customWidth="1"/>
    <col min="9722" max="9974" width="9.109375" style="244"/>
    <col min="9975" max="9975" width="4" style="244" customWidth="1"/>
    <col min="9976" max="9976" width="69" style="244" customWidth="1"/>
    <col min="9977" max="9977" width="66.5546875" style="244" customWidth="1"/>
    <col min="9978" max="10230" width="9.109375" style="244"/>
    <col min="10231" max="10231" width="4" style="244" customWidth="1"/>
    <col min="10232" max="10232" width="69" style="244" customWidth="1"/>
    <col min="10233" max="10233" width="66.5546875" style="244" customWidth="1"/>
    <col min="10234" max="10486" width="9.109375" style="244"/>
    <col min="10487" max="10487" width="4" style="244" customWidth="1"/>
    <col min="10488" max="10488" width="69" style="244" customWidth="1"/>
    <col min="10489" max="10489" width="66.5546875" style="244" customWidth="1"/>
    <col min="10490" max="10742" width="9.109375" style="244"/>
    <col min="10743" max="10743" width="4" style="244" customWidth="1"/>
    <col min="10744" max="10744" width="69" style="244" customWidth="1"/>
    <col min="10745" max="10745" width="66.5546875" style="244" customWidth="1"/>
    <col min="10746" max="10998" width="9.109375" style="244"/>
    <col min="10999" max="10999" width="4" style="244" customWidth="1"/>
    <col min="11000" max="11000" width="69" style="244" customWidth="1"/>
    <col min="11001" max="11001" width="66.5546875" style="244" customWidth="1"/>
    <col min="11002" max="11254" width="9.109375" style="244"/>
    <col min="11255" max="11255" width="4" style="244" customWidth="1"/>
    <col min="11256" max="11256" width="69" style="244" customWidth="1"/>
    <col min="11257" max="11257" width="66.5546875" style="244" customWidth="1"/>
    <col min="11258" max="11510" width="9.109375" style="244"/>
    <col min="11511" max="11511" width="4" style="244" customWidth="1"/>
    <col min="11512" max="11512" width="69" style="244" customWidth="1"/>
    <col min="11513" max="11513" width="66.5546875" style="244" customWidth="1"/>
    <col min="11514" max="11766" width="9.109375" style="244"/>
    <col min="11767" max="11767" width="4" style="244" customWidth="1"/>
    <col min="11768" max="11768" width="69" style="244" customWidth="1"/>
    <col min="11769" max="11769" width="66.5546875" style="244" customWidth="1"/>
    <col min="11770" max="12022" width="9.109375" style="244"/>
    <col min="12023" max="12023" width="4" style="244" customWidth="1"/>
    <col min="12024" max="12024" width="69" style="244" customWidth="1"/>
    <col min="12025" max="12025" width="66.5546875" style="244" customWidth="1"/>
    <col min="12026" max="12278" width="9.109375" style="244"/>
    <col min="12279" max="12279" width="4" style="244" customWidth="1"/>
    <col min="12280" max="12280" width="69" style="244" customWidth="1"/>
    <col min="12281" max="12281" width="66.5546875" style="244" customWidth="1"/>
    <col min="12282" max="12534" width="9.109375" style="244"/>
    <col min="12535" max="12535" width="4" style="244" customWidth="1"/>
    <col min="12536" max="12536" width="69" style="244" customWidth="1"/>
    <col min="12537" max="12537" width="66.5546875" style="244" customWidth="1"/>
    <col min="12538" max="12790" width="9.109375" style="244"/>
    <col min="12791" max="12791" width="4" style="244" customWidth="1"/>
    <col min="12792" max="12792" width="69" style="244" customWidth="1"/>
    <col min="12793" max="12793" width="66.5546875" style="244" customWidth="1"/>
    <col min="12794" max="13046" width="9.109375" style="244"/>
    <col min="13047" max="13047" width="4" style="244" customWidth="1"/>
    <col min="13048" max="13048" width="69" style="244" customWidth="1"/>
    <col min="13049" max="13049" width="66.5546875" style="244" customWidth="1"/>
    <col min="13050" max="13302" width="9.109375" style="244"/>
    <col min="13303" max="13303" width="4" style="244" customWidth="1"/>
    <col min="13304" max="13304" width="69" style="244" customWidth="1"/>
    <col min="13305" max="13305" width="66.5546875" style="244" customWidth="1"/>
    <col min="13306" max="13558" width="9.109375" style="244"/>
    <col min="13559" max="13559" width="4" style="244" customWidth="1"/>
    <col min="13560" max="13560" width="69" style="244" customWidth="1"/>
    <col min="13561" max="13561" width="66.5546875" style="244" customWidth="1"/>
    <col min="13562" max="13814" width="9.109375" style="244"/>
    <col min="13815" max="13815" width="4" style="244" customWidth="1"/>
    <col min="13816" max="13816" width="69" style="244" customWidth="1"/>
    <col min="13817" max="13817" width="66.5546875" style="244" customWidth="1"/>
    <col min="13818" max="14070" width="9.109375" style="244"/>
    <col min="14071" max="14071" width="4" style="244" customWidth="1"/>
    <col min="14072" max="14072" width="69" style="244" customWidth="1"/>
    <col min="14073" max="14073" width="66.5546875" style="244" customWidth="1"/>
    <col min="14074" max="14326" width="9.109375" style="244"/>
    <col min="14327" max="14327" width="4" style="244" customWidth="1"/>
    <col min="14328" max="14328" width="69" style="244" customWidth="1"/>
    <col min="14329" max="14329" width="66.5546875" style="244" customWidth="1"/>
    <col min="14330" max="14582" width="9.109375" style="244"/>
    <col min="14583" max="14583" width="4" style="244" customWidth="1"/>
    <col min="14584" max="14584" width="69" style="244" customWidth="1"/>
    <col min="14585" max="14585" width="66.5546875" style="244" customWidth="1"/>
    <col min="14586" max="14838" width="9.109375" style="244"/>
    <col min="14839" max="14839" width="4" style="244" customWidth="1"/>
    <col min="14840" max="14840" width="69" style="244" customWidth="1"/>
    <col min="14841" max="14841" width="66.5546875" style="244" customWidth="1"/>
    <col min="14842" max="15094" width="9.109375" style="244"/>
    <col min="15095" max="15095" width="4" style="244" customWidth="1"/>
    <col min="15096" max="15096" width="69" style="244" customWidth="1"/>
    <col min="15097" max="15097" width="66.5546875" style="244" customWidth="1"/>
    <col min="15098" max="15350" width="9.109375" style="244"/>
    <col min="15351" max="15351" width="4" style="244" customWidth="1"/>
    <col min="15352" max="15352" width="69" style="244" customWidth="1"/>
    <col min="15353" max="15353" width="66.5546875" style="244" customWidth="1"/>
    <col min="15354" max="15606" width="9.109375" style="244"/>
    <col min="15607" max="15607" width="4" style="244" customWidth="1"/>
    <col min="15608" max="15608" width="69" style="244" customWidth="1"/>
    <col min="15609" max="15609" width="66.5546875" style="244" customWidth="1"/>
    <col min="15610" max="15862" width="9.109375" style="244"/>
    <col min="15863" max="15863" width="4" style="244" customWidth="1"/>
    <col min="15864" max="15864" width="69" style="244" customWidth="1"/>
    <col min="15865" max="15865" width="66.5546875" style="244" customWidth="1"/>
    <col min="15866" max="16118" width="9.109375" style="244"/>
    <col min="16119" max="16119" width="4" style="244" customWidth="1"/>
    <col min="16120" max="16120" width="69" style="244" customWidth="1"/>
    <col min="16121" max="16121" width="66.5546875" style="244" customWidth="1"/>
    <col min="16122" max="16384" width="9.109375" style="244"/>
  </cols>
  <sheetData>
    <row r="1" spans="1:3">
      <c r="C1" s="245" t="s">
        <v>287</v>
      </c>
    </row>
    <row r="2" spans="1:3" ht="19.5" customHeight="1">
      <c r="C2" s="245"/>
    </row>
    <row r="3" spans="1:3">
      <c r="B3" s="495" t="s">
        <v>393</v>
      </c>
      <c r="C3" s="495"/>
    </row>
    <row r="4" spans="1:3" ht="27" customHeight="1">
      <c r="A4" s="246"/>
      <c r="B4" s="503" t="s">
        <v>394</v>
      </c>
      <c r="C4" s="503"/>
    </row>
    <row r="5" spans="1:3" ht="27" customHeight="1">
      <c r="A5" s="247"/>
      <c r="B5" s="504" t="s">
        <v>288</v>
      </c>
      <c r="C5" s="504"/>
    </row>
    <row r="6" spans="1:3" ht="24" customHeight="1">
      <c r="A6" s="508" t="s">
        <v>265</v>
      </c>
      <c r="B6" s="505" t="s">
        <v>281</v>
      </c>
      <c r="C6" s="195" t="s">
        <v>389</v>
      </c>
    </row>
    <row r="7" spans="1:3" ht="24" customHeight="1">
      <c r="A7" s="509"/>
      <c r="B7" s="506"/>
      <c r="C7" s="195" t="s">
        <v>370</v>
      </c>
    </row>
    <row r="8" spans="1:3" ht="20.25" customHeight="1">
      <c r="A8" s="509"/>
      <c r="B8" s="506"/>
      <c r="C8" s="194" t="s">
        <v>388</v>
      </c>
    </row>
    <row r="9" spans="1:3" ht="39.75" customHeight="1">
      <c r="A9" s="509"/>
      <c r="B9" s="506"/>
      <c r="C9" s="195" t="s">
        <v>371</v>
      </c>
    </row>
    <row r="10" spans="1:3" ht="32.25" customHeight="1">
      <c r="A10" s="509"/>
      <c r="B10" s="506"/>
      <c r="C10" s="195" t="s">
        <v>372</v>
      </c>
    </row>
    <row r="11" spans="1:3" ht="34.5" customHeight="1">
      <c r="A11" s="509"/>
      <c r="B11" s="506"/>
      <c r="C11" s="195" t="s">
        <v>368</v>
      </c>
    </row>
    <row r="12" spans="1:3" ht="33.75" customHeight="1">
      <c r="A12" s="509"/>
      <c r="B12" s="506"/>
      <c r="C12" s="195" t="s">
        <v>390</v>
      </c>
    </row>
    <row r="13" spans="1:3" ht="33.75" customHeight="1">
      <c r="A13" s="509"/>
      <c r="B13" s="506"/>
      <c r="C13" s="195" t="s">
        <v>373</v>
      </c>
    </row>
    <row r="14" spans="1:3" ht="20.25" customHeight="1">
      <c r="A14" s="509"/>
      <c r="B14" s="506"/>
      <c r="C14" s="195" t="s">
        <v>391</v>
      </c>
    </row>
    <row r="15" spans="1:3" ht="37.5" customHeight="1">
      <c r="A15" s="510"/>
      <c r="B15" s="507"/>
      <c r="C15" s="195" t="s">
        <v>376</v>
      </c>
    </row>
    <row r="16" spans="1:3" ht="93.6">
      <c r="A16" s="196" t="s">
        <v>266</v>
      </c>
      <c r="B16" s="192" t="s">
        <v>267</v>
      </c>
      <c r="C16" s="194" t="s">
        <v>434</v>
      </c>
    </row>
    <row r="17" spans="1:51">
      <c r="A17" s="196" t="s">
        <v>6</v>
      </c>
      <c r="B17" s="192" t="s">
        <v>268</v>
      </c>
      <c r="C17" s="260">
        <v>17088.05</v>
      </c>
    </row>
    <row r="18" spans="1:51" ht="24.75" customHeight="1">
      <c r="A18" s="196" t="s">
        <v>7</v>
      </c>
      <c r="B18" s="192" t="s">
        <v>269</v>
      </c>
      <c r="C18" s="261">
        <v>6</v>
      </c>
    </row>
    <row r="19" spans="1:51" ht="46.8">
      <c r="A19" s="196" t="s">
        <v>8</v>
      </c>
      <c r="B19" s="198" t="s">
        <v>270</v>
      </c>
      <c r="C19" s="262">
        <v>0</v>
      </c>
    </row>
    <row r="20" spans="1:51" ht="31.2">
      <c r="A20" s="197" t="s">
        <v>14</v>
      </c>
      <c r="B20" s="193" t="s">
        <v>291</v>
      </c>
      <c r="C20" s="248"/>
    </row>
    <row r="21" spans="1:51" ht="46.8">
      <c r="A21" s="196" t="s">
        <v>271</v>
      </c>
      <c r="B21" s="194" t="s">
        <v>272</v>
      </c>
      <c r="C21" s="194" t="s">
        <v>392</v>
      </c>
    </row>
    <row r="22" spans="1:51" ht="26.25" customHeight="1">
      <c r="A22" s="496" t="s">
        <v>273</v>
      </c>
      <c r="B22" s="499" t="s">
        <v>282</v>
      </c>
      <c r="C22" s="194"/>
    </row>
    <row r="23" spans="1:51">
      <c r="A23" s="497"/>
      <c r="B23" s="500"/>
      <c r="C23" s="194"/>
    </row>
    <row r="24" spans="1:51">
      <c r="A24" s="497"/>
      <c r="B24" s="500"/>
      <c r="C24" s="194"/>
    </row>
    <row r="25" spans="1:51">
      <c r="A25" s="497"/>
      <c r="B25" s="501"/>
      <c r="C25" s="216"/>
    </row>
    <row r="26" spans="1:51">
      <c r="A26" s="498"/>
      <c r="B26" s="194" t="s">
        <v>274</v>
      </c>
      <c r="C26" s="194"/>
    </row>
    <row r="27" spans="1:51">
      <c r="A27" s="249"/>
      <c r="B27" s="250"/>
      <c r="C27" s="251"/>
    </row>
    <row r="28" spans="1:51">
      <c r="A28" s="249"/>
      <c r="B28" s="250"/>
      <c r="C28" s="251"/>
    </row>
    <row r="29" spans="1:51" ht="24.75" customHeight="1">
      <c r="A29" s="511" t="s">
        <v>429</v>
      </c>
      <c r="B29" s="511"/>
      <c r="C29" s="5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row>
    <row r="30" spans="1:51">
      <c r="A30" s="252"/>
      <c r="B30" s="253"/>
      <c r="C30" s="253"/>
    </row>
    <row r="31" spans="1:51">
      <c r="A31" s="252"/>
      <c r="B31" s="502"/>
      <c r="C31" s="502"/>
    </row>
    <row r="32" spans="1:51">
      <c r="A32" s="254" t="s">
        <v>418</v>
      </c>
      <c r="B32" s="255"/>
      <c r="C32" s="256"/>
    </row>
    <row r="33" spans="1:2">
      <c r="A33" s="494" t="s">
        <v>385</v>
      </c>
      <c r="B33" s="494"/>
    </row>
    <row r="34" spans="1:2">
      <c r="A34" s="257"/>
    </row>
    <row r="35" spans="1:2">
      <c r="A35" s="254"/>
    </row>
    <row r="36" spans="1:2">
      <c r="A36" s="259"/>
    </row>
  </sheetData>
  <mergeCells count="10">
    <mergeCell ref="A33:B33"/>
    <mergeCell ref="B3:C3"/>
    <mergeCell ref="A22:A26"/>
    <mergeCell ref="B22:B25"/>
    <mergeCell ref="B31:C31"/>
    <mergeCell ref="B4:C4"/>
    <mergeCell ref="B5:C5"/>
    <mergeCell ref="B6:B15"/>
    <mergeCell ref="A6:A15"/>
    <mergeCell ref="A29:C29"/>
  </mergeCells>
  <pageMargins left="0.98425196850393704" right="0.39370078740157483" top="0.39370078740157483" bottom="0.39370078740157483" header="0" footer="0.31496062992125984"/>
  <pageSetup paperSize="9" scale="62"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2017-07-07T11:50:48Z</cp:lastPrinted>
  <dcterms:created xsi:type="dcterms:W3CDTF">2011-05-17T05:04:33Z</dcterms:created>
  <dcterms:modified xsi:type="dcterms:W3CDTF">2017-07-10T10:30:28Z</dcterms:modified>
</cp:coreProperties>
</file>