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08" yWindow="-168" windowWidth="15456" windowHeight="11100" tabRatio="794" firstSheet="3" activeTab="4"/>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таб.3" sheetId="13" r:id="rId4"/>
    <sheet name="Показатели таб.4" sheetId="5" r:id="rId5"/>
    <sheet name="пояснения таб. 5" sheetId="11" r:id="rId6"/>
  </sheets>
  <definedNames>
    <definedName name="_xlnm._FilterDatabase" localSheetId="2" hidden="1">'Выполнение работ'!$A$3:$O$70</definedName>
    <definedName name="_xlnm._FilterDatabase" localSheetId="3" hidden="1">'Финансирование таб.3'!$D$1:$D$438</definedName>
    <definedName name="BossProviderVariable?_82e37b92_8454_493a_a09e_e1f9ab66b426" hidden="1">"25_01_2006"</definedName>
    <definedName name="_xlnm.Print_Titles" localSheetId="2">'Выполнение работ'!$3:$3</definedName>
    <definedName name="_xlnm.Print_Titles" localSheetId="4">'Показатели таб.4'!$5:$7</definedName>
    <definedName name="_xlnm.Print_Titles" localSheetId="3">'Финансирование таб.3'!$3:$6</definedName>
    <definedName name="_xlnm.Print_Area" localSheetId="2">'Выполнение работ'!$A$1:$Q$81</definedName>
    <definedName name="_xlnm.Print_Area" localSheetId="4">'Показатели таб.4'!$A$1:$AQ$53</definedName>
    <definedName name="_xlnm.Print_Area" localSheetId="5">'пояснения таб. 5'!$A$1:$C$29</definedName>
  </definedNames>
  <calcPr calcId="125725"/>
</workbook>
</file>

<file path=xl/calcChain.xml><?xml version="1.0" encoding="utf-8"?>
<calcChain xmlns="http://schemas.openxmlformats.org/spreadsheetml/2006/main">
  <c r="AB35" i="5"/>
  <c r="AB14"/>
  <c r="Y21"/>
  <c r="V21"/>
  <c r="S21"/>
  <c r="P21"/>
  <c r="M21"/>
  <c r="J21"/>
  <c r="U376" i="13"/>
  <c r="T376"/>
  <c r="J376"/>
  <c r="M376"/>
  <c r="P376"/>
  <c r="S376"/>
  <c r="Y376"/>
  <c r="AB376"/>
  <c r="AE376"/>
  <c r="AH376"/>
  <c r="AI376"/>
  <c r="AJ376"/>
  <c r="F376" s="1"/>
  <c r="AK376"/>
  <c r="AN376"/>
  <c r="AQ376"/>
  <c r="E377"/>
  <c r="F377"/>
  <c r="J377"/>
  <c r="M377"/>
  <c r="P377"/>
  <c r="S377"/>
  <c r="V377"/>
  <c r="Y377"/>
  <c r="AB377"/>
  <c r="AE377"/>
  <c r="AH377"/>
  <c r="AK377"/>
  <c r="AN377"/>
  <c r="AQ377"/>
  <c r="F378"/>
  <c r="J378"/>
  <c r="M378"/>
  <c r="P378"/>
  <c r="Q378"/>
  <c r="S378" s="1"/>
  <c r="V378"/>
  <c r="Y378"/>
  <c r="AB378"/>
  <c r="AE378"/>
  <c r="AH378"/>
  <c r="AK378"/>
  <c r="AN378"/>
  <c r="AQ378"/>
  <c r="E379"/>
  <c r="F379"/>
  <c r="G379" s="1"/>
  <c r="J379"/>
  <c r="M379"/>
  <c r="P379"/>
  <c r="S379"/>
  <c r="V379"/>
  <c r="Y379"/>
  <c r="AB379"/>
  <c r="AE379"/>
  <c r="AH379"/>
  <c r="AK379"/>
  <c r="AN379"/>
  <c r="AQ379"/>
  <c r="G377" l="1"/>
  <c r="V376"/>
  <c r="E378"/>
  <c r="G378" l="1"/>
  <c r="Y18" i="5" l="1"/>
  <c r="V18"/>
  <c r="Y37"/>
  <c r="Y17" l="1"/>
  <c r="Y16"/>
  <c r="Y15"/>
  <c r="Y13"/>
  <c r="Y12"/>
  <c r="Y11"/>
  <c r="Z287" i="13"/>
  <c r="X383"/>
  <c r="Y383"/>
  <c r="Z383"/>
  <c r="AA383"/>
  <c r="AB383"/>
  <c r="AC383"/>
  <c r="AD383"/>
  <c r="AE383"/>
  <c r="AF383"/>
  <c r="AG383"/>
  <c r="AH383"/>
  <c r="AI383"/>
  <c r="AJ383"/>
  <c r="AL383"/>
  <c r="AM383"/>
  <c r="AN383"/>
  <c r="AO383"/>
  <c r="AP383"/>
  <c r="AQ383"/>
  <c r="AR383"/>
  <c r="W383"/>
  <c r="R112"/>
  <c r="Q112"/>
  <c r="Z176"/>
  <c r="Z112"/>
  <c r="E168"/>
  <c r="AQ165"/>
  <c r="AN165"/>
  <c r="AK165"/>
  <c r="AH165"/>
  <c r="AE165"/>
  <c r="AB165"/>
  <c r="Y165"/>
  <c r="V165"/>
  <c r="S165"/>
  <c r="P165"/>
  <c r="M165"/>
  <c r="J165"/>
  <c r="F165"/>
  <c r="E165"/>
  <c r="AQ164"/>
  <c r="AN164"/>
  <c r="AK164"/>
  <c r="AH164"/>
  <c r="AE164"/>
  <c r="AB164"/>
  <c r="Y164"/>
  <c r="V164"/>
  <c r="S164"/>
  <c r="P164"/>
  <c r="M164"/>
  <c r="J164"/>
  <c r="F164"/>
  <c r="G164" s="1"/>
  <c r="E164"/>
  <c r="AQ163"/>
  <c r="AN163"/>
  <c r="AK163"/>
  <c r="AH163"/>
  <c r="AE163"/>
  <c r="AB163"/>
  <c r="Y163"/>
  <c r="V163"/>
  <c r="S163"/>
  <c r="P163"/>
  <c r="M163"/>
  <c r="J163"/>
  <c r="F163"/>
  <c r="G163" s="1"/>
  <c r="E163"/>
  <c r="AQ162"/>
  <c r="AN162"/>
  <c r="AK162"/>
  <c r="AH162"/>
  <c r="AE162"/>
  <c r="AB162"/>
  <c r="Y162"/>
  <c r="V162"/>
  <c r="S162"/>
  <c r="P162"/>
  <c r="M162"/>
  <c r="J162"/>
  <c r="F162"/>
  <c r="G162" s="1"/>
  <c r="E162"/>
  <c r="AQ161"/>
  <c r="AN161"/>
  <c r="AK161"/>
  <c r="AH161"/>
  <c r="AE161"/>
  <c r="AB161"/>
  <c r="Y161"/>
  <c r="V161"/>
  <c r="S161"/>
  <c r="P161"/>
  <c r="M161"/>
  <c r="J161"/>
  <c r="F161"/>
  <c r="G161" s="1"/>
  <c r="E161"/>
  <c r="AQ160"/>
  <c r="AN160"/>
  <c r="AK160"/>
  <c r="AH160"/>
  <c r="AE160"/>
  <c r="AB160"/>
  <c r="Y160"/>
  <c r="V160"/>
  <c r="S160"/>
  <c r="P160"/>
  <c r="M160"/>
  <c r="J160"/>
  <c r="F160"/>
  <c r="G160" s="1"/>
  <c r="E160"/>
  <c r="AP159"/>
  <c r="AQ159" s="1"/>
  <c r="AO159"/>
  <c r="AM159"/>
  <c r="AN159" s="1"/>
  <c r="AL159"/>
  <c r="AJ159"/>
  <c r="AK159" s="1"/>
  <c r="AI159"/>
  <c r="AG159"/>
  <c r="AH159" s="1"/>
  <c r="AF159"/>
  <c r="AD159"/>
  <c r="AE159" s="1"/>
  <c r="AC159"/>
  <c r="AA159"/>
  <c r="AB159" s="1"/>
  <c r="Z159"/>
  <c r="X159"/>
  <c r="Y159" s="1"/>
  <c r="W159"/>
  <c r="U159"/>
  <c r="V159" s="1"/>
  <c r="T159"/>
  <c r="R159"/>
  <c r="S159" s="1"/>
  <c r="Q159"/>
  <c r="O159"/>
  <c r="P159" s="1"/>
  <c r="N159"/>
  <c r="L159"/>
  <c r="M159" s="1"/>
  <c r="K159"/>
  <c r="I159"/>
  <c r="J159" s="1"/>
  <c r="H159"/>
  <c r="F159"/>
  <c r="G159" s="1"/>
  <c r="E159"/>
  <c r="Y78"/>
  <c r="W176"/>
  <c r="T176"/>
  <c r="F169"/>
  <c r="F168"/>
  <c r="V37" i="5"/>
  <c r="S37"/>
  <c r="G165" i="13" l="1"/>
  <c r="V17" i="5"/>
  <c r="V16"/>
  <c r="V15"/>
  <c r="V13"/>
  <c r="V12"/>
  <c r="V11"/>
  <c r="U176" i="13"/>
  <c r="AQ249"/>
  <c r="AN249"/>
  <c r="AK249"/>
  <c r="AH249"/>
  <c r="AE249"/>
  <c r="AB249"/>
  <c r="Y249"/>
  <c r="V249"/>
  <c r="S249"/>
  <c r="P249"/>
  <c r="M249"/>
  <c r="J249"/>
  <c r="F249"/>
  <c r="G249" s="1"/>
  <c r="E249"/>
  <c r="AQ248"/>
  <c r="AN248"/>
  <c r="AK248"/>
  <c r="AH248"/>
  <c r="AE248"/>
  <c r="AB248"/>
  <c r="Y248"/>
  <c r="V248"/>
  <c r="S248"/>
  <c r="P248"/>
  <c r="M248"/>
  <c r="J248"/>
  <c r="F248"/>
  <c r="G248" s="1"/>
  <c r="E248"/>
  <c r="AQ247"/>
  <c r="AN247"/>
  <c r="AK247"/>
  <c r="AH247"/>
  <c r="AE247"/>
  <c r="AB247"/>
  <c r="Y247"/>
  <c r="V247"/>
  <c r="S247"/>
  <c r="P247"/>
  <c r="M247"/>
  <c r="J247"/>
  <c r="F247"/>
  <c r="E247"/>
  <c r="AQ246"/>
  <c r="AN246"/>
  <c r="AK246"/>
  <c r="AH246"/>
  <c r="AE246"/>
  <c r="AB246"/>
  <c r="Y246"/>
  <c r="V246"/>
  <c r="S246"/>
  <c r="P246"/>
  <c r="M246"/>
  <c r="J246"/>
  <c r="F246"/>
  <c r="E246"/>
  <c r="AQ245"/>
  <c r="AN245"/>
  <c r="AK245"/>
  <c r="AH245"/>
  <c r="AE245"/>
  <c r="AB245"/>
  <c r="Y245"/>
  <c r="V245"/>
  <c r="S245"/>
  <c r="P245"/>
  <c r="M245"/>
  <c r="J245"/>
  <c r="F245"/>
  <c r="G245" s="1"/>
  <c r="E245"/>
  <c r="AQ244"/>
  <c r="AN244"/>
  <c r="AK244"/>
  <c r="AH244"/>
  <c r="AE244"/>
  <c r="AB244"/>
  <c r="Y244"/>
  <c r="V244"/>
  <c r="S244"/>
  <c r="P244"/>
  <c r="M244"/>
  <c r="J244"/>
  <c r="F244"/>
  <c r="G244" s="1"/>
  <c r="E244"/>
  <c r="AP243"/>
  <c r="AQ243" s="1"/>
  <c r="AO243"/>
  <c r="AM243"/>
  <c r="AN243" s="1"/>
  <c r="AL243"/>
  <c r="AJ243"/>
  <c r="AK243" s="1"/>
  <c r="AI243"/>
  <c r="AG243"/>
  <c r="AF243"/>
  <c r="AD243"/>
  <c r="AE243" s="1"/>
  <c r="AC243"/>
  <c r="AA243"/>
  <c r="Z243"/>
  <c r="X243"/>
  <c r="W243"/>
  <c r="U243"/>
  <c r="T243"/>
  <c r="R243"/>
  <c r="S243" s="1"/>
  <c r="Q243"/>
  <c r="O243"/>
  <c r="P243" s="1"/>
  <c r="N243"/>
  <c r="L243"/>
  <c r="M243" s="1"/>
  <c r="K243"/>
  <c r="I243"/>
  <c r="J243" s="1"/>
  <c r="H243"/>
  <c r="F243"/>
  <c r="E243"/>
  <c r="AQ242"/>
  <c r="AN242"/>
  <c r="AK242"/>
  <c r="AH242"/>
  <c r="AE242"/>
  <c r="AB242"/>
  <c r="Y242"/>
  <c r="V242"/>
  <c r="S242"/>
  <c r="P242"/>
  <c r="M242"/>
  <c r="J242"/>
  <c r="F242"/>
  <c r="G242" s="1"/>
  <c r="E242"/>
  <c r="AQ241"/>
  <c r="AN241"/>
  <c r="AK241"/>
  <c r="AH241"/>
  <c r="AE241"/>
  <c r="AB241"/>
  <c r="Y241"/>
  <c r="V241"/>
  <c r="S241"/>
  <c r="P241"/>
  <c r="M241"/>
  <c r="J241"/>
  <c r="F241"/>
  <c r="G241" s="1"/>
  <c r="E241"/>
  <c r="AQ240"/>
  <c r="AN240"/>
  <c r="AK240"/>
  <c r="AH240"/>
  <c r="AE240"/>
  <c r="AB240"/>
  <c r="Y240"/>
  <c r="V240"/>
  <c r="S240"/>
  <c r="P240"/>
  <c r="M240"/>
  <c r="J240"/>
  <c r="F240"/>
  <c r="G240" s="1"/>
  <c r="E240"/>
  <c r="AQ239"/>
  <c r="AN239"/>
  <c r="AK239"/>
  <c r="AH239"/>
  <c r="AE239"/>
  <c r="AB239"/>
  <c r="Y239"/>
  <c r="V239"/>
  <c r="S239"/>
  <c r="P239"/>
  <c r="M239"/>
  <c r="J239"/>
  <c r="F239"/>
  <c r="E239"/>
  <c r="AQ238"/>
  <c r="AN238"/>
  <c r="AK238"/>
  <c r="AH238"/>
  <c r="AE238"/>
  <c r="AB238"/>
  <c r="Y238"/>
  <c r="V238"/>
  <c r="S238"/>
  <c r="P238"/>
  <c r="M238"/>
  <c r="J238"/>
  <c r="F238"/>
  <c r="G238" s="1"/>
  <c r="E238"/>
  <c r="AQ237"/>
  <c r="AN237"/>
  <c r="AK237"/>
  <c r="AH237"/>
  <c r="AE237"/>
  <c r="AB237"/>
  <c r="Y237"/>
  <c r="V237"/>
  <c r="S237"/>
  <c r="P237"/>
  <c r="M237"/>
  <c r="J237"/>
  <c r="F237"/>
  <c r="G237" s="1"/>
  <c r="E237"/>
  <c r="AP236"/>
  <c r="AQ236" s="1"/>
  <c r="AO236"/>
  <c r="AM236"/>
  <c r="AN236" s="1"/>
  <c r="AL236"/>
  <c r="AJ236"/>
  <c r="AK236" s="1"/>
  <c r="AI236"/>
  <c r="AG236"/>
  <c r="AF236"/>
  <c r="AD236"/>
  <c r="AE236" s="1"/>
  <c r="AC236"/>
  <c r="AA236"/>
  <c r="Z236"/>
  <c r="X236"/>
  <c r="W236"/>
  <c r="U236"/>
  <c r="T236"/>
  <c r="R236"/>
  <c r="S236" s="1"/>
  <c r="Q236"/>
  <c r="O236"/>
  <c r="P236" s="1"/>
  <c r="N236"/>
  <c r="L236"/>
  <c r="M236" s="1"/>
  <c r="K236"/>
  <c r="I236"/>
  <c r="J236" s="1"/>
  <c r="H236"/>
  <c r="F236"/>
  <c r="E236"/>
  <c r="V147"/>
  <c r="V140"/>
  <c r="V126"/>
  <c r="T286"/>
  <c r="Q286"/>
  <c r="Q287"/>
  <c r="S18" i="5"/>
  <c r="S17"/>
  <c r="S16"/>
  <c r="S15"/>
  <c r="S13"/>
  <c r="S12"/>
  <c r="S11"/>
  <c r="AP112" i="13"/>
  <c r="AO112"/>
  <c r="AM112"/>
  <c r="AL112"/>
  <c r="AJ112"/>
  <c r="AI112"/>
  <c r="AG112"/>
  <c r="AF112"/>
  <c r="AD112"/>
  <c r="AC112"/>
  <c r="AA112"/>
  <c r="AB112" s="1"/>
  <c r="X112"/>
  <c r="W112"/>
  <c r="U112"/>
  <c r="T112"/>
  <c r="O112"/>
  <c r="N112"/>
  <c r="L112"/>
  <c r="K112"/>
  <c r="S168"/>
  <c r="G247" l="1"/>
  <c r="V112"/>
  <c r="Y112"/>
  <c r="AB243"/>
  <c r="AB236"/>
  <c r="Y236"/>
  <c r="Y243"/>
  <c r="V243"/>
  <c r="G243"/>
  <c r="AH243"/>
  <c r="G246"/>
  <c r="G236"/>
  <c r="V236"/>
  <c r="AH236"/>
  <c r="G239"/>
  <c r="S112"/>
  <c r="AQ158" l="1"/>
  <c r="AN158"/>
  <c r="AK158"/>
  <c r="AH158"/>
  <c r="AE158"/>
  <c r="AB158"/>
  <c r="Y158"/>
  <c r="V158"/>
  <c r="S158"/>
  <c r="P158"/>
  <c r="M158"/>
  <c r="J158"/>
  <c r="F158"/>
  <c r="E158"/>
  <c r="AQ157"/>
  <c r="AN157"/>
  <c r="AK157"/>
  <c r="AH157"/>
  <c r="AE157"/>
  <c r="AB157"/>
  <c r="Y157"/>
  <c r="V157"/>
  <c r="S157"/>
  <c r="P157"/>
  <c r="M157"/>
  <c r="J157"/>
  <c r="F157"/>
  <c r="E157"/>
  <c r="AQ156"/>
  <c r="AN156"/>
  <c r="AK156"/>
  <c r="AH156"/>
  <c r="AE156"/>
  <c r="AB156"/>
  <c r="Y156"/>
  <c r="V156"/>
  <c r="S156"/>
  <c r="P156"/>
  <c r="M156"/>
  <c r="J156"/>
  <c r="F156"/>
  <c r="E156"/>
  <c r="AQ155"/>
  <c r="AN155"/>
  <c r="AK155"/>
  <c r="AH155"/>
  <c r="AE155"/>
  <c r="AB155"/>
  <c r="Y155"/>
  <c r="V155"/>
  <c r="S155"/>
  <c r="P155"/>
  <c r="M155"/>
  <c r="J155"/>
  <c r="F155"/>
  <c r="E155"/>
  <c r="AQ154"/>
  <c r="AN154"/>
  <c r="AK154"/>
  <c r="AH154"/>
  <c r="AE154"/>
  <c r="AB154"/>
  <c r="Y154"/>
  <c r="V154"/>
  <c r="S154"/>
  <c r="P154"/>
  <c r="M154"/>
  <c r="J154"/>
  <c r="F154"/>
  <c r="E154"/>
  <c r="AQ153"/>
  <c r="AN153"/>
  <c r="AK153"/>
  <c r="AH153"/>
  <c r="AE153"/>
  <c r="AB153"/>
  <c r="Y153"/>
  <c r="V153"/>
  <c r="S153"/>
  <c r="P153"/>
  <c r="M153"/>
  <c r="J153"/>
  <c r="F153"/>
  <c r="E153"/>
  <c r="AP152"/>
  <c r="AO152"/>
  <c r="AM152"/>
  <c r="AL152"/>
  <c r="AJ152"/>
  <c r="AI152"/>
  <c r="AG152"/>
  <c r="AH152" s="1"/>
  <c r="AF152"/>
  <c r="AD152"/>
  <c r="AE152" s="1"/>
  <c r="AC152"/>
  <c r="AA152"/>
  <c r="AB152" s="1"/>
  <c r="Z152"/>
  <c r="X152"/>
  <c r="Y152" s="1"/>
  <c r="W152"/>
  <c r="U152"/>
  <c r="V152" s="1"/>
  <c r="T152"/>
  <c r="R152"/>
  <c r="S152" s="1"/>
  <c r="Q152"/>
  <c r="O152"/>
  <c r="P152" s="1"/>
  <c r="N152"/>
  <c r="L152"/>
  <c r="M152" s="1"/>
  <c r="K152"/>
  <c r="I152"/>
  <c r="J152" s="1"/>
  <c r="H152"/>
  <c r="F152"/>
  <c r="G152" s="1"/>
  <c r="E152"/>
  <c r="S232"/>
  <c r="S140"/>
  <c r="S126"/>
  <c r="S78"/>
  <c r="E383"/>
  <c r="F383"/>
  <c r="E384"/>
  <c r="F384"/>
  <c r="E385"/>
  <c r="F385"/>
  <c r="E386"/>
  <c r="F386"/>
  <c r="AK386"/>
  <c r="AK383" s="1"/>
  <c r="E387"/>
  <c r="F387"/>
  <c r="E388"/>
  <c r="F388"/>
  <c r="E389"/>
  <c r="F389"/>
  <c r="AI390"/>
  <c r="E390" s="1"/>
  <c r="AJ390"/>
  <c r="AK390" s="1"/>
  <c r="E391"/>
  <c r="F391"/>
  <c r="E392"/>
  <c r="F392"/>
  <c r="E393"/>
  <c r="F393"/>
  <c r="AK393"/>
  <c r="E394"/>
  <c r="F394"/>
  <c r="E395"/>
  <c r="F395"/>
  <c r="E396"/>
  <c r="F396"/>
  <c r="H397"/>
  <c r="I397"/>
  <c r="J397"/>
  <c r="K397"/>
  <c r="L397"/>
  <c r="M397"/>
  <c r="N397"/>
  <c r="O397"/>
  <c r="P397"/>
  <c r="Q397"/>
  <c r="R397"/>
  <c r="S397"/>
  <c r="T397"/>
  <c r="U397"/>
  <c r="V397"/>
  <c r="W397"/>
  <c r="X397"/>
  <c r="Y397"/>
  <c r="Z397"/>
  <c r="AA397"/>
  <c r="AB397"/>
  <c r="AC397"/>
  <c r="AD397"/>
  <c r="AE397"/>
  <c r="AF397"/>
  <c r="AG397"/>
  <c r="AH397"/>
  <c r="AI397"/>
  <c r="AJ397"/>
  <c r="AK397" s="1"/>
  <c r="AL397"/>
  <c r="AM397"/>
  <c r="AO397"/>
  <c r="AP397"/>
  <c r="E398"/>
  <c r="F398"/>
  <c r="E399"/>
  <c r="F399"/>
  <c r="E400"/>
  <c r="F400"/>
  <c r="G400"/>
  <c r="AK400"/>
  <c r="E401"/>
  <c r="F401"/>
  <c r="E402"/>
  <c r="F402"/>
  <c r="E403"/>
  <c r="F403"/>
  <c r="G21" i="5"/>
  <c r="M28"/>
  <c r="J37"/>
  <c r="M37"/>
  <c r="P37"/>
  <c r="AK152" i="13" l="1"/>
  <c r="AN152"/>
  <c r="AQ152"/>
  <c r="G153"/>
  <c r="G154"/>
  <c r="G155"/>
  <c r="G156"/>
  <c r="G157"/>
  <c r="G158"/>
  <c r="G386"/>
  <c r="F390"/>
  <c r="G390" s="1"/>
  <c r="F397"/>
  <c r="E397"/>
  <c r="G393"/>
  <c r="G383"/>
  <c r="J15" i="5"/>
  <c r="G16"/>
  <c r="G17"/>
  <c r="P16"/>
  <c r="P17"/>
  <c r="G18"/>
  <c r="G15"/>
  <c r="G13"/>
  <c r="G12"/>
  <c r="G11"/>
  <c r="P18"/>
  <c r="P13"/>
  <c r="P12"/>
  <c r="P11"/>
  <c r="AP113" i="13"/>
  <c r="AO113"/>
  <c r="AM113"/>
  <c r="AL113"/>
  <c r="AJ113"/>
  <c r="AI113"/>
  <c r="AG113"/>
  <c r="AF113"/>
  <c r="AD113"/>
  <c r="AC113"/>
  <c r="AA113"/>
  <c r="Z113"/>
  <c r="X113"/>
  <c r="W113"/>
  <c r="U113"/>
  <c r="T113"/>
  <c r="R113"/>
  <c r="Q113"/>
  <c r="O113"/>
  <c r="N113"/>
  <c r="I113"/>
  <c r="L113"/>
  <c r="K113"/>
  <c r="AP176"/>
  <c r="AO176"/>
  <c r="AM176"/>
  <c r="AL176"/>
  <c r="AJ176"/>
  <c r="AI176"/>
  <c r="AG176"/>
  <c r="AF176"/>
  <c r="AD176"/>
  <c r="AC176"/>
  <c r="AA176"/>
  <c r="X176"/>
  <c r="R176"/>
  <c r="S176" s="1"/>
  <c r="Q176"/>
  <c r="O176"/>
  <c r="N176"/>
  <c r="L176"/>
  <c r="K176"/>
  <c r="I176"/>
  <c r="F176" s="1"/>
  <c r="H176"/>
  <c r="E176" s="1"/>
  <c r="I177"/>
  <c r="K177"/>
  <c r="H174"/>
  <c r="I174"/>
  <c r="H175"/>
  <c r="I175"/>
  <c r="H178"/>
  <c r="I178"/>
  <c r="K174"/>
  <c r="L174"/>
  <c r="K175"/>
  <c r="L175"/>
  <c r="N174"/>
  <c r="O174"/>
  <c r="N175"/>
  <c r="O175"/>
  <c r="Q174"/>
  <c r="R174"/>
  <c r="Q175"/>
  <c r="R175"/>
  <c r="T174"/>
  <c r="U174"/>
  <c r="T175"/>
  <c r="U175"/>
  <c r="W174"/>
  <c r="X174"/>
  <c r="W175"/>
  <c r="X175"/>
  <c r="Z174"/>
  <c r="AA174"/>
  <c r="Z175"/>
  <c r="AA175"/>
  <c r="AC174"/>
  <c r="AD174"/>
  <c r="AC175"/>
  <c r="AD175"/>
  <c r="AF174"/>
  <c r="AG174"/>
  <c r="AF175"/>
  <c r="AG175"/>
  <c r="AI174"/>
  <c r="AJ174"/>
  <c r="AI175"/>
  <c r="AJ175"/>
  <c r="AL174"/>
  <c r="AM174"/>
  <c r="AL175"/>
  <c r="AM175"/>
  <c r="AO174"/>
  <c r="AP174"/>
  <c r="AO175"/>
  <c r="AP175"/>
  <c r="P114"/>
  <c r="H179"/>
  <c r="I179"/>
  <c r="K179"/>
  <c r="L179"/>
  <c r="M179" s="1"/>
  <c r="N179"/>
  <c r="O179"/>
  <c r="Q179"/>
  <c r="R179"/>
  <c r="T179"/>
  <c r="U179"/>
  <c r="W179"/>
  <c r="X179"/>
  <c r="Z179"/>
  <c r="AA179"/>
  <c r="AC179"/>
  <c r="AD179"/>
  <c r="AF179"/>
  <c r="AG179"/>
  <c r="AI179"/>
  <c r="AJ179"/>
  <c r="H180"/>
  <c r="I180"/>
  <c r="J180" s="1"/>
  <c r="K180"/>
  <c r="L180"/>
  <c r="M180" s="1"/>
  <c r="N180"/>
  <c r="O180"/>
  <c r="P180" s="1"/>
  <c r="Q180"/>
  <c r="R180"/>
  <c r="T180"/>
  <c r="U180"/>
  <c r="V180" s="1"/>
  <c r="W180"/>
  <c r="X180"/>
  <c r="Z180"/>
  <c r="AA180"/>
  <c r="AC180"/>
  <c r="AD180"/>
  <c r="AF180"/>
  <c r="AG180"/>
  <c r="AH180" s="1"/>
  <c r="AI180"/>
  <c r="AJ180"/>
  <c r="AL180"/>
  <c r="AM180"/>
  <c r="AO180"/>
  <c r="AP180"/>
  <c r="E181"/>
  <c r="F181"/>
  <c r="G181" s="1"/>
  <c r="J181"/>
  <c r="M181"/>
  <c r="P181"/>
  <c r="S181"/>
  <c r="V181"/>
  <c r="Y181"/>
  <c r="AB181"/>
  <c r="AE181"/>
  <c r="AH181"/>
  <c r="AK181"/>
  <c r="AN181"/>
  <c r="AQ181"/>
  <c r="E182"/>
  <c r="F182"/>
  <c r="J182"/>
  <c r="M182"/>
  <c r="P182"/>
  <c r="S182"/>
  <c r="V182"/>
  <c r="Y182"/>
  <c r="AB182"/>
  <c r="AE182"/>
  <c r="AH182"/>
  <c r="AK182"/>
  <c r="AN182"/>
  <c r="AQ182"/>
  <c r="E183"/>
  <c r="F183"/>
  <c r="J183"/>
  <c r="M183"/>
  <c r="P183"/>
  <c r="S183"/>
  <c r="V183"/>
  <c r="Y183"/>
  <c r="AB183"/>
  <c r="AE183"/>
  <c r="AH183"/>
  <c r="AK183"/>
  <c r="AN183"/>
  <c r="AQ183"/>
  <c r="E184"/>
  <c r="F184"/>
  <c r="J184"/>
  <c r="M184"/>
  <c r="P184"/>
  <c r="S184"/>
  <c r="V184"/>
  <c r="Y184"/>
  <c r="AB184"/>
  <c r="AE184"/>
  <c r="AH184"/>
  <c r="AK184"/>
  <c r="AN184"/>
  <c r="AQ184"/>
  <c r="E185"/>
  <c r="F185"/>
  <c r="G185" s="1"/>
  <c r="J185"/>
  <c r="M185"/>
  <c r="P185"/>
  <c r="S185"/>
  <c r="V185"/>
  <c r="Y185"/>
  <c r="AB185"/>
  <c r="AE185"/>
  <c r="AH185"/>
  <c r="AK185"/>
  <c r="AN185"/>
  <c r="AQ185"/>
  <c r="E186"/>
  <c r="F186"/>
  <c r="J186"/>
  <c r="M186"/>
  <c r="P186"/>
  <c r="S186"/>
  <c r="V186"/>
  <c r="Y186"/>
  <c r="AB186"/>
  <c r="AE186"/>
  <c r="AH186"/>
  <c r="AK186"/>
  <c r="AN186"/>
  <c r="AQ186"/>
  <c r="H187"/>
  <c r="I187"/>
  <c r="K187"/>
  <c r="L187"/>
  <c r="N187"/>
  <c r="O187"/>
  <c r="Q187"/>
  <c r="R187"/>
  <c r="T187"/>
  <c r="U187"/>
  <c r="W187"/>
  <c r="X187"/>
  <c r="Z187"/>
  <c r="AA187"/>
  <c r="AC187"/>
  <c r="AD187"/>
  <c r="AF187"/>
  <c r="AG187"/>
  <c r="AI187"/>
  <c r="AJ187"/>
  <c r="AN187"/>
  <c r="AQ187"/>
  <c r="E188"/>
  <c r="F188"/>
  <c r="J188"/>
  <c r="M188"/>
  <c r="P188"/>
  <c r="S188"/>
  <c r="V188"/>
  <c r="Y188"/>
  <c r="AB188"/>
  <c r="AE188"/>
  <c r="AH188"/>
  <c r="AK188"/>
  <c r="AN188"/>
  <c r="AQ188"/>
  <c r="E189"/>
  <c r="F189"/>
  <c r="J189"/>
  <c r="M189"/>
  <c r="P189"/>
  <c r="S189"/>
  <c r="V189"/>
  <c r="Y189"/>
  <c r="AB189"/>
  <c r="AE189"/>
  <c r="AH189"/>
  <c r="AK189"/>
  <c r="AN189"/>
  <c r="AQ189"/>
  <c r="E190"/>
  <c r="F190"/>
  <c r="J190"/>
  <c r="M190"/>
  <c r="P190"/>
  <c r="S190"/>
  <c r="V190"/>
  <c r="Y190"/>
  <c r="AB190"/>
  <c r="AE190"/>
  <c r="AH190"/>
  <c r="AK190"/>
  <c r="AN190"/>
  <c r="AQ190"/>
  <c r="E191"/>
  <c r="F191"/>
  <c r="J191"/>
  <c r="M191"/>
  <c r="P191"/>
  <c r="S191"/>
  <c r="V191"/>
  <c r="Y191"/>
  <c r="AB191"/>
  <c r="AE191"/>
  <c r="AH191"/>
  <c r="AK191"/>
  <c r="AN191"/>
  <c r="AQ191"/>
  <c r="E192"/>
  <c r="F192"/>
  <c r="J192"/>
  <c r="M192"/>
  <c r="P192"/>
  <c r="S192"/>
  <c r="V192"/>
  <c r="Y192"/>
  <c r="AB192"/>
  <c r="AE192"/>
  <c r="AH192"/>
  <c r="AK192"/>
  <c r="AN192"/>
  <c r="AQ192"/>
  <c r="J193"/>
  <c r="M193"/>
  <c r="P193"/>
  <c r="S193"/>
  <c r="V193"/>
  <c r="Y193"/>
  <c r="AB193"/>
  <c r="AE193"/>
  <c r="AH193"/>
  <c r="AK193"/>
  <c r="AL193"/>
  <c r="AL179" s="1"/>
  <c r="AM193"/>
  <c r="F193" s="1"/>
  <c r="AO193"/>
  <c r="AO179" s="1"/>
  <c r="AP193"/>
  <c r="AP179" s="1"/>
  <c r="H194"/>
  <c r="I194"/>
  <c r="J194" s="1"/>
  <c r="K194"/>
  <c r="L194"/>
  <c r="M194" s="1"/>
  <c r="N194"/>
  <c r="O194"/>
  <c r="P194" s="1"/>
  <c r="Q194"/>
  <c r="R194"/>
  <c r="T194"/>
  <c r="U194"/>
  <c r="V194" s="1"/>
  <c r="W194"/>
  <c r="X194"/>
  <c r="Z194"/>
  <c r="AA194"/>
  <c r="AC194"/>
  <c r="AD194"/>
  <c r="AF194"/>
  <c r="AG194"/>
  <c r="AH194" s="1"/>
  <c r="AI194"/>
  <c r="AJ194"/>
  <c r="AL194"/>
  <c r="AM194"/>
  <c r="AO194"/>
  <c r="AP194"/>
  <c r="E195"/>
  <c r="F195"/>
  <c r="J195"/>
  <c r="M195"/>
  <c r="P195"/>
  <c r="S195"/>
  <c r="V195"/>
  <c r="Y195"/>
  <c r="AB195"/>
  <c r="AE195"/>
  <c r="AH195"/>
  <c r="AK195"/>
  <c r="AN195"/>
  <c r="AQ195"/>
  <c r="E196"/>
  <c r="F196"/>
  <c r="J196"/>
  <c r="M196"/>
  <c r="P196"/>
  <c r="S196"/>
  <c r="V196"/>
  <c r="Y196"/>
  <c r="AB196"/>
  <c r="AE196"/>
  <c r="AH196"/>
  <c r="AK196"/>
  <c r="AN196"/>
  <c r="AQ196"/>
  <c r="E197"/>
  <c r="F197"/>
  <c r="J197"/>
  <c r="M197"/>
  <c r="P197"/>
  <c r="S197"/>
  <c r="V197"/>
  <c r="Y197"/>
  <c r="AB197"/>
  <c r="AE197"/>
  <c r="AH197"/>
  <c r="AK197"/>
  <c r="AN197"/>
  <c r="AQ197"/>
  <c r="E198"/>
  <c r="F198"/>
  <c r="J198"/>
  <c r="M198"/>
  <c r="P198"/>
  <c r="S198"/>
  <c r="V198"/>
  <c r="Y198"/>
  <c r="AB198"/>
  <c r="AE198"/>
  <c r="AH198"/>
  <c r="AK198"/>
  <c r="AN198"/>
  <c r="AQ198"/>
  <c r="E199"/>
  <c r="F199"/>
  <c r="G199" s="1"/>
  <c r="J199"/>
  <c r="M199"/>
  <c r="P199"/>
  <c r="S199"/>
  <c r="V199"/>
  <c r="Y199"/>
  <c r="AB199"/>
  <c r="AE199"/>
  <c r="AH199"/>
  <c r="AK199"/>
  <c r="AN199"/>
  <c r="AQ199"/>
  <c r="E200"/>
  <c r="F200"/>
  <c r="J200"/>
  <c r="M200"/>
  <c r="P200"/>
  <c r="S200"/>
  <c r="V200"/>
  <c r="Y200"/>
  <c r="AB200"/>
  <c r="AE200"/>
  <c r="AH200"/>
  <c r="AK200"/>
  <c r="AN200"/>
  <c r="AQ200"/>
  <c r="H201"/>
  <c r="I201"/>
  <c r="K201"/>
  <c r="L201"/>
  <c r="N201"/>
  <c r="O201"/>
  <c r="Q201"/>
  <c r="R201"/>
  <c r="T201"/>
  <c r="U201"/>
  <c r="W201"/>
  <c r="X201"/>
  <c r="Z201"/>
  <c r="AA201"/>
  <c r="AC201"/>
  <c r="AD201"/>
  <c r="AF201"/>
  <c r="AG201"/>
  <c r="AH201" s="1"/>
  <c r="AI201"/>
  <c r="AJ201"/>
  <c r="AK201" s="1"/>
  <c r="AL201"/>
  <c r="AM201"/>
  <c r="AO201"/>
  <c r="AP201"/>
  <c r="AQ201" s="1"/>
  <c r="E202"/>
  <c r="F202"/>
  <c r="J202"/>
  <c r="M202"/>
  <c r="P202"/>
  <c r="S202"/>
  <c r="V202"/>
  <c r="Y202"/>
  <c r="AB202"/>
  <c r="AE202"/>
  <c r="AH202"/>
  <c r="AK202"/>
  <c r="AN202"/>
  <c r="AQ202"/>
  <c r="E203"/>
  <c r="F203"/>
  <c r="J203"/>
  <c r="M203"/>
  <c r="P203"/>
  <c r="S203"/>
  <c r="V203"/>
  <c r="Y203"/>
  <c r="AB203"/>
  <c r="AE203"/>
  <c r="AH203"/>
  <c r="AK203"/>
  <c r="AN203"/>
  <c r="AQ203"/>
  <c r="E204"/>
  <c r="F204"/>
  <c r="J204"/>
  <c r="M204"/>
  <c r="P204"/>
  <c r="S204"/>
  <c r="V204"/>
  <c r="Y204"/>
  <c r="AB204"/>
  <c r="AE204"/>
  <c r="AH204"/>
  <c r="AK204"/>
  <c r="AN204"/>
  <c r="AQ204"/>
  <c r="E205"/>
  <c r="F205"/>
  <c r="G205" s="1"/>
  <c r="J205"/>
  <c r="M205"/>
  <c r="P205"/>
  <c r="S205"/>
  <c r="V205"/>
  <c r="Y205"/>
  <c r="AB205"/>
  <c r="AE205"/>
  <c r="AH205"/>
  <c r="AK205"/>
  <c r="AN205"/>
  <c r="AQ205"/>
  <c r="E206"/>
  <c r="F206"/>
  <c r="J206"/>
  <c r="M206"/>
  <c r="P206"/>
  <c r="S206"/>
  <c r="V206"/>
  <c r="Y206"/>
  <c r="AB206"/>
  <c r="AE206"/>
  <c r="AH206"/>
  <c r="AK206"/>
  <c r="AN206"/>
  <c r="AQ206"/>
  <c r="E207"/>
  <c r="F207"/>
  <c r="J207"/>
  <c r="M207"/>
  <c r="P207"/>
  <c r="S207"/>
  <c r="V207"/>
  <c r="Y207"/>
  <c r="AB207"/>
  <c r="AE207"/>
  <c r="AH207"/>
  <c r="AK207"/>
  <c r="AN207"/>
  <c r="AQ207"/>
  <c r="H208"/>
  <c r="I208"/>
  <c r="K208"/>
  <c r="L208"/>
  <c r="N208"/>
  <c r="O208"/>
  <c r="Q208"/>
  <c r="R208"/>
  <c r="T208"/>
  <c r="U208"/>
  <c r="W208"/>
  <c r="X208"/>
  <c r="Z208"/>
  <c r="AA208"/>
  <c r="AC208"/>
  <c r="AD208"/>
  <c r="AF208"/>
  <c r="AG208"/>
  <c r="AH208" s="1"/>
  <c r="AI208"/>
  <c r="AJ208"/>
  <c r="AL208"/>
  <c r="AM208"/>
  <c r="AN208" s="1"/>
  <c r="AO208"/>
  <c r="AP208"/>
  <c r="E209"/>
  <c r="F209"/>
  <c r="G209" s="1"/>
  <c r="J209"/>
  <c r="M209"/>
  <c r="P209"/>
  <c r="S209"/>
  <c r="V209"/>
  <c r="Y209"/>
  <c r="AB209"/>
  <c r="AE209"/>
  <c r="AH209"/>
  <c r="AK209"/>
  <c r="AN209"/>
  <c r="AQ209"/>
  <c r="E210"/>
  <c r="F210"/>
  <c r="J210"/>
  <c r="M210"/>
  <c r="P210"/>
  <c r="S210"/>
  <c r="V210"/>
  <c r="Y210"/>
  <c r="AB210"/>
  <c r="AE210"/>
  <c r="AH210"/>
  <c r="AK210"/>
  <c r="AN210"/>
  <c r="AQ210"/>
  <c r="E211"/>
  <c r="F211"/>
  <c r="J211"/>
  <c r="M211"/>
  <c r="P211"/>
  <c r="S211"/>
  <c r="V211"/>
  <c r="Y211"/>
  <c r="AB211"/>
  <c r="AE211"/>
  <c r="AH211"/>
  <c r="AK211"/>
  <c r="AN211"/>
  <c r="AQ211"/>
  <c r="E212"/>
  <c r="F212"/>
  <c r="J212"/>
  <c r="M212"/>
  <c r="P212"/>
  <c r="S212"/>
  <c r="V212"/>
  <c r="Y212"/>
  <c r="AB212"/>
  <c r="AE212"/>
  <c r="AH212"/>
  <c r="AK212"/>
  <c r="AN212"/>
  <c r="AQ212"/>
  <c r="E213"/>
  <c r="F213"/>
  <c r="G213" s="1"/>
  <c r="J213"/>
  <c r="M213"/>
  <c r="P213"/>
  <c r="S213"/>
  <c r="V213"/>
  <c r="Y213"/>
  <c r="AB213"/>
  <c r="AE213"/>
  <c r="AH213"/>
  <c r="AK213"/>
  <c r="AN213"/>
  <c r="AQ213"/>
  <c r="E214"/>
  <c r="F214"/>
  <c r="J214"/>
  <c r="M214"/>
  <c r="P214"/>
  <c r="S214"/>
  <c r="V214"/>
  <c r="Y214"/>
  <c r="AB214"/>
  <c r="AE214"/>
  <c r="AH214"/>
  <c r="AK214"/>
  <c r="AN214"/>
  <c r="AQ214"/>
  <c r="H215"/>
  <c r="I215"/>
  <c r="K215"/>
  <c r="L215"/>
  <c r="N215"/>
  <c r="O215"/>
  <c r="Q215"/>
  <c r="R215"/>
  <c r="T215"/>
  <c r="U215"/>
  <c r="W215"/>
  <c r="X215"/>
  <c r="Z215"/>
  <c r="AA215"/>
  <c r="AC215"/>
  <c r="AD215"/>
  <c r="AF215"/>
  <c r="AG215"/>
  <c r="AI215"/>
  <c r="AJ215"/>
  <c r="AL215"/>
  <c r="AM215"/>
  <c r="AO215"/>
  <c r="AP215"/>
  <c r="E216"/>
  <c r="F216"/>
  <c r="J216"/>
  <c r="M216"/>
  <c r="P216"/>
  <c r="S216"/>
  <c r="V216"/>
  <c r="Y216"/>
  <c r="AB216"/>
  <c r="AE216"/>
  <c r="AH216"/>
  <c r="AK216"/>
  <c r="AN216"/>
  <c r="AQ216"/>
  <c r="E217"/>
  <c r="F217"/>
  <c r="J217"/>
  <c r="M217"/>
  <c r="P217"/>
  <c r="S217"/>
  <c r="V217"/>
  <c r="Y217"/>
  <c r="AB217"/>
  <c r="AE217"/>
  <c r="AH217"/>
  <c r="AK217"/>
  <c r="AN217"/>
  <c r="AQ217"/>
  <c r="E218"/>
  <c r="F218"/>
  <c r="J218"/>
  <c r="M218"/>
  <c r="P218"/>
  <c r="S218"/>
  <c r="V218"/>
  <c r="Y218"/>
  <c r="AB218"/>
  <c r="AE218"/>
  <c r="AH218"/>
  <c r="AK218"/>
  <c r="AN218"/>
  <c r="AQ218"/>
  <c r="E219"/>
  <c r="F219"/>
  <c r="G219" s="1"/>
  <c r="J219"/>
  <c r="M219"/>
  <c r="P219"/>
  <c r="S219"/>
  <c r="V219"/>
  <c r="Y219"/>
  <c r="AB219"/>
  <c r="AE219"/>
  <c r="AH219"/>
  <c r="AK219"/>
  <c r="AN219"/>
  <c r="AQ219"/>
  <c r="E220"/>
  <c r="F220"/>
  <c r="J220"/>
  <c r="M220"/>
  <c r="P220"/>
  <c r="S220"/>
  <c r="V220"/>
  <c r="Y220"/>
  <c r="AB220"/>
  <c r="AE220"/>
  <c r="AH220"/>
  <c r="AK220"/>
  <c r="AN220"/>
  <c r="AQ220"/>
  <c r="E221"/>
  <c r="F221"/>
  <c r="J221"/>
  <c r="M221"/>
  <c r="P221"/>
  <c r="S221"/>
  <c r="V221"/>
  <c r="Y221"/>
  <c r="AB221"/>
  <c r="AE221"/>
  <c r="AH221"/>
  <c r="AK221"/>
  <c r="AN221"/>
  <c r="AQ221"/>
  <c r="H222"/>
  <c r="I222"/>
  <c r="K222"/>
  <c r="L222"/>
  <c r="N222"/>
  <c r="O222"/>
  <c r="Q222"/>
  <c r="R222"/>
  <c r="T222"/>
  <c r="U222"/>
  <c r="V222" s="1"/>
  <c r="W222"/>
  <c r="X222"/>
  <c r="Z222"/>
  <c r="AA222"/>
  <c r="AC222"/>
  <c r="AD222"/>
  <c r="AF222"/>
  <c r="AG222"/>
  <c r="AI222"/>
  <c r="AJ222"/>
  <c r="AL222"/>
  <c r="AM222"/>
  <c r="AO222"/>
  <c r="AP222"/>
  <c r="E223"/>
  <c r="F223"/>
  <c r="J223"/>
  <c r="M223"/>
  <c r="P223"/>
  <c r="S223"/>
  <c r="V223"/>
  <c r="Y223"/>
  <c r="AB223"/>
  <c r="AE223"/>
  <c r="AH223"/>
  <c r="AK223"/>
  <c r="AN223"/>
  <c r="AQ223"/>
  <c r="E224"/>
  <c r="F224"/>
  <c r="J224"/>
  <c r="M224"/>
  <c r="P224"/>
  <c r="S224"/>
  <c r="V224"/>
  <c r="Y224"/>
  <c r="AB224"/>
  <c r="AE224"/>
  <c r="AH224"/>
  <c r="AK224"/>
  <c r="AN224"/>
  <c r="AQ224"/>
  <c r="E225"/>
  <c r="F225"/>
  <c r="J225"/>
  <c r="M225"/>
  <c r="P225"/>
  <c r="S225"/>
  <c r="V225"/>
  <c r="Y225"/>
  <c r="AB225"/>
  <c r="AE225"/>
  <c r="AH225"/>
  <c r="AK225"/>
  <c r="AN225"/>
  <c r="AQ225"/>
  <c r="E226"/>
  <c r="F226"/>
  <c r="J226"/>
  <c r="M226"/>
  <c r="P226"/>
  <c r="S226"/>
  <c r="V226"/>
  <c r="Y226"/>
  <c r="AB226"/>
  <c r="AE226"/>
  <c r="AH226"/>
  <c r="AK226"/>
  <c r="AN226"/>
  <c r="AQ226"/>
  <c r="E227"/>
  <c r="F227"/>
  <c r="J227"/>
  <c r="M227"/>
  <c r="P227"/>
  <c r="S227"/>
  <c r="V227"/>
  <c r="Y227"/>
  <c r="AB227"/>
  <c r="AE227"/>
  <c r="AH227"/>
  <c r="AK227"/>
  <c r="AN227"/>
  <c r="AQ227"/>
  <c r="E228"/>
  <c r="F228"/>
  <c r="J228"/>
  <c r="M228"/>
  <c r="P228"/>
  <c r="S228"/>
  <c r="V228"/>
  <c r="Y228"/>
  <c r="AB228"/>
  <c r="AE228"/>
  <c r="AH228"/>
  <c r="AK228"/>
  <c r="AN228"/>
  <c r="AQ228"/>
  <c r="G397" l="1"/>
  <c r="AK208"/>
  <c r="J222"/>
  <c r="G221"/>
  <c r="G220"/>
  <c r="AE201"/>
  <c r="AB201"/>
  <c r="Y201"/>
  <c r="S201"/>
  <c r="M201"/>
  <c r="G200"/>
  <c r="AQ179"/>
  <c r="G191"/>
  <c r="G190"/>
  <c r="G189"/>
  <c r="AK187"/>
  <c r="AE187"/>
  <c r="Y187"/>
  <c r="S187"/>
  <c r="M187"/>
  <c r="G186"/>
  <c r="G227"/>
  <c r="G225"/>
  <c r="G224"/>
  <c r="G223"/>
  <c r="AN222"/>
  <c r="AH222"/>
  <c r="AB222"/>
  <c r="Y222"/>
  <c r="AQ215"/>
  <c r="AK215"/>
  <c r="AH215"/>
  <c r="AE215"/>
  <c r="AB215"/>
  <c r="Y215"/>
  <c r="S215"/>
  <c r="M215"/>
  <c r="G214"/>
  <c r="AB208"/>
  <c r="V208"/>
  <c r="P208"/>
  <c r="J208"/>
  <c r="G207"/>
  <c r="G206"/>
  <c r="G195"/>
  <c r="AN194"/>
  <c r="AK194"/>
  <c r="AQ193"/>
  <c r="AN180"/>
  <c r="AK180"/>
  <c r="AK179"/>
  <c r="AE179"/>
  <c r="AB179"/>
  <c r="Y179"/>
  <c r="S179"/>
  <c r="P179"/>
  <c r="G228"/>
  <c r="AK222"/>
  <c r="P222"/>
  <c r="M222"/>
  <c r="G217"/>
  <c r="G216"/>
  <c r="M208"/>
  <c r="G203"/>
  <c r="G202"/>
  <c r="V201"/>
  <c r="G197"/>
  <c r="G196"/>
  <c r="AB194"/>
  <c r="Y194"/>
  <c r="V187"/>
  <c r="G183"/>
  <c r="G182"/>
  <c r="AB180"/>
  <c r="Y180"/>
  <c r="V215"/>
  <c r="G211"/>
  <c r="G210"/>
  <c r="Y208"/>
  <c r="E193"/>
  <c r="G193" s="1"/>
  <c r="AH187"/>
  <c r="G226"/>
  <c r="AQ222"/>
  <c r="AE222"/>
  <c r="S222"/>
  <c r="G218"/>
  <c r="AN215"/>
  <c r="P215"/>
  <c r="E215"/>
  <c r="G212"/>
  <c r="AQ208"/>
  <c r="AE208"/>
  <c r="S208"/>
  <c r="G204"/>
  <c r="AN201"/>
  <c r="P201"/>
  <c r="E201"/>
  <c r="G198"/>
  <c r="AQ194"/>
  <c r="AE194"/>
  <c r="S194"/>
  <c r="G192"/>
  <c r="G188"/>
  <c r="AB187"/>
  <c r="P187"/>
  <c r="E187"/>
  <c r="G184"/>
  <c r="AQ180"/>
  <c r="AE180"/>
  <c r="S180"/>
  <c r="E222"/>
  <c r="F215"/>
  <c r="G215" s="1"/>
  <c r="E208"/>
  <c r="F201"/>
  <c r="G201" s="1"/>
  <c r="E194"/>
  <c r="F187"/>
  <c r="G187" s="1"/>
  <c r="E180"/>
  <c r="AH179"/>
  <c r="V179"/>
  <c r="E179"/>
  <c r="F222"/>
  <c r="G222" s="1"/>
  <c r="F208"/>
  <c r="F194"/>
  <c r="G194" s="1"/>
  <c r="F180"/>
  <c r="AM179"/>
  <c r="AN179" s="1"/>
  <c r="J215"/>
  <c r="J201"/>
  <c r="AN193"/>
  <c r="J187"/>
  <c r="J179"/>
  <c r="G180" l="1"/>
  <c r="G208"/>
  <c r="F179"/>
  <c r="G179" s="1"/>
  <c r="S54" l="1"/>
  <c r="AH56"/>
  <c r="AE56"/>
  <c r="Y56"/>
  <c r="V56"/>
  <c r="S56"/>
  <c r="Y71"/>
  <c r="AB71"/>
  <c r="V71"/>
  <c r="S71"/>
  <c r="Y261"/>
  <c r="M113"/>
  <c r="M176" l="1"/>
  <c r="I112"/>
  <c r="H112"/>
  <c r="P85"/>
  <c r="P78"/>
  <c r="P71"/>
  <c r="P140"/>
  <c r="P54"/>
  <c r="P56"/>
  <c r="M16" i="5"/>
  <c r="M15"/>
  <c r="P15" s="1"/>
  <c r="AQ34"/>
  <c r="AQ33"/>
  <c r="AN34"/>
  <c r="AN33"/>
  <c r="AK34"/>
  <c r="AK33"/>
  <c r="AQ36"/>
  <c r="AN36"/>
  <c r="AK36"/>
  <c r="M18"/>
  <c r="M17"/>
  <c r="M13"/>
  <c r="M12"/>
  <c r="M11"/>
  <c r="L111" i="13"/>
  <c r="M232"/>
  <c r="N322"/>
  <c r="K322"/>
  <c r="N64"/>
  <c r="N49" s="1"/>
  <c r="K64"/>
  <c r="K49" s="1"/>
  <c r="M56"/>
  <c r="P232"/>
  <c r="J54"/>
  <c r="M71"/>
  <c r="Q177"/>
  <c r="M168"/>
  <c r="M140"/>
  <c r="P112" l="1"/>
  <c r="M112"/>
  <c r="E294"/>
  <c r="M294"/>
  <c r="J294"/>
  <c r="M118" l="1"/>
  <c r="J16" i="5" l="1"/>
  <c r="J17"/>
  <c r="J18"/>
  <c r="J11"/>
  <c r="I39" i="13"/>
  <c r="AA24" l="1"/>
  <c r="AD24"/>
  <c r="AG24"/>
  <c r="AA25"/>
  <c r="AD25"/>
  <c r="AG25"/>
  <c r="AP25"/>
  <c r="H41"/>
  <c r="J41" s="1"/>
  <c r="AQ172" l="1"/>
  <c r="AN172"/>
  <c r="AK172"/>
  <c r="AH172"/>
  <c r="AE172"/>
  <c r="AB172"/>
  <c r="Y172"/>
  <c r="V172"/>
  <c r="S172"/>
  <c r="P172"/>
  <c r="M172"/>
  <c r="J172"/>
  <c r="F172"/>
  <c r="E172"/>
  <c r="AQ171"/>
  <c r="AN171"/>
  <c r="AK171"/>
  <c r="AH171"/>
  <c r="AE171"/>
  <c r="AB171"/>
  <c r="Y171"/>
  <c r="V171"/>
  <c r="S171"/>
  <c r="P171"/>
  <c r="M171"/>
  <c r="J171"/>
  <c r="F171"/>
  <c r="E171"/>
  <c r="AQ170"/>
  <c r="AN170"/>
  <c r="AK170"/>
  <c r="AH170"/>
  <c r="AE170"/>
  <c r="AB170"/>
  <c r="Y170"/>
  <c r="V170"/>
  <c r="S170"/>
  <c r="P170"/>
  <c r="M170"/>
  <c r="J170"/>
  <c r="F170"/>
  <c r="E170"/>
  <c r="AQ169"/>
  <c r="AN169"/>
  <c r="AK169"/>
  <c r="AH169"/>
  <c r="AE169"/>
  <c r="AB169"/>
  <c r="Y169"/>
  <c r="V169"/>
  <c r="S169"/>
  <c r="P169"/>
  <c r="M169"/>
  <c r="J169"/>
  <c r="E169"/>
  <c r="AQ168"/>
  <c r="AN168"/>
  <c r="AK168"/>
  <c r="AH168"/>
  <c r="AE168"/>
  <c r="AB168"/>
  <c r="Y168"/>
  <c r="V168"/>
  <c r="P168"/>
  <c r="J168"/>
  <c r="AQ167"/>
  <c r="AN167"/>
  <c r="AK167"/>
  <c r="AH167"/>
  <c r="AE167"/>
  <c r="AB167"/>
  <c r="Y167"/>
  <c r="V167"/>
  <c r="S167"/>
  <c r="P167"/>
  <c r="M167"/>
  <c r="J167"/>
  <c r="F167"/>
  <c r="F166" s="1"/>
  <c r="E167"/>
  <c r="AP166"/>
  <c r="AO166"/>
  <c r="AM166"/>
  <c r="AL166"/>
  <c r="AJ166"/>
  <c r="AK166" s="1"/>
  <c r="AI166"/>
  <c r="AG166"/>
  <c r="AF166"/>
  <c r="AD166"/>
  <c r="AE166" s="1"/>
  <c r="AC166"/>
  <c r="AA166"/>
  <c r="Z166"/>
  <c r="X166"/>
  <c r="W166"/>
  <c r="U166"/>
  <c r="T166"/>
  <c r="R166"/>
  <c r="Q166"/>
  <c r="O166"/>
  <c r="N166"/>
  <c r="L166"/>
  <c r="K166"/>
  <c r="I166"/>
  <c r="H166"/>
  <c r="AQ311"/>
  <c r="AQ310"/>
  <c r="AQ308"/>
  <c r="AQ307"/>
  <c r="AQ306"/>
  <c r="AN311"/>
  <c r="AN310"/>
  <c r="AN307"/>
  <c r="AN306"/>
  <c r="AK311"/>
  <c r="AK310"/>
  <c r="AK306"/>
  <c r="AH311"/>
  <c r="AH310"/>
  <c r="AH307"/>
  <c r="AH306"/>
  <c r="AE311"/>
  <c r="AE310"/>
  <c r="AE306"/>
  <c r="AB311"/>
  <c r="AB310"/>
  <c r="AB308"/>
  <c r="AB307"/>
  <c r="AB306"/>
  <c r="Y311"/>
  <c r="Y310"/>
  <c r="Y308"/>
  <c r="Y307"/>
  <c r="Y306"/>
  <c r="V311"/>
  <c r="V310"/>
  <c r="V306"/>
  <c r="S311"/>
  <c r="S310"/>
  <c r="S308"/>
  <c r="S307"/>
  <c r="S306"/>
  <c r="P311"/>
  <c r="P310"/>
  <c r="P308"/>
  <c r="P307"/>
  <c r="P306"/>
  <c r="M311"/>
  <c r="M310"/>
  <c r="M307"/>
  <c r="M306"/>
  <c r="AQ371"/>
  <c r="AQ370"/>
  <c r="AN371"/>
  <c r="AN370"/>
  <c r="AK371"/>
  <c r="AK370"/>
  <c r="AH371"/>
  <c r="AH370"/>
  <c r="AE371"/>
  <c r="AE370"/>
  <c r="AB371"/>
  <c r="AB370"/>
  <c r="Y371"/>
  <c r="Y370"/>
  <c r="V371"/>
  <c r="V370"/>
  <c r="S371"/>
  <c r="S370"/>
  <c r="P371"/>
  <c r="P370"/>
  <c r="M371"/>
  <c r="M370"/>
  <c r="AQ332"/>
  <c r="AQ331"/>
  <c r="AQ330"/>
  <c r="AQ329"/>
  <c r="AQ328"/>
  <c r="AQ327"/>
  <c r="AN332"/>
  <c r="AN331"/>
  <c r="AN330"/>
  <c r="AN329"/>
  <c r="AN328"/>
  <c r="AN327"/>
  <c r="AK332"/>
  <c r="AK331"/>
  <c r="AK330"/>
  <c r="AK328"/>
  <c r="AK327"/>
  <c r="AH332"/>
  <c r="AH331"/>
  <c r="AH330"/>
  <c r="AH329"/>
  <c r="AH328"/>
  <c r="AH327"/>
  <c r="AE332"/>
  <c r="AE331"/>
  <c r="AE330"/>
  <c r="AE328"/>
  <c r="AE327"/>
  <c r="AB332"/>
  <c r="AB331"/>
  <c r="AB330"/>
  <c r="AB329"/>
  <c r="AB328"/>
  <c r="AB327"/>
  <c r="Y332"/>
  <c r="Y331"/>
  <c r="Y330"/>
  <c r="Y329"/>
  <c r="Y328"/>
  <c r="Y327"/>
  <c r="V332"/>
  <c r="V331"/>
  <c r="V330"/>
  <c r="V328"/>
  <c r="V327"/>
  <c r="S332"/>
  <c r="S331"/>
  <c r="S330"/>
  <c r="S329"/>
  <c r="S328"/>
  <c r="S327"/>
  <c r="P332"/>
  <c r="P331"/>
  <c r="P330"/>
  <c r="P329"/>
  <c r="P328"/>
  <c r="P327"/>
  <c r="M332"/>
  <c r="M331"/>
  <c r="M330"/>
  <c r="M328"/>
  <c r="M327"/>
  <c r="AN325"/>
  <c r="AN324"/>
  <c r="AN323"/>
  <c r="AN321"/>
  <c r="AN320"/>
  <c r="AQ304"/>
  <c r="AQ303"/>
  <c r="AQ302"/>
  <c r="AQ301"/>
  <c r="AQ300"/>
  <c r="AQ299"/>
  <c r="AN304"/>
  <c r="AN303"/>
  <c r="AN302"/>
  <c r="AN301"/>
  <c r="AN300"/>
  <c r="AN299"/>
  <c r="AK304"/>
  <c r="AK303"/>
  <c r="AK302"/>
  <c r="AK301"/>
  <c r="AK300"/>
  <c r="AK299"/>
  <c r="AH304"/>
  <c r="AH303"/>
  <c r="AH302"/>
  <c r="AH301"/>
  <c r="AH300"/>
  <c r="AH299"/>
  <c r="AE304"/>
  <c r="AE303"/>
  <c r="AE302"/>
  <c r="AE301"/>
  <c r="AE300"/>
  <c r="AE299"/>
  <c r="AB304"/>
  <c r="AB303"/>
  <c r="AB302"/>
  <c r="AB301"/>
  <c r="AB300"/>
  <c r="AB299"/>
  <c r="Y304"/>
  <c r="Y303"/>
  <c r="Y302"/>
  <c r="Y301"/>
  <c r="Y300"/>
  <c r="Y299"/>
  <c r="V304"/>
  <c r="V303"/>
  <c r="V302"/>
  <c r="V301"/>
  <c r="V300"/>
  <c r="V299"/>
  <c r="S304"/>
  <c r="S303"/>
  <c r="S302"/>
  <c r="S301"/>
  <c r="S300"/>
  <c r="S299"/>
  <c r="P304"/>
  <c r="P303"/>
  <c r="P302"/>
  <c r="P301"/>
  <c r="P300"/>
  <c r="P299"/>
  <c r="M304"/>
  <c r="M303"/>
  <c r="M302"/>
  <c r="M301"/>
  <c r="M300"/>
  <c r="M299"/>
  <c r="AQ297"/>
  <c r="AQ296"/>
  <c r="AQ295"/>
  <c r="AQ294"/>
  <c r="AQ293"/>
  <c r="AQ292"/>
  <c r="AN297"/>
  <c r="AN296"/>
  <c r="AN295"/>
  <c r="AN294"/>
  <c r="AN293"/>
  <c r="AN292"/>
  <c r="AK297"/>
  <c r="AK296"/>
  <c r="AK294"/>
  <c r="AK293"/>
  <c r="AK292"/>
  <c r="AH297"/>
  <c r="AH296"/>
  <c r="AH294"/>
  <c r="AH293"/>
  <c r="AH292"/>
  <c r="AE297"/>
  <c r="AE296"/>
  <c r="AE294"/>
  <c r="AE293"/>
  <c r="AE292"/>
  <c r="AB297"/>
  <c r="AB296"/>
  <c r="AB294"/>
  <c r="AB293"/>
  <c r="AB292"/>
  <c r="Y297"/>
  <c r="Y296"/>
  <c r="Y294"/>
  <c r="Y293"/>
  <c r="Y292"/>
  <c r="V297"/>
  <c r="V296"/>
  <c r="V294"/>
  <c r="V293"/>
  <c r="V292"/>
  <c r="S297"/>
  <c r="S296"/>
  <c r="S294"/>
  <c r="S293"/>
  <c r="S292"/>
  <c r="P297"/>
  <c r="P296"/>
  <c r="P294"/>
  <c r="P293"/>
  <c r="P292"/>
  <c r="M297"/>
  <c r="M296"/>
  <c r="M293"/>
  <c r="M292"/>
  <c r="J297"/>
  <c r="J296"/>
  <c r="J295"/>
  <c r="J293"/>
  <c r="J292"/>
  <c r="AQ290"/>
  <c r="AQ289"/>
  <c r="AK290"/>
  <c r="AK289"/>
  <c r="AH290"/>
  <c r="AH289"/>
  <c r="AE290"/>
  <c r="AE289"/>
  <c r="AB290"/>
  <c r="AB289"/>
  <c r="Y290"/>
  <c r="Y289"/>
  <c r="V290"/>
  <c r="V289"/>
  <c r="S290"/>
  <c r="S289"/>
  <c r="P290"/>
  <c r="P289"/>
  <c r="M290"/>
  <c r="M289"/>
  <c r="J290"/>
  <c r="J289"/>
  <c r="AE260"/>
  <c r="AE140"/>
  <c r="AN85"/>
  <c r="AH85"/>
  <c r="AE85"/>
  <c r="AH78"/>
  <c r="AE78"/>
  <c r="AG37" i="5"/>
  <c r="AH37" s="1"/>
  <c r="AH36"/>
  <c r="AD37"/>
  <c r="AE37" s="1"/>
  <c r="AE36"/>
  <c r="AA37"/>
  <c r="AB37" s="1"/>
  <c r="AB36"/>
  <c r="AH34"/>
  <c r="AH33"/>
  <c r="AE34"/>
  <c r="AE33"/>
  <c r="AB34"/>
  <c r="AB33"/>
  <c r="AB24"/>
  <c r="AP18"/>
  <c r="AQ18" s="1"/>
  <c r="AP17"/>
  <c r="AQ17" s="1"/>
  <c r="AP16"/>
  <c r="AQ16" s="1"/>
  <c r="AP15"/>
  <c r="AQ15" s="1"/>
  <c r="AM18"/>
  <c r="AN18" s="1"/>
  <c r="AM17"/>
  <c r="AN17" s="1"/>
  <c r="AM16"/>
  <c r="AN16" s="1"/>
  <c r="AM15"/>
  <c r="AN15" s="1"/>
  <c r="AJ18"/>
  <c r="AK18" s="1"/>
  <c r="AJ17"/>
  <c r="AK17" s="1"/>
  <c r="AJ16"/>
  <c r="AK16" s="1"/>
  <c r="AJ15"/>
  <c r="AK15" s="1"/>
  <c r="AG18"/>
  <c r="AH18" s="1"/>
  <c r="AG17"/>
  <c r="AH17" s="1"/>
  <c r="AG16"/>
  <c r="AH16" s="1"/>
  <c r="AG15"/>
  <c r="AH15" s="1"/>
  <c r="AD18"/>
  <c r="AE18" s="1"/>
  <c r="AD17"/>
  <c r="AE17" s="1"/>
  <c r="AD16"/>
  <c r="AE16" s="1"/>
  <c r="AD15"/>
  <c r="AE15" s="1"/>
  <c r="AA18"/>
  <c r="AB18" s="1"/>
  <c r="AA17"/>
  <c r="AB17" s="1"/>
  <c r="AA16"/>
  <c r="AB16" s="1"/>
  <c r="AA15"/>
  <c r="AB15" s="1"/>
  <c r="AP13"/>
  <c r="AQ13" s="1"/>
  <c r="AM13"/>
  <c r="AN13" s="1"/>
  <c r="AJ13"/>
  <c r="AK13" s="1"/>
  <c r="AG13"/>
  <c r="AH13" s="1"/>
  <c r="AD13"/>
  <c r="AE13" s="1"/>
  <c r="AA13"/>
  <c r="AB13" s="1"/>
  <c r="J13"/>
  <c r="AP12"/>
  <c r="AQ12" s="1"/>
  <c r="AM12"/>
  <c r="AN12" s="1"/>
  <c r="AJ12"/>
  <c r="AK12" s="1"/>
  <c r="AG12"/>
  <c r="AH12" s="1"/>
  <c r="AD12"/>
  <c r="AE12" s="1"/>
  <c r="AA12"/>
  <c r="AB12" s="1"/>
  <c r="J12"/>
  <c r="AP11"/>
  <c r="AQ11" s="1"/>
  <c r="AM11"/>
  <c r="AN11" s="1"/>
  <c r="AJ11"/>
  <c r="AK11" s="1"/>
  <c r="AG11"/>
  <c r="AH11" s="1"/>
  <c r="AD11"/>
  <c r="AE11" s="1"/>
  <c r="AA11"/>
  <c r="AB11" s="1"/>
  <c r="AN166" i="13" l="1"/>
  <c r="S166"/>
  <c r="AH166"/>
  <c r="AB166"/>
  <c r="E166"/>
  <c r="G166" s="1"/>
  <c r="Y166"/>
  <c r="M166"/>
  <c r="AQ166"/>
  <c r="G167"/>
  <c r="G169"/>
  <c r="G170"/>
  <c r="G171"/>
  <c r="G172"/>
  <c r="J166"/>
  <c r="V166"/>
  <c r="P166"/>
  <c r="G168"/>
  <c r="AM362" l="1"/>
  <c r="AJ362"/>
  <c r="AG362"/>
  <c r="AD362"/>
  <c r="AA362"/>
  <c r="F375"/>
  <c r="F374"/>
  <c r="F373"/>
  <c r="E375"/>
  <c r="E374"/>
  <c r="E373"/>
  <c r="AQ312" l="1"/>
  <c r="AP285"/>
  <c r="AP286"/>
  <c r="AP287"/>
  <c r="AP291"/>
  <c r="AP298"/>
  <c r="AP305"/>
  <c r="AP312"/>
  <c r="AP320"/>
  <c r="AP321"/>
  <c r="AP322"/>
  <c r="AP323"/>
  <c r="AP324"/>
  <c r="AP325"/>
  <c r="AP326"/>
  <c r="J332"/>
  <c r="J331"/>
  <c r="J330"/>
  <c r="J329"/>
  <c r="J328"/>
  <c r="J327"/>
  <c r="J318"/>
  <c r="J317"/>
  <c r="J316"/>
  <c r="J315"/>
  <c r="J314"/>
  <c r="J313"/>
  <c r="J311"/>
  <c r="J310"/>
  <c r="J308"/>
  <c r="J307"/>
  <c r="J306"/>
  <c r="J304"/>
  <c r="J303"/>
  <c r="J302"/>
  <c r="J301"/>
  <c r="J300"/>
  <c r="J299"/>
  <c r="I312"/>
  <c r="K312"/>
  <c r="L312"/>
  <c r="M312"/>
  <c r="N312"/>
  <c r="O312"/>
  <c r="P312"/>
  <c r="Q312"/>
  <c r="R312"/>
  <c r="S312"/>
  <c r="T312"/>
  <c r="U312"/>
  <c r="V312"/>
  <c r="W312"/>
  <c r="X312"/>
  <c r="Y312"/>
  <c r="Z312"/>
  <c r="AA312"/>
  <c r="AB312"/>
  <c r="AC312"/>
  <c r="AD312"/>
  <c r="AE312"/>
  <c r="AF312"/>
  <c r="AG312"/>
  <c r="AH312"/>
  <c r="AI312"/>
  <c r="AJ312"/>
  <c r="AK312"/>
  <c r="AL312"/>
  <c r="AM312"/>
  <c r="AN312"/>
  <c r="AO312"/>
  <c r="H312"/>
  <c r="F292"/>
  <c r="F293"/>
  <c r="F294"/>
  <c r="F296"/>
  <c r="F297"/>
  <c r="F299"/>
  <c r="F300"/>
  <c r="F301"/>
  <c r="F302"/>
  <c r="F303"/>
  <c r="F304"/>
  <c r="F306"/>
  <c r="F307"/>
  <c r="F308"/>
  <c r="F310"/>
  <c r="F311"/>
  <c r="F312"/>
  <c r="F313"/>
  <c r="F314"/>
  <c r="F315"/>
  <c r="F316"/>
  <c r="F317"/>
  <c r="F318"/>
  <c r="F327"/>
  <c r="F328"/>
  <c r="F329"/>
  <c r="F330"/>
  <c r="F331"/>
  <c r="F332"/>
  <c r="N285"/>
  <c r="O28" s="1"/>
  <c r="AO287"/>
  <c r="AM287"/>
  <c r="AJ287"/>
  <c r="AG287"/>
  <c r="AD287"/>
  <c r="AA287"/>
  <c r="X287"/>
  <c r="U287"/>
  <c r="R287"/>
  <c r="O287"/>
  <c r="L287"/>
  <c r="I287"/>
  <c r="AO286"/>
  <c r="AM286"/>
  <c r="AL286"/>
  <c r="AL355" s="1"/>
  <c r="AJ286"/>
  <c r="AG286"/>
  <c r="AF286"/>
  <c r="AD286"/>
  <c r="AA286"/>
  <c r="Z286"/>
  <c r="X286"/>
  <c r="W286"/>
  <c r="U286"/>
  <c r="R286"/>
  <c r="O286"/>
  <c r="N286"/>
  <c r="L286"/>
  <c r="I286"/>
  <c r="AO285"/>
  <c r="AM285"/>
  <c r="AL285"/>
  <c r="AJ285"/>
  <c r="AI285"/>
  <c r="AJ28" s="1"/>
  <c r="AG285"/>
  <c r="AF285"/>
  <c r="AG28" s="1"/>
  <c r="AD285"/>
  <c r="AC285"/>
  <c r="AD28" s="1"/>
  <c r="AA285"/>
  <c r="Z285"/>
  <c r="AA28" s="1"/>
  <c r="X285"/>
  <c r="W285"/>
  <c r="X28" s="1"/>
  <c r="U285"/>
  <c r="T285"/>
  <c r="U28" s="1"/>
  <c r="R285"/>
  <c r="Q285"/>
  <c r="R28" s="1"/>
  <c r="O285"/>
  <c r="L285"/>
  <c r="K285"/>
  <c r="L28" s="1"/>
  <c r="I285"/>
  <c r="H286"/>
  <c r="H285"/>
  <c r="I28" s="1"/>
  <c r="E332"/>
  <c r="E331"/>
  <c r="E330"/>
  <c r="E328"/>
  <c r="E327"/>
  <c r="E318"/>
  <c r="G318" s="1"/>
  <c r="E317"/>
  <c r="E316"/>
  <c r="G316" s="1"/>
  <c r="E315"/>
  <c r="E314"/>
  <c r="G314" s="1"/>
  <c r="E313"/>
  <c r="E311"/>
  <c r="E310"/>
  <c r="E306"/>
  <c r="E304"/>
  <c r="E303"/>
  <c r="E302"/>
  <c r="E301"/>
  <c r="E300"/>
  <c r="E299"/>
  <c r="E297"/>
  <c r="E296"/>
  <c r="E293"/>
  <c r="E292"/>
  <c r="E285"/>
  <c r="AI329"/>
  <c r="AK329" s="1"/>
  <c r="AC329"/>
  <c r="AE329" s="1"/>
  <c r="V329"/>
  <c r="H322"/>
  <c r="AL308"/>
  <c r="AF308"/>
  <c r="Y287"/>
  <c r="N287"/>
  <c r="P287" s="1"/>
  <c r="AK308"/>
  <c r="K286"/>
  <c r="M286" s="1"/>
  <c r="AF305"/>
  <c r="H287"/>
  <c r="H291"/>
  <c r="H298"/>
  <c r="H305"/>
  <c r="H320"/>
  <c r="H321"/>
  <c r="H323"/>
  <c r="H324"/>
  <c r="H358" s="1"/>
  <c r="H325"/>
  <c r="H326"/>
  <c r="AI287"/>
  <c r="AK287" s="1"/>
  <c r="AB287"/>
  <c r="S287"/>
  <c r="AG326"/>
  <c r="AF326"/>
  <c r="AD326"/>
  <c r="AA326"/>
  <c r="Z326"/>
  <c r="X326"/>
  <c r="W326"/>
  <c r="U326"/>
  <c r="T326"/>
  <c r="R326"/>
  <c r="Q326"/>
  <c r="O326"/>
  <c r="N326"/>
  <c r="L326"/>
  <c r="K326"/>
  <c r="I326"/>
  <c r="J326" s="1"/>
  <c r="AG325"/>
  <c r="AF325"/>
  <c r="AF359" s="1"/>
  <c r="AD325"/>
  <c r="AC325"/>
  <c r="AC359" s="1"/>
  <c r="AA325"/>
  <c r="Z325"/>
  <c r="Z359" s="1"/>
  <c r="X325"/>
  <c r="W325"/>
  <c r="W359" s="1"/>
  <c r="U325"/>
  <c r="T325"/>
  <c r="T359" s="1"/>
  <c r="R325"/>
  <c r="Q325"/>
  <c r="Q359" s="1"/>
  <c r="O325"/>
  <c r="N325"/>
  <c r="N359" s="1"/>
  <c r="L325"/>
  <c r="K325"/>
  <c r="K359" s="1"/>
  <c r="I325"/>
  <c r="J325" s="1"/>
  <c r="AG324"/>
  <c r="AF324"/>
  <c r="AF358" s="1"/>
  <c r="AD324"/>
  <c r="AC324"/>
  <c r="AC358" s="1"/>
  <c r="AA324"/>
  <c r="Z324"/>
  <c r="Z358" s="1"/>
  <c r="X324"/>
  <c r="W324"/>
  <c r="W358" s="1"/>
  <c r="U324"/>
  <c r="T324"/>
  <c r="T358" s="1"/>
  <c r="R324"/>
  <c r="Q324"/>
  <c r="Q358" s="1"/>
  <c r="O324"/>
  <c r="N324"/>
  <c r="N358" s="1"/>
  <c r="L324"/>
  <c r="K324"/>
  <c r="K358" s="1"/>
  <c r="I324"/>
  <c r="J324" s="1"/>
  <c r="AG323"/>
  <c r="AF323"/>
  <c r="AD323"/>
  <c r="AC323"/>
  <c r="AC309" s="1"/>
  <c r="AA323"/>
  <c r="Z323"/>
  <c r="X323"/>
  <c r="W323"/>
  <c r="W309" s="1"/>
  <c r="U323"/>
  <c r="T323"/>
  <c r="R323"/>
  <c r="Q323"/>
  <c r="Q309" s="1"/>
  <c r="O323"/>
  <c r="N323"/>
  <c r="L323"/>
  <c r="K323"/>
  <c r="K309" s="1"/>
  <c r="I323"/>
  <c r="J323" s="1"/>
  <c r="AG322"/>
  <c r="AF322"/>
  <c r="AD322"/>
  <c r="AA322"/>
  <c r="X322"/>
  <c r="W356"/>
  <c r="U322"/>
  <c r="R322"/>
  <c r="Q322"/>
  <c r="Q356" s="1"/>
  <c r="O322"/>
  <c r="L322"/>
  <c r="I322"/>
  <c r="AG321"/>
  <c r="AF321"/>
  <c r="AF355" s="1"/>
  <c r="AD321"/>
  <c r="AC321"/>
  <c r="AA321"/>
  <c r="Z321"/>
  <c r="Z355" s="1"/>
  <c r="X321"/>
  <c r="W321"/>
  <c r="W355" s="1"/>
  <c r="U321"/>
  <c r="T321"/>
  <c r="R321"/>
  <c r="Q321"/>
  <c r="Q355" s="1"/>
  <c r="O321"/>
  <c r="N321"/>
  <c r="N355" s="1"/>
  <c r="L321"/>
  <c r="K321"/>
  <c r="K355" s="1"/>
  <c r="I321"/>
  <c r="J321" s="1"/>
  <c r="AG320"/>
  <c r="AF320"/>
  <c r="AF354" s="1"/>
  <c r="AD320"/>
  <c r="AC320"/>
  <c r="AC354" s="1"/>
  <c r="AA320"/>
  <c r="Z320"/>
  <c r="Z354" s="1"/>
  <c r="X320"/>
  <c r="W320"/>
  <c r="W354" s="1"/>
  <c r="U320"/>
  <c r="T320"/>
  <c r="T354" s="1"/>
  <c r="R320"/>
  <c r="Q320"/>
  <c r="Q354" s="1"/>
  <c r="O320"/>
  <c r="N320"/>
  <c r="N354" s="1"/>
  <c r="L320"/>
  <c r="K320"/>
  <c r="K354" s="1"/>
  <c r="I320"/>
  <c r="AG309"/>
  <c r="AH309" s="1"/>
  <c r="AA309"/>
  <c r="AB309" s="1"/>
  <c r="U309"/>
  <c r="V309" s="1"/>
  <c r="O309"/>
  <c r="P309" s="1"/>
  <c r="I309"/>
  <c r="I288" s="1"/>
  <c r="AG305"/>
  <c r="AD305"/>
  <c r="AA305"/>
  <c r="Z305"/>
  <c r="X305"/>
  <c r="W305"/>
  <c r="U305"/>
  <c r="R305"/>
  <c r="Q305"/>
  <c r="O305"/>
  <c r="N305"/>
  <c r="L305"/>
  <c r="K305"/>
  <c r="I305"/>
  <c r="J305" s="1"/>
  <c r="N298"/>
  <c r="AG298"/>
  <c r="AF298"/>
  <c r="AD298"/>
  <c r="AC298"/>
  <c r="AA298"/>
  <c r="Z298"/>
  <c r="X298"/>
  <c r="W298"/>
  <c r="U298"/>
  <c r="T298"/>
  <c r="R298"/>
  <c r="Q298"/>
  <c r="O298"/>
  <c r="L298"/>
  <c r="K298"/>
  <c r="I298"/>
  <c r="J298" s="1"/>
  <c r="AF295"/>
  <c r="AH295" s="1"/>
  <c r="AD295"/>
  <c r="AE295" s="1"/>
  <c r="Z295"/>
  <c r="AB295" s="1"/>
  <c r="X295"/>
  <c r="Y295" s="1"/>
  <c r="T295"/>
  <c r="V295" s="1"/>
  <c r="R295"/>
  <c r="S295" s="1"/>
  <c r="N295"/>
  <c r="L295"/>
  <c r="M295" s="1"/>
  <c r="N291"/>
  <c r="AG291"/>
  <c r="AF291"/>
  <c r="AD291"/>
  <c r="AC291"/>
  <c r="AA291"/>
  <c r="Z291"/>
  <c r="X291"/>
  <c r="W291"/>
  <c r="U291"/>
  <c r="T291"/>
  <c r="R291"/>
  <c r="Q291"/>
  <c r="O291"/>
  <c r="L291"/>
  <c r="K291"/>
  <c r="I291"/>
  <c r="AF288"/>
  <c r="AD288"/>
  <c r="Z288"/>
  <c r="X288"/>
  <c r="T288"/>
  <c r="R288"/>
  <c r="N288"/>
  <c r="L288"/>
  <c r="G35" i="5"/>
  <c r="G30"/>
  <c r="G14"/>
  <c r="F382" i="13"/>
  <c r="E382"/>
  <c r="F381"/>
  <c r="E381"/>
  <c r="E376" s="1"/>
  <c r="G376" s="1"/>
  <c r="F380"/>
  <c r="E380"/>
  <c r="F341"/>
  <c r="E341"/>
  <c r="F340"/>
  <c r="E340"/>
  <c r="F339"/>
  <c r="E339"/>
  <c r="F338"/>
  <c r="E338"/>
  <c r="F337"/>
  <c r="E337"/>
  <c r="F336"/>
  <c r="E336"/>
  <c r="F335"/>
  <c r="E335"/>
  <c r="F263"/>
  <c r="E263"/>
  <c r="F262"/>
  <c r="E262"/>
  <c r="F261"/>
  <c r="E261"/>
  <c r="F260"/>
  <c r="E260"/>
  <c r="F259"/>
  <c r="E259"/>
  <c r="F258"/>
  <c r="E258"/>
  <c r="F235"/>
  <c r="E235"/>
  <c r="F234"/>
  <c r="E234"/>
  <c r="F233"/>
  <c r="E233"/>
  <c r="F232"/>
  <c r="E232"/>
  <c r="F231"/>
  <c r="E231"/>
  <c r="F230"/>
  <c r="E230"/>
  <c r="F151"/>
  <c r="E151"/>
  <c r="F150"/>
  <c r="E150"/>
  <c r="F149"/>
  <c r="E149"/>
  <c r="F148"/>
  <c r="E148"/>
  <c r="F147"/>
  <c r="E147"/>
  <c r="F146"/>
  <c r="E146"/>
  <c r="F144"/>
  <c r="E144"/>
  <c r="F143"/>
  <c r="E143"/>
  <c r="F142"/>
  <c r="E142"/>
  <c r="F141"/>
  <c r="E141"/>
  <c r="F140"/>
  <c r="E140"/>
  <c r="F139"/>
  <c r="E139"/>
  <c r="F130"/>
  <c r="E130"/>
  <c r="F129"/>
  <c r="E129"/>
  <c r="F128"/>
  <c r="E128"/>
  <c r="F127"/>
  <c r="E127"/>
  <c r="F126"/>
  <c r="E126"/>
  <c r="F125"/>
  <c r="E125"/>
  <c r="F123"/>
  <c r="E123"/>
  <c r="F122"/>
  <c r="E122"/>
  <c r="F121"/>
  <c r="E121"/>
  <c r="F120"/>
  <c r="F119"/>
  <c r="E119"/>
  <c r="F118"/>
  <c r="E118"/>
  <c r="F114"/>
  <c r="E114"/>
  <c r="F88"/>
  <c r="E88"/>
  <c r="F87"/>
  <c r="E87"/>
  <c r="F86"/>
  <c r="E86"/>
  <c r="F85"/>
  <c r="E85"/>
  <c r="F84"/>
  <c r="E84"/>
  <c r="F83"/>
  <c r="E83"/>
  <c r="F81"/>
  <c r="E81"/>
  <c r="F80"/>
  <c r="E80"/>
  <c r="F79"/>
  <c r="E79"/>
  <c r="F78"/>
  <c r="E78"/>
  <c r="F77"/>
  <c r="E77"/>
  <c r="F76"/>
  <c r="E76"/>
  <c r="F74"/>
  <c r="E74"/>
  <c r="F73"/>
  <c r="E73"/>
  <c r="F72"/>
  <c r="E72"/>
  <c r="F71"/>
  <c r="E71"/>
  <c r="F70"/>
  <c r="E70"/>
  <c r="F69"/>
  <c r="E69"/>
  <c r="E42"/>
  <c r="AP124"/>
  <c r="AO124"/>
  <c r="AM124"/>
  <c r="AL124"/>
  <c r="AJ124"/>
  <c r="AI124"/>
  <c r="AG124"/>
  <c r="AF124"/>
  <c r="AD124"/>
  <c r="AC124"/>
  <c r="X124"/>
  <c r="W124"/>
  <c r="U124"/>
  <c r="T124"/>
  <c r="R124"/>
  <c r="Q124"/>
  <c r="O124"/>
  <c r="N124"/>
  <c r="L124"/>
  <c r="K124"/>
  <c r="I124"/>
  <c r="H124"/>
  <c r="H64"/>
  <c r="H120"/>
  <c r="H113" s="1"/>
  <c r="E112"/>
  <c r="J147"/>
  <c r="M147"/>
  <c r="P147"/>
  <c r="S147"/>
  <c r="Y147"/>
  <c r="AB147"/>
  <c r="AE147"/>
  <c r="AH147"/>
  <c r="AK147"/>
  <c r="AN147"/>
  <c r="AQ147"/>
  <c r="AQ144"/>
  <c r="AN144"/>
  <c r="AK144"/>
  <c r="AH144"/>
  <c r="AE144"/>
  <c r="AB144"/>
  <c r="Y144"/>
  <c r="V144"/>
  <c r="S144"/>
  <c r="P144"/>
  <c r="M144"/>
  <c r="J144"/>
  <c r="AQ143"/>
  <c r="AN143"/>
  <c r="AK143"/>
  <c r="AH143"/>
  <c r="AE143"/>
  <c r="AB143"/>
  <c r="Y143"/>
  <c r="V143"/>
  <c r="S143"/>
  <c r="P143"/>
  <c r="M143"/>
  <c r="J143"/>
  <c r="AQ142"/>
  <c r="AN142"/>
  <c r="AK142"/>
  <c r="AH142"/>
  <c r="AE142"/>
  <c r="AB142"/>
  <c r="Y142"/>
  <c r="V142"/>
  <c r="S142"/>
  <c r="P142"/>
  <c r="M142"/>
  <c r="J142"/>
  <c r="AQ141"/>
  <c r="AN141"/>
  <c r="AK141"/>
  <c r="AH141"/>
  <c r="AE141"/>
  <c r="AB141"/>
  <c r="Y141"/>
  <c r="V141"/>
  <c r="S141"/>
  <c r="P141"/>
  <c r="M141"/>
  <c r="J141"/>
  <c r="G141"/>
  <c r="AQ140"/>
  <c r="AN140"/>
  <c r="AK140"/>
  <c r="AH140"/>
  <c r="AB140"/>
  <c r="Y140"/>
  <c r="J140"/>
  <c r="AQ139"/>
  <c r="AN139"/>
  <c r="AK139"/>
  <c r="AH139"/>
  <c r="AE139"/>
  <c r="AB139"/>
  <c r="Y139"/>
  <c r="V139"/>
  <c r="S139"/>
  <c r="P139"/>
  <c r="M139"/>
  <c r="J139"/>
  <c r="AP138"/>
  <c r="AO138"/>
  <c r="AM138"/>
  <c r="AL138"/>
  <c r="AJ138"/>
  <c r="AI138"/>
  <c r="AG138"/>
  <c r="AF138"/>
  <c r="AD138"/>
  <c r="AC138"/>
  <c r="AA138"/>
  <c r="Z138"/>
  <c r="X138"/>
  <c r="W138"/>
  <c r="U138"/>
  <c r="T138"/>
  <c r="R138"/>
  <c r="Q138"/>
  <c r="O138"/>
  <c r="N138"/>
  <c r="L138"/>
  <c r="K138"/>
  <c r="I138"/>
  <c r="H138"/>
  <c r="AO64"/>
  <c r="AO372" s="1"/>
  <c r="J56"/>
  <c r="AF41"/>
  <c r="AC41"/>
  <c r="AO41"/>
  <c r="AL41"/>
  <c r="AI41"/>
  <c r="S138" l="1"/>
  <c r="V138"/>
  <c r="S124"/>
  <c r="V124"/>
  <c r="E138"/>
  <c r="G147"/>
  <c r="T305"/>
  <c r="AC305"/>
  <c r="M138"/>
  <c r="P138"/>
  <c r="M309"/>
  <c r="K288"/>
  <c r="S309"/>
  <c r="Q288"/>
  <c r="Y309"/>
  <c r="W288"/>
  <c r="AE309"/>
  <c r="AC288"/>
  <c r="O288"/>
  <c r="U288"/>
  <c r="AA288"/>
  <c r="AG288"/>
  <c r="AH305"/>
  <c r="AG319"/>
  <c r="J322"/>
  <c r="N356"/>
  <c r="Z356"/>
  <c r="AC322"/>
  <c r="AC326"/>
  <c r="H372"/>
  <c r="P298"/>
  <c r="E120"/>
  <c r="H49"/>
  <c r="Q353"/>
  <c r="W353"/>
  <c r="V326"/>
  <c r="Y326"/>
  <c r="AB326"/>
  <c r="AE326"/>
  <c r="AH326"/>
  <c r="Y286"/>
  <c r="AB286"/>
  <c r="S326"/>
  <c r="F138"/>
  <c r="M326"/>
  <c r="P326"/>
  <c r="P291"/>
  <c r="J287"/>
  <c r="H356"/>
  <c r="E312"/>
  <c r="M291"/>
  <c r="S291"/>
  <c r="AB291"/>
  <c r="S298"/>
  <c r="V298"/>
  <c r="Y298"/>
  <c r="AB298"/>
  <c r="AE298"/>
  <c r="AH298"/>
  <c r="S305"/>
  <c r="V305"/>
  <c r="AB305"/>
  <c r="AE305"/>
  <c r="L354"/>
  <c r="M354" s="1"/>
  <c r="M320"/>
  <c r="O354"/>
  <c r="P354" s="1"/>
  <c r="P320"/>
  <c r="U354"/>
  <c r="V354" s="1"/>
  <c r="V320"/>
  <c r="AB320"/>
  <c r="AA354"/>
  <c r="AD354"/>
  <c r="AE320"/>
  <c r="AH320"/>
  <c r="AG354"/>
  <c r="L356"/>
  <c r="M322"/>
  <c r="O356"/>
  <c r="P322"/>
  <c r="R356"/>
  <c r="S322"/>
  <c r="U356"/>
  <c r="V322"/>
  <c r="X356"/>
  <c r="Y322"/>
  <c r="AB322"/>
  <c r="AA356"/>
  <c r="AD356"/>
  <c r="AE322"/>
  <c r="AH322"/>
  <c r="AG356"/>
  <c r="L358"/>
  <c r="M358" s="1"/>
  <c r="M324"/>
  <c r="O358"/>
  <c r="P358" s="1"/>
  <c r="P324"/>
  <c r="R358"/>
  <c r="S358" s="1"/>
  <c r="S324"/>
  <c r="U358"/>
  <c r="V358" s="1"/>
  <c r="V324"/>
  <c r="X358"/>
  <c r="Y358" s="1"/>
  <c r="Y324"/>
  <c r="AB324"/>
  <c r="AA358"/>
  <c r="AB358" s="1"/>
  <c r="AD358"/>
  <c r="AE324"/>
  <c r="AH324"/>
  <c r="AG358"/>
  <c r="AH358" s="1"/>
  <c r="V307"/>
  <c r="AI305"/>
  <c r="AK307"/>
  <c r="V308"/>
  <c r="AL287"/>
  <c r="AN308"/>
  <c r="E329"/>
  <c r="M329"/>
  <c r="O284"/>
  <c r="P285"/>
  <c r="R284"/>
  <c r="S285"/>
  <c r="U284"/>
  <c r="V285"/>
  <c r="X284"/>
  <c r="Y285"/>
  <c r="AA284"/>
  <c r="AB285"/>
  <c r="AD284"/>
  <c r="AE285"/>
  <c r="AG284"/>
  <c r="AH285"/>
  <c r="AJ284"/>
  <c r="AK285"/>
  <c r="AM354"/>
  <c r="AN285"/>
  <c r="AM355"/>
  <c r="AN355" s="1"/>
  <c r="AN286"/>
  <c r="AP358"/>
  <c r="AP356"/>
  <c r="AP354"/>
  <c r="AE138"/>
  <c r="AE112"/>
  <c r="AH112"/>
  <c r="M288"/>
  <c r="P288"/>
  <c r="S288"/>
  <c r="V288"/>
  <c r="Y288"/>
  <c r="AB288"/>
  <c r="AE288"/>
  <c r="AH288"/>
  <c r="V291"/>
  <c r="Y291"/>
  <c r="AE291"/>
  <c r="AH291"/>
  <c r="M298"/>
  <c r="M305"/>
  <c r="P305"/>
  <c r="Y305"/>
  <c r="Q319"/>
  <c r="S320"/>
  <c r="Y320"/>
  <c r="T355"/>
  <c r="J291"/>
  <c r="J286"/>
  <c r="V286"/>
  <c r="V287"/>
  <c r="AN287"/>
  <c r="G296"/>
  <c r="G293"/>
  <c r="G312"/>
  <c r="AQ286"/>
  <c r="E295"/>
  <c r="P295"/>
  <c r="L355"/>
  <c r="M355" s="1"/>
  <c r="M321"/>
  <c r="O355"/>
  <c r="P355" s="1"/>
  <c r="P321"/>
  <c r="R355"/>
  <c r="S355" s="1"/>
  <c r="S321"/>
  <c r="U355"/>
  <c r="V355" s="1"/>
  <c r="V321"/>
  <c r="X355"/>
  <c r="Y355" s="1"/>
  <c r="Y321"/>
  <c r="AA355"/>
  <c r="AB355" s="1"/>
  <c r="AB321"/>
  <c r="AE321"/>
  <c r="AD355"/>
  <c r="AG355"/>
  <c r="AH321"/>
  <c r="AA357"/>
  <c r="AB323"/>
  <c r="AD357"/>
  <c r="AE323"/>
  <c r="AG357"/>
  <c r="AH323"/>
  <c r="L359"/>
  <c r="M359" s="1"/>
  <c r="M325"/>
  <c r="O359"/>
  <c r="P359" s="1"/>
  <c r="P325"/>
  <c r="R359"/>
  <c r="S359" s="1"/>
  <c r="S325"/>
  <c r="U359"/>
  <c r="V359" s="1"/>
  <c r="V325"/>
  <c r="X359"/>
  <c r="Y359" s="1"/>
  <c r="Y325"/>
  <c r="AA359"/>
  <c r="AB359" s="1"/>
  <c r="AB325"/>
  <c r="AD359"/>
  <c r="AE359" s="1"/>
  <c r="AE325"/>
  <c r="AG359"/>
  <c r="AH325"/>
  <c r="AC286"/>
  <c r="AC355" s="1"/>
  <c r="AE307"/>
  <c r="E308"/>
  <c r="M308"/>
  <c r="AC287"/>
  <c r="AC356" s="1"/>
  <c r="AE356" s="1"/>
  <c r="AE308"/>
  <c r="AF287"/>
  <c r="AH287" s="1"/>
  <c r="AH308"/>
  <c r="I284"/>
  <c r="J285"/>
  <c r="L284"/>
  <c r="M285"/>
  <c r="AL354"/>
  <c r="AM28"/>
  <c r="AO284"/>
  <c r="AP27" s="1"/>
  <c r="AP28"/>
  <c r="AP359"/>
  <c r="AP309"/>
  <c r="AP355"/>
  <c r="P356"/>
  <c r="S356"/>
  <c r="T356"/>
  <c r="T353" s="1"/>
  <c r="Y356"/>
  <c r="AB356"/>
  <c r="AF356"/>
  <c r="AF353" s="1"/>
  <c r="M323"/>
  <c r="P323"/>
  <c r="S323"/>
  <c r="V323"/>
  <c r="Y323"/>
  <c r="P286"/>
  <c r="S286"/>
  <c r="AH286"/>
  <c r="G297"/>
  <c r="G292"/>
  <c r="AQ287"/>
  <c r="AQ285"/>
  <c r="U319"/>
  <c r="AC319"/>
  <c r="I319"/>
  <c r="K319"/>
  <c r="O319"/>
  <c r="W319"/>
  <c r="AA319"/>
  <c r="L353"/>
  <c r="N353"/>
  <c r="R319"/>
  <c r="S319" s="1"/>
  <c r="X319"/>
  <c r="AD319"/>
  <c r="K357"/>
  <c r="O357"/>
  <c r="Q357"/>
  <c r="U357"/>
  <c r="W357"/>
  <c r="AC357"/>
  <c r="E56"/>
  <c r="L357"/>
  <c r="N357"/>
  <c r="R357"/>
  <c r="T357"/>
  <c r="X357"/>
  <c r="Z357"/>
  <c r="AE357"/>
  <c r="AF357"/>
  <c r="J312"/>
  <c r="Z353"/>
  <c r="AH355"/>
  <c r="AH357"/>
  <c r="AE358"/>
  <c r="AH359"/>
  <c r="O353"/>
  <c r="U353"/>
  <c r="AH354"/>
  <c r="F113"/>
  <c r="E307"/>
  <c r="G307" s="1"/>
  <c r="Q284"/>
  <c r="S284" s="1"/>
  <c r="W284"/>
  <c r="Y284" s="1"/>
  <c r="AC284"/>
  <c r="AI286"/>
  <c r="AI284" s="1"/>
  <c r="AK284" s="1"/>
  <c r="K287"/>
  <c r="G332"/>
  <c r="G330"/>
  <c r="G328"/>
  <c r="G317"/>
  <c r="G315"/>
  <c r="G313"/>
  <c r="G311"/>
  <c r="G308"/>
  <c r="G306"/>
  <c r="G304"/>
  <c r="G302"/>
  <c r="G300"/>
  <c r="H359"/>
  <c r="H355"/>
  <c r="I354"/>
  <c r="R354"/>
  <c r="S354" s="1"/>
  <c r="X354"/>
  <c r="Y354" s="1"/>
  <c r="I356"/>
  <c r="J356" s="1"/>
  <c r="I357"/>
  <c r="I358"/>
  <c r="J358" s="1"/>
  <c r="J320"/>
  <c r="AP284"/>
  <c r="AQ284" s="1"/>
  <c r="L319"/>
  <c r="M319" s="1"/>
  <c r="N319"/>
  <c r="T319"/>
  <c r="Z319"/>
  <c r="AF319"/>
  <c r="AH319" s="1"/>
  <c r="H319"/>
  <c r="J319" s="1"/>
  <c r="G294"/>
  <c r="K284"/>
  <c r="M284" s="1"/>
  <c r="T284"/>
  <c r="Z284"/>
  <c r="AB284" s="1"/>
  <c r="AF284"/>
  <c r="F286"/>
  <c r="F287"/>
  <c r="G331"/>
  <c r="G329"/>
  <c r="G327"/>
  <c r="G310"/>
  <c r="G303"/>
  <c r="G301"/>
  <c r="G299"/>
  <c r="H354"/>
  <c r="I355"/>
  <c r="J355" s="1"/>
  <c r="I359"/>
  <c r="AP319"/>
  <c r="F285"/>
  <c r="G285" s="1"/>
  <c r="H284"/>
  <c r="J284" s="1"/>
  <c r="N284"/>
  <c r="P284" s="1"/>
  <c r="H309"/>
  <c r="J309" s="1"/>
  <c r="J138"/>
  <c r="Y138"/>
  <c r="AB138"/>
  <c r="AH138"/>
  <c r="E41"/>
  <c r="G143"/>
  <c r="G138"/>
  <c r="AK138"/>
  <c r="AN138"/>
  <c r="AQ138"/>
  <c r="G142"/>
  <c r="G144"/>
  <c r="G139"/>
  <c r="G140"/>
  <c r="AO369"/>
  <c r="AP365"/>
  <c r="AQ335"/>
  <c r="AO326"/>
  <c r="AQ326" s="1"/>
  <c r="AO325"/>
  <c r="AO359" s="1"/>
  <c r="AO324"/>
  <c r="AO358" s="1"/>
  <c r="AO323"/>
  <c r="AQ323" s="1"/>
  <c r="AO322"/>
  <c r="AO356" s="1"/>
  <c r="AO321"/>
  <c r="AO355" s="1"/>
  <c r="AO320"/>
  <c r="AO354" s="1"/>
  <c r="AO309"/>
  <c r="AO305"/>
  <c r="AQ305" s="1"/>
  <c r="AO298"/>
  <c r="AQ298" s="1"/>
  <c r="AO291"/>
  <c r="AQ291" s="1"/>
  <c r="AO288"/>
  <c r="AQ263"/>
  <c r="AQ262"/>
  <c r="AQ261"/>
  <c r="AQ260"/>
  <c r="AQ259"/>
  <c r="AQ258"/>
  <c r="AP257"/>
  <c r="AO257"/>
  <c r="AP256"/>
  <c r="AO256"/>
  <c r="AP255"/>
  <c r="AO255"/>
  <c r="AP254"/>
  <c r="AO254"/>
  <c r="AP253"/>
  <c r="AO253"/>
  <c r="AP252"/>
  <c r="AP55" s="1"/>
  <c r="AO252"/>
  <c r="AP251"/>
  <c r="AP54" s="1"/>
  <c r="AO251"/>
  <c r="AO54" s="1"/>
  <c r="AP250"/>
  <c r="AQ235"/>
  <c r="AQ234"/>
  <c r="AQ233"/>
  <c r="AQ232"/>
  <c r="AQ231"/>
  <c r="AQ230"/>
  <c r="AP229"/>
  <c r="AO229"/>
  <c r="AP178"/>
  <c r="AO178"/>
  <c r="AP177"/>
  <c r="AO177"/>
  <c r="AP173"/>
  <c r="AO173"/>
  <c r="AQ151"/>
  <c r="AQ150"/>
  <c r="AQ149"/>
  <c r="AQ148"/>
  <c r="AQ146"/>
  <c r="AP145"/>
  <c r="AO145"/>
  <c r="AQ137"/>
  <c r="AQ136"/>
  <c r="AQ135"/>
  <c r="AQ134"/>
  <c r="AQ133"/>
  <c r="AQ132"/>
  <c r="AP131"/>
  <c r="AO131"/>
  <c r="AQ130"/>
  <c r="AQ129"/>
  <c r="AQ128"/>
  <c r="AQ127"/>
  <c r="AQ126"/>
  <c r="AQ125"/>
  <c r="AQ124"/>
  <c r="AQ123"/>
  <c r="AQ122"/>
  <c r="AQ121"/>
  <c r="AQ120"/>
  <c r="AQ119"/>
  <c r="AQ118"/>
  <c r="AP117"/>
  <c r="AO117"/>
  <c r="AP116"/>
  <c r="AO116"/>
  <c r="AP115"/>
  <c r="AO115"/>
  <c r="AQ114"/>
  <c r="AP111"/>
  <c r="AO111"/>
  <c r="AQ109"/>
  <c r="AQ108"/>
  <c r="AQ107"/>
  <c r="AQ106"/>
  <c r="AQ105"/>
  <c r="AQ104"/>
  <c r="AP103"/>
  <c r="AO103"/>
  <c r="AQ102"/>
  <c r="AQ101"/>
  <c r="AQ100"/>
  <c r="AQ99"/>
  <c r="AQ98"/>
  <c r="AQ97"/>
  <c r="AP96"/>
  <c r="AO96"/>
  <c r="AQ95"/>
  <c r="AQ94"/>
  <c r="AQ93"/>
  <c r="AQ92"/>
  <c r="AQ91"/>
  <c r="AQ90"/>
  <c r="AP89"/>
  <c r="AO89"/>
  <c r="AQ88"/>
  <c r="AQ87"/>
  <c r="AQ86"/>
  <c r="AQ85"/>
  <c r="AQ84"/>
  <c r="AQ83"/>
  <c r="AP82"/>
  <c r="AO82"/>
  <c r="AQ81"/>
  <c r="AQ80"/>
  <c r="AQ79"/>
  <c r="AQ78"/>
  <c r="AQ77"/>
  <c r="AQ76"/>
  <c r="AP75"/>
  <c r="AO75"/>
  <c r="AQ74"/>
  <c r="AQ73"/>
  <c r="AQ72"/>
  <c r="AQ71"/>
  <c r="AQ70"/>
  <c r="AQ69"/>
  <c r="AP68"/>
  <c r="AO68"/>
  <c r="AQ67"/>
  <c r="AP67"/>
  <c r="AO67"/>
  <c r="AQ66"/>
  <c r="AP66"/>
  <c r="AO66"/>
  <c r="AQ65"/>
  <c r="AP65"/>
  <c r="AO65"/>
  <c r="AP64"/>
  <c r="AP372" s="1"/>
  <c r="AP26" s="1"/>
  <c r="AQ63"/>
  <c r="AP63"/>
  <c r="AO63"/>
  <c r="AQ62"/>
  <c r="AP62"/>
  <c r="AO62"/>
  <c r="AP60"/>
  <c r="AO60"/>
  <c r="AP59"/>
  <c r="AO59"/>
  <c r="AP58"/>
  <c r="AO58"/>
  <c r="AP56"/>
  <c r="AQ56" s="1"/>
  <c r="AO55"/>
  <c r="AO48" s="1"/>
  <c r="AP52"/>
  <c r="AP45" s="1"/>
  <c r="AP38" s="1"/>
  <c r="AO49"/>
  <c r="AO35"/>
  <c r="AO34"/>
  <c r="AN56"/>
  <c r="AK56"/>
  <c r="AN71"/>
  <c r="AK71"/>
  <c r="AK78"/>
  <c r="AK85"/>
  <c r="AK91"/>
  <c r="AK133"/>
  <c r="AN133"/>
  <c r="Y319" l="1"/>
  <c r="AQ173"/>
  <c r="J354"/>
  <c r="AH356"/>
  <c r="AE355"/>
  <c r="AC353"/>
  <c r="AP288"/>
  <c r="AQ309"/>
  <c r="AP353"/>
  <c r="AQ354"/>
  <c r="AN354"/>
  <c r="AP50"/>
  <c r="AP43" s="1"/>
  <c r="AP36" s="1"/>
  <c r="AQ176"/>
  <c r="AO47"/>
  <c r="AO40" s="1"/>
  <c r="V353"/>
  <c r="AQ321"/>
  <c r="AQ359"/>
  <c r="AQ356"/>
  <c r="AQ358"/>
  <c r="AH284"/>
  <c r="AE284"/>
  <c r="V284"/>
  <c r="V356"/>
  <c r="AD353"/>
  <c r="AB354"/>
  <c r="AA353"/>
  <c r="AB353" s="1"/>
  <c r="AP369"/>
  <c r="AQ369" s="1"/>
  <c r="J359"/>
  <c r="H353"/>
  <c r="Y357"/>
  <c r="S357"/>
  <c r="M357"/>
  <c r="V357"/>
  <c r="P357"/>
  <c r="AE319"/>
  <c r="P353"/>
  <c r="AB319"/>
  <c r="P319"/>
  <c r="V319"/>
  <c r="AE287"/>
  <c r="AE286"/>
  <c r="AQ355"/>
  <c r="AQ325"/>
  <c r="AB357"/>
  <c r="AK286"/>
  <c r="AQ320"/>
  <c r="AQ322"/>
  <c r="AQ324"/>
  <c r="AG353"/>
  <c r="E287"/>
  <c r="G287" s="1"/>
  <c r="M287"/>
  <c r="AP362"/>
  <c r="AP51"/>
  <c r="AP44" s="1"/>
  <c r="AP37" s="1"/>
  <c r="AP48"/>
  <c r="K356"/>
  <c r="AP53"/>
  <c r="AP47"/>
  <c r="AQ47" s="1"/>
  <c r="F56"/>
  <c r="X353"/>
  <c r="Y353" s="1"/>
  <c r="AE354"/>
  <c r="AE353"/>
  <c r="R353"/>
  <c r="S353" s="1"/>
  <c r="AO357"/>
  <c r="I353"/>
  <c r="E286"/>
  <c r="G286" s="1"/>
  <c r="AP49"/>
  <c r="AP42" s="1"/>
  <c r="AQ42" s="1"/>
  <c r="AO53"/>
  <c r="AO51"/>
  <c r="AO44" s="1"/>
  <c r="AO37" s="1"/>
  <c r="AO52"/>
  <c r="AO45" s="1"/>
  <c r="AO38" s="1"/>
  <c r="AQ38" s="1"/>
  <c r="AO61"/>
  <c r="AQ174"/>
  <c r="AQ175"/>
  <c r="AQ177"/>
  <c r="AQ178"/>
  <c r="AO353"/>
  <c r="AH353"/>
  <c r="H288"/>
  <c r="J288" s="1"/>
  <c r="AP61"/>
  <c r="AQ116"/>
  <c r="AQ117"/>
  <c r="AO266"/>
  <c r="AO50"/>
  <c r="AO43" s="1"/>
  <c r="AO36" s="1"/>
  <c r="AQ36" s="1"/>
  <c r="AQ229"/>
  <c r="AO267"/>
  <c r="AP110"/>
  <c r="AQ255"/>
  <c r="AO33"/>
  <c r="AQ131"/>
  <c r="AQ145"/>
  <c r="AO110"/>
  <c r="AQ43"/>
  <c r="AQ45"/>
  <c r="AQ89"/>
  <c r="AQ82"/>
  <c r="AQ68"/>
  <c r="AQ75"/>
  <c r="AQ96"/>
  <c r="AQ59"/>
  <c r="AP35"/>
  <c r="AP267" s="1"/>
  <c r="AQ253"/>
  <c r="AQ103"/>
  <c r="AQ54"/>
  <c r="AQ55"/>
  <c r="AQ58"/>
  <c r="AQ60"/>
  <c r="AQ111"/>
  <c r="AQ112"/>
  <c r="AQ113"/>
  <c r="AQ115"/>
  <c r="AP270"/>
  <c r="AP13" s="1"/>
  <c r="AQ257"/>
  <c r="AQ37"/>
  <c r="AQ64"/>
  <c r="AQ372" s="1"/>
  <c r="AO9"/>
  <c r="AO268"/>
  <c r="AO270"/>
  <c r="AO13" s="1"/>
  <c r="AO250"/>
  <c r="AQ252"/>
  <c r="AQ254"/>
  <c r="AQ256"/>
  <c r="AP269"/>
  <c r="AQ251"/>
  <c r="AO319"/>
  <c r="AQ319" s="1"/>
  <c r="AL64"/>
  <c r="AL372" s="1"/>
  <c r="AM326"/>
  <c r="AL326"/>
  <c r="AN91"/>
  <c r="AN41"/>
  <c r="AK41"/>
  <c r="AL369"/>
  <c r="AM322"/>
  <c r="AL322"/>
  <c r="AL356" s="1"/>
  <c r="AJ322"/>
  <c r="AI322"/>
  <c r="AI64"/>
  <c r="AI372" s="1"/>
  <c r="AJ35"/>
  <c r="AI35"/>
  <c r="G24" i="5"/>
  <c r="F37"/>
  <c r="G37" s="1"/>
  <c r="AQ14"/>
  <c r="AI291" i="13"/>
  <c r="AJ305"/>
  <c r="AK305" s="1"/>
  <c r="AJ326"/>
  <c r="AI326"/>
  <c r="E326" s="1"/>
  <c r="AI369"/>
  <c r="AJ323"/>
  <c r="AJ324"/>
  <c r="AJ325"/>
  <c r="AN335"/>
  <c r="AK335"/>
  <c r="AI325"/>
  <c r="AM319"/>
  <c r="AL319"/>
  <c r="AJ321"/>
  <c r="AJ320"/>
  <c r="AI321"/>
  <c r="AI323"/>
  <c r="AI324"/>
  <c r="AI320"/>
  <c r="AM309"/>
  <c r="AL309"/>
  <c r="AJ34"/>
  <c r="AK263"/>
  <c r="AK262"/>
  <c r="AK261"/>
  <c r="AK260"/>
  <c r="AK259"/>
  <c r="AK258"/>
  <c r="AK235"/>
  <c r="AK234"/>
  <c r="AK233"/>
  <c r="AK232"/>
  <c r="AK231"/>
  <c r="AK230"/>
  <c r="AK151"/>
  <c r="AK150"/>
  <c r="AK149"/>
  <c r="AK148"/>
  <c r="AK146"/>
  <c r="AK137"/>
  <c r="AK136"/>
  <c r="AK135"/>
  <c r="AK134"/>
  <c r="AK132"/>
  <c r="AK130"/>
  <c r="AK129"/>
  <c r="AK128"/>
  <c r="AK127"/>
  <c r="AK126"/>
  <c r="AK125"/>
  <c r="AK123"/>
  <c r="AK122"/>
  <c r="AK121"/>
  <c r="AK120"/>
  <c r="AK119"/>
  <c r="AK118"/>
  <c r="AK114"/>
  <c r="AK102"/>
  <c r="AK101"/>
  <c r="AK100"/>
  <c r="AK99"/>
  <c r="AK98"/>
  <c r="AK97"/>
  <c r="AK95"/>
  <c r="AK94"/>
  <c r="AK93"/>
  <c r="AK92"/>
  <c r="AK90"/>
  <c r="H67"/>
  <c r="I67"/>
  <c r="K67"/>
  <c r="L67"/>
  <c r="N67"/>
  <c r="O67"/>
  <c r="Q67"/>
  <c r="R67"/>
  <c r="T67"/>
  <c r="U67"/>
  <c r="W67"/>
  <c r="X67"/>
  <c r="Z67"/>
  <c r="AA67"/>
  <c r="AC67"/>
  <c r="AD67"/>
  <c r="AF67"/>
  <c r="AG67"/>
  <c r="AI67"/>
  <c r="AJ67"/>
  <c r="AL67"/>
  <c r="AM67"/>
  <c r="H66"/>
  <c r="I66"/>
  <c r="K66"/>
  <c r="L66"/>
  <c r="N66"/>
  <c r="O66"/>
  <c r="Q66"/>
  <c r="R66"/>
  <c r="T66"/>
  <c r="U66"/>
  <c r="W66"/>
  <c r="X66"/>
  <c r="Z66"/>
  <c r="AA66"/>
  <c r="AC66"/>
  <c r="AD66"/>
  <c r="AF66"/>
  <c r="AG66"/>
  <c r="AI66"/>
  <c r="AJ66"/>
  <c r="AL66"/>
  <c r="AM66"/>
  <c r="H65"/>
  <c r="I65"/>
  <c r="K65"/>
  <c r="L65"/>
  <c r="N65"/>
  <c r="O65"/>
  <c r="Q65"/>
  <c r="R65"/>
  <c r="T65"/>
  <c r="U65"/>
  <c r="W65"/>
  <c r="X65"/>
  <c r="Z65"/>
  <c r="AA65"/>
  <c r="AC65"/>
  <c r="AD65"/>
  <c r="AF65"/>
  <c r="AG65"/>
  <c r="AI65"/>
  <c r="AJ65"/>
  <c r="AL65"/>
  <c r="AM65"/>
  <c r="I64"/>
  <c r="I372" s="1"/>
  <c r="K372"/>
  <c r="L64"/>
  <c r="L372" s="1"/>
  <c r="N372"/>
  <c r="N369" s="1"/>
  <c r="O64"/>
  <c r="Q64"/>
  <c r="R64"/>
  <c r="T64"/>
  <c r="U64"/>
  <c r="U372" s="1"/>
  <c r="W64"/>
  <c r="W372" s="1"/>
  <c r="X64"/>
  <c r="X372" s="1"/>
  <c r="Z64"/>
  <c r="Z372" s="1"/>
  <c r="Z369" s="1"/>
  <c r="AA64"/>
  <c r="AA372" s="1"/>
  <c r="AC64"/>
  <c r="AC372" s="1"/>
  <c r="AC369" s="1"/>
  <c r="AD64"/>
  <c r="AD372" s="1"/>
  <c r="AF64"/>
  <c r="AF372" s="1"/>
  <c r="AF369" s="1"/>
  <c r="AG64"/>
  <c r="AG372" s="1"/>
  <c r="AJ64"/>
  <c r="AJ372" s="1"/>
  <c r="AJ369" s="1"/>
  <c r="AM64"/>
  <c r="H63"/>
  <c r="H371" s="1"/>
  <c r="E371" s="1"/>
  <c r="I63"/>
  <c r="I371" s="1"/>
  <c r="K63"/>
  <c r="L63"/>
  <c r="L48" s="1"/>
  <c r="N63"/>
  <c r="O63"/>
  <c r="O48" s="1"/>
  <c r="Q63"/>
  <c r="R63"/>
  <c r="R48" s="1"/>
  <c r="T63"/>
  <c r="U63"/>
  <c r="W63"/>
  <c r="X63"/>
  <c r="Z63"/>
  <c r="AA63"/>
  <c r="AC63"/>
  <c r="AD63"/>
  <c r="AF63"/>
  <c r="AG63"/>
  <c r="AI63"/>
  <c r="AJ63"/>
  <c r="AL63"/>
  <c r="AM63"/>
  <c r="H62"/>
  <c r="H370" s="1"/>
  <c r="I62"/>
  <c r="I370" s="1"/>
  <c r="K62"/>
  <c r="L62"/>
  <c r="N62"/>
  <c r="O62"/>
  <c r="Q62"/>
  <c r="R62"/>
  <c r="T62"/>
  <c r="U62"/>
  <c r="W62"/>
  <c r="X62"/>
  <c r="Z62"/>
  <c r="AA62"/>
  <c r="AC62"/>
  <c r="AD62"/>
  <c r="AF62"/>
  <c r="AG62"/>
  <c r="AI62"/>
  <c r="AJ62"/>
  <c r="AJ61" s="1"/>
  <c r="AL62"/>
  <c r="AL61" s="1"/>
  <c r="AM62"/>
  <c r="AK109"/>
  <c r="AK108"/>
  <c r="AK107"/>
  <c r="AK106"/>
  <c r="AK105"/>
  <c r="AK104"/>
  <c r="AK83"/>
  <c r="AK84"/>
  <c r="AK86"/>
  <c r="AK87"/>
  <c r="AK88"/>
  <c r="AK76"/>
  <c r="AK77"/>
  <c r="AK79"/>
  <c r="AK80"/>
  <c r="AK81"/>
  <c r="AK69"/>
  <c r="AK70"/>
  <c r="AK72"/>
  <c r="AK73"/>
  <c r="AK74"/>
  <c r="AI34"/>
  <c r="AI36"/>
  <c r="M372" l="1"/>
  <c r="W49"/>
  <c r="Q372"/>
  <c r="Q369" s="1"/>
  <c r="Q49"/>
  <c r="T372"/>
  <c r="T369" s="1"/>
  <c r="T49"/>
  <c r="R372"/>
  <c r="S372" s="1"/>
  <c r="R49"/>
  <c r="AO269"/>
  <c r="AO12" s="1"/>
  <c r="AP268"/>
  <c r="AQ51"/>
  <c r="AQ44"/>
  <c r="AQ110"/>
  <c r="O372"/>
  <c r="P372" s="1"/>
  <c r="O49"/>
  <c r="P49" s="1"/>
  <c r="AQ53"/>
  <c r="AQ49"/>
  <c r="AP41"/>
  <c r="AQ48"/>
  <c r="H369"/>
  <c r="E370"/>
  <c r="K369"/>
  <c r="E372"/>
  <c r="F309"/>
  <c r="AN309"/>
  <c r="AJ355"/>
  <c r="AK321"/>
  <c r="AJ359"/>
  <c r="AK325"/>
  <c r="AK323"/>
  <c r="F326"/>
  <c r="G326" s="1"/>
  <c r="AK326"/>
  <c r="AJ356"/>
  <c r="AK322"/>
  <c r="AN322"/>
  <c r="AM356"/>
  <c r="AQ288"/>
  <c r="AP357"/>
  <c r="AQ357" s="1"/>
  <c r="AN319"/>
  <c r="J353"/>
  <c r="AQ353"/>
  <c r="J370"/>
  <c r="F370"/>
  <c r="I369"/>
  <c r="J369" s="1"/>
  <c r="J371"/>
  <c r="F371"/>
  <c r="AN64"/>
  <c r="AN372" s="1"/>
  <c r="AM372"/>
  <c r="AG26"/>
  <c r="AG369"/>
  <c r="AH369" s="1"/>
  <c r="AD26"/>
  <c r="AD369"/>
  <c r="AE369" s="1"/>
  <c r="AA26"/>
  <c r="AA369"/>
  <c r="AB369" s="1"/>
  <c r="X369"/>
  <c r="U369"/>
  <c r="V369" s="1"/>
  <c r="R369"/>
  <c r="S369" s="1"/>
  <c r="O369"/>
  <c r="P369" s="1"/>
  <c r="L369"/>
  <c r="M369" s="1"/>
  <c r="I26"/>
  <c r="F372"/>
  <c r="AJ354"/>
  <c r="AK320"/>
  <c r="AJ358"/>
  <c r="AK324"/>
  <c r="AN326"/>
  <c r="AO24"/>
  <c r="AO364"/>
  <c r="AO368"/>
  <c r="AO28"/>
  <c r="AQ28" s="1"/>
  <c r="AK369"/>
  <c r="AQ61"/>
  <c r="K353"/>
  <c r="M353" s="1"/>
  <c r="M356"/>
  <c r="AO32"/>
  <c r="AO46"/>
  <c r="AQ13"/>
  <c r="AI358"/>
  <c r="E324"/>
  <c r="AI355"/>
  <c r="E321"/>
  <c r="AK355"/>
  <c r="F321"/>
  <c r="G321" s="1"/>
  <c r="F325"/>
  <c r="F323"/>
  <c r="F322"/>
  <c r="AI354"/>
  <c r="E320"/>
  <c r="E323"/>
  <c r="F320"/>
  <c r="AI359"/>
  <c r="E325"/>
  <c r="AK358"/>
  <c r="F324"/>
  <c r="G324" s="1"/>
  <c r="AI356"/>
  <c r="E322"/>
  <c r="H357"/>
  <c r="J357" s="1"/>
  <c r="F62"/>
  <c r="F63"/>
  <c r="F64"/>
  <c r="E65"/>
  <c r="E66"/>
  <c r="E67"/>
  <c r="AI61"/>
  <c r="E62"/>
  <c r="E63"/>
  <c r="AK64"/>
  <c r="AK372" s="1"/>
  <c r="E64"/>
  <c r="F65"/>
  <c r="F66"/>
  <c r="F67"/>
  <c r="AQ52"/>
  <c r="AP46"/>
  <c r="AO39"/>
  <c r="AP40"/>
  <c r="AO10"/>
  <c r="AQ268"/>
  <c r="AQ50"/>
  <c r="AQ250"/>
  <c r="AO265"/>
  <c r="AO8" s="1"/>
  <c r="AQ35"/>
  <c r="AQ270"/>
  <c r="AQ267"/>
  <c r="AP10"/>
  <c r="AQ10" s="1"/>
  <c r="AN63"/>
  <c r="AK61"/>
  <c r="AK63"/>
  <c r="AO11"/>
  <c r="AP12"/>
  <c r="AI49"/>
  <c r="G335"/>
  <c r="AK66"/>
  <c r="AK62"/>
  <c r="AK34"/>
  <c r="AK67"/>
  <c r="AK65"/>
  <c r="AL288"/>
  <c r="AL357" s="1"/>
  <c r="AL305"/>
  <c r="E305" s="1"/>
  <c r="AI309"/>
  <c r="AK309" s="1"/>
  <c r="G370"/>
  <c r="G372"/>
  <c r="G371"/>
  <c r="AJ319"/>
  <c r="AI319"/>
  <c r="E319" s="1"/>
  <c r="E355"/>
  <c r="AM305"/>
  <c r="AL289"/>
  <c r="F369" l="1"/>
  <c r="AP11"/>
  <c r="V372"/>
  <c r="W369"/>
  <c r="Y369" s="1"/>
  <c r="Y372"/>
  <c r="S49"/>
  <c r="AO264"/>
  <c r="AQ12"/>
  <c r="AQ269"/>
  <c r="AQ46"/>
  <c r="AQ41"/>
  <c r="AP34"/>
  <c r="F319"/>
  <c r="AK319"/>
  <c r="AM26"/>
  <c r="AM369"/>
  <c r="AN369" s="1"/>
  <c r="F305"/>
  <c r="G305" s="1"/>
  <c r="AN305"/>
  <c r="AN356"/>
  <c r="AJ353"/>
  <c r="E369"/>
  <c r="AO367"/>
  <c r="AO27"/>
  <c r="AQ27" s="1"/>
  <c r="AO363"/>
  <c r="AQ363" s="1"/>
  <c r="AO23"/>
  <c r="AO26"/>
  <c r="AQ26" s="1"/>
  <c r="AO366"/>
  <c r="AQ366" s="1"/>
  <c r="AO365"/>
  <c r="AQ365" s="1"/>
  <c r="AO25"/>
  <c r="AQ25" s="1"/>
  <c r="AQ364"/>
  <c r="G320"/>
  <c r="E289"/>
  <c r="AL358"/>
  <c r="AP33"/>
  <c r="AP39"/>
  <c r="AQ39" s="1"/>
  <c r="AQ40"/>
  <c r="AK354"/>
  <c r="G319"/>
  <c r="AI353"/>
  <c r="AK356"/>
  <c r="AK359"/>
  <c r="G322"/>
  <c r="G323"/>
  <c r="G325"/>
  <c r="E309"/>
  <c r="G309" s="1"/>
  <c r="E356"/>
  <c r="AQ11"/>
  <c r="AO7"/>
  <c r="AL291"/>
  <c r="E291" s="1"/>
  <c r="AL298"/>
  <c r="AL290" s="1"/>
  <c r="AL359" s="1"/>
  <c r="E359" s="1"/>
  <c r="AJ295"/>
  <c r="AJ288"/>
  <c r="AM298"/>
  <c r="AM289"/>
  <c r="AM288"/>
  <c r="AQ34" l="1"/>
  <c r="AP266"/>
  <c r="AO362"/>
  <c r="AQ362" s="1"/>
  <c r="AM358"/>
  <c r="AN289"/>
  <c r="AJ357"/>
  <c r="AM357"/>
  <c r="AN357" s="1"/>
  <c r="AN288"/>
  <c r="AM290"/>
  <c r="AN298"/>
  <c r="F295"/>
  <c r="G295" s="1"/>
  <c r="AK295"/>
  <c r="G369"/>
  <c r="AO22"/>
  <c r="AK353"/>
  <c r="F289"/>
  <c r="G289" s="1"/>
  <c r="AL353"/>
  <c r="E358"/>
  <c r="AP265"/>
  <c r="AP32"/>
  <c r="AQ32" s="1"/>
  <c r="AQ33"/>
  <c r="F288"/>
  <c r="E290"/>
  <c r="AL284"/>
  <c r="E284" s="1"/>
  <c r="F290"/>
  <c r="G290" s="1"/>
  <c r="AM284"/>
  <c r="AN284" s="1"/>
  <c r="F357"/>
  <c r="F355"/>
  <c r="G355" s="1"/>
  <c r="AJ298"/>
  <c r="AJ291"/>
  <c r="AK291" s="1"/>
  <c r="F356"/>
  <c r="G356" s="1"/>
  <c r="AM291"/>
  <c r="AN291" s="1"/>
  <c r="AI298"/>
  <c r="E298" s="1"/>
  <c r="AI288"/>
  <c r="AK288" s="1"/>
  <c r="AQ266" l="1"/>
  <c r="AP9"/>
  <c r="F298"/>
  <c r="AK298"/>
  <c r="AM359"/>
  <c r="AN290"/>
  <c r="AN358"/>
  <c r="F291"/>
  <c r="G291" s="1"/>
  <c r="E288"/>
  <c r="G288" s="1"/>
  <c r="AI357"/>
  <c r="AP8"/>
  <c r="AP23" s="1"/>
  <c r="AQ265"/>
  <c r="F284"/>
  <c r="G284" s="1"/>
  <c r="AP264"/>
  <c r="AQ264" s="1"/>
  <c r="F358"/>
  <c r="G358" s="1"/>
  <c r="G298"/>
  <c r="F354"/>
  <c r="G354" s="1"/>
  <c r="E354"/>
  <c r="E353"/>
  <c r="AP24" l="1"/>
  <c r="AQ24" s="1"/>
  <c r="AQ9"/>
  <c r="AN359"/>
  <c r="F359"/>
  <c r="G359" s="1"/>
  <c r="AM353"/>
  <c r="AN353" s="1"/>
  <c r="AP22"/>
  <c r="AQ22" s="1"/>
  <c r="AQ23"/>
  <c r="AQ8"/>
  <c r="AP7"/>
  <c r="AQ7" s="1"/>
  <c r="E357"/>
  <c r="G357" s="1"/>
  <c r="AK357"/>
  <c r="F353" l="1"/>
  <c r="G353" s="1"/>
  <c r="AM256"/>
  <c r="AM60" s="1"/>
  <c r="AL256"/>
  <c r="AL60" s="1"/>
  <c r="AM255"/>
  <c r="AM59" s="1"/>
  <c r="AL255"/>
  <c r="AL59" s="1"/>
  <c r="AM254"/>
  <c r="AM58" s="1"/>
  <c r="AL254"/>
  <c r="AL58" s="1"/>
  <c r="AM253"/>
  <c r="AL253"/>
  <c r="AM252"/>
  <c r="AL252"/>
  <c r="AM251"/>
  <c r="AL251"/>
  <c r="AJ256"/>
  <c r="AI256"/>
  <c r="AI60" s="1"/>
  <c r="E60" s="1"/>
  <c r="AJ255"/>
  <c r="AI255"/>
  <c r="AI59" s="1"/>
  <c r="E59" s="1"/>
  <c r="AJ254"/>
  <c r="AI254"/>
  <c r="AI58" s="1"/>
  <c r="E58" s="1"/>
  <c r="AJ253"/>
  <c r="AI253"/>
  <c r="AI267" s="1"/>
  <c r="AJ252"/>
  <c r="AI252"/>
  <c r="AJ251"/>
  <c r="AI251"/>
  <c r="AG256"/>
  <c r="AF256"/>
  <c r="AG255"/>
  <c r="AF255"/>
  <c r="AG254"/>
  <c r="AF254"/>
  <c r="AG253"/>
  <c r="AF253"/>
  <c r="AG252"/>
  <c r="AF252"/>
  <c r="AG251"/>
  <c r="AF251"/>
  <c r="AD256"/>
  <c r="AC256"/>
  <c r="AD255"/>
  <c r="AC255"/>
  <c r="AD254"/>
  <c r="AC254"/>
  <c r="AD253"/>
  <c r="AC253"/>
  <c r="AD252"/>
  <c r="AC252"/>
  <c r="AD251"/>
  <c r="AC251"/>
  <c r="AA256"/>
  <c r="Z256"/>
  <c r="AA255"/>
  <c r="Z255"/>
  <c r="AA254"/>
  <c r="Z254"/>
  <c r="AA253"/>
  <c r="Z253"/>
  <c r="AA252"/>
  <c r="Z252"/>
  <c r="AA251"/>
  <c r="Z251"/>
  <c r="X256"/>
  <c r="W256"/>
  <c r="X255"/>
  <c r="W255"/>
  <c r="X254"/>
  <c r="W254"/>
  <c r="X253"/>
  <c r="W253"/>
  <c r="X252"/>
  <c r="W252"/>
  <c r="X251"/>
  <c r="W251"/>
  <c r="U256"/>
  <c r="T256"/>
  <c r="U255"/>
  <c r="T255"/>
  <c r="U254"/>
  <c r="T254"/>
  <c r="U253"/>
  <c r="T253"/>
  <c r="U252"/>
  <c r="T252"/>
  <c r="U251"/>
  <c r="T251"/>
  <c r="R256"/>
  <c r="Q256"/>
  <c r="R255"/>
  <c r="Q255"/>
  <c r="R254"/>
  <c r="Q254"/>
  <c r="R253"/>
  <c r="Q253"/>
  <c r="R252"/>
  <c r="Q252"/>
  <c r="R251"/>
  <c r="Q251"/>
  <c r="O256"/>
  <c r="N256"/>
  <c r="O255"/>
  <c r="N255"/>
  <c r="O254"/>
  <c r="N254"/>
  <c r="O253"/>
  <c r="N253"/>
  <c r="O252"/>
  <c r="N252"/>
  <c r="O251"/>
  <c r="N251"/>
  <c r="L256"/>
  <c r="K256"/>
  <c r="L255"/>
  <c r="K255"/>
  <c r="L254"/>
  <c r="K254"/>
  <c r="L253"/>
  <c r="K253"/>
  <c r="L252"/>
  <c r="K252"/>
  <c r="L251"/>
  <c r="K251"/>
  <c r="I252"/>
  <c r="F252" s="1"/>
  <c r="I253"/>
  <c r="F253" s="1"/>
  <c r="I254"/>
  <c r="F254" s="1"/>
  <c r="I255"/>
  <c r="F255" s="1"/>
  <c r="I256"/>
  <c r="F256" s="1"/>
  <c r="H252"/>
  <c r="E252" s="1"/>
  <c r="H253"/>
  <c r="H254"/>
  <c r="E254" s="1"/>
  <c r="H255"/>
  <c r="H256"/>
  <c r="E256" s="1"/>
  <c r="I251"/>
  <c r="F251" s="1"/>
  <c r="H251"/>
  <c r="E251" s="1"/>
  <c r="AN121"/>
  <c r="AN120"/>
  <c r="AN119"/>
  <c r="AN118"/>
  <c r="AN263"/>
  <c r="AN262"/>
  <c r="AN261"/>
  <c r="AN260"/>
  <c r="AN259"/>
  <c r="AN258"/>
  <c r="AN256"/>
  <c r="AN255"/>
  <c r="AN254"/>
  <c r="AN253"/>
  <c r="AN252"/>
  <c r="AN251"/>
  <c r="AN235"/>
  <c r="AN234"/>
  <c r="AN233"/>
  <c r="AN232"/>
  <c r="AN231"/>
  <c r="AN230"/>
  <c r="AN151"/>
  <c r="AN150"/>
  <c r="AN149"/>
  <c r="AN148"/>
  <c r="AN146"/>
  <c r="AN137"/>
  <c r="AN136"/>
  <c r="AN135"/>
  <c r="AN134"/>
  <c r="AN132"/>
  <c r="AN130"/>
  <c r="AN129"/>
  <c r="AN128"/>
  <c r="AN127"/>
  <c r="AN126"/>
  <c r="AN125"/>
  <c r="AN123"/>
  <c r="AN122"/>
  <c r="AH263"/>
  <c r="AH262"/>
  <c r="AH261"/>
  <c r="AH260"/>
  <c r="AH259"/>
  <c r="AH258"/>
  <c r="AH256"/>
  <c r="AH255"/>
  <c r="AH254"/>
  <c r="AH253"/>
  <c r="AH252"/>
  <c r="AH251"/>
  <c r="AH235"/>
  <c r="AH234"/>
  <c r="AH233"/>
  <c r="AH232"/>
  <c r="AH231"/>
  <c r="AH230"/>
  <c r="AH151"/>
  <c r="AH150"/>
  <c r="AH149"/>
  <c r="AH148"/>
  <c r="AH146"/>
  <c r="AH137"/>
  <c r="AH136"/>
  <c r="AH135"/>
  <c r="AH134"/>
  <c r="AH133"/>
  <c r="AH132"/>
  <c r="AH130"/>
  <c r="AH129"/>
  <c r="AH128"/>
  <c r="AH127"/>
  <c r="AH126"/>
  <c r="AH125"/>
  <c r="AH123"/>
  <c r="AH122"/>
  <c r="AE263"/>
  <c r="AE262"/>
  <c r="AE261"/>
  <c r="AE259"/>
  <c r="AE258"/>
  <c r="AE256"/>
  <c r="AE255"/>
  <c r="AE254"/>
  <c r="AE252"/>
  <c r="AE251"/>
  <c r="AE235"/>
  <c r="AE234"/>
  <c r="AE233"/>
  <c r="AE232"/>
  <c r="AE231"/>
  <c r="AE230"/>
  <c r="AE151"/>
  <c r="AE150"/>
  <c r="AE149"/>
  <c r="AE148"/>
  <c r="AE146"/>
  <c r="AE137"/>
  <c r="AE136"/>
  <c r="AE135"/>
  <c r="AE134"/>
  <c r="AE133"/>
  <c r="AE132"/>
  <c r="AE130"/>
  <c r="AE129"/>
  <c r="AB263"/>
  <c r="AB262"/>
  <c r="AB261"/>
  <c r="AB260"/>
  <c r="AB259"/>
  <c r="AB258"/>
  <c r="AB256"/>
  <c r="AB255"/>
  <c r="AB254"/>
  <c r="AB253"/>
  <c r="AB252"/>
  <c r="AB251"/>
  <c r="AB235"/>
  <c r="AB234"/>
  <c r="AB233"/>
  <c r="AB232"/>
  <c r="AB231"/>
  <c r="AB230"/>
  <c r="AB151"/>
  <c r="AB150"/>
  <c r="AB149"/>
  <c r="AB148"/>
  <c r="AB146"/>
  <c r="AB137"/>
  <c r="AB136"/>
  <c r="AB135"/>
  <c r="AB134"/>
  <c r="AB133"/>
  <c r="AB132"/>
  <c r="AB130"/>
  <c r="AB129"/>
  <c r="AB128"/>
  <c r="AB127"/>
  <c r="AB126"/>
  <c r="AB125"/>
  <c r="AB123"/>
  <c r="AB122"/>
  <c r="AE128"/>
  <c r="AE127"/>
  <c r="AE126"/>
  <c r="AE125"/>
  <c r="AE123"/>
  <c r="AE122"/>
  <c r="AH121"/>
  <c r="AH120"/>
  <c r="AH119"/>
  <c r="AH118"/>
  <c r="AE121"/>
  <c r="AE120"/>
  <c r="AE119"/>
  <c r="AE118"/>
  <c r="AB121"/>
  <c r="AB120"/>
  <c r="AB119"/>
  <c r="AB118"/>
  <c r="AN109"/>
  <c r="AN108"/>
  <c r="AN107"/>
  <c r="AN106"/>
  <c r="AN105"/>
  <c r="AN104"/>
  <c r="AH109"/>
  <c r="AH108"/>
  <c r="AH107"/>
  <c r="AH106"/>
  <c r="AH105"/>
  <c r="AH104"/>
  <c r="AE109"/>
  <c r="AE108"/>
  <c r="AE107"/>
  <c r="AE106"/>
  <c r="AE105"/>
  <c r="AE104"/>
  <c r="AB109"/>
  <c r="AB108"/>
  <c r="AB107"/>
  <c r="AB106"/>
  <c r="AB105"/>
  <c r="AB104"/>
  <c r="AN102"/>
  <c r="AN101"/>
  <c r="AN100"/>
  <c r="AN99"/>
  <c r="AN98"/>
  <c r="AN97"/>
  <c r="AH102"/>
  <c r="AH101"/>
  <c r="AH100"/>
  <c r="AH99"/>
  <c r="AH98"/>
  <c r="AH97"/>
  <c r="AE102"/>
  <c r="AE101"/>
  <c r="AE100"/>
  <c r="AE99"/>
  <c r="AE98"/>
  <c r="AE97"/>
  <c r="AB102"/>
  <c r="AB101"/>
  <c r="AB100"/>
  <c r="AB99"/>
  <c r="AB98"/>
  <c r="AB97"/>
  <c r="AN95"/>
  <c r="AN94"/>
  <c r="AN93"/>
  <c r="AN92"/>
  <c r="AN90"/>
  <c r="AH95"/>
  <c r="AH94"/>
  <c r="AH93"/>
  <c r="AH92"/>
  <c r="AH91"/>
  <c r="AH90"/>
  <c r="AE95"/>
  <c r="AE94"/>
  <c r="AE93"/>
  <c r="AE92"/>
  <c r="AE91"/>
  <c r="AE90"/>
  <c r="AB95"/>
  <c r="AB94"/>
  <c r="AB93"/>
  <c r="AB92"/>
  <c r="AB91"/>
  <c r="AB90"/>
  <c r="AN88"/>
  <c r="AN87"/>
  <c r="AN86"/>
  <c r="AN84"/>
  <c r="AN83"/>
  <c r="AH88"/>
  <c r="AH87"/>
  <c r="AH86"/>
  <c r="AH84"/>
  <c r="AH83"/>
  <c r="AE88"/>
  <c r="AE87"/>
  <c r="AE86"/>
  <c r="AE84"/>
  <c r="AE83"/>
  <c r="AB88"/>
  <c r="AB87"/>
  <c r="AB86"/>
  <c r="AB85"/>
  <c r="AB84"/>
  <c r="AB83"/>
  <c r="AN81"/>
  <c r="AN80"/>
  <c r="AN79"/>
  <c r="AN78"/>
  <c r="AN77"/>
  <c r="AN76"/>
  <c r="AH81"/>
  <c r="AH80"/>
  <c r="AH79"/>
  <c r="AH77"/>
  <c r="AH76"/>
  <c r="AE81"/>
  <c r="AE80"/>
  <c r="AE79"/>
  <c r="AE77"/>
  <c r="AE76"/>
  <c r="AB81"/>
  <c r="AB80"/>
  <c r="AB79"/>
  <c r="AB78"/>
  <c r="AB77"/>
  <c r="AB76"/>
  <c r="AN74"/>
  <c r="AN67" s="1"/>
  <c r="AN73"/>
  <c r="AN72"/>
  <c r="AN65" s="1"/>
  <c r="AN70"/>
  <c r="AN69"/>
  <c r="AH74"/>
  <c r="AH73"/>
  <c r="AH72"/>
  <c r="AH71"/>
  <c r="AH70"/>
  <c r="AH69"/>
  <c r="AE74"/>
  <c r="AE73"/>
  <c r="AE72"/>
  <c r="AE71"/>
  <c r="AE70"/>
  <c r="AE69"/>
  <c r="AE62" s="1"/>
  <c r="AB74"/>
  <c r="AB73"/>
  <c r="AB66" s="1"/>
  <c r="AB72"/>
  <c r="AB70"/>
  <c r="AB69"/>
  <c r="AB62" s="1"/>
  <c r="AN114"/>
  <c r="AM111"/>
  <c r="AL111"/>
  <c r="AK112"/>
  <c r="AH114"/>
  <c r="AG111"/>
  <c r="AF111"/>
  <c r="AE114"/>
  <c r="AD111"/>
  <c r="AC111"/>
  <c r="AB114"/>
  <c r="AA111"/>
  <c r="Z111"/>
  <c r="AB111" s="1"/>
  <c r="Y114"/>
  <c r="X111"/>
  <c r="W111"/>
  <c r="V114"/>
  <c r="U111"/>
  <c r="T111"/>
  <c r="S114"/>
  <c r="R111"/>
  <c r="Q111"/>
  <c r="O111"/>
  <c r="N111"/>
  <c r="M114"/>
  <c r="K111"/>
  <c r="M111" s="1"/>
  <c r="F112"/>
  <c r="I115"/>
  <c r="I116"/>
  <c r="E113"/>
  <c r="H115"/>
  <c r="H116"/>
  <c r="I111"/>
  <c r="H111"/>
  <c r="AL257"/>
  <c r="AI257"/>
  <c r="AF257"/>
  <c r="AC257"/>
  <c r="Z257"/>
  <c r="W257"/>
  <c r="T257"/>
  <c r="Q257"/>
  <c r="N257"/>
  <c r="K257"/>
  <c r="H257"/>
  <c r="AM257"/>
  <c r="AJ257"/>
  <c r="AG257"/>
  <c r="AD257"/>
  <c r="AA257"/>
  <c r="X257"/>
  <c r="U257"/>
  <c r="R257"/>
  <c r="O257"/>
  <c r="L257"/>
  <c r="I257"/>
  <c r="U250"/>
  <c r="R250"/>
  <c r="O250"/>
  <c r="I250"/>
  <c r="AL250"/>
  <c r="AI250"/>
  <c r="AF250"/>
  <c r="X250"/>
  <c r="L250"/>
  <c r="AI268"/>
  <c r="AL229"/>
  <c r="AI229"/>
  <c r="AF229"/>
  <c r="X229"/>
  <c r="U229"/>
  <c r="R229"/>
  <c r="L229"/>
  <c r="AC229"/>
  <c r="AL178"/>
  <c r="AJ178"/>
  <c r="AI178"/>
  <c r="AF178"/>
  <c r="AD178"/>
  <c r="AC178"/>
  <c r="Z178"/>
  <c r="T178"/>
  <c r="N178"/>
  <c r="AM177"/>
  <c r="AG177"/>
  <c r="Z177"/>
  <c r="W177"/>
  <c r="U177"/>
  <c r="O177"/>
  <c r="AL145"/>
  <c r="AG145"/>
  <c r="X145"/>
  <c r="U145"/>
  <c r="S146"/>
  <c r="O145"/>
  <c r="M146"/>
  <c r="I145"/>
  <c r="AI145"/>
  <c r="AF145"/>
  <c r="AC145"/>
  <c r="E137"/>
  <c r="F136"/>
  <c r="E133"/>
  <c r="AL131"/>
  <c r="X131"/>
  <c r="U131"/>
  <c r="O131"/>
  <c r="M132"/>
  <c r="I131"/>
  <c r="F132"/>
  <c r="AI131"/>
  <c r="AF131"/>
  <c r="AC131"/>
  <c r="R131"/>
  <c r="AA124"/>
  <c r="F124" s="1"/>
  <c r="Z124"/>
  <c r="E124" s="1"/>
  <c r="AL117"/>
  <c r="AI117"/>
  <c r="AF117"/>
  <c r="AC117"/>
  <c r="AM117"/>
  <c r="AN117" s="1"/>
  <c r="AJ117"/>
  <c r="AK117" s="1"/>
  <c r="AG117"/>
  <c r="AH117" s="1"/>
  <c r="AD117"/>
  <c r="AE117" s="1"/>
  <c r="Z117"/>
  <c r="W117"/>
  <c r="T117"/>
  <c r="Q117"/>
  <c r="N117"/>
  <c r="K117"/>
  <c r="H117"/>
  <c r="AM116"/>
  <c r="AL116"/>
  <c r="AJ116"/>
  <c r="AI116"/>
  <c r="AG116"/>
  <c r="AF116"/>
  <c r="AF52" s="1"/>
  <c r="AF45" s="1"/>
  <c r="AF38" s="1"/>
  <c r="AD116"/>
  <c r="AC116"/>
  <c r="AA116"/>
  <c r="Z116"/>
  <c r="X116"/>
  <c r="W116"/>
  <c r="U116"/>
  <c r="T116"/>
  <c r="R116"/>
  <c r="R52" s="1"/>
  <c r="Q116"/>
  <c r="O116"/>
  <c r="N116"/>
  <c r="L116"/>
  <c r="K116"/>
  <c r="AM115"/>
  <c r="AL115"/>
  <c r="AJ115"/>
  <c r="AI115"/>
  <c r="AG115"/>
  <c r="AF115"/>
  <c r="AD115"/>
  <c r="AC115"/>
  <c r="AA115"/>
  <c r="Z115"/>
  <c r="Z110" s="1"/>
  <c r="X115"/>
  <c r="W115"/>
  <c r="U115"/>
  <c r="T115"/>
  <c r="T110" s="1"/>
  <c r="R115"/>
  <c r="Q115"/>
  <c r="O115"/>
  <c r="N115"/>
  <c r="N110" s="1"/>
  <c r="L115"/>
  <c r="L110" s="1"/>
  <c r="K115"/>
  <c r="J112"/>
  <c r="H110"/>
  <c r="E107"/>
  <c r="F106"/>
  <c r="F105"/>
  <c r="AM103"/>
  <c r="AJ103"/>
  <c r="AG103"/>
  <c r="AD103"/>
  <c r="Z103"/>
  <c r="W103"/>
  <c r="T103"/>
  <c r="Q103"/>
  <c r="N103"/>
  <c r="K103"/>
  <c r="H103"/>
  <c r="E101"/>
  <c r="Y100"/>
  <c r="S100"/>
  <c r="M100"/>
  <c r="F100"/>
  <c r="E97"/>
  <c r="AM96"/>
  <c r="AJ96"/>
  <c r="AG96"/>
  <c r="AD96"/>
  <c r="AA96"/>
  <c r="Z96"/>
  <c r="W96"/>
  <c r="Q96"/>
  <c r="K96"/>
  <c r="E95"/>
  <c r="F93"/>
  <c r="E92"/>
  <c r="F91"/>
  <c r="AL89"/>
  <c r="AI89"/>
  <c r="AF89"/>
  <c r="AC89"/>
  <c r="X89"/>
  <c r="U89"/>
  <c r="R89"/>
  <c r="O89"/>
  <c r="L89"/>
  <c r="I89"/>
  <c r="Z82"/>
  <c r="T82"/>
  <c r="Q82"/>
  <c r="N82"/>
  <c r="K82"/>
  <c r="AM82"/>
  <c r="AJ82"/>
  <c r="AG82"/>
  <c r="AD82"/>
  <c r="AA82"/>
  <c r="W82"/>
  <c r="AM75"/>
  <c r="AG75"/>
  <c r="AL75"/>
  <c r="AI75"/>
  <c r="AF75"/>
  <c r="AC75"/>
  <c r="X75"/>
  <c r="U75"/>
  <c r="R75"/>
  <c r="O75"/>
  <c r="L75"/>
  <c r="I75"/>
  <c r="AM68"/>
  <c r="T68"/>
  <c r="N68"/>
  <c r="AG68"/>
  <c r="AD68"/>
  <c r="AA68"/>
  <c r="AH60"/>
  <c r="AE60"/>
  <c r="AB60"/>
  <c r="AH59"/>
  <c r="AE59"/>
  <c r="AB59"/>
  <c r="AH58"/>
  <c r="AE58"/>
  <c r="AB56"/>
  <c r="Z53"/>
  <c r="W53"/>
  <c r="T53"/>
  <c r="Q53"/>
  <c r="N53"/>
  <c r="K53"/>
  <c r="H53"/>
  <c r="AG53"/>
  <c r="H25" i="3"/>
  <c r="E25"/>
  <c r="D23"/>
  <c r="K8" i="2"/>
  <c r="Z8"/>
  <c r="Y9"/>
  <c r="B24" i="8"/>
  <c r="D23"/>
  <c r="C22" s="1"/>
  <c r="D22" s="1"/>
  <c r="D21"/>
  <c r="D20"/>
  <c r="D18"/>
  <c r="C17" s="1"/>
  <c r="D17" s="1"/>
  <c r="D16"/>
  <c r="D15"/>
  <c r="D13"/>
  <c r="D12"/>
  <c r="D10"/>
  <c r="D9"/>
  <c r="D7"/>
  <c r="D6"/>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C5" i="8" l="1"/>
  <c r="C8"/>
  <c r="D8" s="1"/>
  <c r="C11"/>
  <c r="D11" s="1"/>
  <c r="O110" i="13"/>
  <c r="AE257"/>
  <c r="AC51"/>
  <c r="AF51"/>
  <c r="AN75"/>
  <c r="AB257"/>
  <c r="AH257"/>
  <c r="AN257"/>
  <c r="AN66"/>
  <c r="E255"/>
  <c r="E111"/>
  <c r="AH75"/>
  <c r="AK257"/>
  <c r="E257"/>
  <c r="F111"/>
  <c r="AE253"/>
  <c r="E117"/>
  <c r="F257"/>
  <c r="E253"/>
  <c r="E116"/>
  <c r="F115"/>
  <c r="AB82"/>
  <c r="E115"/>
  <c r="F116"/>
  <c r="AE66"/>
  <c r="AH62"/>
  <c r="AH66"/>
  <c r="AN62"/>
  <c r="AM54"/>
  <c r="AM55"/>
  <c r="AI55"/>
  <c r="AL54"/>
  <c r="AL55"/>
  <c r="AH64"/>
  <c r="AH372" s="1"/>
  <c r="AE64"/>
  <c r="AE372" s="1"/>
  <c r="AB64"/>
  <c r="AB372" s="1"/>
  <c r="AB63"/>
  <c r="AB65"/>
  <c r="AB67"/>
  <c r="AE63"/>
  <c r="AE65"/>
  <c r="AE67"/>
  <c r="AH63"/>
  <c r="AD51"/>
  <c r="AD44" s="1"/>
  <c r="AD37" s="1"/>
  <c r="AD269" s="1"/>
  <c r="AD12" s="1"/>
  <c r="L52"/>
  <c r="X52"/>
  <c r="AH65"/>
  <c r="AH67"/>
  <c r="AN112"/>
  <c r="AB96"/>
  <c r="AJ49"/>
  <c r="AI54"/>
  <c r="E54" s="1"/>
  <c r="AL49"/>
  <c r="S111"/>
  <c r="S113"/>
  <c r="Y111"/>
  <c r="Y113"/>
  <c r="AE111"/>
  <c r="AJ268"/>
  <c r="G78"/>
  <c r="AK174"/>
  <c r="AK178"/>
  <c r="G76"/>
  <c r="AE113"/>
  <c r="AK111"/>
  <c r="AK113"/>
  <c r="AI51"/>
  <c r="AI44" s="1"/>
  <c r="AI37" s="1"/>
  <c r="AI52"/>
  <c r="AI45" s="1"/>
  <c r="AI38" s="1"/>
  <c r="AK176"/>
  <c r="AJ54"/>
  <c r="F54" s="1"/>
  <c r="AK251"/>
  <c r="AJ55"/>
  <c r="F55" s="1"/>
  <c r="AK252"/>
  <c r="AJ58"/>
  <c r="AK254"/>
  <c r="AJ59"/>
  <c r="AJ51" s="1"/>
  <c r="AK255"/>
  <c r="AJ60"/>
  <c r="AK256"/>
  <c r="AK115"/>
  <c r="AK116"/>
  <c r="AI47"/>
  <c r="AK253"/>
  <c r="AB124"/>
  <c r="K48"/>
  <c r="Q48"/>
  <c r="W48"/>
  <c r="AC47"/>
  <c r="AC49"/>
  <c r="Z50"/>
  <c r="W50"/>
  <c r="Q50"/>
  <c r="K50"/>
  <c r="I48"/>
  <c r="Z48"/>
  <c r="AF47"/>
  <c r="AF49"/>
  <c r="AG50"/>
  <c r="AG43" s="1"/>
  <c r="AG36" s="1"/>
  <c r="AG268" s="1"/>
  <c r="AG11" s="1"/>
  <c r="U50"/>
  <c r="O50"/>
  <c r="I50"/>
  <c r="AJ47"/>
  <c r="AK47" s="1"/>
  <c r="AM53"/>
  <c r="AN55"/>
  <c r="AM50"/>
  <c r="AM43" s="1"/>
  <c r="AM36" s="1"/>
  <c r="AN58"/>
  <c r="AN59"/>
  <c r="AN60"/>
  <c r="AL47"/>
  <c r="AE174"/>
  <c r="AE178"/>
  <c r="P111"/>
  <c r="P113"/>
  <c r="V111"/>
  <c r="V113"/>
  <c r="AB113"/>
  <c r="AH111"/>
  <c r="AH113"/>
  <c r="AN111"/>
  <c r="AN113"/>
  <c r="AL51"/>
  <c r="AL52"/>
  <c r="AL45" s="1"/>
  <c r="AL38" s="1"/>
  <c r="AH145"/>
  <c r="AE176"/>
  <c r="AD49"/>
  <c r="AD42" s="1"/>
  <c r="AD35" s="1"/>
  <c r="AD47"/>
  <c r="X49"/>
  <c r="U48"/>
  <c r="L49"/>
  <c r="AB116"/>
  <c r="AE116"/>
  <c r="AH116"/>
  <c r="K110"/>
  <c r="M110" s="1"/>
  <c r="P110"/>
  <c r="Q110"/>
  <c r="U110"/>
  <c r="V110" s="1"/>
  <c r="W110"/>
  <c r="AA110"/>
  <c r="AB110" s="1"/>
  <c r="AC110"/>
  <c r="AF110"/>
  <c r="AI110"/>
  <c r="AL110"/>
  <c r="AB115"/>
  <c r="AE115"/>
  <c r="AH115"/>
  <c r="AN116"/>
  <c r="Z51"/>
  <c r="Z44" s="1"/>
  <c r="Z37" s="1"/>
  <c r="Z269" s="1"/>
  <c r="Z12" s="1"/>
  <c r="T51"/>
  <c r="N51"/>
  <c r="R110"/>
  <c r="X110"/>
  <c r="Y110" s="1"/>
  <c r="AN115"/>
  <c r="AF270"/>
  <c r="AF13" s="1"/>
  <c r="AL270"/>
  <c r="AL13" s="1"/>
  <c r="AI270"/>
  <c r="AI13" s="1"/>
  <c r="AN54"/>
  <c r="AH54"/>
  <c r="AH55"/>
  <c r="AE54"/>
  <c r="AE55"/>
  <c r="AB54"/>
  <c r="AB55"/>
  <c r="AB58"/>
  <c r="M257"/>
  <c r="AM110"/>
  <c r="AJ110"/>
  <c r="AG110"/>
  <c r="AH110" s="1"/>
  <c r="AD110"/>
  <c r="H250"/>
  <c r="N250"/>
  <c r="Q250"/>
  <c r="T250"/>
  <c r="W250"/>
  <c r="Z250"/>
  <c r="AC250"/>
  <c r="AD53"/>
  <c r="Q68"/>
  <c r="S132"/>
  <c r="AA53"/>
  <c r="AB53" s="1"/>
  <c r="R145"/>
  <c r="S257"/>
  <c r="Y257"/>
  <c r="J230"/>
  <c r="P230"/>
  <c r="V230"/>
  <c r="G260"/>
  <c r="J116"/>
  <c r="P116"/>
  <c r="V116"/>
  <c r="J123"/>
  <c r="L131"/>
  <c r="AG131"/>
  <c r="AH131" s="1"/>
  <c r="E134"/>
  <c r="L145"/>
  <c r="Y232"/>
  <c r="J234"/>
  <c r="P234"/>
  <c r="V234"/>
  <c r="M254"/>
  <c r="S254"/>
  <c r="V254"/>
  <c r="F109"/>
  <c r="G125"/>
  <c r="M133"/>
  <c r="K68"/>
  <c r="W68"/>
  <c r="M77"/>
  <c r="F134"/>
  <c r="G134" s="1"/>
  <c r="Y146"/>
  <c r="G150"/>
  <c r="S77"/>
  <c r="M87"/>
  <c r="S87"/>
  <c r="Y87"/>
  <c r="E90"/>
  <c r="E94"/>
  <c r="M97"/>
  <c r="N96"/>
  <c r="T96"/>
  <c r="J259"/>
  <c r="P259"/>
  <c r="Z68"/>
  <c r="AB68" s="1"/>
  <c r="AJ68"/>
  <c r="AA117"/>
  <c r="AB117" s="1"/>
  <c r="M120"/>
  <c r="S120"/>
  <c r="J130"/>
  <c r="E132"/>
  <c r="G132" s="1"/>
  <c r="AM131"/>
  <c r="AN131" s="1"/>
  <c r="E135"/>
  <c r="E136"/>
  <c r="G136" s="1"/>
  <c r="G146"/>
  <c r="AM145"/>
  <c r="AN145" s="1"/>
  <c r="M150"/>
  <c r="S150"/>
  <c r="O229"/>
  <c r="Y254"/>
  <c r="M83"/>
  <c r="J105"/>
  <c r="M105"/>
  <c r="P105"/>
  <c r="V105"/>
  <c r="M107"/>
  <c r="S107"/>
  <c r="Y107"/>
  <c r="J109"/>
  <c r="P109"/>
  <c r="V109"/>
  <c r="P130"/>
  <c r="V130"/>
  <c r="M136"/>
  <c r="S136"/>
  <c r="M151"/>
  <c r="G252"/>
  <c r="G256"/>
  <c r="V259"/>
  <c r="M261"/>
  <c r="M86"/>
  <c r="S97"/>
  <c r="Y97"/>
  <c r="E99"/>
  <c r="M121"/>
  <c r="S121"/>
  <c r="Y121"/>
  <c r="Y150"/>
  <c r="I229"/>
  <c r="M235"/>
  <c r="S235"/>
  <c r="Y235"/>
  <c r="J252"/>
  <c r="M252"/>
  <c r="P252"/>
  <c r="S252"/>
  <c r="V252"/>
  <c r="Y252"/>
  <c r="G254"/>
  <c r="M76"/>
  <c r="S76"/>
  <c r="Y76"/>
  <c r="G80"/>
  <c r="M80"/>
  <c r="S80"/>
  <c r="Y80"/>
  <c r="J119"/>
  <c r="P119"/>
  <c r="M129"/>
  <c r="S129"/>
  <c r="Y129"/>
  <c r="Y136"/>
  <c r="G148"/>
  <c r="S261"/>
  <c r="J263"/>
  <c r="P263"/>
  <c r="M91"/>
  <c r="S91"/>
  <c r="Y91"/>
  <c r="M92"/>
  <c r="S92"/>
  <c r="J93"/>
  <c r="P93"/>
  <c r="V93"/>
  <c r="F98"/>
  <c r="J102"/>
  <c r="P102"/>
  <c r="V102"/>
  <c r="AA103"/>
  <c r="AB103" s="1"/>
  <c r="E104"/>
  <c r="P104"/>
  <c r="E106"/>
  <c r="G106" s="1"/>
  <c r="E108"/>
  <c r="P108"/>
  <c r="G113"/>
  <c r="P123"/>
  <c r="J127"/>
  <c r="Y132"/>
  <c r="P134"/>
  <c r="V134"/>
  <c r="V78"/>
  <c r="G81"/>
  <c r="S83"/>
  <c r="Y83"/>
  <c r="AC82"/>
  <c r="AE82" s="1"/>
  <c r="AF82"/>
  <c r="AH82" s="1"/>
  <c r="AI82"/>
  <c r="AK82" s="1"/>
  <c r="AL82"/>
  <c r="AN82" s="1"/>
  <c r="L82"/>
  <c r="R82"/>
  <c r="X82"/>
  <c r="AG89"/>
  <c r="AH89" s="1"/>
  <c r="AM89"/>
  <c r="AN89" s="1"/>
  <c r="AC96"/>
  <c r="AE96" s="1"/>
  <c r="N75"/>
  <c r="P75" s="1"/>
  <c r="T75"/>
  <c r="V75" s="1"/>
  <c r="Y77"/>
  <c r="Z75"/>
  <c r="J79"/>
  <c r="P79"/>
  <c r="V79"/>
  <c r="J81"/>
  <c r="P81"/>
  <c r="V81"/>
  <c r="J84"/>
  <c r="P84"/>
  <c r="V84"/>
  <c r="S86"/>
  <c r="Y86"/>
  <c r="J88"/>
  <c r="P88"/>
  <c r="V88"/>
  <c r="J90"/>
  <c r="P90"/>
  <c r="V90"/>
  <c r="N89"/>
  <c r="P89" s="1"/>
  <c r="T89"/>
  <c r="V89" s="1"/>
  <c r="Y92"/>
  <c r="Z89"/>
  <c r="J94"/>
  <c r="P94"/>
  <c r="V94"/>
  <c r="M95"/>
  <c r="S95"/>
  <c r="Y95"/>
  <c r="H96"/>
  <c r="J98"/>
  <c r="P98"/>
  <c r="V98"/>
  <c r="R103"/>
  <c r="S103" s="1"/>
  <c r="X103"/>
  <c r="Y103" s="1"/>
  <c r="L117"/>
  <c r="M117" s="1"/>
  <c r="R117"/>
  <c r="V119"/>
  <c r="X117"/>
  <c r="V123"/>
  <c r="AE124"/>
  <c r="AH124"/>
  <c r="AK124"/>
  <c r="AN124"/>
  <c r="P127"/>
  <c r="V127"/>
  <c r="P148"/>
  <c r="V148"/>
  <c r="M231"/>
  <c r="S231"/>
  <c r="Y231"/>
  <c r="AG229"/>
  <c r="AH229" s="1"/>
  <c r="AM229"/>
  <c r="AN229" s="1"/>
  <c r="J233"/>
  <c r="P233"/>
  <c r="V233"/>
  <c r="M251"/>
  <c r="S250"/>
  <c r="Y250"/>
  <c r="M253"/>
  <c r="S253"/>
  <c r="M255"/>
  <c r="S255"/>
  <c r="Y255"/>
  <c r="V263"/>
  <c r="AF96"/>
  <c r="AH96" s="1"/>
  <c r="AI96"/>
  <c r="AK96" s="1"/>
  <c r="AL96"/>
  <c r="AN96" s="1"/>
  <c r="J99"/>
  <c r="L96"/>
  <c r="P99"/>
  <c r="R96"/>
  <c r="S96" s="1"/>
  <c r="V99"/>
  <c r="X96"/>
  <c r="Y96" s="1"/>
  <c r="M101"/>
  <c r="S101"/>
  <c r="Y101"/>
  <c r="F102"/>
  <c r="E105"/>
  <c r="G105" s="1"/>
  <c r="AF103"/>
  <c r="AH103" s="1"/>
  <c r="AI103"/>
  <c r="AK103" s="1"/>
  <c r="AL103"/>
  <c r="AN103" s="1"/>
  <c r="M106"/>
  <c r="S106"/>
  <c r="Y106"/>
  <c r="E109"/>
  <c r="P115"/>
  <c r="V115"/>
  <c r="G118"/>
  <c r="P118"/>
  <c r="V118"/>
  <c r="Y120"/>
  <c r="P122"/>
  <c r="V122"/>
  <c r="J125"/>
  <c r="M125"/>
  <c r="P125"/>
  <c r="S125"/>
  <c r="V125"/>
  <c r="Y125"/>
  <c r="J126"/>
  <c r="P126"/>
  <c r="M128"/>
  <c r="S128"/>
  <c r="Y128"/>
  <c r="N131"/>
  <c r="P131" s="1"/>
  <c r="S133"/>
  <c r="T131"/>
  <c r="Y133"/>
  <c r="Z131"/>
  <c r="J135"/>
  <c r="P135"/>
  <c r="V135"/>
  <c r="M137"/>
  <c r="S137"/>
  <c r="Y137"/>
  <c r="N145"/>
  <c r="T145"/>
  <c r="V145" s="1"/>
  <c r="Z145"/>
  <c r="J149"/>
  <c r="P149"/>
  <c r="V149"/>
  <c r="S151"/>
  <c r="Y151"/>
  <c r="N229"/>
  <c r="P229" s="1"/>
  <c r="T229"/>
  <c r="Z229"/>
  <c r="J256"/>
  <c r="P256"/>
  <c r="V256"/>
  <c r="P258"/>
  <c r="V258"/>
  <c r="M260"/>
  <c r="S260"/>
  <c r="Y260"/>
  <c r="G262"/>
  <c r="P262"/>
  <c r="V262"/>
  <c r="V54"/>
  <c r="Y54"/>
  <c r="M60"/>
  <c r="S60"/>
  <c r="Y60"/>
  <c r="P69"/>
  <c r="V69"/>
  <c r="J70"/>
  <c r="P70"/>
  <c r="V70"/>
  <c r="M72"/>
  <c r="S72"/>
  <c r="Y72"/>
  <c r="P73"/>
  <c r="V73"/>
  <c r="J74"/>
  <c r="P74"/>
  <c r="V74"/>
  <c r="J85"/>
  <c r="I82"/>
  <c r="O82"/>
  <c r="P82" s="1"/>
  <c r="V85"/>
  <c r="U82"/>
  <c r="V82" s="1"/>
  <c r="M82"/>
  <c r="S82"/>
  <c r="Y82"/>
  <c r="J55"/>
  <c r="P55"/>
  <c r="S55"/>
  <c r="Y55"/>
  <c r="J58"/>
  <c r="P58"/>
  <c r="J59"/>
  <c r="P59"/>
  <c r="V59"/>
  <c r="M69"/>
  <c r="S69"/>
  <c r="Y69"/>
  <c r="M70"/>
  <c r="S70"/>
  <c r="Y70"/>
  <c r="J72"/>
  <c r="P72"/>
  <c r="V72"/>
  <c r="M73"/>
  <c r="S73"/>
  <c r="Y73"/>
  <c r="M74"/>
  <c r="S74"/>
  <c r="Y74"/>
  <c r="I53"/>
  <c r="J53" s="1"/>
  <c r="L53"/>
  <c r="M53" s="1"/>
  <c r="O53"/>
  <c r="P53" s="1"/>
  <c r="R53"/>
  <c r="S53" s="1"/>
  <c r="U53"/>
  <c r="V53" s="1"/>
  <c r="X53"/>
  <c r="Y53" s="1"/>
  <c r="AC53"/>
  <c r="AF53"/>
  <c r="AH53" s="1"/>
  <c r="AI53"/>
  <c r="AL53"/>
  <c r="L68"/>
  <c r="M68" s="1"/>
  <c r="O68"/>
  <c r="P68" s="1"/>
  <c r="R68"/>
  <c r="S68" s="1"/>
  <c r="U68"/>
  <c r="V68" s="1"/>
  <c r="X68"/>
  <c r="AC68"/>
  <c r="AE68" s="1"/>
  <c r="AF68"/>
  <c r="AH68" s="1"/>
  <c r="AI68"/>
  <c r="AL68"/>
  <c r="AN68" s="1"/>
  <c r="H75"/>
  <c r="K75"/>
  <c r="M75" s="1"/>
  <c r="Q75"/>
  <c r="S75" s="1"/>
  <c r="W75"/>
  <c r="Y75" s="1"/>
  <c r="AA75"/>
  <c r="AB75" s="1"/>
  <c r="AD75"/>
  <c r="AE75" s="1"/>
  <c r="AJ75"/>
  <c r="AK75" s="1"/>
  <c r="P76"/>
  <c r="V76"/>
  <c r="J77"/>
  <c r="P77"/>
  <c r="V77"/>
  <c r="M78"/>
  <c r="M79"/>
  <c r="S79"/>
  <c r="Y79"/>
  <c r="H82"/>
  <c r="E82" s="1"/>
  <c r="AI48"/>
  <c r="AI266" s="1"/>
  <c r="AL48"/>
  <c r="R177"/>
  <c r="X177"/>
  <c r="H173"/>
  <c r="K178"/>
  <c r="Q178"/>
  <c r="W178"/>
  <c r="AA178"/>
  <c r="AG178"/>
  <c r="AM178"/>
  <c r="M96"/>
  <c r="S117"/>
  <c r="Y117"/>
  <c r="V131"/>
  <c r="P145"/>
  <c r="AA177"/>
  <c r="AD177"/>
  <c r="AJ177"/>
  <c r="P80"/>
  <c r="V80"/>
  <c r="M81"/>
  <c r="S81"/>
  <c r="Y81"/>
  <c r="J83"/>
  <c r="P83"/>
  <c r="V83"/>
  <c r="M84"/>
  <c r="S84"/>
  <c r="Y84"/>
  <c r="M85"/>
  <c r="S85"/>
  <c r="Y85"/>
  <c r="J86"/>
  <c r="P86"/>
  <c r="V86"/>
  <c r="J87"/>
  <c r="P87"/>
  <c r="V87"/>
  <c r="M88"/>
  <c r="S88"/>
  <c r="Y88"/>
  <c r="H89"/>
  <c r="K89"/>
  <c r="M89" s="1"/>
  <c r="Q89"/>
  <c r="S89" s="1"/>
  <c r="W89"/>
  <c r="Y89" s="1"/>
  <c r="AA89"/>
  <c r="AB89" s="1"/>
  <c r="AD89"/>
  <c r="AE89" s="1"/>
  <c r="AJ89"/>
  <c r="AK89" s="1"/>
  <c r="M90"/>
  <c r="S90"/>
  <c r="Y90"/>
  <c r="J91"/>
  <c r="P91"/>
  <c r="V91"/>
  <c r="J92"/>
  <c r="P92"/>
  <c r="V92"/>
  <c r="M93"/>
  <c r="S93"/>
  <c r="Y93"/>
  <c r="M94"/>
  <c r="S94"/>
  <c r="Y94"/>
  <c r="F95"/>
  <c r="G95" s="1"/>
  <c r="J95"/>
  <c r="P95"/>
  <c r="V95"/>
  <c r="I96"/>
  <c r="J96" s="1"/>
  <c r="O96"/>
  <c r="P96" s="1"/>
  <c r="U96"/>
  <c r="V96" s="1"/>
  <c r="J97"/>
  <c r="P97"/>
  <c r="V97"/>
  <c r="M98"/>
  <c r="S98"/>
  <c r="Y98"/>
  <c r="M99"/>
  <c r="S99"/>
  <c r="Y99"/>
  <c r="J100"/>
  <c r="P100"/>
  <c r="V100"/>
  <c r="J101"/>
  <c r="P101"/>
  <c r="V101"/>
  <c r="M102"/>
  <c r="S102"/>
  <c r="Y102"/>
  <c r="I103"/>
  <c r="L103"/>
  <c r="M103" s="1"/>
  <c r="O103"/>
  <c r="P103" s="1"/>
  <c r="U103"/>
  <c r="V103" s="1"/>
  <c r="AC103"/>
  <c r="AE103" s="1"/>
  <c r="F104"/>
  <c r="G104" s="1"/>
  <c r="M104"/>
  <c r="S104"/>
  <c r="V104"/>
  <c r="Y104"/>
  <c r="S105"/>
  <c r="Y105"/>
  <c r="P106"/>
  <c r="V106"/>
  <c r="J107"/>
  <c r="P107"/>
  <c r="V107"/>
  <c r="F108"/>
  <c r="G108" s="1"/>
  <c r="M108"/>
  <c r="S108"/>
  <c r="V108"/>
  <c r="Y108"/>
  <c r="M109"/>
  <c r="S109"/>
  <c r="Y109"/>
  <c r="I110"/>
  <c r="F110" s="1"/>
  <c r="J114"/>
  <c r="M115"/>
  <c r="S115"/>
  <c r="Y115"/>
  <c r="M116"/>
  <c r="S116"/>
  <c r="Y116"/>
  <c r="I117"/>
  <c r="O117"/>
  <c r="P117" s="1"/>
  <c r="U117"/>
  <c r="V117" s="1"/>
  <c r="S118"/>
  <c r="Y118"/>
  <c r="M119"/>
  <c r="S119"/>
  <c r="Y119"/>
  <c r="P120"/>
  <c r="V120"/>
  <c r="J121"/>
  <c r="P121"/>
  <c r="V121"/>
  <c r="M122"/>
  <c r="S122"/>
  <c r="Y122"/>
  <c r="M123"/>
  <c r="S123"/>
  <c r="Y123"/>
  <c r="M124"/>
  <c r="P124"/>
  <c r="Y124"/>
  <c r="M126"/>
  <c r="Y126"/>
  <c r="M127"/>
  <c r="S127"/>
  <c r="Y127"/>
  <c r="J128"/>
  <c r="P128"/>
  <c r="V128"/>
  <c r="J129"/>
  <c r="P129"/>
  <c r="V129"/>
  <c r="M130"/>
  <c r="S130"/>
  <c r="Y130"/>
  <c r="H131"/>
  <c r="J131" s="1"/>
  <c r="K131"/>
  <c r="M131" s="1"/>
  <c r="Q131"/>
  <c r="S131" s="1"/>
  <c r="W131"/>
  <c r="Y131" s="1"/>
  <c r="AA131"/>
  <c r="AB131" s="1"/>
  <c r="AD131"/>
  <c r="AE131" s="1"/>
  <c r="AJ131"/>
  <c r="AK131" s="1"/>
  <c r="P132"/>
  <c r="V132"/>
  <c r="J133"/>
  <c r="P133"/>
  <c r="V133"/>
  <c r="M134"/>
  <c r="S134"/>
  <c r="Y134"/>
  <c r="M135"/>
  <c r="S135"/>
  <c r="Y135"/>
  <c r="P136"/>
  <c r="V136"/>
  <c r="J137"/>
  <c r="P137"/>
  <c r="V137"/>
  <c r="H145"/>
  <c r="K145"/>
  <c r="M145" s="1"/>
  <c r="Q145"/>
  <c r="S145" s="1"/>
  <c r="W145"/>
  <c r="Y145" s="1"/>
  <c r="AA145"/>
  <c r="AB145" s="1"/>
  <c r="AD145"/>
  <c r="AE145" s="1"/>
  <c r="AJ145"/>
  <c r="AK145" s="1"/>
  <c r="P146"/>
  <c r="V146"/>
  <c r="M148"/>
  <c r="S148"/>
  <c r="Y148"/>
  <c r="M149"/>
  <c r="AH176"/>
  <c r="H177"/>
  <c r="N177"/>
  <c r="T177"/>
  <c r="I173"/>
  <c r="O178"/>
  <c r="U178"/>
  <c r="S149"/>
  <c r="Y149"/>
  <c r="P150"/>
  <c r="V150"/>
  <c r="J151"/>
  <c r="P151"/>
  <c r="V151"/>
  <c r="P176"/>
  <c r="AC177"/>
  <c r="AF177"/>
  <c r="AI177"/>
  <c r="AL177"/>
  <c r="L178"/>
  <c r="R178"/>
  <c r="X178"/>
  <c r="H229"/>
  <c r="K229"/>
  <c r="M229" s="1"/>
  <c r="Q229"/>
  <c r="S229" s="1"/>
  <c r="W229"/>
  <c r="Y229" s="1"/>
  <c r="AA229"/>
  <c r="AB229" s="1"/>
  <c r="AD229"/>
  <c r="AE229" s="1"/>
  <c r="AJ229"/>
  <c r="AK229" s="1"/>
  <c r="M230"/>
  <c r="S230"/>
  <c r="Y230"/>
  <c r="J231"/>
  <c r="P231"/>
  <c r="V231"/>
  <c r="J232"/>
  <c r="V232"/>
  <c r="M233"/>
  <c r="S233"/>
  <c r="Y233"/>
  <c r="M234"/>
  <c r="S234"/>
  <c r="Y234"/>
  <c r="G235"/>
  <c r="J235"/>
  <c r="P235"/>
  <c r="V235"/>
  <c r="V229"/>
  <c r="J250"/>
  <c r="P250"/>
  <c r="V250"/>
  <c r="K250"/>
  <c r="AA250"/>
  <c r="AD250"/>
  <c r="AE250" s="1"/>
  <c r="AG250"/>
  <c r="AJ250"/>
  <c r="AM250"/>
  <c r="G251"/>
  <c r="J251"/>
  <c r="P251"/>
  <c r="S251"/>
  <c r="V251"/>
  <c r="Y251"/>
  <c r="J253"/>
  <c r="P253"/>
  <c r="V253"/>
  <c r="Y253"/>
  <c r="J254"/>
  <c r="P254"/>
  <c r="J255"/>
  <c r="P255"/>
  <c r="V255"/>
  <c r="M256"/>
  <c r="S256"/>
  <c r="Y256"/>
  <c r="J257"/>
  <c r="P257"/>
  <c r="V257"/>
  <c r="M258"/>
  <c r="S258"/>
  <c r="Y258"/>
  <c r="M259"/>
  <c r="S259"/>
  <c r="Y259"/>
  <c r="P260"/>
  <c r="V260"/>
  <c r="J261"/>
  <c r="P261"/>
  <c r="V261"/>
  <c r="M262"/>
  <c r="S262"/>
  <c r="Y262"/>
  <c r="M263"/>
  <c r="S263"/>
  <c r="Y263"/>
  <c r="J258"/>
  <c r="J260"/>
  <c r="J262"/>
  <c r="G259"/>
  <c r="G261"/>
  <c r="G263"/>
  <c r="G253"/>
  <c r="G255"/>
  <c r="M54"/>
  <c r="M55"/>
  <c r="V55"/>
  <c r="M58"/>
  <c r="S58"/>
  <c r="V58"/>
  <c r="Y58"/>
  <c r="M59"/>
  <c r="S59"/>
  <c r="Y59"/>
  <c r="J60"/>
  <c r="P60"/>
  <c r="V60"/>
  <c r="G230"/>
  <c r="G231"/>
  <c r="G232"/>
  <c r="G234"/>
  <c r="J146"/>
  <c r="J148"/>
  <c r="J150"/>
  <c r="G149"/>
  <c r="G151"/>
  <c r="E131"/>
  <c r="J132"/>
  <c r="J134"/>
  <c r="J136"/>
  <c r="F133"/>
  <c r="G133" s="1"/>
  <c r="F135"/>
  <c r="G135" s="1"/>
  <c r="F137"/>
  <c r="G137" s="1"/>
  <c r="G126"/>
  <c r="G127"/>
  <c r="G129"/>
  <c r="J118"/>
  <c r="J120"/>
  <c r="J122"/>
  <c r="G119"/>
  <c r="G121"/>
  <c r="G123"/>
  <c r="J111"/>
  <c r="J113"/>
  <c r="J115"/>
  <c r="G112"/>
  <c r="G114"/>
  <c r="G116"/>
  <c r="J104"/>
  <c r="J106"/>
  <c r="J108"/>
  <c r="F107"/>
  <c r="G107" s="1"/>
  <c r="F97"/>
  <c r="G97" s="1"/>
  <c r="E98"/>
  <c r="F99"/>
  <c r="G99" s="1"/>
  <c r="E100"/>
  <c r="G100" s="1"/>
  <c r="F101"/>
  <c r="G101" s="1"/>
  <c r="E102"/>
  <c r="F96"/>
  <c r="F90"/>
  <c r="G90" s="1"/>
  <c r="E91"/>
  <c r="G91" s="1"/>
  <c r="F92"/>
  <c r="G92" s="1"/>
  <c r="E93"/>
  <c r="G93" s="1"/>
  <c r="F94"/>
  <c r="G94" s="1"/>
  <c r="F89"/>
  <c r="G83"/>
  <c r="G85"/>
  <c r="G86"/>
  <c r="G87"/>
  <c r="G88"/>
  <c r="J76"/>
  <c r="J78"/>
  <c r="J80"/>
  <c r="G77"/>
  <c r="G79"/>
  <c r="J71"/>
  <c r="J73"/>
  <c r="J66" s="1"/>
  <c r="G70"/>
  <c r="AC40"/>
  <c r="AF40"/>
  <c r="AL40"/>
  <c r="C14" i="8"/>
  <c r="D14" s="1"/>
  <c r="C19"/>
  <c r="D19" s="1"/>
  <c r="D5"/>
  <c r="Y68" i="13" l="1"/>
  <c r="S110"/>
  <c r="AE53"/>
  <c r="AJ267"/>
  <c r="AK49"/>
  <c r="AE110"/>
  <c r="AK110"/>
  <c r="AI28"/>
  <c r="AK28" s="1"/>
  <c r="AI368"/>
  <c r="AF368"/>
  <c r="AF28"/>
  <c r="AL368"/>
  <c r="AL28"/>
  <c r="AN28" s="1"/>
  <c r="Z367"/>
  <c r="Z27"/>
  <c r="J64"/>
  <c r="J372" s="1"/>
  <c r="F250"/>
  <c r="E110"/>
  <c r="F175"/>
  <c r="F177"/>
  <c r="E53"/>
  <c r="F145"/>
  <c r="AK60"/>
  <c r="F60"/>
  <c r="AK59"/>
  <c r="F59"/>
  <c r="G59" s="1"/>
  <c r="AK58"/>
  <c r="F58"/>
  <c r="E229"/>
  <c r="F174"/>
  <c r="F117"/>
  <c r="E175"/>
  <c r="E174"/>
  <c r="F82"/>
  <c r="F229"/>
  <c r="E55"/>
  <c r="C24" i="8"/>
  <c r="F178" i="13"/>
  <c r="E177"/>
  <c r="E145"/>
  <c r="E178"/>
  <c r="E75"/>
  <c r="E250"/>
  <c r="F75"/>
  <c r="J75"/>
  <c r="J229"/>
  <c r="AK250"/>
  <c r="M250"/>
  <c r="G55"/>
  <c r="AD267"/>
  <c r="AN250"/>
  <c r="AH250"/>
  <c r="AB250"/>
  <c r="AD10"/>
  <c r="AN110"/>
  <c r="AK68"/>
  <c r="AN53"/>
  <c r="AM268"/>
  <c r="AM11" s="1"/>
  <c r="AK55"/>
  <c r="AJ48"/>
  <c r="AJ266" s="1"/>
  <c r="AK266" s="1"/>
  <c r="G74"/>
  <c r="T52"/>
  <c r="T45" s="1"/>
  <c r="T38" s="1"/>
  <c r="T270" s="1"/>
  <c r="T13" s="1"/>
  <c r="H52"/>
  <c r="S178"/>
  <c r="AC50"/>
  <c r="AH175"/>
  <c r="AA52"/>
  <c r="Y176"/>
  <c r="AK175"/>
  <c r="Y175"/>
  <c r="S175"/>
  <c r="M48"/>
  <c r="I47"/>
  <c r="U52"/>
  <c r="U45" s="1"/>
  <c r="O52"/>
  <c r="I52"/>
  <c r="J52" s="1"/>
  <c r="AJ50"/>
  <c r="AK177"/>
  <c r="AB177"/>
  <c r="AH178"/>
  <c r="W51"/>
  <c r="Q51"/>
  <c r="K51"/>
  <c r="Y177"/>
  <c r="S177"/>
  <c r="M177"/>
  <c r="I49"/>
  <c r="V175"/>
  <c r="P175"/>
  <c r="J175"/>
  <c r="AN174"/>
  <c r="AB174"/>
  <c r="Z47"/>
  <c r="Z265" s="1"/>
  <c r="W47"/>
  <c r="W40" s="1"/>
  <c r="W33" s="1"/>
  <c r="N47"/>
  <c r="K47"/>
  <c r="H47"/>
  <c r="AK54"/>
  <c r="AJ53"/>
  <c r="AK53" s="1"/>
  <c r="S67"/>
  <c r="S66"/>
  <c r="P65"/>
  <c r="V64"/>
  <c r="S63"/>
  <c r="S62"/>
  <c r="V67"/>
  <c r="J67"/>
  <c r="P66"/>
  <c r="Y65"/>
  <c r="M65"/>
  <c r="Y64"/>
  <c r="M64"/>
  <c r="V63"/>
  <c r="J63"/>
  <c r="P62"/>
  <c r="G102"/>
  <c r="G258"/>
  <c r="G233"/>
  <c r="G115"/>
  <c r="G111"/>
  <c r="G109"/>
  <c r="G128"/>
  <c r="G122"/>
  <c r="G58"/>
  <c r="G64"/>
  <c r="G72"/>
  <c r="G65" s="1"/>
  <c r="Z52"/>
  <c r="N52"/>
  <c r="N45" s="1"/>
  <c r="N38" s="1"/>
  <c r="N270" s="1"/>
  <c r="N13" s="1"/>
  <c r="Y178"/>
  <c r="M178"/>
  <c r="AN177"/>
  <c r="AH177"/>
  <c r="Z49"/>
  <c r="AN175"/>
  <c r="AB175"/>
  <c r="V178"/>
  <c r="P178"/>
  <c r="J178"/>
  <c r="V177"/>
  <c r="P177"/>
  <c r="J177"/>
  <c r="AN176"/>
  <c r="AE175"/>
  <c r="AC52"/>
  <c r="AD50"/>
  <c r="AD43" s="1"/>
  <c r="AD36" s="1"/>
  <c r="AD268" s="1"/>
  <c r="AD11" s="1"/>
  <c r="AN178"/>
  <c r="AB178"/>
  <c r="H51"/>
  <c r="H44" s="1"/>
  <c r="AC48"/>
  <c r="AH174"/>
  <c r="T47"/>
  <c r="T40" s="1"/>
  <c r="T33" s="1"/>
  <c r="Q47"/>
  <c r="Y67"/>
  <c r="M67"/>
  <c r="Y66"/>
  <c r="M66"/>
  <c r="V65"/>
  <c r="J65"/>
  <c r="P64"/>
  <c r="Y63"/>
  <c r="M63"/>
  <c r="Y62"/>
  <c r="M62"/>
  <c r="P67"/>
  <c r="V66"/>
  <c r="S65"/>
  <c r="S64"/>
  <c r="P63"/>
  <c r="V62"/>
  <c r="G98"/>
  <c r="G84"/>
  <c r="G130"/>
  <c r="G120"/>
  <c r="G257"/>
  <c r="G60"/>
  <c r="G56"/>
  <c r="G54"/>
  <c r="G71"/>
  <c r="AI50"/>
  <c r="AK50" s="1"/>
  <c r="G73"/>
  <c r="G66" s="1"/>
  <c r="AJ44"/>
  <c r="AK51"/>
  <c r="AJ43"/>
  <c r="AJ36" s="1"/>
  <c r="AM49"/>
  <c r="AN49" s="1"/>
  <c r="AM47"/>
  <c r="Z45"/>
  <c r="Z38" s="1"/>
  <c r="Z270" s="1"/>
  <c r="Z13" s="1"/>
  <c r="Q44"/>
  <c r="Q37" s="1"/>
  <c r="Q269" s="1"/>
  <c r="Q12" s="1"/>
  <c r="K44"/>
  <c r="K37" s="1"/>
  <c r="K269" s="1"/>
  <c r="K12" s="1"/>
  <c r="H45"/>
  <c r="AA45"/>
  <c r="AC45"/>
  <c r="AC38" s="1"/>
  <c r="AC270" s="1"/>
  <c r="AC13" s="1"/>
  <c r="AD52"/>
  <c r="AM51"/>
  <c r="AM44" s="1"/>
  <c r="AM37" s="1"/>
  <c r="AM269" s="1"/>
  <c r="AM12" s="1"/>
  <c r="L47"/>
  <c r="O47"/>
  <c r="R47"/>
  <c r="X47"/>
  <c r="Y47" s="1"/>
  <c r="AA49"/>
  <c r="AB49" s="1"/>
  <c r="AG49"/>
  <c r="AH49" s="1"/>
  <c r="W52"/>
  <c r="Q52"/>
  <c r="S52" s="1"/>
  <c r="K52"/>
  <c r="AF48"/>
  <c r="AM52"/>
  <c r="AM45" s="1"/>
  <c r="AN45" s="1"/>
  <c r="X51"/>
  <c r="R51"/>
  <c r="L51"/>
  <c r="L44" s="1"/>
  <c r="R50"/>
  <c r="AA50"/>
  <c r="AA43" s="1"/>
  <c r="AA36" s="1"/>
  <c r="AA268" s="1"/>
  <c r="AA11" s="1"/>
  <c r="AL50"/>
  <c r="N48"/>
  <c r="P48" s="1"/>
  <c r="H48"/>
  <c r="H50"/>
  <c r="N50"/>
  <c r="N43" s="1"/>
  <c r="N36" s="1"/>
  <c r="N268" s="1"/>
  <c r="N11" s="1"/>
  <c r="N26" s="1"/>
  <c r="AG48"/>
  <c r="AA48"/>
  <c r="AM48"/>
  <c r="AD40"/>
  <c r="AE47"/>
  <c r="AE40"/>
  <c r="AG52"/>
  <c r="AG45" s="1"/>
  <c r="AH45" s="1"/>
  <c r="AG51"/>
  <c r="AG44" s="1"/>
  <c r="AA51"/>
  <c r="S48"/>
  <c r="U47"/>
  <c r="U49"/>
  <c r="V49" s="1"/>
  <c r="X48"/>
  <c r="AA47"/>
  <c r="AG47"/>
  <c r="AJ52"/>
  <c r="AK52" s="1"/>
  <c r="U51"/>
  <c r="O51"/>
  <c r="O44" s="1"/>
  <c r="L50"/>
  <c r="X50"/>
  <c r="AD48"/>
  <c r="T48"/>
  <c r="V48" s="1"/>
  <c r="I51"/>
  <c r="T50"/>
  <c r="T43" s="1"/>
  <c r="T36" s="1"/>
  <c r="T268" s="1"/>
  <c r="T11" s="1"/>
  <c r="AF50"/>
  <c r="AF43" s="1"/>
  <c r="Y49"/>
  <c r="W43"/>
  <c r="W36" s="1"/>
  <c r="W268" s="1"/>
  <c r="W11" s="1"/>
  <c r="Y41"/>
  <c r="X45"/>
  <c r="W44"/>
  <c r="W37" s="1"/>
  <c r="W269" s="1"/>
  <c r="W12" s="1"/>
  <c r="V41"/>
  <c r="T44"/>
  <c r="T37" s="1"/>
  <c r="T269" s="1"/>
  <c r="T12" s="1"/>
  <c r="R44"/>
  <c r="Q40"/>
  <c r="Q33" s="1"/>
  <c r="Q43"/>
  <c r="Q36" s="1"/>
  <c r="Q268" s="1"/>
  <c r="Q11" s="1"/>
  <c r="R45"/>
  <c r="R38" s="1"/>
  <c r="R270" s="1"/>
  <c r="R13" s="1"/>
  <c r="N35"/>
  <c r="N40"/>
  <c r="P42"/>
  <c r="N44"/>
  <c r="N37" s="1"/>
  <c r="N269" s="1"/>
  <c r="N12" s="1"/>
  <c r="M41"/>
  <c r="L45"/>
  <c r="L38" s="1"/>
  <c r="L270" s="1"/>
  <c r="L13" s="1"/>
  <c r="K43"/>
  <c r="K36" s="1"/>
  <c r="K268" s="1"/>
  <c r="K11" s="1"/>
  <c r="AN52"/>
  <c r="AN47"/>
  <c r="AH47"/>
  <c r="AE177"/>
  <c r="AB176"/>
  <c r="E96"/>
  <c r="G96" s="1"/>
  <c r="AL43"/>
  <c r="AN50"/>
  <c r="AM61"/>
  <c r="AN61" s="1"/>
  <c r="AL44"/>
  <c r="AG61"/>
  <c r="AH50"/>
  <c r="AF44"/>
  <c r="AH51"/>
  <c r="AH48"/>
  <c r="AC43"/>
  <c r="AE50"/>
  <c r="AC44"/>
  <c r="AE51"/>
  <c r="AA61"/>
  <c r="Z43"/>
  <c r="M51"/>
  <c r="V52"/>
  <c r="O45"/>
  <c r="P52"/>
  <c r="E103"/>
  <c r="AF61"/>
  <c r="AC61"/>
  <c r="U44"/>
  <c r="V51"/>
  <c r="I44"/>
  <c r="Q35"/>
  <c r="P47"/>
  <c r="U43"/>
  <c r="V50"/>
  <c r="O43"/>
  <c r="P50"/>
  <c r="Q34"/>
  <c r="Q266" s="1"/>
  <c r="Q9" s="1"/>
  <c r="K34"/>
  <c r="K266" s="1"/>
  <c r="R40"/>
  <c r="S47"/>
  <c r="P51"/>
  <c r="T34"/>
  <c r="J48"/>
  <c r="AM38"/>
  <c r="R173"/>
  <c r="S174"/>
  <c r="F131"/>
  <c r="G131" s="1"/>
  <c r="J110"/>
  <c r="J103"/>
  <c r="F103"/>
  <c r="AM173"/>
  <c r="AG173"/>
  <c r="AA173"/>
  <c r="K45"/>
  <c r="T35"/>
  <c r="U34"/>
  <c r="N33"/>
  <c r="R35"/>
  <c r="R267" s="1"/>
  <c r="J82"/>
  <c r="G82"/>
  <c r="X38"/>
  <c r="X270" s="1"/>
  <c r="X13" s="1"/>
  <c r="O35"/>
  <c r="G176"/>
  <c r="E89"/>
  <c r="G89" s="1"/>
  <c r="AJ173"/>
  <c r="J145"/>
  <c r="V176"/>
  <c r="J176"/>
  <c r="AL173"/>
  <c r="AI173"/>
  <c r="T173"/>
  <c r="Q173"/>
  <c r="J89"/>
  <c r="U61"/>
  <c r="T61"/>
  <c r="N61"/>
  <c r="AG37"/>
  <c r="AG269" s="1"/>
  <c r="AG12" s="1"/>
  <c r="Y174"/>
  <c r="X173"/>
  <c r="M174"/>
  <c r="L173"/>
  <c r="M175"/>
  <c r="V174"/>
  <c r="U173"/>
  <c r="P174"/>
  <c r="O173"/>
  <c r="J174"/>
  <c r="J124"/>
  <c r="G124"/>
  <c r="J117"/>
  <c r="G117"/>
  <c r="G75"/>
  <c r="R37"/>
  <c r="R269" s="1"/>
  <c r="R12" s="1"/>
  <c r="S44"/>
  <c r="Q61"/>
  <c r="X61"/>
  <c r="R61"/>
  <c r="L61"/>
  <c r="H43"/>
  <c r="X34"/>
  <c r="I34"/>
  <c r="X267"/>
  <c r="X10" s="1"/>
  <c r="AD173"/>
  <c r="AF173"/>
  <c r="AC173"/>
  <c r="Z173"/>
  <c r="W173"/>
  <c r="N173"/>
  <c r="K173"/>
  <c r="Z61"/>
  <c r="O61"/>
  <c r="P61" s="1"/>
  <c r="W61"/>
  <c r="K61"/>
  <c r="M61" s="1"/>
  <c r="AD61"/>
  <c r="AF33"/>
  <c r="AF265" s="1"/>
  <c r="AC33"/>
  <c r="AC265" s="1"/>
  <c r="AL33"/>
  <c r="AL265" s="1"/>
  <c r="D24" i="8"/>
  <c r="S61" i="13" l="1"/>
  <c r="X365"/>
  <c r="X25"/>
  <c r="S173"/>
  <c r="M173"/>
  <c r="E43"/>
  <c r="W46"/>
  <c r="K265"/>
  <c r="K8" s="1"/>
  <c r="E173"/>
  <c r="L46"/>
  <c r="G175"/>
  <c r="K9"/>
  <c r="G177"/>
  <c r="P173"/>
  <c r="M47"/>
  <c r="L265"/>
  <c r="M265" s="1"/>
  <c r="J49"/>
  <c r="G103"/>
  <c r="G178"/>
  <c r="AH173"/>
  <c r="N367"/>
  <c r="N27"/>
  <c r="O34"/>
  <c r="P41"/>
  <c r="Q366"/>
  <c r="S366" s="1"/>
  <c r="Q26"/>
  <c r="W367"/>
  <c r="W27"/>
  <c r="W366"/>
  <c r="Y366" s="1"/>
  <c r="W26"/>
  <c r="T368"/>
  <c r="T28"/>
  <c r="Q367"/>
  <c r="Q27"/>
  <c r="K366"/>
  <c r="M366" s="1"/>
  <c r="K26"/>
  <c r="N366"/>
  <c r="P366" s="1"/>
  <c r="T367"/>
  <c r="T27"/>
  <c r="T26"/>
  <c r="T366"/>
  <c r="V366" s="1"/>
  <c r="AC28"/>
  <c r="AC368"/>
  <c r="K367"/>
  <c r="K27"/>
  <c r="Z368"/>
  <c r="Z28"/>
  <c r="N368"/>
  <c r="N28"/>
  <c r="U266"/>
  <c r="V34"/>
  <c r="O266"/>
  <c r="O9" s="1"/>
  <c r="AE48"/>
  <c r="F48"/>
  <c r="AB52"/>
  <c r="F53"/>
  <c r="G53" s="1"/>
  <c r="G174"/>
  <c r="F50"/>
  <c r="V45"/>
  <c r="U38"/>
  <c r="U270" s="1"/>
  <c r="U13" s="1"/>
  <c r="I266"/>
  <c r="J51"/>
  <c r="F51"/>
  <c r="H38"/>
  <c r="E50"/>
  <c r="F52"/>
  <c r="L34"/>
  <c r="M34" s="1"/>
  <c r="F173"/>
  <c r="E44"/>
  <c r="I45"/>
  <c r="AH52"/>
  <c r="S51"/>
  <c r="E51"/>
  <c r="F49"/>
  <c r="F47"/>
  <c r="E52"/>
  <c r="T266"/>
  <c r="L266"/>
  <c r="E48"/>
  <c r="X266"/>
  <c r="E47"/>
  <c r="AD41"/>
  <c r="AG40"/>
  <c r="O267"/>
  <c r="O10" s="1"/>
  <c r="AA41"/>
  <c r="AA42"/>
  <c r="AA35" s="1"/>
  <c r="AA267" s="1"/>
  <c r="AM35"/>
  <c r="AM267" s="1"/>
  <c r="AM10" s="1"/>
  <c r="AM25" s="1"/>
  <c r="AD46"/>
  <c r="Q267"/>
  <c r="Q10" s="1"/>
  <c r="X9"/>
  <c r="Q265"/>
  <c r="Q8" s="1"/>
  <c r="W265"/>
  <c r="W8" s="1"/>
  <c r="T267"/>
  <c r="T10" s="1"/>
  <c r="AA40"/>
  <c r="AB40" s="1"/>
  <c r="AM34"/>
  <c r="AM266" s="1"/>
  <c r="AM9" s="1"/>
  <c r="AM24" s="1"/>
  <c r="AG41"/>
  <c r="AG42"/>
  <c r="AG35" s="1"/>
  <c r="X40"/>
  <c r="O40"/>
  <c r="P40" s="1"/>
  <c r="AM40"/>
  <c r="Z33"/>
  <c r="T9"/>
  <c r="T265"/>
  <c r="T8" s="1"/>
  <c r="N267"/>
  <c r="N10" s="1"/>
  <c r="N365" s="1"/>
  <c r="N265"/>
  <c r="N8" s="1"/>
  <c r="N363" s="1"/>
  <c r="G110"/>
  <c r="AN48"/>
  <c r="G63"/>
  <c r="AK48"/>
  <c r="G250"/>
  <c r="AI9"/>
  <c r="V173"/>
  <c r="W35"/>
  <c r="Y42"/>
  <c r="N34"/>
  <c r="P34" s="1"/>
  <c r="Q46"/>
  <c r="M45"/>
  <c r="AG38"/>
  <c r="AB50"/>
  <c r="AN51"/>
  <c r="Q45"/>
  <c r="Z46"/>
  <c r="K35"/>
  <c r="K39"/>
  <c r="M44"/>
  <c r="L37"/>
  <c r="L269" s="1"/>
  <c r="L12" s="1"/>
  <c r="V270"/>
  <c r="AJ11"/>
  <c r="AJ26" s="1"/>
  <c r="AJ37"/>
  <c r="AJ269" s="1"/>
  <c r="G229"/>
  <c r="G67"/>
  <c r="R10"/>
  <c r="X46"/>
  <c r="T46"/>
  <c r="AK173"/>
  <c r="N39"/>
  <c r="T39"/>
  <c r="G145"/>
  <c r="AB47"/>
  <c r="AJ10"/>
  <c r="AI46"/>
  <c r="AG39"/>
  <c r="AG33"/>
  <c r="AG265" s="1"/>
  <c r="AJ33"/>
  <c r="AJ265" s="1"/>
  <c r="AB45"/>
  <c r="AA38"/>
  <c r="M269"/>
  <c r="AL46"/>
  <c r="AG46"/>
  <c r="AM46"/>
  <c r="AJ45"/>
  <c r="AJ38" s="1"/>
  <c r="AA33"/>
  <c r="AA265" s="1"/>
  <c r="AA44"/>
  <c r="AB51"/>
  <c r="AD33"/>
  <c r="AD45"/>
  <c r="AE52"/>
  <c r="K46"/>
  <c r="S269"/>
  <c r="N46"/>
  <c r="U46"/>
  <c r="AC46"/>
  <c r="AF46"/>
  <c r="AA46"/>
  <c r="AB46" s="1"/>
  <c r="AH40"/>
  <c r="AM39"/>
  <c r="O46"/>
  <c r="R46"/>
  <c r="S46" s="1"/>
  <c r="AJ46"/>
  <c r="AN38"/>
  <c r="AM270"/>
  <c r="AH38"/>
  <c r="AG270"/>
  <c r="G51"/>
  <c r="AL8"/>
  <c r="AH33"/>
  <c r="AF8"/>
  <c r="AC8"/>
  <c r="AE49"/>
  <c r="AB48"/>
  <c r="M52"/>
  <c r="AN173"/>
  <c r="AE173"/>
  <c r="AB173"/>
  <c r="Q39"/>
  <c r="S42"/>
  <c r="AL34"/>
  <c r="AL266" s="1"/>
  <c r="AL37"/>
  <c r="AN44"/>
  <c r="AL36"/>
  <c r="AN43"/>
  <c r="AK44"/>
  <c r="AK43"/>
  <c r="AF34"/>
  <c r="AF266" s="1"/>
  <c r="AF37"/>
  <c r="AH44"/>
  <c r="AF36"/>
  <c r="AH43"/>
  <c r="AH61"/>
  <c r="AC34"/>
  <c r="AC266" s="1"/>
  <c r="AC37"/>
  <c r="AE44"/>
  <c r="AC36"/>
  <c r="AE43"/>
  <c r="AE61"/>
  <c r="Z36"/>
  <c r="AB43"/>
  <c r="AB61"/>
  <c r="Z35"/>
  <c r="Z267" s="1"/>
  <c r="X44"/>
  <c r="F44" s="1"/>
  <c r="Y51"/>
  <c r="W45"/>
  <c r="Y52"/>
  <c r="O38"/>
  <c r="O270" s="1"/>
  <c r="P45"/>
  <c r="AH42"/>
  <c r="I43"/>
  <c r="J50"/>
  <c r="Y35"/>
  <c r="S37"/>
  <c r="AE42"/>
  <c r="L43"/>
  <c r="M50"/>
  <c r="X43"/>
  <c r="Y50"/>
  <c r="J42"/>
  <c r="I35"/>
  <c r="I267" s="1"/>
  <c r="N32"/>
  <c r="T32"/>
  <c r="K38"/>
  <c r="K270" s="1"/>
  <c r="K13" s="1"/>
  <c r="H34"/>
  <c r="J34" s="1"/>
  <c r="O37"/>
  <c r="O269" s="1"/>
  <c r="P44"/>
  <c r="R33"/>
  <c r="R265" s="1"/>
  <c r="S40"/>
  <c r="O33"/>
  <c r="O265" s="1"/>
  <c r="O8" s="1"/>
  <c r="O363" s="1"/>
  <c r="O39"/>
  <c r="U37"/>
  <c r="U269" s="1"/>
  <c r="V44"/>
  <c r="Y61"/>
  <c r="V61"/>
  <c r="AN42"/>
  <c r="H36"/>
  <c r="J173"/>
  <c r="U40"/>
  <c r="V47"/>
  <c r="L39"/>
  <c r="M39" s="1"/>
  <c r="Y48"/>
  <c r="AK42"/>
  <c r="R43"/>
  <c r="S50"/>
  <c r="P35"/>
  <c r="S35"/>
  <c r="H37"/>
  <c r="H35"/>
  <c r="H267" s="1"/>
  <c r="H10" s="1"/>
  <c r="M37"/>
  <c r="M40"/>
  <c r="X33"/>
  <c r="X265" s="1"/>
  <c r="Y40"/>
  <c r="O36"/>
  <c r="P43"/>
  <c r="U36"/>
  <c r="V43"/>
  <c r="J44"/>
  <c r="I37"/>
  <c r="Y173"/>
  <c r="X364" l="1"/>
  <c r="X362" s="1"/>
  <c r="X24"/>
  <c r="F41"/>
  <c r="R365"/>
  <c r="R25"/>
  <c r="Y46"/>
  <c r="G52"/>
  <c r="E37"/>
  <c r="V38"/>
  <c r="AB42"/>
  <c r="V46"/>
  <c r="AB33"/>
  <c r="G50"/>
  <c r="P39"/>
  <c r="K363"/>
  <c r="K23"/>
  <c r="O25"/>
  <c r="O365"/>
  <c r="P365" s="1"/>
  <c r="O364"/>
  <c r="O24"/>
  <c r="V266"/>
  <c r="S267"/>
  <c r="AH46"/>
  <c r="AE46"/>
  <c r="P10"/>
  <c r="P46"/>
  <c r="AJ25"/>
  <c r="AG34"/>
  <c r="AH41"/>
  <c r="AD34"/>
  <c r="AE41"/>
  <c r="AA34"/>
  <c r="AB41"/>
  <c r="S10"/>
  <c r="S25" s="1"/>
  <c r="P267"/>
  <c r="M266"/>
  <c r="L9"/>
  <c r="M46"/>
  <c r="Z8"/>
  <c r="X39"/>
  <c r="AC363"/>
  <c r="AC23"/>
  <c r="AF363"/>
  <c r="AF23"/>
  <c r="AL363"/>
  <c r="AN363" s="1"/>
  <c r="AL23"/>
  <c r="AI364"/>
  <c r="AI24"/>
  <c r="N25"/>
  <c r="T24"/>
  <c r="T364"/>
  <c r="Q365"/>
  <c r="S365" s="1"/>
  <c r="Q25"/>
  <c r="R34"/>
  <c r="S41"/>
  <c r="T365"/>
  <c r="T25"/>
  <c r="K28"/>
  <c r="K368"/>
  <c r="N23"/>
  <c r="T363"/>
  <c r="T23"/>
  <c r="Q363"/>
  <c r="Q23"/>
  <c r="Q364"/>
  <c r="Q24"/>
  <c r="W363"/>
  <c r="W23"/>
  <c r="AG266"/>
  <c r="AH266" s="1"/>
  <c r="AH34"/>
  <c r="R266"/>
  <c r="S266" s="1"/>
  <c r="S34"/>
  <c r="AA266"/>
  <c r="AD266"/>
  <c r="AE266" s="1"/>
  <c r="AE34"/>
  <c r="M38"/>
  <c r="E45"/>
  <c r="F34"/>
  <c r="J267"/>
  <c r="H266"/>
  <c r="J266" s="1"/>
  <c r="H270"/>
  <c r="I269"/>
  <c r="H268"/>
  <c r="E36"/>
  <c r="F45"/>
  <c r="J45"/>
  <c r="I38"/>
  <c r="F43"/>
  <c r="N266"/>
  <c r="AK46"/>
  <c r="K32"/>
  <c r="K264" s="1"/>
  <c r="AG267"/>
  <c r="I9"/>
  <c r="AE33"/>
  <c r="AD265"/>
  <c r="AN40"/>
  <c r="AM33"/>
  <c r="X8"/>
  <c r="O23"/>
  <c r="R8"/>
  <c r="R23" s="1"/>
  <c r="N264"/>
  <c r="T264"/>
  <c r="W267"/>
  <c r="Y267" s="1"/>
  <c r="AG10"/>
  <c r="AG9"/>
  <c r="L8"/>
  <c r="L363" s="1"/>
  <c r="AA10"/>
  <c r="AA9"/>
  <c r="AD9"/>
  <c r="G173"/>
  <c r="AN46"/>
  <c r="AN34"/>
  <c r="Q38"/>
  <c r="S45"/>
  <c r="G44"/>
  <c r="P269"/>
  <c r="O12"/>
  <c r="P12" s="1"/>
  <c r="P27" s="1"/>
  <c r="AH270"/>
  <c r="AG13"/>
  <c r="AJ9"/>
  <c r="AK9" s="1"/>
  <c r="AN270"/>
  <c r="AM13"/>
  <c r="AN13" s="1"/>
  <c r="AJ12"/>
  <c r="V269"/>
  <c r="U12"/>
  <c r="V12" s="1"/>
  <c r="V27" s="1"/>
  <c r="P270"/>
  <c r="O13"/>
  <c r="G48"/>
  <c r="Y265"/>
  <c r="P265"/>
  <c r="S265"/>
  <c r="AI33"/>
  <c r="AK40"/>
  <c r="AI39"/>
  <c r="H269"/>
  <c r="S12"/>
  <c r="S27" s="1"/>
  <c r="AD38"/>
  <c r="AD32" s="1"/>
  <c r="AE45"/>
  <c r="AA37"/>
  <c r="AA32" s="1"/>
  <c r="AB44"/>
  <c r="AA8"/>
  <c r="AK45"/>
  <c r="AD39"/>
  <c r="AJ39"/>
  <c r="AD8"/>
  <c r="AD23" s="1"/>
  <c r="AD22" s="1"/>
  <c r="U35"/>
  <c r="V42"/>
  <c r="AB38"/>
  <c r="AA270"/>
  <c r="AJ32"/>
  <c r="AJ264" s="1"/>
  <c r="AG8"/>
  <c r="AG23" s="1"/>
  <c r="AG22" s="1"/>
  <c r="AG32"/>
  <c r="AA39"/>
  <c r="AN36"/>
  <c r="AL268"/>
  <c r="AL11" s="1"/>
  <c r="AN37"/>
  <c r="AL269"/>
  <c r="AL12" s="1"/>
  <c r="AK36"/>
  <c r="AK37"/>
  <c r="AI269"/>
  <c r="AI12" s="1"/>
  <c r="AH36"/>
  <c r="AF268"/>
  <c r="AF11" s="1"/>
  <c r="AH37"/>
  <c r="AF269"/>
  <c r="AF12" s="1"/>
  <c r="AE36"/>
  <c r="AC268"/>
  <c r="AC11" s="1"/>
  <c r="AE37"/>
  <c r="AC269"/>
  <c r="AC12" s="1"/>
  <c r="AC9"/>
  <c r="AB36"/>
  <c r="Z268"/>
  <c r="Z11" s="1"/>
  <c r="AB35"/>
  <c r="Z10"/>
  <c r="AB265"/>
  <c r="V36"/>
  <c r="U268"/>
  <c r="P36"/>
  <c r="O268"/>
  <c r="M270"/>
  <c r="M13"/>
  <c r="M28" s="1"/>
  <c r="J269"/>
  <c r="H11"/>
  <c r="G42"/>
  <c r="Y44"/>
  <c r="X37"/>
  <c r="X269" s="1"/>
  <c r="W38"/>
  <c r="W270" s="1"/>
  <c r="W13" s="1"/>
  <c r="Y45"/>
  <c r="P38"/>
  <c r="M33"/>
  <c r="R36"/>
  <c r="S43"/>
  <c r="O32"/>
  <c r="P33"/>
  <c r="X36"/>
  <c r="Y43"/>
  <c r="L36"/>
  <c r="M43"/>
  <c r="AC35"/>
  <c r="AC267" s="1"/>
  <c r="AE267" s="1"/>
  <c r="AC39"/>
  <c r="I36"/>
  <c r="G43"/>
  <c r="J43"/>
  <c r="AF35"/>
  <c r="AF39"/>
  <c r="AH39" s="1"/>
  <c r="J37"/>
  <c r="Y33"/>
  <c r="W34"/>
  <c r="Y34" s="1"/>
  <c r="W39"/>
  <c r="L35"/>
  <c r="M42"/>
  <c r="U33"/>
  <c r="U39"/>
  <c r="V39" s="1"/>
  <c r="V40"/>
  <c r="AL35"/>
  <c r="AL39"/>
  <c r="AN39" s="1"/>
  <c r="Z34"/>
  <c r="Z266" s="1"/>
  <c r="Z39"/>
  <c r="V37"/>
  <c r="R32"/>
  <c r="S33"/>
  <c r="P37"/>
  <c r="J35"/>
  <c r="G41"/>
  <c r="G45"/>
  <c r="R39"/>
  <c r="X23" l="1"/>
  <c r="X22" s="1"/>
  <c r="S39"/>
  <c r="F39"/>
  <c r="R9"/>
  <c r="T22"/>
  <c r="O362"/>
  <c r="S23"/>
  <c r="AA23"/>
  <c r="AA22" s="1"/>
  <c r="AB8"/>
  <c r="O22"/>
  <c r="P23"/>
  <c r="P266"/>
  <c r="N9"/>
  <c r="N364" s="1"/>
  <c r="P364" s="1"/>
  <c r="L24"/>
  <c r="L364"/>
  <c r="M363"/>
  <c r="P25"/>
  <c r="AE9"/>
  <c r="AB10"/>
  <c r="S9"/>
  <c r="AB39"/>
  <c r="AE39"/>
  <c r="Y39"/>
  <c r="L23"/>
  <c r="M8"/>
  <c r="F266"/>
  <c r="Z23"/>
  <c r="Z363"/>
  <c r="AB34"/>
  <c r="Z365"/>
  <c r="AB365" s="1"/>
  <c r="Z25"/>
  <c r="AC367"/>
  <c r="AC27"/>
  <c r="AC366"/>
  <c r="AE366" s="1"/>
  <c r="AC26"/>
  <c r="AI367"/>
  <c r="AI27"/>
  <c r="AK27" s="1"/>
  <c r="AK364"/>
  <c r="AH363"/>
  <c r="AE363"/>
  <c r="W28"/>
  <c r="W368"/>
  <c r="H26"/>
  <c r="H366"/>
  <c r="Z26"/>
  <c r="Z366"/>
  <c r="AB366" s="1"/>
  <c r="AC364"/>
  <c r="AE364" s="1"/>
  <c r="AC24"/>
  <c r="AF367"/>
  <c r="AF27"/>
  <c r="AF26"/>
  <c r="AF366"/>
  <c r="AH366" s="1"/>
  <c r="AN12"/>
  <c r="AL367"/>
  <c r="AL27"/>
  <c r="AN27" s="1"/>
  <c r="AN11"/>
  <c r="AL26"/>
  <c r="AN26" s="1"/>
  <c r="AL366"/>
  <c r="AN366" s="1"/>
  <c r="AJ24"/>
  <c r="AK24" s="1"/>
  <c r="I364"/>
  <c r="I24"/>
  <c r="K364"/>
  <c r="K24"/>
  <c r="M24" s="1"/>
  <c r="Y363"/>
  <c r="AB363"/>
  <c r="S363"/>
  <c r="Q362"/>
  <c r="V363"/>
  <c r="T362"/>
  <c r="P363"/>
  <c r="R264"/>
  <c r="AG264"/>
  <c r="AE24"/>
  <c r="O264"/>
  <c r="P264" s="1"/>
  <c r="P32"/>
  <c r="AA264"/>
  <c r="AD264"/>
  <c r="AB23"/>
  <c r="E34"/>
  <c r="G34" s="1"/>
  <c r="E38"/>
  <c r="I10"/>
  <c r="H13"/>
  <c r="H9"/>
  <c r="F37"/>
  <c r="I268"/>
  <c r="J268" s="1"/>
  <c r="F36"/>
  <c r="H12"/>
  <c r="E269"/>
  <c r="I270"/>
  <c r="F38"/>
  <c r="J38"/>
  <c r="I12"/>
  <c r="I367" s="1"/>
  <c r="F367" s="1"/>
  <c r="E268"/>
  <c r="E35"/>
  <c r="W266"/>
  <c r="W9" s="1"/>
  <c r="Y9" s="1"/>
  <c r="AL267"/>
  <c r="AN267" s="1"/>
  <c r="AF267"/>
  <c r="AF9"/>
  <c r="AH9" s="1"/>
  <c r="U265"/>
  <c r="U8" s="1"/>
  <c r="U23" s="1"/>
  <c r="L267"/>
  <c r="I11"/>
  <c r="I366" s="1"/>
  <c r="U267"/>
  <c r="V267" s="1"/>
  <c r="W10"/>
  <c r="AI32"/>
  <c r="AI264" s="1"/>
  <c r="AI265"/>
  <c r="AM32"/>
  <c r="AM264" s="1"/>
  <c r="AM265"/>
  <c r="AN265" s="1"/>
  <c r="AN33"/>
  <c r="AE265"/>
  <c r="AK39"/>
  <c r="AK33"/>
  <c r="Q270"/>
  <c r="E270" s="1"/>
  <c r="Q32"/>
  <c r="Q264" s="1"/>
  <c r="S38"/>
  <c r="AH265"/>
  <c r="Y269"/>
  <c r="X12"/>
  <c r="Y12" s="1"/>
  <c r="Y27" s="1"/>
  <c r="P268"/>
  <c r="O11"/>
  <c r="V268"/>
  <c r="U11"/>
  <c r="AB270"/>
  <c r="AA13"/>
  <c r="AK269"/>
  <c r="AI11"/>
  <c r="AK268"/>
  <c r="AJ8"/>
  <c r="AJ23" s="1"/>
  <c r="AK265"/>
  <c r="AK12"/>
  <c r="V265"/>
  <c r="V13"/>
  <c r="V28" s="1"/>
  <c r="AJ270"/>
  <c r="AK38"/>
  <c r="AA269"/>
  <c r="F269" s="1"/>
  <c r="G269" s="1"/>
  <c r="AB37"/>
  <c r="AD270"/>
  <c r="AE38"/>
  <c r="V35"/>
  <c r="AN35"/>
  <c r="AL10"/>
  <c r="AN269"/>
  <c r="AN268"/>
  <c r="AK35"/>
  <c r="AH35"/>
  <c r="AF10"/>
  <c r="AH10" s="1"/>
  <c r="AH269"/>
  <c r="AH268"/>
  <c r="AE35"/>
  <c r="AC10"/>
  <c r="AE10" s="1"/>
  <c r="AH8"/>
  <c r="AH23" s="1"/>
  <c r="AE12"/>
  <c r="AE27" s="1"/>
  <c r="AE269"/>
  <c r="AE268"/>
  <c r="Z9"/>
  <c r="AB9" s="1"/>
  <c r="AB25"/>
  <c r="AB267"/>
  <c r="AB268"/>
  <c r="Y266"/>
  <c r="Y36"/>
  <c r="X268"/>
  <c r="Y13"/>
  <c r="Y28" s="1"/>
  <c r="Y270"/>
  <c r="S36"/>
  <c r="R268"/>
  <c r="N7"/>
  <c r="M36"/>
  <c r="L268"/>
  <c r="G35"/>
  <c r="X32"/>
  <c r="AL32"/>
  <c r="AF32"/>
  <c r="AF264" s="1"/>
  <c r="Y37"/>
  <c r="Y38"/>
  <c r="AC32"/>
  <c r="AC264" s="1"/>
  <c r="G38"/>
  <c r="R7"/>
  <c r="Z32"/>
  <c r="Z264" s="1"/>
  <c r="U32"/>
  <c r="V33"/>
  <c r="M35"/>
  <c r="G36"/>
  <c r="J36"/>
  <c r="W32"/>
  <c r="W264" s="1"/>
  <c r="O7"/>
  <c r="P7" s="1"/>
  <c r="G37"/>
  <c r="L32"/>
  <c r="L264" s="1"/>
  <c r="Y10" l="1"/>
  <c r="W365"/>
  <c r="W25"/>
  <c r="R24"/>
  <c r="R364"/>
  <c r="M364"/>
  <c r="X7"/>
  <c r="S264"/>
  <c r="M23"/>
  <c r="P9"/>
  <c r="N24"/>
  <c r="P24" s="1"/>
  <c r="L10"/>
  <c r="E11"/>
  <c r="E26" s="1"/>
  <c r="AI366"/>
  <c r="AK366" s="1"/>
  <c r="AI26"/>
  <c r="AK26" s="1"/>
  <c r="Z24"/>
  <c r="Z22" s="1"/>
  <c r="Z364"/>
  <c r="AN10"/>
  <c r="AL365"/>
  <c r="AN365" s="1"/>
  <c r="AL25"/>
  <c r="AN25" s="1"/>
  <c r="AJ22"/>
  <c r="Y365"/>
  <c r="AF24"/>
  <c r="AF364"/>
  <c r="W364"/>
  <c r="W24"/>
  <c r="W22" s="1"/>
  <c r="E12"/>
  <c r="E27" s="1"/>
  <c r="H367"/>
  <c r="E367" s="1"/>
  <c r="H27"/>
  <c r="H24"/>
  <c r="J24" s="1"/>
  <c r="H364"/>
  <c r="J10"/>
  <c r="I365"/>
  <c r="I25"/>
  <c r="J9"/>
  <c r="AE25"/>
  <c r="AC365"/>
  <c r="AE365" s="1"/>
  <c r="AC25"/>
  <c r="AC22" s="1"/>
  <c r="AF365"/>
  <c r="AH365" s="1"/>
  <c r="AF25"/>
  <c r="J366"/>
  <c r="F366"/>
  <c r="N22"/>
  <c r="P22" s="1"/>
  <c r="H365"/>
  <c r="H25"/>
  <c r="H368"/>
  <c r="H28"/>
  <c r="J364"/>
  <c r="E366"/>
  <c r="M264"/>
  <c r="M32"/>
  <c r="AE264"/>
  <c r="AH264"/>
  <c r="U264"/>
  <c r="V264" s="1"/>
  <c r="V32"/>
  <c r="X264"/>
  <c r="Y32"/>
  <c r="AE32"/>
  <c r="AB32"/>
  <c r="AH267"/>
  <c r="AH32"/>
  <c r="S32"/>
  <c r="F267"/>
  <c r="AK32"/>
  <c r="I13"/>
  <c r="I368" s="1"/>
  <c r="F368" s="1"/>
  <c r="F270"/>
  <c r="G270" s="1"/>
  <c r="J270"/>
  <c r="F268"/>
  <c r="E266"/>
  <c r="G266" s="1"/>
  <c r="Y24"/>
  <c r="V8"/>
  <c r="V23" s="1"/>
  <c r="M9"/>
  <c r="AN266"/>
  <c r="AL9"/>
  <c r="AN32"/>
  <c r="AL264"/>
  <c r="AN264" s="1"/>
  <c r="U9"/>
  <c r="AM8"/>
  <c r="AM23" s="1"/>
  <c r="AJ13"/>
  <c r="AI8"/>
  <c r="AK8" s="1"/>
  <c r="Q13"/>
  <c r="S270"/>
  <c r="S268"/>
  <c r="R11"/>
  <c r="AI10"/>
  <c r="AK10" s="1"/>
  <c r="AK267"/>
  <c r="M268"/>
  <c r="L11"/>
  <c r="Y268"/>
  <c r="X11"/>
  <c r="Y11" s="1"/>
  <c r="Y26" s="1"/>
  <c r="U10"/>
  <c r="U25" s="1"/>
  <c r="AE270"/>
  <c r="AD13"/>
  <c r="AE13" s="1"/>
  <c r="AE28" s="1"/>
  <c r="AB269"/>
  <c r="AA12"/>
  <c r="AA7" s="1"/>
  <c r="AK11"/>
  <c r="AK270"/>
  <c r="P13"/>
  <c r="P28" s="1"/>
  <c r="P8"/>
  <c r="S8"/>
  <c r="AE8"/>
  <c r="AE23" s="1"/>
  <c r="T7"/>
  <c r="AB13"/>
  <c r="AB28" s="1"/>
  <c r="S11"/>
  <c r="S26" s="1"/>
  <c r="M12"/>
  <c r="M27" s="1"/>
  <c r="J13"/>
  <c r="J28" s="1"/>
  <c r="AM7"/>
  <c r="AK264"/>
  <c r="AG7"/>
  <c r="AB264"/>
  <c r="AB266"/>
  <c r="Y264"/>
  <c r="L7"/>
  <c r="W7"/>
  <c r="Y7" s="1"/>
  <c r="AC362" l="1"/>
  <c r="AE362" s="1"/>
  <c r="U364"/>
  <c r="V364" s="1"/>
  <c r="U24"/>
  <c r="S24"/>
  <c r="R22"/>
  <c r="U22"/>
  <c r="R362"/>
  <c r="S362" s="1"/>
  <c r="S364"/>
  <c r="U7"/>
  <c r="V7" s="1"/>
  <c r="U365"/>
  <c r="V365" s="1"/>
  <c r="F364"/>
  <c r="L25"/>
  <c r="L365"/>
  <c r="V9"/>
  <c r="V24" s="1"/>
  <c r="V10"/>
  <c r="V25" s="1"/>
  <c r="L22"/>
  <c r="K267"/>
  <c r="M267" s="1"/>
  <c r="M49"/>
  <c r="E49"/>
  <c r="G49" s="1"/>
  <c r="AD7"/>
  <c r="AI365"/>
  <c r="AI25"/>
  <c r="AK25" s="1"/>
  <c r="E13"/>
  <c r="E28" s="1"/>
  <c r="Q28"/>
  <c r="Q22" s="1"/>
  <c r="S22" s="1"/>
  <c r="Q368"/>
  <c r="E368" s="1"/>
  <c r="AM22"/>
  <c r="AN23"/>
  <c r="AH364"/>
  <c r="AF362"/>
  <c r="AH362" s="1"/>
  <c r="G366"/>
  <c r="J25"/>
  <c r="AI363"/>
  <c r="AK363" s="1"/>
  <c r="AI23"/>
  <c r="E9"/>
  <c r="AL364"/>
  <c r="AL24"/>
  <c r="E24" s="1"/>
  <c r="N362"/>
  <c r="P362" s="1"/>
  <c r="J365"/>
  <c r="F365"/>
  <c r="Y364"/>
  <c r="W362"/>
  <c r="Y362" s="1"/>
  <c r="AB364"/>
  <c r="Z362"/>
  <c r="AB362" s="1"/>
  <c r="AE22"/>
  <c r="E364"/>
  <c r="G364" s="1"/>
  <c r="AF22"/>
  <c r="AB12"/>
  <c r="AB27" s="1"/>
  <c r="F11"/>
  <c r="F26" s="1"/>
  <c r="G26" s="1"/>
  <c r="F12"/>
  <c r="AK13"/>
  <c r="F13"/>
  <c r="F28" s="1"/>
  <c r="G28" s="1"/>
  <c r="F10"/>
  <c r="F9"/>
  <c r="AN8"/>
  <c r="AN9"/>
  <c r="S13"/>
  <c r="S28" s="1"/>
  <c r="Q7"/>
  <c r="S7" s="1"/>
  <c r="G11"/>
  <c r="G268"/>
  <c r="Y8"/>
  <c r="Y23" s="1"/>
  <c r="AH25"/>
  <c r="AH13"/>
  <c r="AH28" s="1"/>
  <c r="Y25"/>
  <c r="AH24"/>
  <c r="AH12"/>
  <c r="AH27" s="1"/>
  <c r="AE11"/>
  <c r="AE26" s="1"/>
  <c r="AB11"/>
  <c r="AB26" s="1"/>
  <c r="P11"/>
  <c r="P26" s="1"/>
  <c r="M11"/>
  <c r="M26" s="1"/>
  <c r="AH11"/>
  <c r="AH26" s="1"/>
  <c r="V11"/>
  <c r="V26" s="1"/>
  <c r="Z7"/>
  <c r="AB7" s="1"/>
  <c r="AJ7"/>
  <c r="AL7"/>
  <c r="AN7" s="1"/>
  <c r="AI7"/>
  <c r="AC7"/>
  <c r="AE7" s="1"/>
  <c r="AB24"/>
  <c r="AB22" s="1"/>
  <c r="J11"/>
  <c r="J26" s="1"/>
  <c r="I68"/>
  <c r="F68" s="1"/>
  <c r="L362" l="1"/>
  <c r="U362"/>
  <c r="V362" s="1"/>
  <c r="V22"/>
  <c r="K10"/>
  <c r="E267"/>
  <c r="G267" s="1"/>
  <c r="G9"/>
  <c r="F24"/>
  <c r="G24" s="1"/>
  <c r="G12"/>
  <c r="F27"/>
  <c r="G27" s="1"/>
  <c r="AN24"/>
  <c r="AL22"/>
  <c r="AK365"/>
  <c r="AI362"/>
  <c r="AK362" s="1"/>
  <c r="F25"/>
  <c r="AN364"/>
  <c r="AL362"/>
  <c r="AN362" s="1"/>
  <c r="AI22"/>
  <c r="AK22" s="1"/>
  <c r="AK23"/>
  <c r="AH22"/>
  <c r="Y22"/>
  <c r="AN22"/>
  <c r="G13"/>
  <c r="AK7"/>
  <c r="J12"/>
  <c r="J27" s="1"/>
  <c r="AF7"/>
  <c r="AH7" s="1"/>
  <c r="I61"/>
  <c r="K365" l="1"/>
  <c r="M365" s="1"/>
  <c r="K25"/>
  <c r="M25" s="1"/>
  <c r="M10"/>
  <c r="E10"/>
  <c r="G10" s="1"/>
  <c r="I46"/>
  <c r="F61"/>
  <c r="I40"/>
  <c r="F40" s="1"/>
  <c r="K362" l="1"/>
  <c r="M362" s="1"/>
  <c r="E365"/>
  <c r="G365" s="1"/>
  <c r="K22"/>
  <c r="M22" s="1"/>
  <c r="E25"/>
  <c r="G25" s="1"/>
  <c r="F46"/>
  <c r="I33"/>
  <c r="F33" s="1"/>
  <c r="I265" l="1"/>
  <c r="I32"/>
  <c r="F32" s="1"/>
  <c r="I8" l="1"/>
  <c r="F265"/>
  <c r="F8"/>
  <c r="F23" s="1"/>
  <c r="F22" s="1"/>
  <c r="I264"/>
  <c r="F264" s="1"/>
  <c r="J69"/>
  <c r="J62" s="1"/>
  <c r="I363" l="1"/>
  <c r="I23"/>
  <c r="I22" s="1"/>
  <c r="H68"/>
  <c r="E68" s="1"/>
  <c r="I362" l="1"/>
  <c r="F363"/>
  <c r="F362" s="1"/>
  <c r="G69"/>
  <c r="G62" s="1"/>
  <c r="H61"/>
  <c r="E61" s="1"/>
  <c r="J68"/>
  <c r="G68"/>
  <c r="H46" l="1"/>
  <c r="J47"/>
  <c r="H40"/>
  <c r="E40" s="1"/>
  <c r="G40" s="1"/>
  <c r="J61"/>
  <c r="G61"/>
  <c r="E46" l="1"/>
  <c r="G46" s="1"/>
  <c r="J46"/>
  <c r="H33"/>
  <c r="E33" s="1"/>
  <c r="H39"/>
  <c r="G47"/>
  <c r="J40"/>
  <c r="E39" l="1"/>
  <c r="G39" s="1"/>
  <c r="J39"/>
  <c r="G33"/>
  <c r="H265"/>
  <c r="J33"/>
  <c r="H32"/>
  <c r="J32" s="1"/>
  <c r="E265" l="1"/>
  <c r="G265" s="1"/>
  <c r="J265"/>
  <c r="H264"/>
  <c r="E32"/>
  <c r="G32" s="1"/>
  <c r="H8"/>
  <c r="I7"/>
  <c r="K7"/>
  <c r="M7" s="1"/>
  <c r="E264" l="1"/>
  <c r="G264" s="1"/>
  <c r="J264"/>
  <c r="F7"/>
  <c r="H7"/>
  <c r="J7" s="1"/>
  <c r="H363"/>
  <c r="H23"/>
  <c r="E8"/>
  <c r="G8" s="1"/>
  <c r="J8"/>
  <c r="J23" s="1"/>
  <c r="E7" l="1"/>
  <c r="G7" s="1"/>
  <c r="H22"/>
  <c r="E23"/>
  <c r="G23" s="1"/>
  <c r="E363"/>
  <c r="H362"/>
  <c r="J362" s="1"/>
  <c r="J363"/>
  <c r="E22" l="1"/>
  <c r="G22" s="1"/>
  <c r="J22"/>
  <c r="E362"/>
  <c r="G362" s="1"/>
  <c r="G363"/>
</calcChain>
</file>

<file path=xl/comments1.xml><?xml version="1.0" encoding="utf-8"?>
<comments xmlns="http://schemas.openxmlformats.org/spreadsheetml/2006/main">
  <authors>
    <author xml:space="preserve"> Нестеренко ЮА</author>
    <author>NesterenkoYA</author>
  </authors>
  <commentList>
    <comment ref="F21" authorId="0">
      <text>
        <r>
          <rPr>
            <b/>
            <sz val="8"/>
            <color indexed="81"/>
            <rFont val="Tahoma"/>
            <family val="2"/>
            <charset val="204"/>
          </rPr>
          <t xml:space="preserve"> Нестеренко ЮА:</t>
        </r>
        <r>
          <rPr>
            <sz val="8"/>
            <color indexed="81"/>
            <rFont val="Tahoma"/>
            <family val="2"/>
            <charset val="204"/>
          </rPr>
          <t xml:space="preserve">
1677383,14/2598,572=64,6% (на 31.01.2016 тип средств 01.01.00+01.05.00+01.10.00+01.11.00)</t>
        </r>
      </text>
    </comment>
    <comment ref="I21" authorId="0">
      <text>
        <r>
          <rPr>
            <b/>
            <sz val="8"/>
            <color indexed="81"/>
            <rFont val="Tahoma"/>
            <family val="2"/>
            <charset val="204"/>
          </rPr>
          <t xml:space="preserve"> Нестеренко ЮА:</t>
        </r>
        <r>
          <rPr>
            <sz val="8"/>
            <color indexed="81"/>
            <rFont val="Tahoma"/>
            <family val="2"/>
            <charset val="204"/>
          </rPr>
          <t xml:space="preserve">
1677383,14/2598,572=64,6% (на 31.01.2016 тип средств 01.01.00+01.05.00+01.10.00+01.11.00)</t>
        </r>
      </text>
    </comment>
    <comment ref="L21" authorId="0">
      <text>
        <r>
          <rPr>
            <b/>
            <sz val="8"/>
            <color indexed="81"/>
            <rFont val="Tahoma"/>
            <family val="2"/>
            <charset val="204"/>
          </rPr>
          <t xml:space="preserve"> Нестеренко ЮА:</t>
        </r>
        <r>
          <rPr>
            <sz val="8"/>
            <color indexed="81"/>
            <rFont val="Tahoma"/>
            <family val="2"/>
            <charset val="204"/>
          </rPr>
          <t xml:space="preserve">
1677383,14/2598,572=64,6% (на 31.01.2016 тип средств 01.01.00+01.05.00+01.10.00+01.11.00)</t>
        </r>
      </text>
    </comment>
    <comment ref="O21" authorId="0">
      <text>
        <r>
          <rPr>
            <b/>
            <sz val="8"/>
            <color indexed="81"/>
            <rFont val="Tahoma"/>
            <family val="2"/>
            <charset val="204"/>
          </rPr>
          <t xml:space="preserve"> Нестеренко ЮА:</t>
        </r>
        <r>
          <rPr>
            <sz val="8"/>
            <color indexed="81"/>
            <rFont val="Tahoma"/>
            <family val="2"/>
            <charset val="204"/>
          </rPr>
          <t xml:space="preserve">
1677383,14/2598,572=64,6% (на 31.01.2016 тип средств 01.01.00+01.05.00+01.10.00+01.11.00)</t>
        </r>
      </text>
    </comment>
    <comment ref="R21" authorId="1">
      <text>
        <r>
          <rPr>
            <b/>
            <sz val="9"/>
            <color indexed="81"/>
            <rFont val="Tahoma"/>
            <family val="2"/>
            <charset val="204"/>
          </rPr>
          <t>NesterenkoYA:</t>
        </r>
        <r>
          <rPr>
            <sz val="9"/>
            <color indexed="81"/>
            <rFont val="Tahoma"/>
            <family val="2"/>
            <charset val="204"/>
          </rPr>
          <t xml:space="preserve">
( тип средств 01.01.00+01.05.00+01.10.00+01.11.00) если отчет 70Н, то без "0" лицевого счета</t>
        </r>
      </text>
    </comment>
    <comment ref="U21" authorId="1">
      <text>
        <r>
          <rPr>
            <b/>
            <sz val="9"/>
            <color indexed="81"/>
            <rFont val="Tahoma"/>
            <family val="2"/>
            <charset val="204"/>
          </rPr>
          <t>NesterenkoYA:</t>
        </r>
        <r>
          <rPr>
            <sz val="9"/>
            <color indexed="81"/>
            <rFont val="Tahoma"/>
            <family val="2"/>
            <charset val="204"/>
          </rPr>
          <t xml:space="preserve">
( тип средств 01.01.00+01.05.00+01.10.00+01.11.00) если отчет 70Н, то без "0" лицевого счета</t>
        </r>
      </text>
    </comment>
    <comment ref="X21" authorId="1">
      <text>
        <r>
          <rPr>
            <b/>
            <sz val="9"/>
            <color indexed="81"/>
            <rFont val="Tahoma"/>
            <family val="2"/>
            <charset val="204"/>
          </rPr>
          <t>NesterenkoYA:</t>
        </r>
        <r>
          <rPr>
            <sz val="9"/>
            <color indexed="81"/>
            <rFont val="Tahoma"/>
            <family val="2"/>
            <charset val="204"/>
          </rPr>
          <t xml:space="preserve">
( тип средств 01.01.00+01.05.00+01.10.00+01.11.00) если отчет 70Н, то без "0" лицевого счета</t>
        </r>
      </text>
    </comment>
  </commentList>
</comments>
</file>

<file path=xl/sharedStrings.xml><?xml version="1.0" encoding="utf-8"?>
<sst xmlns="http://schemas.openxmlformats.org/spreadsheetml/2006/main" count="1294" uniqueCount="538">
  <si>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</si>
  <si>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</si>
  <si>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</si>
  <si>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</si>
  <si>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</si>
  <si>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</si>
  <si>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</si>
  <si>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</si>
  <si>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</si>
  <si>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</si>
  <si>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</si>
  <si>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</si>
  <si>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</si>
  <si>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</si>
  <si>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</si>
  <si>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</si>
  <si>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</si>
  <si>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</si>
  <si>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</si>
  <si>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</si>
  <si>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</si>
  <si>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</si>
  <si>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</si>
  <si>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</si>
  <si>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</si>
  <si>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</si>
  <si>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</si>
  <si>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</si>
  <si>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</si>
  <si>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</si>
  <si>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</si>
  <si>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</si>
  <si>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</si>
  <si>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</si>
  <si>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</si>
  <si>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</si>
  <si>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</si>
  <si>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</si>
  <si>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</si>
  <si>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</si>
  <si>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</si>
  <si>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</si>
  <si>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Наименование показателей результатов</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</si>
  <si>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</si>
  <si>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</si>
  <si>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</si>
  <si>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</si>
  <si>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</si>
  <si>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</si>
  <si>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</si>
  <si>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</si>
  <si>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</si>
  <si>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</si>
  <si>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</si>
  <si>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</si>
  <si>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</si>
  <si>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</si>
  <si>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</si>
  <si>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</si>
  <si>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</si>
  <si>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</si>
  <si>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</si>
  <si>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</si>
  <si>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</si>
  <si>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</si>
  <si>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</si>
  <si>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</si>
  <si>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</si>
  <si>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</si>
  <si>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</si>
  <si>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</si>
  <si>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</si>
  <si>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</si>
  <si>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</si>
  <si>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</si>
  <si>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</si>
  <si>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</si>
  <si>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</si>
  <si>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</si>
  <si>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</si>
  <si>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</si>
  <si>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</si>
  <si>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</si>
  <si>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</si>
  <si>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</si>
  <si>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</si>
  <si>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</si>
  <si>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</si>
  <si>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</si>
  <si>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</si>
  <si>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</si>
  <si>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</si>
  <si>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</si>
  <si>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</si>
  <si>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</si>
  <si>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</si>
  <si>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</si>
  <si>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</si>
  <si>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</si>
  <si>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</si>
  <si>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</si>
  <si>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</si>
  <si>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</si>
  <si>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</si>
  <si>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</si>
  <si>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</si>
  <si>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</si>
  <si>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</si>
  <si>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</si>
  <si>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</si>
  <si>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</si>
  <si>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</si>
  <si>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</si>
  <si>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</si>
  <si>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</si>
  <si>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</si>
  <si>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</si>
  <si>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</si>
  <si>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</si>
  <si>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</si>
  <si>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</si>
  <si>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</si>
  <si>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</si>
  <si>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</si>
  <si>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</si>
  <si>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</si>
  <si>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</si>
  <si>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</si>
  <si>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</si>
  <si>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</si>
  <si>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</si>
  <si>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</si>
  <si>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</si>
  <si>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</si>
  <si>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</si>
  <si>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</si>
  <si>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</si>
  <si>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</si>
  <si>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</si>
  <si>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</si>
  <si>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</si>
  <si>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</si>
  <si>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</si>
  <si>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</si>
  <si>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</si>
  <si>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</si>
  <si>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</si>
  <si>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</si>
  <si>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</si>
  <si>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</si>
  <si>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</si>
  <si>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</si>
  <si>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</si>
  <si>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</si>
  <si>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</si>
  <si>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</si>
  <si>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</si>
  <si>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</si>
  <si>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</si>
  <si>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</si>
  <si>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</si>
  <si>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</si>
  <si>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</si>
  <si>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</si>
  <si>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</si>
  <si>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</si>
  <si>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</si>
  <si>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</si>
  <si>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</si>
  <si>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</si>
  <si>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</si>
  <si>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</si>
  <si>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</si>
  <si>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</si>
  <si>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</si>
  <si>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</si>
  <si>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</si>
  <si>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</si>
  <si>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</si>
  <si>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</si>
  <si>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</si>
  <si>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</si>
  <si>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</si>
  <si>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</si>
  <si>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</si>
  <si>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</si>
  <si>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</si>
  <si>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</si>
  <si>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</si>
  <si>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</si>
  <si>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</si>
  <si>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</si>
  <si>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</si>
  <si>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</si>
  <si>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</si>
  <si>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</si>
  <si>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</si>
  <si>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</si>
  <si>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</si>
  <si>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</si>
  <si>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</si>
  <si>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</si>
  <si>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</si>
  <si>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</si>
  <si>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</si>
  <si>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</si>
  <si>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</si>
  <si>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</si>
  <si>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</si>
  <si>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</si>
  <si>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</si>
  <si>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</si>
  <si>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</si>
  <si>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</si>
  <si>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</si>
  <si>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</si>
  <si>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</si>
  <si>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</si>
  <si>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</si>
  <si>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</si>
  <si>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</si>
  <si>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</si>
  <si>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</si>
  <si>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</si>
  <si>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</si>
  <si>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</si>
  <si>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</si>
  <si>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</si>
  <si>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</si>
  <si>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</si>
  <si>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</si>
  <si>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</si>
  <si>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</si>
  <si>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</si>
  <si>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</si>
  <si>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</si>
  <si>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</si>
  <si>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</si>
  <si>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</si>
  <si>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</si>
  <si>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</si>
  <si>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</si>
  <si>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</si>
  <si>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</si>
  <si>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</si>
  <si>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</si>
  <si>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</si>
  <si>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</si>
  <si>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</si>
  <si>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</si>
  <si>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</si>
  <si>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</si>
  <si>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</si>
  <si>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</si>
  <si>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</si>
  <si>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</si>
  <si>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</si>
  <si>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Показатели непосредственных результатов</t>
  </si>
  <si>
    <t xml:space="preserve">Показатели конечных результатов </t>
  </si>
  <si>
    <t>Всего</t>
  </si>
  <si>
    <t>Итого по подпрограмме 1</t>
  </si>
  <si>
    <t>Всего:</t>
  </si>
  <si>
    <t>1.1</t>
  </si>
  <si>
    <t>Ответственный исполнитель /соисполнитель</t>
  </si>
  <si>
    <t>Итого по подпрограмме 2</t>
  </si>
  <si>
    <t>фактически
профинансировано</t>
  </si>
  <si>
    <t>1.</t>
  </si>
  <si>
    <t>2.</t>
  </si>
  <si>
    <t>Информация о контрактной системе в сфере закупок:</t>
  </si>
  <si>
    <t xml:space="preserve">объем закупок, тыс. рублей  </t>
  </si>
  <si>
    <t>количество заявок, единиц</t>
  </si>
  <si>
    <t>объем не обеспеченных контрактами средств, тыс. рублей;                                                                                              причины отсутствия контрактных обязательств по ним</t>
  </si>
  <si>
    <t>3.</t>
  </si>
  <si>
    <t>Причины невыполнения программных мероприятий и отклонения фактически исполненных расходных обязательств над запланированными</t>
  </si>
  <si>
    <t>4.</t>
  </si>
  <si>
    <t>привлеченные средства</t>
  </si>
  <si>
    <t>Наименование мероприятий муниципальной программы*</t>
  </si>
  <si>
    <t>Всего по муниципальной программе</t>
  </si>
  <si>
    <t>и т.д.</t>
  </si>
  <si>
    <t>Всего по муниципальной программе (в разрезе исполнителей, соисполнителей):</t>
  </si>
  <si>
    <t>Базовый показатель на начало реализации муниципальной программы</t>
  </si>
  <si>
    <t>Результаты реализации муниципальной программы</t>
  </si>
  <si>
    <t xml:space="preserve">Наличие, объемы и состояние объектов незавершенного строительства, в том числе:
местный бюджет </t>
  </si>
  <si>
    <t>Причина отклонения плановых показателей от фактических</t>
  </si>
  <si>
    <t>бюджет района</t>
  </si>
  <si>
    <t xml:space="preserve">бюджет поселений </t>
  </si>
  <si>
    <t>Таблица 4</t>
  </si>
  <si>
    <t>Таблица 5</t>
  </si>
  <si>
    <t>наименование муниципальной программы</t>
  </si>
  <si>
    <r>
      <t xml:space="preserve">Пояснения к отчету о </t>
    </r>
    <r>
      <rPr>
        <b/>
        <sz val="14"/>
        <color indexed="8"/>
        <rFont val="Times New Roman"/>
        <family val="1"/>
        <charset val="204"/>
      </rPr>
      <t xml:space="preserve">ходе исполнения графика (сетевого графика) по реализации муниципальной программы </t>
    </r>
  </si>
  <si>
    <t>инвестиции в объекты муниципальной собственности (указать номера мероприятий, относящихся к указанным расходам)</t>
  </si>
  <si>
    <t>прочие расходы (указать номера мероприятий, относящихся к указанным расходам)</t>
  </si>
  <si>
    <t>в том числе безвозмездные поступления физических и юридических лиц</t>
  </si>
  <si>
    <t>сумма экономии по итогам закупок, предложения по перераспределению сэкономленных средств</t>
  </si>
  <si>
    <t>1.1.1</t>
  </si>
  <si>
    <t>Расчет и распределение дотации из бюджета муниципального района на выравнивание бюджетной обеспеченности поселений</t>
  </si>
  <si>
    <t>1.2</t>
  </si>
  <si>
    <t>Расчет и распределение по поселениям района дотации на поддержку мер по обеспечению сбалансированности местных бюджетов</t>
  </si>
  <si>
    <t>1.2.1</t>
  </si>
  <si>
    <t>1.2.2</t>
  </si>
  <si>
    <t>Иные межбюджетные трансферты на дорожное хозяйство за счет акцизов на нефтепродукты</t>
  </si>
  <si>
    <t>1.2.2.1</t>
  </si>
  <si>
    <t xml:space="preserve">Иные межбюджетные трансферты на содержание подъездных дорог (полномочия, делегированные районом поселениям)
</t>
  </si>
  <si>
    <t>1.2.2.2</t>
  </si>
  <si>
    <t>1.2.2.3</t>
  </si>
  <si>
    <t>1.2.2.4</t>
  </si>
  <si>
    <t>1.2.2.5</t>
  </si>
  <si>
    <t>1.2.2.6</t>
  </si>
  <si>
    <t>1.2.3</t>
  </si>
  <si>
    <t>1.2.3.1</t>
  </si>
  <si>
    <t>1.2.3.2</t>
  </si>
  <si>
    <t>1.2.3.3</t>
  </si>
  <si>
    <t>1.2.3.4</t>
  </si>
  <si>
    <t>1.2.4.1</t>
  </si>
  <si>
    <t>1.2.4.2</t>
  </si>
  <si>
    <t>1.2.4.3</t>
  </si>
  <si>
    <t>Cельскому поселению Ларьяк на проведение мероприятий, посвященных юбилейной дате со дня образования поселения</t>
  </si>
  <si>
    <t>1.2.4.4</t>
  </si>
  <si>
    <t>1.2.4.5</t>
  </si>
  <si>
    <t>1.2.4.6</t>
  </si>
  <si>
    <t>1.2.4.7</t>
  </si>
  <si>
    <t>Цель:Обеспечение эффективной финансовой поддержки городских и сельских поселений района.</t>
  </si>
  <si>
    <t xml:space="preserve">Задача 1.Оказание финансовой поддержки городским и сельским поселениям района для обеспечения равных условий для устойчивого исполнения расходных обязательств поселений и повышение качества управления муниципальными финансами в поселениях.
</t>
  </si>
  <si>
    <t xml:space="preserve">Подпрограмма 1. Создание условий для эффективного управления муниципальными финансами, повышения устойчивости бюджетов поселений Нижневартовского района.
</t>
  </si>
  <si>
    <t>1.3.1</t>
  </si>
  <si>
    <t>Цель: Обеспечение долгосрочной сбалансированности и устойчивости бюджета Нижневартовского района, повышение качества управления муниципальными финансами района</t>
  </si>
  <si>
    <t>Задача  Достижение долгосрочного устойчивого и экономически обоснованного соответствия расходных обязательств бюджета района источникам их финансового обеспечения, обеспечение условий для регулирования бюджетного процесса в районе и его совершенствования.</t>
  </si>
  <si>
    <t>Подпрограмма 2  Управление муниципальными финансами в Нижневартовском районе</t>
  </si>
  <si>
    <t>Долгосрочное бюджетное планирование</t>
  </si>
  <si>
    <t>Департамент финансов администрации района, структурные подразделения администрации района</t>
  </si>
  <si>
    <t>всего</t>
  </si>
  <si>
    <t>за счет финансирования основной деятельности ответственного исполнителя и соисполнителей муниципальной программы</t>
  </si>
  <si>
    <t>бюджет поселений</t>
  </si>
  <si>
    <t>иные внебюджетные источники</t>
  </si>
  <si>
    <t>2.1.1.</t>
  </si>
  <si>
    <t>Разработка Бюджетного прогноза Нижневартовского района на долгосрочный период</t>
  </si>
  <si>
    <t>х</t>
  </si>
  <si>
    <t>2.1.2.</t>
  </si>
  <si>
    <t>Формирование и утверждение «программного бюджета»</t>
  </si>
  <si>
    <t>2.1.3.</t>
  </si>
  <si>
    <t>Формирование муниципальных заданий на оказание муниципальных услуг (выполнение работ)</t>
  </si>
  <si>
    <t>Департамент финансов администрации района</t>
  </si>
  <si>
    <t>Управление резервными средствами бюджета Нижневартовского района</t>
  </si>
  <si>
    <t>2.3.1.</t>
  </si>
  <si>
    <t>Формирование Резервного фонда администрации района</t>
  </si>
  <si>
    <t>2.3.2.</t>
  </si>
  <si>
    <t>Формирование условно утверждаемых расходов</t>
  </si>
  <si>
    <t>2.3.3.</t>
  </si>
  <si>
    <t>Формирование резерва на исполнение Указов Президента Российской Федерации от 07.05.2012 года № 597, от 01.06.2012 № 761</t>
  </si>
  <si>
    <t>2.3.4.</t>
  </si>
  <si>
    <t>Формирование резерва на софинансирование государственных программ</t>
  </si>
  <si>
    <t>Эффективное управление муниципальным долгом</t>
  </si>
  <si>
    <t>2.4.1.</t>
  </si>
  <si>
    <t>Обслуживание муниципального долга района</t>
  </si>
  <si>
    <t>2.4.2.</t>
  </si>
  <si>
    <t>Планирование ассигнований по погашению и обслуживанию долговых обязательств района</t>
  </si>
  <si>
    <t>за счет финансирования основной деятельности ответственного исполнителя муниципальной программы</t>
  </si>
  <si>
    <t>2.4.3.</t>
  </si>
  <si>
    <t>Осуществление учета долговых обязательств района</t>
  </si>
  <si>
    <t>Реализация бюджетных мер принуждения</t>
  </si>
  <si>
    <t>2.5.1.</t>
  </si>
  <si>
    <t>Применение бюджетных мер принуждения за совершение бюджетного нарушения</t>
  </si>
  <si>
    <t>2.6.</t>
  </si>
  <si>
    <t>Повышение финансовой грамотности населения в Нижневартовском районе</t>
  </si>
  <si>
    <t>2.6.1.</t>
  </si>
  <si>
    <t>Обеспечение открытости и доступности для граждан и организаций информации о бюджетном процессе района путем размещения на официальном сайте администрации района «Бюджета для граждан», организации публичных слушаний по проекту бюджета района на очередной финансовый год и плановый период, по годовому отчету об исполнении бюджета района</t>
  </si>
  <si>
    <t>2.6.2.</t>
  </si>
  <si>
    <t>Участие во Всероссийской акции «Дни финансовой грамотности в учебных заведениях» (проведение «классных часов», лекций, заседаний, тренингов), проведение «Дня открытых дверей» в департаменте финансов администрации района</t>
  </si>
  <si>
    <t>2.5</t>
  </si>
  <si>
    <t>Выравнивание бюджетной обеспеченности поселений из районного фонда финансовой поддержки</t>
  </si>
  <si>
    <t>департамент финансов ад-министрации района</t>
  </si>
  <si>
    <t>Предоставление межбюджетных трансфертов бюджетам поселений района в иных случаях (на иные цели), в рамках муниципальных программ и ведомственных целевых программ района с целью финансового обеспечения расходных обязательств поселений при выполнении полномочий органов местного самоуправления поселений по вопросам местного значения в части конкретных мероприятий, в том числе:</t>
  </si>
  <si>
    <t>Наличие нормативных правовых актов района об утверждении порядка предоставления бюджетам поселений района:</t>
  </si>
  <si>
    <t>Количество поселений района оценка качества организации и осуществления бюджетного процесса, которых выше среднего показателя сложившегося по поселениям района</t>
  </si>
  <si>
    <t>5.</t>
  </si>
  <si>
    <t>6.</t>
  </si>
  <si>
    <t>Подпрограмма II. Управление муниципальными финансами в Нижневартовском районе</t>
  </si>
  <si>
    <t>7.</t>
  </si>
  <si>
    <t>8.</t>
  </si>
  <si>
    <t>9.</t>
  </si>
  <si>
    <t>Наличие результатов контроля учредителями муниципальных учреждений за исполнением муниципальных заданий на предоставление муниципальных услуг (выполнение работ) юридическим и физическим лицам</t>
  </si>
  <si>
    <t>10.</t>
  </si>
  <si>
    <t>11.</t>
  </si>
  <si>
    <t>Количество главных администраторов бюджетных средств, главных распорядителей средств бюджета района, имеющих оценку качества финансового менеджмента выше среднего уровня</t>
  </si>
  <si>
    <t>12.</t>
  </si>
  <si>
    <t xml:space="preserve">Формирование резервного фонда администрации района </t>
  </si>
  <si>
    <t>13.</t>
  </si>
  <si>
    <t xml:space="preserve">Формирование условно утвержденных расходов </t>
  </si>
  <si>
    <t>14.</t>
  </si>
  <si>
    <t>Соблюдение предельного объема муниципального внутреннего долга района, установленного нормативными правовыми актами района, тыс. рублей</t>
  </si>
  <si>
    <t>15.</t>
  </si>
  <si>
    <t xml:space="preserve">Процент исполнения бюджетных мер принуждения к нарушителям бюджетного законодательства Российской Федерации, иных нормативных правовых актов, регулирующих бюджетные правоотношения, % </t>
  </si>
  <si>
    <t>16.</t>
  </si>
  <si>
    <t xml:space="preserve">Доля размещенной в сети Интернет (на официальном сайте администрации района) информации и муниципальных правовых актов, регулирующих бюджетный процесс в районе, % </t>
  </si>
  <si>
    <t>17.</t>
  </si>
  <si>
    <t>Увеличение числа лиц, охваченных мероприятиями, направленными на повышение финансовой грамотности населения в районе, человек</t>
  </si>
  <si>
    <t xml:space="preserve">Подпрограмма I. Создание условий для эффективного управления муниципальными финансами, повышения 
устойчивости бюджетов поселений Нижневартовского района
</t>
  </si>
  <si>
    <t>Целевые показатели муниципальной программы «Управление в сфере муниципальных финансов в Нижневартовском районе на 2015−2020 годы»</t>
  </si>
  <si>
    <t>Обеспечение прозрачности и объективности процедуры выравнивания бюджетной обеспеченности поселений района на основе единых методик (да/нет; 1,0)</t>
  </si>
  <si>
    <t>Отсутствие просроченной задолженности по выплате заработной платы и оплате коммунальных услуг (да/нет; 1,0)</t>
  </si>
  <si>
    <t>Средняя итоговая оценка качества организации и осуществления бюджетного процесса в поселениях  района не менее 28 баллов</t>
  </si>
  <si>
    <t>Своевременное перечисление финансовой помощи поселениям района (да/нет; 1,0)</t>
  </si>
  <si>
    <t>Доля расходов бюджетов муниципальных образований, формируемых в рамках муниципальных программ, %</t>
  </si>
  <si>
    <t>Качественное формирование проекта решения Думы района о бюджете на очередной финансовый год и плановый период и об отчете об исполнении бюджета района в соответствии с требованиями бюджетного законодательства, %</t>
  </si>
  <si>
    <t>Исполнение первоначальных плановых назначений по налоговым и неналоговым налогам, %</t>
  </si>
  <si>
    <t>Исполнение расходных обязательств района за отчетный финансовый год в размере не менее 90% от бюджетных ассигнований, утвержденных решением Думы района о бюджете, %</t>
  </si>
  <si>
    <t>Погашение долговых обязательств района в соответствии с Графиком погашения, %</t>
  </si>
  <si>
    <t xml:space="preserve">Количество нарушений бюджетного законодательства, соблюдение финансовой дисциплины </t>
  </si>
  <si>
    <t>Размещение в сети Интернет расчетов по распределению:                                                                                                                                                                                                                      -дотаций на выравнивание бюджетной обеспеченности поселений района (да/нет; 1/0);                                                                                                                                                         -дотаций на поддержку мер по обеспечению сбалансированности бюджетов поселений района (да/нет; 1/0);                                                                        -дотаций на поддержку мер по обеспечению сбалансированности бюджетов поселений района (да/нет; 1/0);                                                                                                                                 -иных межбюджетных трансфертов из дорожного фонда района (да/нет; 1/0)</t>
  </si>
  <si>
    <t>не более 3% от общего объема расходов бюджета района</t>
  </si>
  <si>
    <t>6 000,0</t>
  </si>
  <si>
    <t>&gt;= 100%</t>
  </si>
  <si>
    <t>&gt;= 90%</t>
  </si>
  <si>
    <t>Иные межбюджетные трансферты                          (на финансирование наказов избирателей депутатам Ханты-Мансийского автономного округа − Югры)</t>
  </si>
  <si>
    <t>Субвенции на осуществление федеральных полномочий по ЗАГС</t>
  </si>
  <si>
    <t>Предоставление межбюджетных трансфертов поселениям района из вышестоящих бюджетов, в том числе:</t>
  </si>
  <si>
    <t>Иные межбюджетные трансферты на дорожное хозяйство (полномочия, делегированные поселениями району)</t>
  </si>
  <si>
    <t>Повышение эффективности управления муниципальными финансами</t>
  </si>
  <si>
    <t xml:space="preserve">Ответственный исполнитель                                                                                                                                                                                                                                                                  (Департамент финансов администрации района)
</t>
  </si>
  <si>
    <t xml:space="preserve">Соисполнитель 1                                                                                                                                                                                                                                                                                                      (Отдел транспорта и связи администрации района)
</t>
  </si>
  <si>
    <t>Соисполнитель 3                                                                                                                                                                                                                                                                                                         (Отдел по  жилищно-коммунальному хозяйству  и  строительству администрации района)</t>
  </si>
  <si>
    <t>Соисполнитель 4                                                                                                                                                                                                                                                                                                           (Отдел по жилищным вопросам и муниципальной  собственности администрации района)</t>
  </si>
  <si>
    <t>Соисполнитель 5                                                                                                                                                                                                                                                                                                                    (Отдел местной промышленности и сельского хозяйства администрации района)</t>
  </si>
  <si>
    <t>Обеспечение сба-лансированности бюджетов поселений района, предоставление межбюджетных трансфертов на исполнение вопросов местного значения по-селений, для компенсации дополнительных расходов, возникших в результате решений, принятых органами власти другого уровня</t>
  </si>
  <si>
    <t>Иные межбюджетные трансферты городского поселения Новоаганск на софинансирование государственной программы «Развитие транспортной системы Ханты-Мансийского авто-номного округа − Югры на 2014−2020 годы»</t>
  </si>
  <si>
    <t>Иные межбюджетные трансферты городского поселения Новоаганск на дорожное хозяйство в рамках государственной программы «Развитие транспортной сис-темы Ханты-Мансийского авто-номного округа − Югры на 2014−2020 годы»</t>
  </si>
  <si>
    <t>Субвенции на осу-ществление полномочий по первичному воинскому учету на территориях, где отсутствуют военные ко-миссариаты</t>
  </si>
  <si>
    <t>Городскому поселению Новоаганск для страхования муниципального имущества</t>
  </si>
  <si>
    <t>Cельскому поселению Аган на снос ветхого жилья</t>
  </si>
  <si>
    <t>Городским поселениям Излучинск, Новоаганск и сельским поселениям Аган, Покур, Вата, Зайцева Речка, Ларьяк, Ваховск  на организацию деятельности выставок-продаж (торговые ряды)</t>
  </si>
  <si>
    <t>Иные межбюджетные трансферты на содержание ОМС</t>
  </si>
  <si>
    <t>Иные межбюджетные трансферты городскому поселению Новоаганск на изготовление и монтаж сигнального освещения по типу Т7</t>
  </si>
  <si>
    <t>Процент отклонения фактического объема налоговых и неналоговых доходов бюджета района за отчетный год от первоначально утвержденного плана</t>
  </si>
  <si>
    <t>значение показателя определяется по итогам года</t>
  </si>
  <si>
    <t>Доля расходов бюджета района, формируемых в рамках муниципальных программ в общем объеме расходов бюджета района (за исключением расходов, осуществляемых за счет субсидий, предоставляемых в рамках государственных программ автономного округа и субвенций, предоставляемых из бюджета автономного округа)</t>
  </si>
  <si>
    <t>Доля главных распорядителей средств бюджета района и муниципальных об-разований района, представивших отчетность в сроки, установленные департаментом финансов администрации района</t>
  </si>
  <si>
    <t>Сельскому поселению Вата на проведение мероприятий по предупреждению паводка в границах поселения и проведение мероприятий после па-водка</t>
  </si>
  <si>
    <t>Cельскому поселению Ваховск для выполнения работ по переносу водоема</t>
  </si>
  <si>
    <t>Cельскому поселению Покур для реконструкции ограждения памятника погибшим в годы Великой Отечест-венной войны</t>
  </si>
  <si>
    <t>Предоставление из муниципального дорожного фонда Нижневартовского района финансовой поддержки поселениям района для обеспечения расходов по самостоятельному исполнению вопросов местного значения поселений по дорожной деятельности, для обеспечения расходов на содержание подъездных автомобильных дорог района по передаваемым поселениям полномочиям, в том числе:</t>
  </si>
  <si>
    <t>Показатель за 2015 год будет рассчитан в 3 квартале 2016 года</t>
  </si>
  <si>
    <t>1.2.3.5</t>
  </si>
  <si>
    <t>Значение показателя на 2016 год</t>
  </si>
  <si>
    <t>план
на 2016 год</t>
  </si>
  <si>
    <t xml:space="preserve">Соисполнитель 2                                                                                                                                                                                                                                                                                                           (Управление 
организации деятельности                                       
администрации района) </t>
  </si>
  <si>
    <t>Предоставление дотации на поощрение достижения высоких показателей качества организации и осуществления бюджетного процесса в поселениях района</t>
  </si>
  <si>
    <t>Исполнитель:</t>
  </si>
  <si>
    <t>Специалист эксперт отдела межбюджетных трансфертов</t>
  </si>
  <si>
    <t>Мальцева Светлана Валентиновна</t>
  </si>
  <si>
    <t>тел. 8 (3466) 49-86-48</t>
  </si>
  <si>
    <t>1.2.3.6</t>
  </si>
  <si>
    <t xml:space="preserve">по муниципальной  программе «Управление в сфере муниципальных финансов в Нижневартовском районе на 2015–2020 годы» </t>
  </si>
  <si>
    <t xml:space="preserve">Из бюджета района в сумме 14 404,1 тыс.рублей или 2,8 %:                                                                                                                                                                                                                                                     -поселениям района перечислена дотация на поддержку мер по обеспечению сбалансированности бюджетов  в сумме 14 404,1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t>
  </si>
  <si>
    <t xml:space="preserve">Из бюджета автономного округав перечислено 25 480,5 тыс. рублей или 3,8 %, в том числе:      </t>
  </si>
  <si>
    <t xml:space="preserve">Из бюджета автономного округа перечислено 11 76,4 тыс. рублей или 7,4%:                                                                                                                                                                                                                                                                                                                                                      -перечислена дотация на выравнивание бюджетной обеспеченности  поселениям района в сумме 11 76,4 тыс.рублей.                                                                                                                                                      </t>
  </si>
  <si>
    <t>Исполняющий обязанности директора департамента финансов: _______________________  Кокотеева Светлана Леонидовна</t>
  </si>
  <si>
    <t>Иные межбюджетные трансферты (в рамках программы «Содействие занятости»</t>
  </si>
  <si>
    <t>Иные межбюджетные трансферты на подготовку к юбилейным датам муниципальных образований района</t>
  </si>
  <si>
    <t>Иные межбюджетные трансферты (наказы избирателей)</t>
  </si>
  <si>
    <t>не более 3% от общего объема расходов бюджета района на первый год планового периода в объеме не менее 2,5% от общего объ-ема расходов бюджета района (без учета расходов бюджета, предусмотренных за счет межбюджетных трансфертов из других бюджетов бюджетной системы Российской Федерации, имеющих целевое назначение), на второй год планового периода не менее 5% от общего объема расходов бюджета района (без учета расходов бюджета, предусмотренных за счет межбюджетных трансфертов из других бюджетов бюджетной си-стемы Российской Федерации, имеющих целевое назначение)</t>
  </si>
  <si>
    <t>Показатель за 2016 год будет рассчитана в 3 квартале 2017 года</t>
  </si>
  <si>
    <t>Показатель за 2016 год будет рассчитан в 3 квартале 2017 года</t>
  </si>
  <si>
    <t>Исполняющий обязанности директора департамента финансов:_____________ Кокотеева Светлана Леонидовна</t>
  </si>
  <si>
    <t>_______________</t>
  </si>
  <si>
    <t>и сводного планирования департамента финансов администрации Нижневартовского района</t>
  </si>
  <si>
    <t>Специалист-эксперт отдела межбюджетных трансфертов</t>
  </si>
  <si>
    <t>___________________</t>
  </si>
  <si>
    <t>Исполняющий обязанности директора департамента финансов: ___________Кокотеева Светлана Леонидовна</t>
  </si>
  <si>
    <t>и сводного планирования департамнта финансов администрации Нижневартовского района_______________Мальцева Светлана Валентиновна</t>
  </si>
  <si>
    <t>1.2.4</t>
  </si>
  <si>
    <t xml:space="preserve">Исполнение составило в сумме  198,0  тыс.рублей или 0,7%                                                                                                                                                                                                                               </t>
  </si>
  <si>
    <t>Исполнение составило в сумме 635,0 тыс.рублей или 100%</t>
  </si>
  <si>
    <t xml:space="preserve">Из средств федерального бюджета перечислено в сумме                                                                                                                                                                                                                                                           3 304,8 тыс. рублей или 85%:                                                                                                                                                                                                                                                                                                                                                      -поселениям района перечислена субвенция на осуществление полномочий по первичному воинскому учету на территориях, где отсутствуют военные комиссариаты.       </t>
  </si>
  <si>
    <t>Исполнение составило в сумме 6 900,0 тыс.рублей или 78%</t>
  </si>
  <si>
    <t>Исполнение составило в сумме 3 304,8 тыс. рублей тыс.рублей или 85 %.</t>
  </si>
  <si>
    <r>
      <rPr>
        <b/>
        <sz val="18"/>
        <rFont val="Times New Roman"/>
        <family val="1"/>
        <charset val="204"/>
      </rPr>
      <t xml:space="preserve">Из бюджета района перечислены:   </t>
    </r>
    <r>
      <rPr>
        <sz val="18"/>
        <rFont val="Times New Roman"/>
        <family val="1"/>
        <charset val="204"/>
      </rPr>
      <t xml:space="preserve">                                                                                                                                                                                                                                                                 Иные межбюджетные трансферты на дорожное хозяйство (полномочия, делегированные поселениями району) в сумме 198,0 тыс. рублей.
</t>
    </r>
  </si>
  <si>
    <t>Городскому поселению Но-воаганск на приобретение малых архи-тектурных форм</t>
  </si>
  <si>
    <t>Городскому поселению Но-воаганск на разработку программы комплексного развития транспортной инфраструктуры</t>
  </si>
  <si>
    <r>
      <rPr>
        <b/>
        <sz val="18"/>
        <rFont val="Times New Roman"/>
        <family val="1"/>
        <charset val="204"/>
      </rPr>
      <t xml:space="preserve">Из бюджета автономного округа перечислены:        </t>
    </r>
    <r>
      <rPr>
        <sz val="18"/>
        <rFont val="Times New Roman"/>
        <family val="1"/>
        <charset val="204"/>
      </rPr>
      <t xml:space="preserve">                                                                                                                                                                                                                                    -иные межбюджетные трансферты на подготовку к юбилейным датам муниципальных образований района в сумме 2 200,0 тыс. рублей.</t>
    </r>
  </si>
  <si>
    <r>
      <rPr>
        <b/>
        <sz val="18"/>
        <rFont val="Times New Roman"/>
        <family val="1"/>
        <charset val="204"/>
      </rPr>
      <t>Из бюджета автономного округа перечислены средства:       -</t>
    </r>
    <r>
      <rPr>
        <sz val="18"/>
        <rFont val="Times New Roman"/>
        <family val="1"/>
        <charset val="204"/>
      </rPr>
      <t>на формирование резерва на исполнение Указов Президента Российской Федерации от 07.05.2012 года № 597, от 01.06.2012 № 761  в сумме 6 900,0 тыс.рублей</t>
    </r>
  </si>
  <si>
    <t>Исполнение составило в сумме 87,5 тыс. рублей или 50%.</t>
  </si>
  <si>
    <t>Исполнение составило в сумме 87,5 тыс. рублей или 6%.</t>
  </si>
  <si>
    <r>
      <rPr>
        <b/>
        <sz val="18"/>
        <rFont val="Times New Roman"/>
        <family val="1"/>
        <charset val="204"/>
      </rPr>
      <t>Из бюджета района перечислены</t>
    </r>
    <r>
      <rPr>
        <sz val="18"/>
        <rFont val="Times New Roman"/>
        <family val="1"/>
        <charset val="204"/>
      </rPr>
      <t xml:space="preserve"> иные межбюджетные трансферты на содержание ОМС в сумме 87,5 тыс. рублей или 50%.</t>
    </r>
  </si>
  <si>
    <r>
      <rPr>
        <b/>
        <sz val="18"/>
        <rFont val="Times New Roman"/>
        <family val="1"/>
        <charset val="204"/>
      </rPr>
      <t>Из бюджета район перечислены:                                                                                                                                                                                                                                                                                                      -</t>
    </r>
    <r>
      <rPr>
        <sz val="18"/>
        <rFont val="Times New Roman"/>
        <family val="1"/>
        <charset val="204"/>
      </rPr>
      <t>иные межбюджетные трансферты на содержание ОМС в сумме 87,5 тыс. рублей или 50%.</t>
    </r>
  </si>
  <si>
    <r>
      <rPr>
        <b/>
        <sz val="18"/>
        <rFont val="Times New Roman"/>
        <family val="1"/>
        <charset val="204"/>
      </rPr>
      <t>Из средств федерального бюджета перечислено</t>
    </r>
    <r>
      <rPr>
        <sz val="18"/>
        <rFont val="Times New Roman"/>
        <family val="1"/>
        <charset val="204"/>
      </rPr>
      <t xml:space="preserve"> </t>
    </r>
    <r>
      <rPr>
        <b/>
        <sz val="18"/>
        <rFont val="Times New Roman"/>
        <family val="1"/>
        <charset val="204"/>
      </rPr>
      <t xml:space="preserve">в сумме                                                                                                                                                                                                                                                           3 304,8 тыс. рублей или 85%: </t>
    </r>
    <r>
      <rPr>
        <sz val="18"/>
        <rFont val="Times New Roman"/>
        <family val="1"/>
        <charset val="204"/>
      </rPr>
      <t xml:space="preserve">                                                                                                                                                                                                                                                                                                                                                     -поселениям района перечислена субвенция на осуществление полномочий по первичному воинскому учету на территориях, где отсутствуют военные комиссариаты.       </t>
    </r>
  </si>
  <si>
    <r>
      <rPr>
        <b/>
        <sz val="18"/>
        <rFont val="Times New Roman"/>
        <family val="1"/>
        <charset val="204"/>
      </rPr>
      <t>Из федерального бюджета перечислена</t>
    </r>
    <r>
      <rPr>
        <sz val="18"/>
        <rFont val="Times New Roman"/>
        <family val="1"/>
        <charset val="204"/>
      </rPr>
      <t xml:space="preserve"> субвенция на осуществление полномочий по первичному воинскому учету на территориях, где отсутствуют военные комиссариаты в сумме  3 304,8 тыс. рублей.</t>
    </r>
  </si>
  <si>
    <r>
      <t xml:space="preserve">                                                                                                                                   </t>
    </r>
    <r>
      <rPr>
        <b/>
        <sz val="18"/>
        <rFont val="Times New Roman"/>
        <family val="1"/>
        <charset val="204"/>
      </rPr>
      <t xml:space="preserve">Из федерального бюджета </t>
    </r>
    <r>
      <rPr>
        <sz val="18"/>
        <rFont val="Times New Roman"/>
        <family val="1"/>
        <charset val="204"/>
      </rPr>
      <t>поселениям района перечислена субвенция на осуществление полномочий по первичному воинскому учету на территориях, где отсутствуют военные комиссариаты в сумме  3 304,8 тыс. рублей.</t>
    </r>
  </si>
  <si>
    <t>«Управление в сфере муниципальных финансов в Нижневартовском районе на 2015−2020 годы» за июнь 2016 год</t>
  </si>
  <si>
    <t>за  июнь 2016 год</t>
  </si>
  <si>
    <t>График (сетевой график) реализации  муниципальной программы за июнь 2016 года</t>
  </si>
  <si>
    <t>1.2.3.7</t>
  </si>
  <si>
    <t>Иные межбюджетные трансферты (из средств Правительства Тюменской области)</t>
  </si>
  <si>
    <t xml:space="preserve">Исполнение составило в сумме 0 тыс.рублей </t>
  </si>
  <si>
    <t xml:space="preserve">Из бюджета автономного округа перечислены средства:       </t>
  </si>
  <si>
    <t xml:space="preserve">Исполнено по муниципальной программе в сумме                                                                                                                                                                                                                                     330 616,8 тыс. рублей или 38,3 %, в том числе:      </t>
  </si>
  <si>
    <r>
      <rPr>
        <b/>
        <sz val="18"/>
        <rFont val="Times New Roman"/>
        <family val="1"/>
        <charset val="204"/>
      </rPr>
      <t xml:space="preserve">Из бюджета автономного округа перечислено в сумме                                                                                                                                                                                                                            59 026,4 тыс.рублей:   </t>
    </r>
    <r>
      <rPr>
        <sz val="18"/>
        <rFont val="Times New Roman"/>
        <family val="1"/>
        <charset val="204"/>
      </rPr>
      <t xml:space="preserve">                                                                                                                                                                                                                                                               -перечислена дотация на выравнивание бюджетной обеспеченности  поселениям района.</t>
    </r>
  </si>
  <si>
    <r>
      <rPr>
        <b/>
        <sz val="18"/>
        <rFont val="Times New Roman"/>
        <family val="1"/>
        <charset val="204"/>
      </rPr>
      <t xml:space="preserve">Исполнение составило в сумме                                                                                                                                                                                                                                                                                   59 026,4  тыс.рублей или 40,9 %, в том числе:                                                                                                                                                                                                                                                                                   </t>
    </r>
    <r>
      <rPr>
        <sz val="18"/>
        <rFont val="Times New Roman"/>
        <family val="1"/>
        <charset val="204"/>
      </rPr>
      <t xml:space="preserve">                                                                                                                                                                                              </t>
    </r>
    <r>
      <rPr>
        <i/>
        <u/>
        <sz val="14"/>
        <rFont val="Times New Roman"/>
        <family val="1"/>
        <charset val="204"/>
      </rPr>
      <t/>
    </r>
  </si>
  <si>
    <t xml:space="preserve">Исполнение составило в сумме 9 681,0 тыс.рублей или 50%,                                                                                                                                                                                                                               </t>
  </si>
  <si>
    <r>
      <rPr>
        <b/>
        <sz val="18"/>
        <rFont val="Times New Roman"/>
        <family val="1"/>
        <charset val="204"/>
      </rPr>
      <t xml:space="preserve">Из бюджета района:                     </t>
    </r>
    <r>
      <rPr>
        <sz val="18"/>
        <rFont val="Times New Roman"/>
        <family val="1"/>
        <charset val="204"/>
      </rPr>
      <t xml:space="preserve">                                                                                                                                                                                                                                                                             -перечислены иные межбюджетные трансферты на дорожное хозяйство за счет акцизов на нефтепродукты в сумме                                                                                            9 681,0 тыс.рублей.                                                                                                   </t>
    </r>
  </si>
  <si>
    <t>Исполнение составило в сумме 14 100,3 тыс. рублей или 74%:</t>
  </si>
  <si>
    <r>
      <t xml:space="preserve">                                                                                                                                                                                                                             </t>
    </r>
    <r>
      <rPr>
        <b/>
        <sz val="18"/>
        <rFont val="Times New Roman"/>
        <family val="1"/>
        <charset val="204"/>
      </rPr>
      <t>Из бюджета автономного округа перечислены</t>
    </r>
    <r>
      <rPr>
        <sz val="18"/>
        <rFont val="Times New Roman"/>
        <family val="1"/>
        <charset val="204"/>
      </rPr>
      <t xml:space="preserve"> иные межбюджетные трансферты (в рамках программы «Содействие занятости» в сумме 906,5 тыс. рублей.</t>
    </r>
  </si>
  <si>
    <t>Исполнение составило в сумме 906,5 тыс. рублей или 37,2 %.</t>
  </si>
  <si>
    <r>
      <rPr>
        <b/>
        <sz val="18"/>
        <rFont val="Times New Roman"/>
        <family val="1"/>
        <charset val="204"/>
      </rPr>
      <t xml:space="preserve">Из бюджета автономного округа перечислено в сумме      10 795,5 тыс. рублей  71,6 %:                                                                                                                                                                                                                                   </t>
    </r>
    <r>
      <rPr>
        <sz val="18"/>
        <rFont val="Times New Roman"/>
        <family val="1"/>
        <charset val="204"/>
      </rPr>
      <t xml:space="preserve">                                                                                                                                                                                                       -субвенции на осуществление федеральных полномочий по ЗАГС в сумме 154,0 тыс.рублей.                                                                                                                                                    -иные межбюджетные трансферты (в рамках программы «Содействие занятости» в сумме 906,5 тыс. рублей.                                                                                                                                                                                               -иные межбюджетные трансферты на подготовку к юбилейным датам муниципальных образований района в сумме 2 200,0 тыс. рублей.                                                                                           -иные межбюджетные трансферты (наказы избирателей) в сумме 635,0 тыс.рублей.                                                                                                                             -резерва на исполнение Указов Президента Российской Федерации от 07.05.2012 года № 597, от 01.06.2012 № 761  в сумме 6 900,0 тыс.рублей.</t>
    </r>
  </si>
  <si>
    <t xml:space="preserve">Из бюджета автономного округа перечислено   69 821,9  тыс. рублей или 44%:                                                                                                                                                                                                                                                                                                                                                      -перечислена дотация на выравнивание бюджетной обеспеченности  поселениям района в сумме  59 026,4 тыс.рублей.                                                                                                                                          -субвенции на осуществление федеральных полномочий по ЗАГС в сумме 154,0 тыс.рублей.                                                                                                                                                    -иные межбюджетные трансферты (в рамках программы «Содействие занятости» в сумме 906,5 тыс. рублей.                                                                                                                                                                                               -иные межбюджетные трансферты на подготовку к юбилейным датам муниципальных образований района в сумме 2 200,0 тыс. рублей.                                                                                           -иные межбюджетные трансферты (наказы избирателей) в сумме 635,0 тыс.рублей.                                                                                                                             -резерва на исполнение Указов Президента Российской Федерации от 07.05.2012 года № 597, от 01.06.2012 № 761  в сумме 6 900,0 тыс.рублей.                                                                                                                                                    </t>
  </si>
  <si>
    <r>
      <rPr>
        <b/>
        <sz val="18"/>
        <rFont val="Times New Roman"/>
        <family val="1"/>
        <charset val="204"/>
      </rPr>
      <t xml:space="preserve">Из бюджета района перечислены:          </t>
    </r>
    <r>
      <rPr>
        <sz val="18"/>
        <rFont val="Times New Roman"/>
        <family val="1"/>
        <charset val="204"/>
      </rPr>
      <t xml:space="preserve">                                                                                                                                                                                                                                                          Иные межбюджетные трансферты на содержание подъездных дорог (полномочия, делегированные районом поселениям) в сумме  3 220,4 тыс. рублей
</t>
    </r>
  </si>
  <si>
    <r>
      <rPr>
        <b/>
        <sz val="18"/>
        <rFont val="Times New Roman"/>
        <family val="1"/>
        <charset val="204"/>
      </rPr>
      <t xml:space="preserve">Из бюджета  района перечислено  244 303,2 тыс.рублей:                                                                                                                                                                                                                                                                                                                  </t>
    </r>
    <r>
      <rPr>
        <sz val="18"/>
        <rFont val="Times New Roman"/>
        <family val="1"/>
        <charset val="204"/>
      </rPr>
      <t xml:space="preserve">                                                                                                                                                                                                                                                                                      -поселениям района перечислена дотация на поддержку мер по обеспечению сбалансированности бюджетов  в сумме</t>
    </r>
    <r>
      <rPr>
        <i/>
        <sz val="18"/>
        <rFont val="Times New Roman"/>
        <family val="1"/>
        <charset val="204"/>
      </rPr>
      <t xml:space="preserve">                                                                                                                   244 303,2  тыс. рублей</t>
    </r>
    <r>
      <rPr>
        <sz val="18"/>
        <rFont val="Times New Roman"/>
        <family val="1"/>
        <charset val="204"/>
      </rPr>
      <t>,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t>
    </r>
  </si>
  <si>
    <t>Исполнение составило в сумме 271 590,4 тыс. рублей или 44,2 %, в том числе:</t>
  </si>
  <si>
    <r>
      <rPr>
        <b/>
        <sz val="18"/>
        <rFont val="Times New Roman"/>
        <family val="1"/>
        <charset val="204"/>
      </rPr>
      <t xml:space="preserve">Из бюджета автономного округа перечислено 10 795,5  тыс. рублей или 71,6 %:    </t>
    </r>
    <r>
      <rPr>
        <sz val="18"/>
        <rFont val="Times New Roman"/>
        <family val="1"/>
        <charset val="204"/>
      </rPr>
      <t xml:space="preserve">                                                                                                                                                                                                                                                                                                                                                                                                                                                                             -субвенции на осуществление федеральных полномочий по ЗАГС в сумме 154,0 тыс.рублей.                                                                                                                                                    -иные межбюджетные трансферты (в рамках программы «Содействие занятости» в сумме 906,5 тыс. рублей.                                                                                                                                                                                               -иные межбюджетные трансферты на подготовку к юбилейным датам муниципальных образований района в сумме 2 200,0 тыс. рублей.                                                                                           -иные межбюджетные трансферты (наказы избирателей) в сумме 635,0 тыс.рублей.                                                                                                                             -резерва на исполнение Указов Президента Российской Федерации от 07.05.2012 года № 597, от 01.06.2012 № 761  в сумме 6 900,0 тыс.рублей.                                                                                                                                                    </t>
    </r>
  </si>
  <si>
    <r>
      <rPr>
        <b/>
        <sz val="18"/>
        <rFont val="Times New Roman"/>
        <family val="1"/>
        <charset val="204"/>
      </rPr>
      <t xml:space="preserve">Из бюджета  района перечислено  257 490,1 тыс.рублей, или 43,2%:   </t>
    </r>
    <r>
      <rPr>
        <sz val="18"/>
        <rFont val="Times New Roman"/>
        <family val="1"/>
        <charset val="204"/>
      </rPr>
      <t xml:space="preserve">                                                                                                                                                                                                                                                                                                                                                                                                                                                                                                                                                                                                     -поселениям района перечислена дотация на поддержку мер по обеспечению сбалансированности бюджетов  в сумме                                                                                                                   244 303,2  тыс.рублей;                                                                                                                                                                                                                                                                            -на дорожное хозяйство за счет акцизов на нефтепродукты в сумме  9 681,0 тыс.рублей.                                                                                                                   -на содержание подъездных дорог (полномочия,                                                                                                                                                                                                                                 делегированные районом поселениям) в сумме 3 220,4 тыс. рублей на дорожное хозяйство (полномочия,                                                 -делегированные поселениями району) в сумме 198,0 тыс. рублей.
-перечислены иные межбюджетные трансферты на содержание ОМС в сумме 87,5 тыс. рублей.                                                                                                                                                                                                                                                                                                                                                                                               </t>
    </r>
  </si>
  <si>
    <r>
      <rPr>
        <b/>
        <sz val="18"/>
        <rFont val="Times New Roman"/>
        <family val="1"/>
        <charset val="204"/>
      </rPr>
      <t xml:space="preserve">Исполнено в сумме 244 303,2  тыс.рублей, или 45,6%, в том числе:    </t>
    </r>
    <r>
      <rPr>
        <sz val="18"/>
        <rFont val="Times New Roman"/>
        <family val="1"/>
        <charset val="204"/>
      </rPr>
      <t xml:space="preserve">                                                                                                                                                                                                                                                                                                                                </t>
    </r>
    <r>
      <rPr>
        <u/>
        <sz val="14"/>
        <rFont val="Times New Roman"/>
        <family val="1"/>
        <charset val="204"/>
      </rPr>
      <t/>
    </r>
  </si>
  <si>
    <r>
      <rPr>
        <b/>
        <sz val="18"/>
        <rFont val="Times New Roman"/>
        <family val="1"/>
        <charset val="204"/>
      </rPr>
      <t xml:space="preserve">Перечислены иные межбюджетные трансферты   в сумме 13 099,4 тыс. рублей, или 22,3%:                                                                                                                                                                                                                             </t>
    </r>
    <r>
      <rPr>
        <sz val="18"/>
        <rFont val="Times New Roman"/>
        <family val="1"/>
        <charset val="204"/>
      </rPr>
      <t xml:space="preserve">                                                                                                                                                                                                                                -на дорожное хозяйство за счет акцизов на нефтепродукты в сумме  9 681,0 тыс.рублей.                                                                                                                   -на содержание подъездных дорог (полномочия,                                                                                                                                                                                                                                 делегированные районом поселениям) в сумме 3 220,4 тыс. рублей на дорожное хозяйство (полномочия,                                                 -делегированные поселениями району) в сумме 198,0 тыс. рублей.
                                                                                        </t>
    </r>
  </si>
  <si>
    <t xml:space="preserve">Исполнение составило в сумме 13 099,4 тыс. рублей или 22,3 %.                                                                                                                                                                                                                                                                                                                                                                                                                                                             </t>
  </si>
  <si>
    <t xml:space="preserve">Исполнение составило в сумме  3 220,4  тыс.рублей или 35,3%                                                                                                                                                                                                                               </t>
  </si>
  <si>
    <t>Исполнение составило в сумме 154,0 тыс.рублей или 49%.</t>
  </si>
  <si>
    <r>
      <rPr>
        <b/>
        <sz val="18"/>
        <rFont val="Times New Roman"/>
        <family val="1"/>
        <charset val="204"/>
      </rPr>
      <t xml:space="preserve">Из бюджета автономного округа перечислена:         </t>
    </r>
    <r>
      <rPr>
        <sz val="18"/>
        <rFont val="Times New Roman"/>
        <family val="1"/>
        <charset val="204"/>
      </rPr>
      <t xml:space="preserve">                                                                                                                                                                                                                                            -субвенция на осуществление федеральных полномочий по ЗАГС в сумме 154,0 тыс.рублей.</t>
    </r>
  </si>
  <si>
    <t>Исполнение составило в сумме 2 200,0  тыс. рублей или 100%.</t>
  </si>
  <si>
    <t xml:space="preserve">Из бюджета  района перечислено  257 490,1 тыс.рублей:                                                                                                                                                                                                                                                                                                                                                                                                                                                                                                                                                                                                        -поселениям района перечислена дотация на поддержку мер по обеспечению сбалансированности бюджетов  в сумме                                                                                                                   244 303,2  тыс.рублей;                                                                                                                                                                                                                                                                            -на дорожное хозяйство за счет акцизов на нефтепродукты в сумме  9 681,0 тыс.рублей.                                                                                                                   -на содержание подъездных дорог (полномочия,                                                                                                                                                                                                                                 делегированные районом поселениям) в сумме 3 220,4 тыс. рублей на дорожное хозяйство (полномочия,                                                 -делегированные поселениями району) в сумме 198,0 тыс. рублей.
-перечислены иные межбюджетные трансферты на содержание ОМС в сумме 87,5 тыс. рублей.                                                                                                                                                                                                                                                                                                                                                                                               </t>
  </si>
  <si>
    <r>
      <rPr>
        <b/>
        <sz val="18"/>
        <rFont val="Times New Roman"/>
        <family val="1"/>
        <charset val="204"/>
      </rPr>
      <t xml:space="preserve">Из бюджета автономного округа перечислено в сумме                                                                                                                                                                                                                                  59 026,4 тыс.рублей:   </t>
    </r>
    <r>
      <rPr>
        <sz val="18"/>
        <rFont val="Times New Roman"/>
        <family val="1"/>
        <charset val="204"/>
      </rPr>
      <t xml:space="preserve">                                                                                                                                                                                                                                                               -перечислена дотация на выравнивание бюджетной обеспеченности  поселениям района.</t>
    </r>
  </si>
  <si>
    <r>
      <rPr>
        <b/>
        <sz val="18"/>
        <rFont val="Times New Roman"/>
        <family val="1"/>
        <charset val="204"/>
      </rPr>
      <t xml:space="preserve">Исполнение составило в сумме  59 026,4 тыс.рублей                                                                                                                                                                                                                                                                                 или 33 %, в том числе:                                                                                                                                                                                                                                                                                   </t>
    </r>
    <r>
      <rPr>
        <sz val="18"/>
        <rFont val="Times New Roman"/>
        <family val="1"/>
        <charset val="204"/>
      </rPr>
      <t xml:space="preserve">                                                                                                                                                                                              </t>
    </r>
    <r>
      <rPr>
        <i/>
        <u/>
        <sz val="14"/>
        <rFont val="Times New Roman"/>
        <family val="1"/>
        <charset val="204"/>
      </rPr>
      <t/>
    </r>
  </si>
  <si>
    <r>
      <rPr>
        <b/>
        <sz val="18"/>
        <rFont val="Times New Roman"/>
        <family val="1"/>
        <charset val="204"/>
      </rPr>
      <t xml:space="preserve">Из бюджета автономного округа перечислены:        </t>
    </r>
    <r>
      <rPr>
        <sz val="18"/>
        <rFont val="Times New Roman"/>
        <family val="1"/>
        <charset val="204"/>
      </rPr>
      <t xml:space="preserve">                                                                                                                                                                                                                                        -иные межбюджетные трансферты (наказы избирателей) в сумме 635,0 тыс.рублей. (оказание финпомощи МКУ "Этнографический парк - музей на благоустройство дома музея Вэллы" в с.п. Варьеган  и МКУ "Культурно-спортивному центру" с.п. Ваховск на приобретение спротинвентаря и спортэкипировки. </t>
    </r>
  </si>
  <si>
    <t xml:space="preserve">На 01.07.2016 года уточненный план  по муниципальной программе составил в сумме  862 662,8 тыс. рублей, исполнение составило в сумме 330 616,8 тыс. рублей или 38,3 %, в том числе:      </t>
  </si>
  <si>
    <t xml:space="preserve">Из бюджета  района перечислено  257 490,1 тыс.рублей или 36,8%:                                                                                                                                                                                                                                                                                                                                                                                                                                                                                                                                                                                                        -поселениям района перечислена дотация на поддержку мер по обеспечению сбалансированности бюджетов  в сумме                                                                                                                   244 303,2  тыс.рублей;                                                                                                                                                                                                                                                                            -на дорожное хозяйство за счет акцизов на нефтепродукты в сумме  9 681,0 тыс.рублей.                                                                                                                   -на содержание подъездных дорог (полномочия,                                                                                                                                                                                                                                 делегированные районом поселениям) в сумме 3 220,4 тыс. рублей на дорожное хозяйство (полномочия,                                                 -делегированные поселениями району) в сумме 198,0 тыс. рублей.
-перечислены иные межбюджетные трансферты на содержание ОМС в сумме 87,5 тыс. рублей.                                                                                                                                                                                                                                                                                                                                                                                               </t>
  </si>
  <si>
    <r>
      <rPr>
        <b/>
        <sz val="12"/>
        <rFont val="Times New Roman"/>
        <family val="1"/>
        <charset val="204"/>
      </rPr>
      <t xml:space="preserve">Подпрограмма 1        </t>
    </r>
    <r>
      <rPr>
        <sz val="12"/>
        <rFont val="Times New Roman"/>
        <family val="1"/>
        <charset val="204"/>
      </rPr>
      <t xml:space="preserve">                                                                                                                                                              </t>
    </r>
    <r>
      <rPr>
        <b/>
        <sz val="12"/>
        <rFont val="Times New Roman"/>
        <family val="1"/>
        <charset val="204"/>
      </rPr>
      <t xml:space="preserve">Из средств федерального бюджета перечислено в сумме 3 304,8 тыс. рублей или 85%:    </t>
    </r>
    <r>
      <rPr>
        <sz val="12"/>
        <rFont val="Times New Roman"/>
        <family val="1"/>
        <charset val="204"/>
      </rPr>
      <t xml:space="preserve">                                                                                                                                                                                                                                                                                                                                                                                                                                                                                                                                                                                                    -поселениям района перечислена субвенция на осуществление полномочий по первичному воинскому учету на территориях, где отсутствуют военные комиссариаты.                                                                                                                        </t>
    </r>
    <r>
      <rPr>
        <b/>
        <sz val="12"/>
        <rFont val="Times New Roman"/>
        <family val="1"/>
        <charset val="204"/>
      </rPr>
      <t xml:space="preserve">Из бюджета автономного округа перечислено 69 821,9 тыс. рублей или 44%:        </t>
    </r>
    <r>
      <rPr>
        <sz val="12"/>
        <rFont val="Times New Roman"/>
        <family val="1"/>
        <charset val="204"/>
      </rPr>
      <t xml:space="preserve">                                                                                                                                                                                                                                                                                                                                              -перечислена дотация на выравнивание бюджетной обеспеченности  поселениям района в сумме  59 026,4 тыс.рублей.                                                                                                                                                                                                                         -субвенции на осуществление федеральных полномочий по ЗАГС в сумме 154,0 тыс.рублей.                                                                                                                                                    -иные межбюджетные трансферты (в рамках программы «Содействие занятости» в сумме 906,5 тыс. рублей.                                                                                                                                                                                               -иные межбюджетные трансферты на подготовку к юбилейным датам муниципальных образований района в сумме 2 200,0 тыс. рублей.                                                                                                                                                                                                   -иные межбюджетные трансферты (наказы избирателей) в сумме 635,0 тыс.рублей.                                                                                                                             -резерва на исполнение Указов Президента Российской Федерации от 07.05.2012 года № 597, от 01.06.2012 № 761  в сумме 6 900,0 тыс.рублей.                                                                                                                                                                                                                                                                                                                                                             </t>
    </r>
    <r>
      <rPr>
        <b/>
        <sz val="12"/>
        <rFont val="Times New Roman"/>
        <family val="1"/>
        <charset val="204"/>
      </rPr>
      <t xml:space="preserve">      Из бюджета  района перечислено  257 408,1 тыс.рублей или 36,8%:                                                                                                                                                                                                                                                                                                                                                                                                                                                                                                                                                                                                        </t>
    </r>
    <r>
      <rPr>
        <sz val="12"/>
        <rFont val="Times New Roman"/>
        <family val="1"/>
        <charset val="204"/>
      </rPr>
      <t xml:space="preserve">-поселениям района перечислена дотация на поддержку мер по обеспечению сбалансированности бюджетов  в сумме                                                                                                                                                                                                                                    244 303,2  тыс.рублей;                                                                                                                                                                                                                                                                            -на дорожное хозяйство за счет акцизов на нефтепродукты в сумме  9 681,0 тыс.рублей.                                                                                                                   -на содержание подъездных дорог (полномочия,                                                                                                                                                                                                                                 делегированные районом поселениям) в сумме 3 220,4 тыс. рублей на дорожное хозяйство (полномочия,                                                 -делегированные поселениями району) в сумме 198,0 тыс. рублей.
-перечислены иные межбюджетные трансферты на содержание ОМС в сумме 87,5 тыс. рублей.                                                                                                                                                                                                                                                                                                                                                                                               </t>
    </r>
  </si>
  <si>
    <r>
      <rPr>
        <b/>
        <sz val="12"/>
        <rFont val="Times New Roman"/>
        <family val="1"/>
        <charset val="204"/>
      </rPr>
      <t xml:space="preserve">Подпрограмма 2 </t>
    </r>
    <r>
      <rPr>
        <sz val="12"/>
        <rFont val="Times New Roman"/>
        <family val="1"/>
        <charset val="204"/>
      </rPr>
      <t xml:space="preserve">План по подпрограмме на 01.07.2016 составляет 102 587,0 тыс. рублей, расходы по резервным средствам, запланированным в данной подпрограмме не предусматриваются.                                                                                                                                                                                                                                                                                                                                                                                                                                                                                                                                                                            </t>
    </r>
    <r>
      <rPr>
        <b/>
        <sz val="12"/>
        <rFont val="Times New Roman"/>
        <family val="1"/>
        <charset val="204"/>
      </rPr>
      <t/>
    </r>
  </si>
  <si>
    <t xml:space="preserve">Заместитель начальника 
отдела расходов бюджета департамента финансов администрации Нижневартовского района    </t>
  </si>
  <si>
    <t>тел. 8 (3466) 49-86-53</t>
  </si>
  <si>
    <t xml:space="preserve">Нестеренко  Юлия Артемовна  </t>
  </si>
  <si>
    <t>___________</t>
  </si>
  <si>
    <t>дотаций на поддержку мер по обеспечению сбалансированности местных бюджетов (да/нет; 1/0)</t>
  </si>
  <si>
    <t>иных межбюджетных трансфертов из дорожного фонда района (да/нет; 1/0)</t>
  </si>
  <si>
    <t>дотаций выделяемых на поощрение достижения высоких показателей качества организации и осуществления бюджетного процесса в поселениях района (да/нет; 1/0)</t>
  </si>
  <si>
    <t>Размещение в сети Интернет результатов мониторинга и оценки качества организации и осуществления бюджетного процесса в поселениях района, их рейтинга и распределение по ним дотаций (да/нет; 1/0)</t>
  </si>
  <si>
    <t>Своевременность перечисления межбюджетных трансфертов (включая субвенции, субсидии, иные межбюджетные трансферты из вышестоящих бюджетов) поселениям района (да/нет; 1/0)</t>
  </si>
  <si>
    <t>Отсутствие просроченной кредиторской задолженности в бюджетах поселений района по выплате заработной платы и оплате коммунальных услуг (да/нет; 1/0)</t>
  </si>
  <si>
    <r>
      <t xml:space="preserve">                                             _________    </t>
    </r>
    <r>
      <rPr>
        <sz val="12"/>
        <rFont val="Times New Roman"/>
        <family val="1"/>
        <charset val="204"/>
      </rPr>
      <t xml:space="preserve">Нестеренко Юлия Артемовна              </t>
    </r>
  </si>
  <si>
    <t>Показатель за 2015 год будет рассчитана в 3 квартале 2016 года</t>
  </si>
  <si>
    <t>2015 года -30</t>
  </si>
  <si>
    <t xml:space="preserve">2015 год -4 </t>
  </si>
</sst>
</file>

<file path=xl/styles.xml><?xml version="1.0" encoding="utf-8"?>
<styleSheet xmlns="http://schemas.openxmlformats.org/spreadsheetml/2006/main">
  <numFmts count="8">
    <numFmt numFmtId="41" formatCode="_-* #,##0_р_._-;\-* #,##0_р_._-;_-* &quot;-&quot;_р_._-;_-@_-"/>
    <numFmt numFmtId="43" formatCode="_-* #,##0.00_р_._-;\-* #,##0.00_р_._-;_-* &quot;-&quot;??_р_._-;_-@_-"/>
    <numFmt numFmtId="164" formatCode="0.0"/>
    <numFmt numFmtId="165" formatCode="#,##0.0"/>
    <numFmt numFmtId="166" formatCode="#,##0.0_ ;\-#,##0.0\ "/>
    <numFmt numFmtId="167" formatCode="#,##0.000"/>
    <numFmt numFmtId="168" formatCode="_-* #,##0.0_р_._-;\-* #,##0.0_р_._-;_-* &quot;-&quot;?_р_._-;_-@_-"/>
    <numFmt numFmtId="169" formatCode="0.0%"/>
  </numFmts>
  <fonts count="55">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8"/>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sz val="14"/>
      <color theme="1"/>
      <name val="Times New Roman"/>
      <family val="1"/>
      <charset val="204"/>
    </font>
    <font>
      <b/>
      <sz val="14"/>
      <name val="Times New Roman"/>
      <family val="1"/>
      <charset val="204"/>
    </font>
    <font>
      <b/>
      <sz val="14"/>
      <color theme="1"/>
      <name val="Times New Roman"/>
      <family val="1"/>
      <charset val="204"/>
    </font>
    <font>
      <b/>
      <sz val="14"/>
      <color indexed="8"/>
      <name val="Times New Roman"/>
      <family val="1"/>
      <charset val="204"/>
    </font>
    <font>
      <sz val="16"/>
      <name val="Times New Roman"/>
      <family val="1"/>
      <charset val="204"/>
    </font>
    <font>
      <b/>
      <sz val="16"/>
      <name val="Times New Roman"/>
      <family val="1"/>
      <charset val="204"/>
    </font>
    <font>
      <sz val="16"/>
      <color theme="1"/>
      <name val="Times New Roman"/>
      <family val="1"/>
      <charset val="204"/>
    </font>
    <font>
      <b/>
      <sz val="18"/>
      <name val="Times New Roman"/>
      <family val="1"/>
      <charset val="204"/>
    </font>
    <font>
      <b/>
      <sz val="18"/>
      <color theme="1"/>
      <name val="Calibri"/>
      <family val="2"/>
      <charset val="204"/>
      <scheme val="minor"/>
    </font>
    <font>
      <sz val="20"/>
      <name val="Times New Roman"/>
      <family val="1"/>
      <charset val="204"/>
    </font>
    <font>
      <i/>
      <u/>
      <sz val="14"/>
      <name val="Times New Roman"/>
      <family val="1"/>
      <charset val="204"/>
    </font>
    <font>
      <u/>
      <sz val="14"/>
      <name val="Times New Roman"/>
      <family val="1"/>
      <charset val="204"/>
    </font>
    <font>
      <sz val="18"/>
      <color theme="1"/>
      <name val="Times New Roman"/>
      <family val="1"/>
      <charset val="204"/>
    </font>
    <font>
      <sz val="18"/>
      <name val="Times New Roman"/>
      <family val="1"/>
      <charset val="204"/>
    </font>
    <font>
      <b/>
      <sz val="20"/>
      <color theme="1"/>
      <name val="Times New Roman"/>
      <family val="1"/>
      <charset val="204"/>
    </font>
    <font>
      <b/>
      <sz val="10"/>
      <color theme="1"/>
      <name val="Times New Roman"/>
      <family val="1"/>
      <charset val="204"/>
    </font>
    <font>
      <i/>
      <sz val="18"/>
      <name val="Times New Roman"/>
      <family val="1"/>
      <charset val="204"/>
    </font>
    <font>
      <sz val="18"/>
      <name val="Calibri"/>
      <family val="2"/>
      <charset val="204"/>
      <scheme val="minor"/>
    </font>
    <font>
      <b/>
      <i/>
      <sz val="18"/>
      <name val="Times New Roman"/>
      <family val="1"/>
      <charset val="204"/>
    </font>
    <font>
      <b/>
      <sz val="18"/>
      <color rgb="FF000000"/>
      <name val="Times New Roman"/>
      <family val="1"/>
      <charset val="204"/>
    </font>
    <font>
      <b/>
      <sz val="18"/>
      <color theme="1"/>
      <name val="Times New Roman"/>
      <family val="1"/>
      <charset val="204"/>
    </font>
    <font>
      <sz val="18"/>
      <color rgb="FF000000"/>
      <name val="Times New Roman"/>
      <family val="1"/>
      <charset val="204"/>
    </font>
    <font>
      <b/>
      <sz val="8"/>
      <color indexed="81"/>
      <name val="Tahoma"/>
      <family val="2"/>
      <charset val="204"/>
    </font>
    <font>
      <sz val="8"/>
      <color indexed="81"/>
      <name val="Tahoma"/>
      <family val="2"/>
      <charset val="204"/>
    </font>
    <font>
      <b/>
      <u/>
      <sz val="16"/>
      <name val="Times New Roman"/>
      <family val="1"/>
      <charset val="204"/>
    </font>
    <font>
      <b/>
      <sz val="22"/>
      <name val="Times New Roman"/>
      <family val="1"/>
      <charset val="204"/>
    </font>
    <font>
      <b/>
      <sz val="28"/>
      <name val="Times New Roman"/>
      <family val="1"/>
      <charset val="204"/>
    </font>
    <font>
      <b/>
      <sz val="26"/>
      <color theme="1"/>
      <name val="Times New Roman"/>
      <family val="1"/>
      <charset val="204"/>
    </font>
    <font>
      <b/>
      <sz val="26"/>
      <name val="Times New Roman"/>
      <family val="1"/>
      <charset val="204"/>
    </font>
    <font>
      <sz val="22"/>
      <name val="Times New Roman"/>
      <family val="1"/>
      <charset val="204"/>
    </font>
    <font>
      <sz val="22"/>
      <color theme="1"/>
      <name val="Times New Roman"/>
      <family val="1"/>
      <charset val="204"/>
    </font>
    <font>
      <b/>
      <sz val="9"/>
      <color indexed="81"/>
      <name val="Tahoma"/>
      <family val="2"/>
      <charset val="204"/>
    </font>
    <font>
      <sz val="9"/>
      <color indexed="81"/>
      <name val="Tahoma"/>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s>
  <cellStyleXfs count="3">
    <xf numFmtId="0" fontId="0" fillId="0" borderId="0"/>
    <xf numFmtId="0" fontId="14" fillId="0" borderId="0"/>
    <xf numFmtId="43" fontId="13" fillId="0" borderId="0" applyFont="0" applyFill="0" applyBorder="0" applyAlignment="0" applyProtection="0"/>
  </cellStyleXfs>
  <cellXfs count="745">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6"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7"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7"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6"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justify" vertical="top"/>
    </xf>
    <xf numFmtId="0" fontId="3" fillId="0" borderId="0" xfId="0" applyFont="1" applyFill="1" applyBorder="1" applyAlignment="1" applyProtection="1">
      <alignment horizontal="justify" vertical="top"/>
    </xf>
    <xf numFmtId="0" fontId="3" fillId="0" borderId="0" xfId="0" applyFont="1" applyFill="1" applyAlignment="1" applyProtection="1">
      <alignment vertical="center"/>
    </xf>
    <xf numFmtId="0" fontId="3" fillId="0" borderId="0" xfId="0" applyFont="1" applyFill="1" applyBorder="1" applyAlignment="1" applyProtection="1">
      <alignment vertical="center" wrapText="1"/>
    </xf>
    <xf numFmtId="164" fontId="3" fillId="0" borderId="0" xfId="2" applyNumberFormat="1" applyFont="1" applyFill="1" applyBorder="1" applyAlignment="1" applyProtection="1">
      <alignment vertical="center" wrapText="1"/>
    </xf>
    <xf numFmtId="164" fontId="3" fillId="0" borderId="0" xfId="0" applyNumberFormat="1"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166" fontId="3" fillId="0" borderId="0" xfId="0" applyNumberFormat="1" applyFont="1" applyFill="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20" fillId="0" borderId="0" xfId="0" applyFont="1" applyFill="1" applyAlignment="1" applyProtection="1">
      <alignment vertical="center"/>
    </xf>
    <xf numFmtId="164" fontId="20" fillId="0" borderId="0" xfId="2" applyNumberFormat="1" applyFont="1" applyFill="1" applyBorder="1" applyAlignment="1" applyProtection="1">
      <alignment vertical="center" wrapText="1"/>
    </xf>
    <xf numFmtId="164" fontId="20" fillId="0" borderId="0" xfId="0" applyNumberFormat="1" applyFont="1" applyFill="1" applyBorder="1" applyAlignment="1" applyProtection="1">
      <alignment horizontal="left"/>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20" fillId="0" borderId="0" xfId="0" applyFont="1" applyFill="1" applyBorder="1" applyAlignment="1" applyProtection="1">
      <alignment vertical="center"/>
    </xf>
    <xf numFmtId="0" fontId="19" fillId="0" borderId="0" xfId="0" applyFont="1" applyFill="1" applyAlignment="1" applyProtection="1">
      <alignment vertical="center"/>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164" fontId="19" fillId="0" borderId="0" xfId="2" applyNumberFormat="1" applyFont="1" applyFill="1" applyBorder="1" applyAlignment="1" applyProtection="1">
      <alignment vertical="center" wrapText="1"/>
    </xf>
    <xf numFmtId="0" fontId="22" fillId="0" borderId="0" xfId="0" applyFont="1"/>
    <xf numFmtId="0" fontId="20" fillId="0" borderId="0" xfId="0" applyFont="1" applyFill="1" applyBorder="1" applyAlignment="1" applyProtection="1">
      <alignment horizontal="left"/>
    </xf>
    <xf numFmtId="0" fontId="22" fillId="0" borderId="0" xfId="0" applyNumberFormat="1" applyFont="1" applyAlignment="1">
      <alignment horizontal="center"/>
    </xf>
    <xf numFmtId="0" fontId="22" fillId="0" borderId="0" xfId="0" applyFont="1" applyFill="1" applyAlignment="1">
      <alignment horizontal="right"/>
    </xf>
    <xf numFmtId="0" fontId="22" fillId="0" borderId="0" xfId="0" applyNumberFormat="1" applyFont="1" applyBorder="1" applyAlignment="1">
      <alignment horizontal="center"/>
    </xf>
    <xf numFmtId="0" fontId="22" fillId="0" borderId="6" xfId="0" applyNumberFormat="1" applyFont="1" applyBorder="1" applyAlignment="1">
      <alignment horizontal="center"/>
    </xf>
    <xf numFmtId="0" fontId="20" fillId="0" borderId="1" xfId="0" applyFont="1" applyFill="1" applyBorder="1" applyAlignment="1">
      <alignment horizontal="left" vertical="top" wrapText="1"/>
    </xf>
    <xf numFmtId="4" fontId="20" fillId="0" borderId="1" xfId="0" applyNumberFormat="1" applyFont="1" applyFill="1" applyBorder="1" applyAlignment="1">
      <alignment horizontal="left" vertical="top" wrapText="1"/>
    </xf>
    <xf numFmtId="4" fontId="22" fillId="0" borderId="1" xfId="0" applyNumberFormat="1" applyFont="1" applyFill="1" applyBorder="1" applyAlignment="1">
      <alignment horizontal="left" vertical="top"/>
    </xf>
    <xf numFmtId="0" fontId="20" fillId="0" borderId="8" xfId="0" applyFont="1" applyFill="1" applyBorder="1" applyAlignment="1">
      <alignment horizontal="left" vertical="top" wrapText="1"/>
    </xf>
    <xf numFmtId="0" fontId="22" fillId="0" borderId="0" xfId="0" applyFont="1" applyFill="1"/>
    <xf numFmtId="0" fontId="22" fillId="0" borderId="0" xfId="0" applyNumberFormat="1" applyFont="1" applyAlignment="1">
      <alignment horizontal="left"/>
    </xf>
    <xf numFmtId="0" fontId="20" fillId="0" borderId="0" xfId="0" applyFont="1" applyFill="1" applyBorder="1" applyAlignment="1" applyProtection="1">
      <alignment horizontal="left"/>
    </xf>
    <xf numFmtId="43" fontId="19" fillId="0" borderId="1" xfId="2" applyFont="1" applyFill="1" applyBorder="1" applyAlignment="1">
      <alignment horizontal="left" vertical="top" wrapText="1"/>
    </xf>
    <xf numFmtId="0" fontId="21"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NumberFormat="1" applyFont="1" applyBorder="1" applyAlignment="1">
      <alignment horizontal="center" vertical="top"/>
    </xf>
    <xf numFmtId="0" fontId="21" fillId="0" borderId="1" xfId="0" applyNumberFormat="1" applyFont="1" applyBorder="1" applyAlignment="1">
      <alignment horizontal="center" vertical="top"/>
    </xf>
    <xf numFmtId="41" fontId="19" fillId="0" borderId="1" xfId="2" applyNumberFormat="1" applyFont="1" applyFill="1" applyBorder="1" applyAlignment="1">
      <alignment horizontal="left" vertical="top" wrapText="1"/>
    </xf>
    <xf numFmtId="0" fontId="21" fillId="0" borderId="0" xfId="0" applyFont="1" applyFill="1" applyAlignment="1">
      <alignment horizontal="center" vertical="center"/>
    </xf>
    <xf numFmtId="0" fontId="26" fillId="0" borderId="0" xfId="0" applyFont="1" applyFill="1" applyAlignment="1" applyProtection="1">
      <alignment vertical="center"/>
    </xf>
    <xf numFmtId="0" fontId="26" fillId="0" borderId="0" xfId="0" applyFont="1" applyFill="1" applyAlignment="1" applyProtection="1">
      <alignment horizontal="left" vertical="center"/>
    </xf>
    <xf numFmtId="164" fontId="26" fillId="0" borderId="0" xfId="2" applyNumberFormat="1" applyFont="1" applyFill="1" applyBorder="1" applyAlignment="1" applyProtection="1">
      <alignment vertical="center" wrapText="1"/>
    </xf>
    <xf numFmtId="0" fontId="26" fillId="0" borderId="0" xfId="0" applyFont="1" applyFill="1" applyBorder="1" applyAlignment="1" applyProtection="1">
      <alignment vertical="center"/>
    </xf>
    <xf numFmtId="164" fontId="3" fillId="0" borderId="0" xfId="0" applyNumberFormat="1" applyFont="1" applyFill="1" applyBorder="1" applyAlignment="1">
      <alignment horizontal="justify" vertical="center" wrapText="1"/>
    </xf>
    <xf numFmtId="0" fontId="3" fillId="0" borderId="0" xfId="0" applyFont="1" applyFill="1" applyBorder="1" applyAlignment="1">
      <alignment horizontal="justify" vertical="center"/>
    </xf>
    <xf numFmtId="0" fontId="19" fillId="0" borderId="0" xfId="0" applyFont="1" applyFill="1" applyBorder="1" applyAlignment="1">
      <alignment horizontal="justify" vertical="center"/>
    </xf>
    <xf numFmtId="0" fontId="19" fillId="0" borderId="0" xfId="0" applyFont="1" applyFill="1" applyBorder="1" applyAlignment="1" applyProtection="1">
      <alignment horizontal="left" vertical="center"/>
    </xf>
    <xf numFmtId="3" fontId="6" fillId="0" borderId="0" xfId="0" applyNumberFormat="1" applyFont="1" applyFill="1" applyAlignment="1">
      <alignment horizontal="center" vertical="center"/>
    </xf>
    <xf numFmtId="0" fontId="19" fillId="0" borderId="0" xfId="0" applyFont="1" applyFill="1" applyAlignment="1">
      <alignment vertical="center"/>
    </xf>
    <xf numFmtId="3" fontId="3" fillId="0" borderId="0" xfId="0" applyNumberFormat="1" applyFont="1" applyFill="1" applyAlignment="1">
      <alignment horizontal="center" vertical="center"/>
    </xf>
    <xf numFmtId="0" fontId="3" fillId="0" borderId="0" xfId="0" applyFont="1" applyFill="1" applyAlignment="1">
      <alignment vertical="center"/>
    </xf>
    <xf numFmtId="0" fontId="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6" fillId="0" borderId="0" xfId="0" applyFont="1" applyFill="1" applyBorder="1" applyAlignment="1">
      <alignment horizontal="justify" vertical="center" wrapText="1"/>
    </xf>
    <xf numFmtId="0" fontId="21" fillId="0" borderId="0" xfId="0" applyFont="1" applyFill="1" applyBorder="1" applyAlignment="1">
      <alignment horizontal="justify" vertical="center" wrapText="1"/>
    </xf>
    <xf numFmtId="168" fontId="19" fillId="0" borderId="1" xfId="2" applyNumberFormat="1" applyFont="1" applyFill="1" applyBorder="1" applyAlignment="1" applyProtection="1">
      <alignment horizontal="center" vertical="center" wrapText="1"/>
    </xf>
    <xf numFmtId="10" fontId="19" fillId="0" borderId="1" xfId="2" applyNumberFormat="1" applyFont="1" applyFill="1" applyBorder="1" applyAlignment="1" applyProtection="1">
      <alignment horizontal="center" vertical="center" wrapText="1"/>
    </xf>
    <xf numFmtId="10" fontId="19" fillId="0" borderId="1" xfId="2" applyNumberFormat="1" applyFont="1" applyFill="1" applyBorder="1" applyAlignment="1" applyProtection="1">
      <alignment vertical="center" wrapText="1"/>
    </xf>
    <xf numFmtId="164" fontId="19" fillId="0" borderId="1" xfId="2" applyNumberFormat="1" applyFont="1" applyFill="1" applyBorder="1" applyAlignment="1" applyProtection="1">
      <alignment vertical="center" wrapText="1"/>
    </xf>
    <xf numFmtId="9" fontId="19" fillId="0" borderId="1" xfId="2" applyNumberFormat="1" applyFont="1" applyFill="1" applyBorder="1" applyAlignment="1" applyProtection="1">
      <alignment vertical="center" wrapText="1"/>
    </xf>
    <xf numFmtId="168" fontId="19" fillId="0" borderId="1" xfId="2" applyNumberFormat="1" applyFont="1" applyFill="1" applyBorder="1" applyAlignment="1" applyProtection="1">
      <alignment vertical="center" wrapText="1"/>
    </xf>
    <xf numFmtId="168" fontId="19" fillId="3" borderId="1" xfId="2" applyNumberFormat="1" applyFont="1" applyFill="1" applyBorder="1" applyAlignment="1" applyProtection="1">
      <alignment vertical="center" wrapText="1"/>
    </xf>
    <xf numFmtId="9" fontId="19" fillId="0" borderId="1" xfId="2" applyNumberFormat="1" applyFont="1" applyFill="1" applyBorder="1" applyAlignment="1" applyProtection="1">
      <alignment horizontal="center" vertical="center" wrapText="1"/>
    </xf>
    <xf numFmtId="168" fontId="19" fillId="3" borderId="1" xfId="2" applyNumberFormat="1" applyFont="1" applyFill="1" applyBorder="1" applyAlignment="1" applyProtection="1">
      <alignment horizontal="center" vertical="center" wrapText="1"/>
    </xf>
    <xf numFmtId="164" fontId="19" fillId="0" borderId="1"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vertical="center"/>
    </xf>
    <xf numFmtId="0" fontId="3" fillId="0" borderId="41" xfId="0" applyFont="1" applyFill="1" applyBorder="1" applyAlignment="1" applyProtection="1">
      <alignment vertical="center"/>
    </xf>
    <xf numFmtId="0" fontId="3" fillId="0" borderId="36" xfId="0" applyFont="1" applyFill="1" applyBorder="1" applyAlignment="1" applyProtection="1">
      <alignment vertical="center"/>
    </xf>
    <xf numFmtId="0" fontId="3" fillId="0" borderId="25" xfId="0" applyFont="1" applyFill="1" applyBorder="1" applyAlignment="1" applyProtection="1">
      <alignment vertical="center"/>
    </xf>
    <xf numFmtId="0" fontId="3" fillId="3" borderId="0" xfId="0" applyFont="1" applyFill="1" applyBorder="1" applyAlignment="1" applyProtection="1">
      <alignment vertical="center"/>
    </xf>
    <xf numFmtId="164" fontId="29" fillId="0" borderId="10" xfId="0" applyNumberFormat="1" applyFont="1" applyFill="1" applyBorder="1" applyAlignment="1" applyProtection="1">
      <alignment horizontal="center" vertical="top" wrapText="1"/>
    </xf>
    <xf numFmtId="10" fontId="29" fillId="0" borderId="10" xfId="0" applyNumberFormat="1" applyFont="1" applyFill="1" applyBorder="1" applyAlignment="1" applyProtection="1">
      <alignment horizontal="center" vertical="top" wrapText="1"/>
    </xf>
    <xf numFmtId="164" fontId="29" fillId="3" borderId="10" xfId="0" applyNumberFormat="1" applyFont="1" applyFill="1" applyBorder="1" applyAlignment="1" applyProtection="1">
      <alignment horizontal="center" vertical="top" wrapText="1"/>
    </xf>
    <xf numFmtId="10" fontId="29" fillId="3" borderId="10" xfId="0" applyNumberFormat="1" applyFont="1" applyFill="1" applyBorder="1" applyAlignment="1" applyProtection="1">
      <alignment horizontal="center" vertical="top" wrapText="1"/>
    </xf>
    <xf numFmtId="0" fontId="19" fillId="0" borderId="47" xfId="0" applyNumberFormat="1" applyFont="1" applyFill="1" applyBorder="1" applyAlignment="1" applyProtection="1">
      <alignment horizontal="center" vertical="center" wrapText="1"/>
    </xf>
    <xf numFmtId="0" fontId="19" fillId="0" borderId="48" xfId="0" applyNumberFormat="1" applyFont="1" applyFill="1" applyBorder="1" applyAlignment="1" applyProtection="1">
      <alignment horizontal="center" vertical="center" wrapText="1"/>
    </xf>
    <xf numFmtId="1" fontId="19" fillId="0" borderId="48" xfId="0" applyNumberFormat="1" applyFont="1" applyFill="1" applyBorder="1" applyAlignment="1" applyProtection="1">
      <alignment horizontal="center" vertical="center" wrapText="1"/>
    </xf>
    <xf numFmtId="0" fontId="19" fillId="3" borderId="48" xfId="0" applyNumberFormat="1" applyFont="1" applyFill="1" applyBorder="1" applyAlignment="1" applyProtection="1">
      <alignment horizontal="center" vertical="center" wrapText="1"/>
    </xf>
    <xf numFmtId="1" fontId="19" fillId="3" borderId="48" xfId="0" applyNumberFormat="1" applyFont="1" applyFill="1" applyBorder="1" applyAlignment="1" applyProtection="1">
      <alignment horizontal="center" vertical="center" wrapText="1"/>
    </xf>
    <xf numFmtId="0" fontId="19" fillId="0" borderId="49" xfId="0" applyFont="1" applyFill="1" applyBorder="1" applyAlignment="1" applyProtection="1">
      <alignment horizontal="center" vertical="center"/>
    </xf>
    <xf numFmtId="0" fontId="17" fillId="0" borderId="0" xfId="0" applyFont="1" applyFill="1" applyBorder="1" applyAlignment="1" applyProtection="1">
      <alignment vertical="top" wrapText="1"/>
    </xf>
    <xf numFmtId="0" fontId="28" fillId="0" borderId="0" xfId="0" applyFont="1" applyBorder="1" applyAlignment="1"/>
    <xf numFmtId="0" fontId="26" fillId="0" borderId="0" xfId="0" applyFont="1" applyFill="1" applyBorder="1" applyAlignment="1">
      <alignment horizontal="justify"/>
    </xf>
    <xf numFmtId="3" fontId="26" fillId="0" borderId="0" xfId="0" applyNumberFormat="1" applyFont="1" applyAlignment="1"/>
    <xf numFmtId="0" fontId="28" fillId="0" borderId="0" xfId="0" applyFont="1" applyFill="1" applyBorder="1" applyAlignment="1">
      <alignment wrapText="1"/>
    </xf>
    <xf numFmtId="0" fontId="28" fillId="0" borderId="0" xfId="0" applyFont="1" applyAlignment="1"/>
    <xf numFmtId="164" fontId="26" fillId="0" borderId="0" xfId="0" applyNumberFormat="1"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168" fontId="18" fillId="0" borderId="0" xfId="2" applyNumberFormat="1" applyFont="1" applyFill="1" applyBorder="1" applyAlignment="1" applyProtection="1">
      <alignment vertical="top" wrapText="1"/>
    </xf>
    <xf numFmtId="0" fontId="26" fillId="0" borderId="0" xfId="0" applyFont="1" applyFill="1"/>
    <xf numFmtId="0" fontId="26" fillId="0" borderId="0" xfId="0" applyFont="1" applyFill="1" applyAlignment="1">
      <alignment vertical="center"/>
    </xf>
    <xf numFmtId="0" fontId="28" fillId="0" borderId="0" xfId="0" applyFont="1" applyFill="1" applyBorder="1" applyAlignment="1">
      <alignment vertical="center" wrapText="1"/>
    </xf>
    <xf numFmtId="0" fontId="19" fillId="0" borderId="0" xfId="0" applyFont="1" applyFill="1" applyBorder="1" applyAlignment="1" applyProtection="1">
      <alignment horizontal="left"/>
    </xf>
    <xf numFmtId="0" fontId="19" fillId="0" borderId="0" xfId="0" applyFont="1" applyFill="1"/>
    <xf numFmtId="0" fontId="21" fillId="0" borderId="0" xfId="0" applyFont="1" applyAlignment="1"/>
    <xf numFmtId="168" fontId="23" fillId="3" borderId="11" xfId="2" applyNumberFormat="1" applyFont="1" applyFill="1" applyBorder="1" applyAlignment="1" applyProtection="1">
      <alignment horizontal="center" vertical="center" wrapText="1"/>
    </xf>
    <xf numFmtId="168" fontId="23" fillId="3" borderId="1" xfId="2" applyNumberFormat="1" applyFont="1" applyFill="1" applyBorder="1" applyAlignment="1" applyProtection="1">
      <alignment horizontal="center" vertical="center" wrapText="1"/>
    </xf>
    <xf numFmtId="168" fontId="20" fillId="2" borderId="5" xfId="2" applyNumberFormat="1" applyFont="1" applyFill="1" applyBorder="1" applyAlignment="1" applyProtection="1">
      <alignment vertical="center" wrapText="1"/>
    </xf>
    <xf numFmtId="168" fontId="23" fillId="2" borderId="11" xfId="2" applyNumberFormat="1" applyFont="1" applyFill="1" applyBorder="1" applyAlignment="1" applyProtection="1">
      <alignment horizontal="center" vertical="center" wrapText="1"/>
    </xf>
    <xf numFmtId="0" fontId="23" fillId="2" borderId="1" xfId="0" applyFont="1" applyFill="1" applyBorder="1" applyAlignment="1" applyProtection="1">
      <alignment vertical="center"/>
    </xf>
    <xf numFmtId="0" fontId="19" fillId="0" borderId="1" xfId="0" applyFont="1" applyFill="1" applyBorder="1" applyAlignment="1" applyProtection="1">
      <alignment vertical="center"/>
    </xf>
    <xf numFmtId="0" fontId="20" fillId="0" borderId="1" xfId="0" applyFont="1" applyFill="1" applyBorder="1" applyAlignment="1" applyProtection="1">
      <alignment vertical="center" wrapText="1"/>
    </xf>
    <xf numFmtId="9" fontId="23" fillId="2" borderId="1" xfId="2" applyNumberFormat="1" applyFont="1" applyFill="1" applyBorder="1" applyAlignment="1" applyProtection="1">
      <alignment horizontal="center" vertical="center" wrapText="1"/>
    </xf>
    <xf numFmtId="168" fontId="23" fillId="2" borderId="1" xfId="2" applyNumberFormat="1" applyFont="1" applyFill="1" applyBorder="1" applyAlignment="1" applyProtection="1">
      <alignment horizontal="center" vertical="center" wrapText="1"/>
    </xf>
    <xf numFmtId="10" fontId="23" fillId="2" borderId="1" xfId="2" applyNumberFormat="1" applyFont="1" applyFill="1" applyBorder="1" applyAlignment="1" applyProtection="1">
      <alignment horizontal="center" vertical="center" wrapText="1"/>
    </xf>
    <xf numFmtId="0" fontId="19" fillId="0" borderId="1" xfId="0" applyFont="1" applyFill="1" applyBorder="1" applyAlignment="1" applyProtection="1">
      <alignment vertical="center" wrapText="1"/>
    </xf>
    <xf numFmtId="9" fontId="23" fillId="2" borderId="1" xfId="2" applyNumberFormat="1" applyFont="1" applyFill="1" applyBorder="1" applyAlignment="1" applyProtection="1">
      <alignment vertical="center" wrapText="1"/>
    </xf>
    <xf numFmtId="168" fontId="23" fillId="2" borderId="1" xfId="2" applyNumberFormat="1" applyFont="1" applyFill="1" applyBorder="1" applyAlignment="1" applyProtection="1">
      <alignment vertical="center" wrapText="1"/>
    </xf>
    <xf numFmtId="9" fontId="20" fillId="2" borderId="1" xfId="2" applyNumberFormat="1" applyFont="1" applyFill="1" applyBorder="1" applyAlignment="1" applyProtection="1">
      <alignment vertical="center" wrapText="1"/>
    </xf>
    <xf numFmtId="10" fontId="23" fillId="2" borderId="1" xfId="2" applyNumberFormat="1" applyFont="1" applyFill="1" applyBorder="1" applyAlignment="1" applyProtection="1">
      <alignment vertical="center" wrapText="1"/>
    </xf>
    <xf numFmtId="2" fontId="19" fillId="0" borderId="1" xfId="2" applyNumberFormat="1"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26" fillId="0" borderId="0" xfId="0" applyFont="1" applyFill="1" applyBorder="1" applyAlignment="1" applyProtection="1">
      <alignment horizontal="left" vertical="center"/>
    </xf>
    <xf numFmtId="0" fontId="31"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6" fillId="0" borderId="0" xfId="0" applyFont="1" applyFill="1" applyBorder="1" applyAlignment="1" applyProtection="1">
      <alignment vertical="center" wrapText="1"/>
    </xf>
    <xf numFmtId="0" fontId="37" fillId="0" borderId="0" xfId="0" applyFont="1" applyFill="1" applyBorder="1" applyAlignment="1" applyProtection="1">
      <alignment horizontal="justify" vertical="center" wrapText="1"/>
    </xf>
    <xf numFmtId="0" fontId="35" fillId="0" borderId="0" xfId="0" applyFont="1" applyFill="1" applyBorder="1" applyAlignment="1" applyProtection="1">
      <alignment vertical="center" wrapText="1"/>
    </xf>
    <xf numFmtId="0" fontId="35" fillId="0" borderId="0" xfId="0" applyFont="1" applyFill="1" applyBorder="1" applyAlignment="1" applyProtection="1">
      <alignment horizontal="left"/>
    </xf>
    <xf numFmtId="0" fontId="35" fillId="0" borderId="0" xfId="0" applyFont="1" applyFill="1" applyAlignment="1" applyProtection="1">
      <alignment vertical="center"/>
    </xf>
    <xf numFmtId="0" fontId="18" fillId="0" borderId="5" xfId="0" applyFont="1" applyFill="1" applyBorder="1" applyAlignment="1">
      <alignment horizontal="left" vertical="top" wrapText="1"/>
    </xf>
    <xf numFmtId="164" fontId="29" fillId="3" borderId="11" xfId="0" applyNumberFormat="1" applyFont="1" applyFill="1" applyBorder="1" applyAlignment="1" applyProtection="1">
      <alignment horizontal="left" vertical="center" wrapText="1"/>
    </xf>
    <xf numFmtId="168" fontId="29" fillId="3" borderId="11" xfId="2" applyNumberFormat="1" applyFont="1" applyFill="1" applyBorder="1" applyAlignment="1" applyProtection="1">
      <alignment horizontal="center" vertical="center" wrapText="1"/>
    </xf>
    <xf numFmtId="169" fontId="29" fillId="3" borderId="1" xfId="2" applyNumberFormat="1" applyFont="1" applyFill="1" applyBorder="1" applyAlignment="1" applyProtection="1">
      <alignment horizontal="center" vertical="center" wrapText="1"/>
    </xf>
    <xf numFmtId="169" fontId="35" fillId="3" borderId="1" xfId="2" applyNumberFormat="1" applyFont="1" applyFill="1" applyBorder="1" applyAlignment="1" applyProtection="1">
      <alignment horizontal="center" vertical="center" wrapText="1"/>
    </xf>
    <xf numFmtId="10" fontId="29" fillId="3" borderId="11" xfId="2" applyNumberFormat="1" applyFont="1" applyFill="1" applyBorder="1" applyAlignment="1" applyProtection="1">
      <alignment horizontal="center" vertical="center" wrapText="1"/>
    </xf>
    <xf numFmtId="9" fontId="29" fillId="3" borderId="1" xfId="2" applyNumberFormat="1" applyFont="1" applyFill="1" applyBorder="1" applyAlignment="1" applyProtection="1">
      <alignment horizontal="center" vertical="center" wrapText="1"/>
    </xf>
    <xf numFmtId="9" fontId="29" fillId="3" borderId="11" xfId="2" applyNumberFormat="1" applyFont="1" applyFill="1" applyBorder="1" applyAlignment="1" applyProtection="1">
      <alignment horizontal="center" vertical="center" wrapText="1"/>
    </xf>
    <xf numFmtId="0" fontId="29" fillId="3" borderId="32" xfId="0" applyFont="1" applyFill="1" applyBorder="1" applyAlignment="1" applyProtection="1">
      <alignment vertical="top" wrapText="1"/>
    </xf>
    <xf numFmtId="164" fontId="29" fillId="3" borderId="1" xfId="0" applyNumberFormat="1" applyFont="1" applyFill="1" applyBorder="1" applyAlignment="1" applyProtection="1">
      <alignment horizontal="left" vertical="center" wrapText="1"/>
    </xf>
    <xf numFmtId="168" fontId="29" fillId="3" borderId="1" xfId="2" applyNumberFormat="1" applyFont="1" applyFill="1" applyBorder="1" applyAlignment="1" applyProtection="1">
      <alignment horizontal="center" vertical="center" wrapText="1"/>
    </xf>
    <xf numFmtId="168" fontId="35" fillId="3" borderId="1" xfId="2" applyNumberFormat="1" applyFont="1" applyFill="1" applyBorder="1" applyAlignment="1" applyProtection="1">
      <alignment horizontal="center" vertical="center" wrapText="1"/>
    </xf>
    <xf numFmtId="10" fontId="29" fillId="3" borderId="1" xfId="2" applyNumberFormat="1" applyFont="1" applyFill="1" applyBorder="1" applyAlignment="1" applyProtection="1">
      <alignment horizontal="center" vertical="center" wrapText="1"/>
    </xf>
    <xf numFmtId="0" fontId="29" fillId="3" borderId="30" xfId="0" applyFont="1" applyFill="1" applyBorder="1" applyAlignment="1" applyProtection="1">
      <alignment vertical="center" wrapText="1"/>
    </xf>
    <xf numFmtId="0" fontId="29" fillId="3" borderId="35" xfId="0" applyFont="1" applyFill="1" applyBorder="1" applyAlignment="1" applyProtection="1">
      <alignment vertical="top" wrapText="1"/>
    </xf>
    <xf numFmtId="164" fontId="29" fillId="3" borderId="10" xfId="0" applyNumberFormat="1" applyFont="1" applyFill="1" applyBorder="1" applyAlignment="1" applyProtection="1">
      <alignment horizontal="left" vertical="center" wrapText="1"/>
    </xf>
    <xf numFmtId="168" fontId="35" fillId="3" borderId="10" xfId="2" applyNumberFormat="1" applyFont="1" applyFill="1" applyBorder="1" applyAlignment="1" applyProtection="1">
      <alignment horizontal="center" vertical="center" wrapText="1"/>
    </xf>
    <xf numFmtId="9" fontId="29" fillId="3" borderId="1" xfId="2" applyNumberFormat="1" applyFont="1" applyFill="1" applyBorder="1" applyAlignment="1" applyProtection="1">
      <alignment horizontal="right" vertical="center" wrapText="1"/>
    </xf>
    <xf numFmtId="168" fontId="35" fillId="3" borderId="1" xfId="2" applyNumberFormat="1" applyFont="1" applyFill="1" applyBorder="1" applyAlignment="1" applyProtection="1">
      <alignment horizontal="right" vertical="center" wrapText="1"/>
    </xf>
    <xf numFmtId="10" fontId="29" fillId="3" borderId="1" xfId="2" applyNumberFormat="1" applyFont="1" applyFill="1" applyBorder="1" applyAlignment="1" applyProtection="1">
      <alignment horizontal="right" vertical="center" wrapText="1"/>
    </xf>
    <xf numFmtId="0" fontId="35" fillId="3" borderId="30" xfId="0" applyFont="1" applyFill="1" applyBorder="1" applyAlignment="1" applyProtection="1">
      <alignment vertical="center" wrapText="1"/>
    </xf>
    <xf numFmtId="164" fontId="29" fillId="3" borderId="12" xfId="0" applyNumberFormat="1" applyFont="1" applyFill="1" applyBorder="1" applyAlignment="1" applyProtection="1">
      <alignment horizontal="left" vertical="center" wrapText="1"/>
    </xf>
    <xf numFmtId="168" fontId="29" fillId="3" borderId="12" xfId="2" applyNumberFormat="1" applyFont="1" applyFill="1" applyBorder="1" applyAlignment="1" applyProtection="1">
      <alignment horizontal="center" vertical="center" wrapText="1"/>
    </xf>
    <xf numFmtId="10" fontId="29" fillId="3" borderId="12" xfId="2" applyNumberFormat="1" applyFont="1" applyFill="1" applyBorder="1" applyAlignment="1" applyProtection="1">
      <alignment horizontal="right" vertical="center" wrapText="1"/>
    </xf>
    <xf numFmtId="168" fontId="35" fillId="3" borderId="12" xfId="2" applyNumberFormat="1" applyFont="1" applyFill="1" applyBorder="1" applyAlignment="1" applyProtection="1">
      <alignment horizontal="right" vertical="center" wrapText="1"/>
    </xf>
    <xf numFmtId="0" fontId="35" fillId="3" borderId="31" xfId="0" applyFont="1" applyFill="1" applyBorder="1" applyAlignment="1" applyProtection="1">
      <alignment vertical="center" wrapText="1"/>
    </xf>
    <xf numFmtId="0" fontId="29" fillId="3" borderId="11" xfId="0" applyFont="1" applyFill="1" applyBorder="1" applyAlignment="1" applyProtection="1">
      <alignment horizontal="left" vertical="center" wrapText="1"/>
    </xf>
    <xf numFmtId="168" fontId="29" fillId="3" borderId="11" xfId="2" applyNumberFormat="1" applyFont="1" applyFill="1" applyBorder="1" applyAlignment="1" applyProtection="1">
      <alignment horizontal="right" vertical="center" wrapText="1"/>
    </xf>
    <xf numFmtId="10" fontId="29" fillId="3" borderId="11" xfId="2" applyNumberFormat="1" applyFont="1" applyFill="1" applyBorder="1" applyAlignment="1" applyProtection="1">
      <alignment horizontal="right" vertical="center" wrapText="1"/>
    </xf>
    <xf numFmtId="0" fontId="35" fillId="3" borderId="34" xfId="0" applyFont="1" applyFill="1" applyBorder="1" applyAlignment="1" applyProtection="1">
      <alignment vertical="center"/>
    </xf>
    <xf numFmtId="0" fontId="35" fillId="3" borderId="1" xfId="0" applyFont="1" applyFill="1" applyBorder="1" applyAlignment="1" applyProtection="1">
      <alignment horizontal="left" vertical="center" wrapText="1"/>
    </xf>
    <xf numFmtId="168" fontId="38" fillId="3" borderId="1" xfId="2" applyNumberFormat="1" applyFont="1" applyFill="1" applyBorder="1" applyAlignment="1" applyProtection="1">
      <alignment horizontal="right" vertical="center" wrapText="1"/>
    </xf>
    <xf numFmtId="0" fontId="35" fillId="3" borderId="35" xfId="0" applyFont="1" applyFill="1" applyBorder="1" applyAlignment="1" applyProtection="1">
      <alignment vertical="center"/>
    </xf>
    <xf numFmtId="10" fontId="35" fillId="3" borderId="1" xfId="2" applyNumberFormat="1" applyFont="1" applyFill="1" applyBorder="1" applyAlignment="1" applyProtection="1">
      <alignment horizontal="right" vertical="center" wrapText="1"/>
    </xf>
    <xf numFmtId="164" fontId="35" fillId="3" borderId="1" xfId="0" applyNumberFormat="1" applyFont="1" applyFill="1" applyBorder="1" applyAlignment="1" applyProtection="1">
      <alignment horizontal="left" vertical="center" wrapText="1"/>
    </xf>
    <xf numFmtId="0" fontId="35" fillId="3" borderId="12" xfId="0" applyFont="1" applyFill="1" applyBorder="1" applyAlignment="1" applyProtection="1">
      <alignment horizontal="left" vertical="center" wrapText="1"/>
    </xf>
    <xf numFmtId="168" fontId="38" fillId="3" borderId="12" xfId="2" applyNumberFormat="1" applyFont="1" applyFill="1" applyBorder="1" applyAlignment="1" applyProtection="1">
      <alignment horizontal="right" vertical="center" wrapText="1"/>
    </xf>
    <xf numFmtId="0" fontId="35" fillId="3" borderId="37" xfId="0" applyFont="1" applyFill="1" applyBorder="1" applyAlignment="1" applyProtection="1">
      <alignment vertical="center"/>
    </xf>
    <xf numFmtId="169" fontId="29" fillId="3" borderId="11" xfId="2" applyNumberFormat="1" applyFont="1" applyFill="1" applyBorder="1" applyAlignment="1" applyProtection="1">
      <alignment horizontal="center" vertical="center" wrapText="1"/>
    </xf>
    <xf numFmtId="9" fontId="35" fillId="3" borderId="11" xfId="2" applyNumberFormat="1" applyFont="1" applyFill="1" applyBorder="1" applyAlignment="1" applyProtection="1">
      <alignment horizontal="center" vertical="center" wrapText="1"/>
    </xf>
    <xf numFmtId="9" fontId="35" fillId="3" borderId="1" xfId="2" applyNumberFormat="1" applyFont="1" applyFill="1" applyBorder="1" applyAlignment="1" applyProtection="1">
      <alignment horizontal="center" vertical="center" wrapText="1"/>
    </xf>
    <xf numFmtId="0" fontId="29" fillId="3" borderId="1" xfId="0" applyFont="1" applyFill="1" applyBorder="1" applyAlignment="1" applyProtection="1">
      <alignment horizontal="left" vertical="center" wrapText="1"/>
    </xf>
    <xf numFmtId="168" fontId="38" fillId="3" borderId="1" xfId="2" applyNumberFormat="1" applyFont="1" applyFill="1" applyBorder="1" applyAlignment="1" applyProtection="1">
      <alignment horizontal="center" vertical="center" wrapText="1"/>
    </xf>
    <xf numFmtId="0" fontId="39" fillId="3" borderId="1" xfId="0" applyFont="1" applyFill="1" applyBorder="1" applyAlignment="1">
      <alignment vertical="center"/>
    </xf>
    <xf numFmtId="168" fontId="40" fillId="3" borderId="1" xfId="2" applyNumberFormat="1" applyFont="1" applyFill="1" applyBorder="1" applyAlignment="1" applyProtection="1">
      <alignment horizontal="center" vertical="center" wrapText="1"/>
    </xf>
    <xf numFmtId="0" fontId="29" fillId="3" borderId="12" xfId="0" applyFont="1" applyFill="1" applyBorder="1" applyAlignment="1" applyProtection="1">
      <alignment horizontal="left" vertical="center" wrapText="1"/>
    </xf>
    <xf numFmtId="168" fontId="40" fillId="3" borderId="12" xfId="2" applyNumberFormat="1" applyFont="1" applyFill="1" applyBorder="1" applyAlignment="1" applyProtection="1">
      <alignment horizontal="center" vertical="center" wrapText="1"/>
    </xf>
    <xf numFmtId="168" fontId="38" fillId="3" borderId="12" xfId="2" applyNumberFormat="1" applyFont="1" applyFill="1" applyBorder="1" applyAlignment="1" applyProtection="1">
      <alignment horizontal="center" vertical="center" wrapText="1"/>
    </xf>
    <xf numFmtId="10" fontId="29" fillId="3" borderId="12" xfId="2" applyNumberFormat="1" applyFont="1" applyFill="1" applyBorder="1" applyAlignment="1" applyProtection="1">
      <alignment horizontal="center" vertical="center" wrapText="1"/>
    </xf>
    <xf numFmtId="168" fontId="35" fillId="3" borderId="12" xfId="2" applyNumberFormat="1" applyFont="1" applyFill="1" applyBorder="1" applyAlignment="1" applyProtection="1">
      <alignment horizontal="center" vertical="center" wrapText="1"/>
    </xf>
    <xf numFmtId="0" fontId="35" fillId="3" borderId="28" xfId="0" applyFont="1" applyFill="1" applyBorder="1" applyAlignment="1" applyProtection="1">
      <alignment vertical="center" wrapText="1"/>
    </xf>
    <xf numFmtId="168" fontId="35" fillId="3" borderId="11" xfId="2" applyNumberFormat="1" applyFont="1" applyFill="1" applyBorder="1" applyAlignment="1" applyProtection="1">
      <alignment horizontal="center" vertical="center" wrapText="1"/>
    </xf>
    <xf numFmtId="169" fontId="35" fillId="3" borderId="11" xfId="2" applyNumberFormat="1" applyFont="1" applyFill="1" applyBorder="1" applyAlignment="1" applyProtection="1">
      <alignment horizontal="center" vertical="center" wrapText="1"/>
    </xf>
    <xf numFmtId="10" fontId="35" fillId="3" borderId="11" xfId="2" applyNumberFormat="1" applyFont="1" applyFill="1" applyBorder="1" applyAlignment="1" applyProtection="1">
      <alignment horizontal="center" vertical="center" wrapText="1"/>
    </xf>
    <xf numFmtId="0" fontId="35" fillId="3" borderId="28" xfId="0" applyFont="1" applyFill="1" applyBorder="1" applyAlignment="1" applyProtection="1">
      <alignment vertical="top" wrapText="1"/>
    </xf>
    <xf numFmtId="10" fontId="35" fillId="3" borderId="1" xfId="2" applyNumberFormat="1" applyFont="1" applyFill="1" applyBorder="1" applyAlignment="1" applyProtection="1">
      <alignment horizontal="center" vertical="center" wrapText="1"/>
    </xf>
    <xf numFmtId="165" fontId="35" fillId="3" borderId="1" xfId="0" applyNumberFormat="1" applyFont="1" applyFill="1" applyBorder="1" applyAlignment="1">
      <alignment horizontal="center" vertical="center" wrapText="1"/>
    </xf>
    <xf numFmtId="10" fontId="35" fillId="3" borderId="4" xfId="2" applyNumberFormat="1" applyFont="1" applyFill="1" applyBorder="1" applyAlignment="1" applyProtection="1">
      <alignment horizontal="center" vertical="center" wrapText="1"/>
    </xf>
    <xf numFmtId="0" fontId="35" fillId="0" borderId="30" xfId="0" applyFont="1" applyFill="1" applyBorder="1" applyAlignment="1" applyProtection="1">
      <alignment vertical="top" wrapText="1"/>
    </xf>
    <xf numFmtId="169" fontId="35" fillId="3" borderId="12" xfId="2" applyNumberFormat="1" applyFont="1" applyFill="1" applyBorder="1" applyAlignment="1" applyProtection="1">
      <alignment horizontal="center" vertical="center" wrapText="1"/>
    </xf>
    <xf numFmtId="10" fontId="35" fillId="3" borderId="12" xfId="2" applyNumberFormat="1" applyFont="1" applyFill="1" applyBorder="1" applyAlignment="1" applyProtection="1">
      <alignment horizontal="center" vertical="center" wrapText="1"/>
    </xf>
    <xf numFmtId="10" fontId="35" fillId="3" borderId="26" xfId="2" applyNumberFormat="1" applyFont="1" applyFill="1" applyBorder="1" applyAlignment="1" applyProtection="1">
      <alignment horizontal="center" vertical="center" wrapText="1"/>
    </xf>
    <xf numFmtId="0" fontId="29" fillId="3" borderId="5" xfId="0" applyFont="1" applyFill="1" applyBorder="1" applyAlignment="1" applyProtection="1">
      <alignment horizontal="left" vertical="center" wrapText="1"/>
    </xf>
    <xf numFmtId="168" fontId="29" fillId="3" borderId="5" xfId="2" applyNumberFormat="1" applyFont="1" applyFill="1" applyBorder="1" applyAlignment="1" applyProtection="1">
      <alignment horizontal="center" vertical="center" wrapText="1"/>
    </xf>
    <xf numFmtId="169" fontId="29" fillId="3" borderId="5" xfId="2" applyNumberFormat="1" applyFont="1" applyFill="1" applyBorder="1" applyAlignment="1" applyProtection="1">
      <alignment horizontal="center" vertical="center" wrapText="1"/>
    </xf>
    <xf numFmtId="10" fontId="29" fillId="3" borderId="5" xfId="2" applyNumberFormat="1" applyFont="1" applyFill="1" applyBorder="1" applyAlignment="1" applyProtection="1">
      <alignment horizontal="center" vertical="center" wrapText="1"/>
    </xf>
    <xf numFmtId="9" fontId="29" fillId="3" borderId="5" xfId="2" applyNumberFormat="1" applyFont="1" applyFill="1" applyBorder="1" applyAlignment="1" applyProtection="1">
      <alignment horizontal="center" vertical="center" wrapText="1"/>
    </xf>
    <xf numFmtId="0" fontId="29" fillId="3" borderId="32" xfId="0" applyFont="1" applyFill="1" applyBorder="1" applyAlignment="1" applyProtection="1">
      <alignment vertical="center" wrapText="1"/>
    </xf>
    <xf numFmtId="169" fontId="29" fillId="3" borderId="10" xfId="2" applyNumberFormat="1" applyFont="1" applyFill="1" applyBorder="1" applyAlignment="1" applyProtection="1">
      <alignment horizontal="center" vertical="center" wrapText="1"/>
    </xf>
    <xf numFmtId="9" fontId="29" fillId="3" borderId="10" xfId="2" applyNumberFormat="1" applyFont="1" applyFill="1" applyBorder="1" applyAlignment="1" applyProtection="1">
      <alignment horizontal="center" vertical="center" wrapText="1"/>
    </xf>
    <xf numFmtId="10" fontId="29" fillId="3" borderId="10" xfId="2" applyNumberFormat="1" applyFont="1" applyFill="1" applyBorder="1" applyAlignment="1" applyProtection="1">
      <alignment horizontal="center" vertical="center" wrapText="1"/>
    </xf>
    <xf numFmtId="0" fontId="35" fillId="3" borderId="30" xfId="0" applyFont="1" applyFill="1" applyBorder="1" applyAlignment="1" applyProtection="1">
      <alignment horizontal="left" vertical="center" wrapText="1"/>
    </xf>
    <xf numFmtId="0" fontId="35" fillId="0" borderId="28" xfId="0" applyFont="1" applyFill="1" applyBorder="1" applyAlignment="1" applyProtection="1">
      <alignment vertical="top" wrapText="1"/>
    </xf>
    <xf numFmtId="169" fontId="29" fillId="3" borderId="12" xfId="2" applyNumberFormat="1" applyFont="1" applyFill="1" applyBorder="1" applyAlignment="1" applyProtection="1">
      <alignment horizontal="center" vertical="center" wrapText="1"/>
    </xf>
    <xf numFmtId="0" fontId="35" fillId="0" borderId="31" xfId="0" applyFont="1" applyFill="1" applyBorder="1" applyAlignment="1" applyProtection="1">
      <alignment vertical="top" wrapText="1"/>
    </xf>
    <xf numFmtId="0" fontId="29" fillId="3" borderId="28" xfId="0" applyFont="1" applyFill="1" applyBorder="1" applyAlignment="1" applyProtection="1">
      <alignment vertical="center" wrapText="1"/>
    </xf>
    <xf numFmtId="0" fontId="29" fillId="3" borderId="31" xfId="0" applyFont="1" applyFill="1" applyBorder="1" applyAlignment="1" applyProtection="1">
      <alignment vertical="center" wrapText="1"/>
    </xf>
    <xf numFmtId="0" fontId="35" fillId="3" borderId="11" xfId="0" applyFont="1" applyFill="1" applyBorder="1" applyAlignment="1" applyProtection="1">
      <alignment horizontal="left" vertical="center" wrapText="1"/>
    </xf>
    <xf numFmtId="0" fontId="35" fillId="3" borderId="32" xfId="0" applyFont="1" applyFill="1" applyBorder="1" applyAlignment="1" applyProtection="1">
      <alignment vertical="center" wrapText="1"/>
    </xf>
    <xf numFmtId="0" fontId="35" fillId="3" borderId="10" xfId="0" applyFont="1" applyFill="1" applyBorder="1" applyAlignment="1" applyProtection="1">
      <alignment horizontal="left" vertical="center" wrapText="1"/>
    </xf>
    <xf numFmtId="168" fontId="29" fillId="3" borderId="10" xfId="2" applyNumberFormat="1" applyFont="1" applyFill="1" applyBorder="1" applyAlignment="1" applyProtection="1">
      <alignment horizontal="center" vertical="center" wrapText="1"/>
    </xf>
    <xf numFmtId="0" fontId="35" fillId="3" borderId="38" xfId="0" applyFont="1" applyFill="1" applyBorder="1" applyAlignment="1" applyProtection="1">
      <alignment vertical="center" wrapText="1"/>
    </xf>
    <xf numFmtId="9" fontId="35" fillId="3" borderId="12" xfId="2" applyNumberFormat="1" applyFont="1" applyFill="1" applyBorder="1" applyAlignment="1" applyProtection="1">
      <alignment horizontal="center" vertical="center" wrapText="1"/>
    </xf>
    <xf numFmtId="0" fontId="35" fillId="3" borderId="5" xfId="0" applyFont="1" applyFill="1" applyBorder="1" applyAlignment="1" applyProtection="1">
      <alignment horizontal="left" vertical="center" wrapText="1"/>
    </xf>
    <xf numFmtId="168" fontId="35" fillId="3" borderId="5" xfId="2" applyNumberFormat="1" applyFont="1" applyFill="1" applyBorder="1" applyAlignment="1" applyProtection="1">
      <alignment horizontal="center" vertical="center" wrapText="1"/>
    </xf>
    <xf numFmtId="9" fontId="35" fillId="3" borderId="5" xfId="2" applyNumberFormat="1" applyFont="1" applyFill="1" applyBorder="1" applyAlignment="1" applyProtection="1">
      <alignment horizontal="center" vertical="center" wrapText="1"/>
    </xf>
    <xf numFmtId="10" fontId="35" fillId="3" borderId="5" xfId="2" applyNumberFormat="1" applyFont="1" applyFill="1" applyBorder="1" applyAlignment="1" applyProtection="1">
      <alignment horizontal="center" vertical="center" wrapText="1"/>
    </xf>
    <xf numFmtId="169" fontId="35" fillId="3" borderId="10" xfId="2" applyNumberFormat="1" applyFont="1" applyFill="1" applyBorder="1" applyAlignment="1" applyProtection="1">
      <alignment horizontal="center" vertical="center" wrapText="1"/>
    </xf>
    <xf numFmtId="10" fontId="35" fillId="3" borderId="10" xfId="2" applyNumberFormat="1" applyFont="1" applyFill="1" applyBorder="1" applyAlignment="1" applyProtection="1">
      <alignment horizontal="center" vertical="center" wrapText="1"/>
    </xf>
    <xf numFmtId="0" fontId="35" fillId="3" borderId="35" xfId="0" applyFont="1" applyFill="1" applyBorder="1" applyAlignment="1" applyProtection="1">
      <alignment vertical="center" wrapText="1"/>
    </xf>
    <xf numFmtId="0" fontId="35" fillId="3" borderId="37" xfId="0" applyFont="1" applyFill="1" applyBorder="1" applyAlignment="1" applyProtection="1">
      <alignment vertical="center" wrapText="1"/>
    </xf>
    <xf numFmtId="0" fontId="29" fillId="3" borderId="37" xfId="0" applyFont="1" applyFill="1" applyBorder="1" applyAlignment="1" applyProtection="1">
      <alignment vertical="center" wrapText="1"/>
    </xf>
    <xf numFmtId="0" fontId="29" fillId="3" borderId="30" xfId="0" applyFont="1" applyFill="1" applyBorder="1" applyAlignment="1" applyProtection="1">
      <alignment vertical="center"/>
    </xf>
    <xf numFmtId="0" fontId="29" fillId="3" borderId="31" xfId="0" applyFont="1" applyFill="1" applyBorder="1" applyAlignment="1" applyProtection="1">
      <alignment vertical="center"/>
    </xf>
    <xf numFmtId="0" fontId="29" fillId="0" borderId="1" xfId="0" applyFont="1" applyFill="1" applyBorder="1" applyAlignment="1" applyProtection="1">
      <alignment vertical="center"/>
    </xf>
    <xf numFmtId="0" fontId="29" fillId="0" borderId="1" xfId="0" applyFont="1" applyFill="1" applyBorder="1" applyAlignment="1" applyProtection="1">
      <alignment horizontal="left" vertical="center" wrapText="1"/>
    </xf>
    <xf numFmtId="168" fontId="29" fillId="0" borderId="1" xfId="2" applyNumberFormat="1" applyFont="1" applyFill="1" applyBorder="1" applyAlignment="1" applyProtection="1">
      <alignment horizontal="right" vertical="center" wrapText="1"/>
    </xf>
    <xf numFmtId="10" fontId="29" fillId="0" borderId="1" xfId="2" applyNumberFormat="1" applyFont="1" applyFill="1" applyBorder="1" applyAlignment="1" applyProtection="1">
      <alignment horizontal="right" vertical="center" wrapText="1"/>
    </xf>
    <xf numFmtId="0" fontId="35" fillId="0" borderId="1" xfId="0" applyFont="1" applyFill="1" applyBorder="1" applyAlignment="1" applyProtection="1">
      <alignment horizontal="left" vertical="center" wrapText="1"/>
    </xf>
    <xf numFmtId="168" fontId="35" fillId="0" borderId="1" xfId="2" applyNumberFormat="1" applyFont="1" applyFill="1" applyBorder="1" applyAlignment="1" applyProtection="1">
      <alignment horizontal="right" vertical="center" wrapText="1"/>
    </xf>
    <xf numFmtId="10" fontId="35" fillId="0" borderId="1" xfId="2" applyNumberFormat="1" applyFont="1" applyFill="1" applyBorder="1" applyAlignment="1" applyProtection="1">
      <alignment horizontal="right" vertical="center" wrapText="1"/>
    </xf>
    <xf numFmtId="164" fontId="35" fillId="0" borderId="1" xfId="0" applyNumberFormat="1" applyFont="1" applyFill="1" applyBorder="1" applyAlignment="1" applyProtection="1">
      <alignment horizontal="left" vertical="center" wrapText="1"/>
    </xf>
    <xf numFmtId="165" fontId="43" fillId="0" borderId="1" xfId="0" applyNumberFormat="1" applyFont="1" applyFill="1" applyBorder="1" applyAlignment="1">
      <alignment horizontal="center" vertical="center" wrapText="1"/>
    </xf>
    <xf numFmtId="165" fontId="43" fillId="0" borderId="1" xfId="0" applyNumberFormat="1" applyFont="1" applyFill="1" applyBorder="1" applyAlignment="1">
      <alignment vertical="center" wrapText="1"/>
    </xf>
    <xf numFmtId="165" fontId="34"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34" fillId="3" borderId="1" xfId="0" applyFont="1" applyFill="1" applyBorder="1" applyAlignment="1">
      <alignment horizontal="center" vertical="center"/>
    </xf>
    <xf numFmtId="165" fontId="34" fillId="0" borderId="1" xfId="0" applyNumberFormat="1" applyFont="1" applyFill="1" applyBorder="1" applyAlignment="1">
      <alignment vertical="center" wrapText="1"/>
    </xf>
    <xf numFmtId="165" fontId="34" fillId="0" borderId="10" xfId="0" applyNumberFormat="1" applyFont="1" applyFill="1" applyBorder="1" applyAlignment="1">
      <alignment horizontal="center" vertical="center" wrapText="1"/>
    </xf>
    <xf numFmtId="165" fontId="34" fillId="0" borderId="10" xfId="0" applyNumberFormat="1" applyFont="1" applyFill="1" applyBorder="1" applyAlignment="1">
      <alignment vertical="center" wrapText="1"/>
    </xf>
    <xf numFmtId="0" fontId="34" fillId="0" borderId="10" xfId="0" applyFont="1" applyFill="1" applyBorder="1" applyAlignment="1">
      <alignment horizontal="center" vertical="center"/>
    </xf>
    <xf numFmtId="0" fontId="34" fillId="3" borderId="10" xfId="0" applyFont="1" applyFill="1" applyBorder="1" applyAlignment="1">
      <alignment horizontal="center" vertical="center"/>
    </xf>
    <xf numFmtId="0" fontId="29" fillId="3" borderId="28" xfId="0" applyFont="1" applyFill="1" applyBorder="1" applyAlignment="1" applyProtection="1">
      <alignment horizontal="left" vertical="center" wrapText="1"/>
    </xf>
    <xf numFmtId="0" fontId="35" fillId="3" borderId="31" xfId="0" applyFont="1" applyFill="1" applyBorder="1" applyAlignment="1" applyProtection="1">
      <alignment horizontal="left" vertical="center" wrapText="1"/>
    </xf>
    <xf numFmtId="165" fontId="35" fillId="3" borderId="1" xfId="2" applyNumberFormat="1" applyFont="1" applyFill="1" applyBorder="1" applyAlignment="1" applyProtection="1">
      <alignment horizontal="center" vertical="center" wrapText="1"/>
    </xf>
    <xf numFmtId="10" fontId="35" fillId="3" borderId="12" xfId="2" applyNumberFormat="1" applyFont="1" applyFill="1" applyBorder="1" applyAlignment="1" applyProtection="1">
      <alignment horizontal="right" vertical="center" wrapText="1"/>
    </xf>
    <xf numFmtId="164" fontId="29" fillId="3" borderId="11" xfId="2" applyNumberFormat="1" applyFont="1" applyFill="1" applyBorder="1" applyAlignment="1" applyProtection="1">
      <alignment horizontal="center" vertical="center" wrapText="1"/>
    </xf>
    <xf numFmtId="164" fontId="35" fillId="3" borderId="1" xfId="2" applyNumberFormat="1" applyFont="1" applyFill="1" applyBorder="1" applyAlignment="1" applyProtection="1">
      <alignment horizontal="center" vertical="center" wrapText="1"/>
    </xf>
    <xf numFmtId="165" fontId="34" fillId="3" borderId="29" xfId="0" applyNumberFormat="1" applyFont="1" applyFill="1" applyBorder="1" applyAlignment="1">
      <alignment horizontal="center" vertical="center" wrapText="1"/>
    </xf>
    <xf numFmtId="165" fontId="34" fillId="3" borderId="1" xfId="0" applyNumberFormat="1" applyFont="1" applyFill="1" applyBorder="1" applyAlignment="1">
      <alignment horizontal="center" vertical="center" wrapText="1"/>
    </xf>
    <xf numFmtId="165" fontId="34" fillId="3" borderId="21" xfId="0" applyNumberFormat="1" applyFont="1" applyFill="1" applyBorder="1" applyAlignment="1">
      <alignment horizontal="center" vertical="center" wrapText="1"/>
    </xf>
    <xf numFmtId="165" fontId="34" fillId="3" borderId="12" xfId="0" applyNumberFormat="1" applyFont="1" applyFill="1" applyBorder="1" applyAlignment="1">
      <alignment horizontal="center" vertical="center" wrapText="1"/>
    </xf>
    <xf numFmtId="168" fontId="35" fillId="3" borderId="11" xfId="2" applyNumberFormat="1" applyFont="1" applyFill="1" applyBorder="1" applyAlignment="1" applyProtection="1">
      <alignment horizontal="right" vertical="center" wrapText="1"/>
    </xf>
    <xf numFmtId="165" fontId="34" fillId="3" borderId="28" xfId="0" applyNumberFormat="1" applyFont="1" applyFill="1" applyBorder="1" applyAlignment="1">
      <alignment horizontal="left" vertical="center" wrapText="1"/>
    </xf>
    <xf numFmtId="165" fontId="34" fillId="3" borderId="30" xfId="0" applyNumberFormat="1" applyFont="1" applyFill="1" applyBorder="1" applyAlignment="1">
      <alignment horizontal="left" vertical="center" wrapText="1"/>
    </xf>
    <xf numFmtId="165" fontId="43" fillId="3" borderId="1" xfId="0" applyNumberFormat="1" applyFont="1" applyFill="1" applyBorder="1" applyAlignment="1">
      <alignment horizontal="left" vertical="center" wrapText="1"/>
    </xf>
    <xf numFmtId="0" fontId="29" fillId="3" borderId="5" xfId="0" applyFont="1" applyFill="1" applyBorder="1" applyAlignment="1" applyProtection="1">
      <alignment vertical="center" wrapText="1"/>
    </xf>
    <xf numFmtId="0" fontId="29" fillId="3" borderId="17" xfId="0" applyFont="1" applyFill="1" applyBorder="1" applyAlignment="1" applyProtection="1">
      <alignment vertical="center" wrapText="1"/>
    </xf>
    <xf numFmtId="168" fontId="29" fillId="3" borderId="47" xfId="2" applyNumberFormat="1" applyFont="1" applyFill="1" applyBorder="1" applyAlignment="1" applyProtection="1">
      <alignment horizontal="center" vertical="center" wrapText="1"/>
    </xf>
    <xf numFmtId="168" fontId="29" fillId="3" borderId="48" xfId="2" applyNumberFormat="1" applyFont="1" applyFill="1" applyBorder="1" applyAlignment="1" applyProtection="1">
      <alignment horizontal="center" vertical="center" wrapText="1"/>
    </xf>
    <xf numFmtId="169" fontId="29" fillId="3" borderId="48" xfId="2" applyNumberFormat="1" applyFont="1" applyFill="1" applyBorder="1" applyAlignment="1" applyProtection="1">
      <alignment horizontal="center" vertical="center" wrapText="1"/>
    </xf>
    <xf numFmtId="166" fontId="29" fillId="3" borderId="48" xfId="2" applyNumberFormat="1" applyFont="1" applyFill="1" applyBorder="1" applyAlignment="1" applyProtection="1">
      <alignment horizontal="center" vertical="center" wrapText="1"/>
    </xf>
    <xf numFmtId="168" fontId="35" fillId="3" borderId="1" xfId="2" applyNumberFormat="1" applyFont="1" applyFill="1" applyBorder="1" applyAlignment="1" applyProtection="1">
      <alignment vertical="center" wrapText="1"/>
    </xf>
    <xf numFmtId="0" fontId="29" fillId="3" borderId="47" xfId="0" applyFont="1" applyFill="1" applyBorder="1" applyAlignment="1" applyProtection="1">
      <alignment horizontal="left" vertical="center" wrapText="1"/>
    </xf>
    <xf numFmtId="0" fontId="29" fillId="3" borderId="49" xfId="0" applyFont="1" applyFill="1" applyBorder="1" applyAlignment="1" applyProtection="1">
      <alignment vertical="center" wrapText="1"/>
    </xf>
    <xf numFmtId="0" fontId="29" fillId="2" borderId="5" xfId="0" applyFont="1" applyFill="1" applyBorder="1" applyAlignment="1" applyProtection="1">
      <alignment horizontal="left" vertical="center" wrapText="1"/>
    </xf>
    <xf numFmtId="168" fontId="29" fillId="2" borderId="5" xfId="2" applyNumberFormat="1" applyFont="1" applyFill="1" applyBorder="1" applyAlignment="1" applyProtection="1">
      <alignment horizontal="center" vertical="center" wrapText="1"/>
    </xf>
    <xf numFmtId="168" fontId="29" fillId="2" borderId="5" xfId="2" applyNumberFormat="1" applyFont="1" applyFill="1" applyBorder="1" applyAlignment="1" applyProtection="1">
      <alignment vertical="center" wrapText="1"/>
    </xf>
    <xf numFmtId="168" fontId="35" fillId="2" borderId="5" xfId="2" applyNumberFormat="1" applyFont="1" applyFill="1" applyBorder="1" applyAlignment="1" applyProtection="1">
      <alignment vertical="center" wrapText="1"/>
    </xf>
    <xf numFmtId="10" fontId="29" fillId="2" borderId="5" xfId="2" applyNumberFormat="1" applyFont="1" applyFill="1" applyBorder="1" applyAlignment="1" applyProtection="1">
      <alignment vertical="center" wrapText="1"/>
    </xf>
    <xf numFmtId="0" fontId="29" fillId="2" borderId="5" xfId="0" applyFont="1" applyFill="1" applyBorder="1" applyAlignment="1" applyProtection="1">
      <alignment vertical="center"/>
    </xf>
    <xf numFmtId="168" fontId="35" fillId="0" borderId="1" xfId="2" applyNumberFormat="1" applyFont="1" applyFill="1" applyBorder="1" applyAlignment="1" applyProtection="1">
      <alignment vertical="center" wrapText="1"/>
    </xf>
    <xf numFmtId="10" fontId="35" fillId="0" borderId="1" xfId="2" applyNumberFormat="1" applyFont="1" applyFill="1" applyBorder="1" applyAlignment="1" applyProtection="1">
      <alignment vertical="center" wrapText="1"/>
    </xf>
    <xf numFmtId="0" fontId="35" fillId="0" borderId="30" xfId="0" applyFont="1" applyFill="1" applyBorder="1" applyAlignment="1" applyProtection="1">
      <alignment vertical="center"/>
    </xf>
    <xf numFmtId="164" fontId="35" fillId="0" borderId="1" xfId="2" applyNumberFormat="1" applyFont="1" applyFill="1" applyBorder="1" applyAlignment="1" applyProtection="1">
      <alignment vertical="center" wrapText="1"/>
    </xf>
    <xf numFmtId="0" fontId="35" fillId="0" borderId="30" xfId="0" applyFont="1" applyFill="1" applyBorder="1" applyAlignment="1" applyProtection="1">
      <alignment vertical="center" wrapText="1"/>
    </xf>
    <xf numFmtId="0" fontId="35" fillId="0" borderId="12" xfId="0" applyFont="1" applyFill="1" applyBorder="1" applyAlignment="1" applyProtection="1">
      <alignment horizontal="left" vertical="center" wrapText="1"/>
    </xf>
    <xf numFmtId="168" fontId="35" fillId="0" borderId="12" xfId="2" applyNumberFormat="1" applyFont="1" applyFill="1" applyBorder="1" applyAlignment="1" applyProtection="1">
      <alignment vertical="center" wrapText="1"/>
    </xf>
    <xf numFmtId="10" fontId="35" fillId="0" borderId="12" xfId="2" applyNumberFormat="1" applyFont="1" applyFill="1" applyBorder="1" applyAlignment="1" applyProtection="1">
      <alignment vertical="center" wrapText="1"/>
    </xf>
    <xf numFmtId="168" fontId="35" fillId="3" borderId="12" xfId="2" applyNumberFormat="1" applyFont="1" applyFill="1" applyBorder="1" applyAlignment="1" applyProtection="1">
      <alignment vertical="center" wrapText="1"/>
    </xf>
    <xf numFmtId="168" fontId="29" fillId="3" borderId="5" xfId="2" applyNumberFormat="1" applyFont="1" applyFill="1" applyBorder="1" applyAlignment="1" applyProtection="1">
      <alignment horizontal="center" vertical="center" wrapText="1"/>
    </xf>
    <xf numFmtId="9" fontId="29" fillId="3" borderId="5" xfId="2" applyNumberFormat="1" applyFont="1" applyFill="1" applyBorder="1" applyAlignment="1" applyProtection="1">
      <alignment horizontal="center" vertical="center" wrapText="1"/>
    </xf>
    <xf numFmtId="164" fontId="29" fillId="3" borderId="1" xfId="0" applyNumberFormat="1" applyFont="1" applyFill="1" applyBorder="1" applyAlignment="1" applyProtection="1">
      <alignment horizontal="left" vertical="center" wrapText="1"/>
    </xf>
    <xf numFmtId="0" fontId="29" fillId="3" borderId="1" xfId="0" applyFont="1" applyFill="1" applyBorder="1" applyAlignment="1" applyProtection="1">
      <alignment horizontal="left" vertical="center" wrapText="1"/>
    </xf>
    <xf numFmtId="168" fontId="29" fillId="3" borderId="10" xfId="2" applyNumberFormat="1" applyFont="1" applyFill="1" applyBorder="1" applyAlignment="1" applyProtection="1">
      <alignment horizontal="center" vertical="center" wrapText="1"/>
    </xf>
    <xf numFmtId="168" fontId="29" fillId="3" borderId="5" xfId="2" applyNumberFormat="1" applyFont="1" applyFill="1" applyBorder="1" applyAlignment="1" applyProtection="1">
      <alignment horizontal="center" vertical="center" wrapText="1"/>
    </xf>
    <xf numFmtId="9" fontId="29" fillId="3" borderId="5" xfId="2" applyNumberFormat="1" applyFont="1" applyFill="1" applyBorder="1" applyAlignment="1" applyProtection="1">
      <alignment horizontal="center" vertical="center" wrapText="1"/>
    </xf>
    <xf numFmtId="164" fontId="29" fillId="3" borderId="10" xfId="0" applyNumberFormat="1" applyFont="1" applyFill="1" applyBorder="1" applyAlignment="1" applyProtection="1">
      <alignment horizontal="center" vertical="center" wrapText="1"/>
    </xf>
    <xf numFmtId="169" fontId="29" fillId="3" borderId="10" xfId="2" applyNumberFormat="1" applyFont="1" applyFill="1" applyBorder="1" applyAlignment="1" applyProtection="1">
      <alignment horizontal="center" vertical="center" wrapText="1"/>
    </xf>
    <xf numFmtId="169" fontId="29" fillId="3" borderId="5" xfId="2" applyNumberFormat="1" applyFont="1" applyFill="1" applyBorder="1" applyAlignment="1" applyProtection="1">
      <alignment horizontal="center" vertical="center" wrapText="1"/>
    </xf>
    <xf numFmtId="9" fontId="29" fillId="3" borderId="48" xfId="2" applyNumberFormat="1" applyFont="1" applyFill="1" applyBorder="1" applyAlignment="1" applyProtection="1">
      <alignment horizontal="center" vertical="center" wrapText="1"/>
    </xf>
    <xf numFmtId="0" fontId="29" fillId="3" borderId="30" xfId="0" applyFont="1" applyFill="1" applyBorder="1" applyAlignment="1" applyProtection="1">
      <alignment vertical="top" wrapText="1"/>
    </xf>
    <xf numFmtId="10" fontId="29" fillId="3" borderId="10" xfId="2" applyNumberFormat="1" applyFont="1" applyFill="1" applyBorder="1" applyAlignment="1" applyProtection="1">
      <alignment horizontal="center" vertical="center" wrapText="1"/>
    </xf>
    <xf numFmtId="164" fontId="29" fillId="3" borderId="10" xfId="0" applyNumberFormat="1" applyFont="1" applyFill="1" applyBorder="1" applyAlignment="1" applyProtection="1">
      <alignment horizontal="center" vertical="center" wrapText="1"/>
    </xf>
    <xf numFmtId="9" fontId="29" fillId="3" borderId="10" xfId="2" applyNumberFormat="1" applyFont="1" applyFill="1" applyBorder="1" applyAlignment="1" applyProtection="1">
      <alignment horizontal="center" vertical="center" wrapText="1"/>
    </xf>
    <xf numFmtId="9" fontId="29" fillId="3" borderId="5" xfId="2" applyNumberFormat="1" applyFont="1" applyFill="1" applyBorder="1" applyAlignment="1" applyProtection="1">
      <alignment horizontal="center" vertical="center" wrapText="1"/>
    </xf>
    <xf numFmtId="0" fontId="29" fillId="3" borderId="11" xfId="0" applyFont="1" applyFill="1" applyBorder="1" applyAlignment="1" applyProtection="1">
      <alignment horizontal="left" vertical="center" wrapText="1"/>
    </xf>
    <xf numFmtId="0" fontId="29" fillId="3" borderId="1" xfId="0" applyFont="1" applyFill="1" applyBorder="1" applyAlignment="1" applyProtection="1">
      <alignment horizontal="left" vertical="center" wrapText="1"/>
    </xf>
    <xf numFmtId="0" fontId="29" fillId="3" borderId="12" xfId="0" applyFont="1" applyFill="1" applyBorder="1" applyAlignment="1" applyProtection="1">
      <alignment horizontal="left" vertical="center" wrapText="1"/>
    </xf>
    <xf numFmtId="164" fontId="29" fillId="3" borderId="1" xfId="0" applyNumberFormat="1" applyFont="1" applyFill="1" applyBorder="1" applyAlignment="1" applyProtection="1">
      <alignment horizontal="left" vertical="center" wrapText="1"/>
    </xf>
    <xf numFmtId="0" fontId="35" fillId="3" borderId="30" xfId="0" applyFont="1" applyFill="1" applyBorder="1" applyAlignment="1" applyProtection="1">
      <alignment vertical="top" wrapText="1"/>
    </xf>
    <xf numFmtId="9" fontId="29" fillId="3" borderId="12" xfId="2"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Border="1" applyAlignment="1" applyProtection="1">
      <alignment horizontal="left" vertical="top" wrapText="1"/>
    </xf>
    <xf numFmtId="0" fontId="28" fillId="0" borderId="0" xfId="0" applyFont="1" applyFill="1" applyBorder="1" applyAlignment="1"/>
    <xf numFmtId="3" fontId="26" fillId="0" borderId="0" xfId="0" applyNumberFormat="1" applyFont="1" applyFill="1" applyAlignment="1"/>
    <xf numFmtId="0" fontId="28" fillId="0" borderId="0" xfId="0" applyFont="1" applyFill="1" applyAlignment="1"/>
    <xf numFmtId="0" fontId="21" fillId="0" borderId="0" xfId="0" applyFont="1" applyFill="1" applyAlignment="1"/>
    <xf numFmtId="0" fontId="22" fillId="0" borderId="1" xfId="0" applyFont="1" applyFill="1" applyBorder="1" applyAlignment="1">
      <alignment vertical="center" wrapText="1"/>
    </xf>
    <xf numFmtId="164" fontId="35" fillId="3" borderId="1" xfId="0" applyNumberFormat="1" applyFont="1" applyFill="1" applyBorder="1" applyAlignment="1" applyProtection="1">
      <alignment horizontal="left" vertical="center" wrapText="1"/>
    </xf>
    <xf numFmtId="0" fontId="35" fillId="3" borderId="11" xfId="0" applyFont="1" applyFill="1" applyBorder="1" applyAlignment="1" applyProtection="1">
      <alignment horizontal="left" vertical="center" wrapText="1"/>
    </xf>
    <xf numFmtId="0" fontId="35" fillId="3" borderId="1" xfId="0" applyFont="1" applyFill="1" applyBorder="1" applyAlignment="1" applyProtection="1">
      <alignment horizontal="left" vertical="center" wrapText="1"/>
    </xf>
    <xf numFmtId="0" fontId="35" fillId="3" borderId="12" xfId="0" applyFont="1" applyFill="1" applyBorder="1" applyAlignment="1" applyProtection="1">
      <alignment horizontal="left" vertical="center" wrapText="1"/>
    </xf>
    <xf numFmtId="9" fontId="29" fillId="3" borderId="5" xfId="2" applyNumberFormat="1" applyFont="1" applyFill="1" applyBorder="1" applyAlignment="1" applyProtection="1">
      <alignment horizontal="center" vertical="center" wrapText="1"/>
    </xf>
    <xf numFmtId="0" fontId="49" fillId="0" borderId="0" xfId="0" applyFont="1" applyBorder="1" applyAlignment="1">
      <alignment vertical="center"/>
    </xf>
    <xf numFmtId="0" fontId="50" fillId="0" borderId="0" xfId="0" applyFont="1" applyFill="1" applyBorder="1" applyAlignment="1">
      <alignment horizontal="justify" vertical="center"/>
    </xf>
    <xf numFmtId="3" fontId="50" fillId="0" borderId="0" xfId="0" applyNumberFormat="1" applyFont="1" applyAlignment="1">
      <alignment vertical="center"/>
    </xf>
    <xf numFmtId="0" fontId="49" fillId="0" borderId="0" xfId="0" applyFont="1" applyFill="1" applyBorder="1" applyAlignment="1">
      <alignment vertical="center" wrapText="1"/>
    </xf>
    <xf numFmtId="0" fontId="49" fillId="0" borderId="0" xfId="0" applyFont="1" applyAlignment="1">
      <alignment vertical="center"/>
    </xf>
    <xf numFmtId="0" fontId="49" fillId="0" borderId="0" xfId="0" applyFont="1" applyFill="1" applyBorder="1" applyAlignment="1">
      <alignment horizontal="justify" vertical="center" wrapText="1"/>
    </xf>
    <xf numFmtId="0" fontId="49" fillId="0" borderId="0" xfId="0" applyFont="1" applyFill="1" applyBorder="1" applyAlignment="1" applyProtection="1">
      <alignment horizontal="justify" vertical="center" wrapText="1"/>
    </xf>
    <xf numFmtId="0" fontId="49" fillId="0" borderId="0" xfId="0" applyFont="1" applyFill="1" applyBorder="1" applyAlignment="1" applyProtection="1">
      <alignment vertical="center" wrapText="1"/>
    </xf>
    <xf numFmtId="0" fontId="51" fillId="0" borderId="0" xfId="0" applyFont="1" applyFill="1" applyBorder="1" applyAlignment="1" applyProtection="1">
      <alignment horizontal="left" vertical="center"/>
    </xf>
    <xf numFmtId="0" fontId="51" fillId="0" borderId="0" xfId="0" applyFont="1" applyFill="1" applyAlignment="1">
      <alignment vertical="center"/>
    </xf>
    <xf numFmtId="0" fontId="51" fillId="0" borderId="0" xfId="0" applyFont="1" applyFill="1" applyBorder="1" applyAlignment="1" applyProtection="1">
      <alignment horizontal="left" vertical="center" wrapText="1"/>
    </xf>
    <xf numFmtId="168" fontId="47" fillId="0" borderId="0" xfId="2" applyNumberFormat="1" applyFont="1" applyFill="1" applyBorder="1" applyAlignment="1" applyProtection="1">
      <alignment vertical="center" wrapText="1"/>
    </xf>
    <xf numFmtId="0" fontId="52" fillId="0" borderId="0" xfId="0" applyFont="1" applyFill="1" applyBorder="1" applyAlignment="1">
      <alignment horizontal="justify" vertical="center" wrapText="1"/>
    </xf>
    <xf numFmtId="0" fontId="51" fillId="0" borderId="0" xfId="0" applyFont="1" applyFill="1" applyBorder="1" applyAlignment="1" applyProtection="1">
      <alignment vertical="center" wrapText="1"/>
    </xf>
    <xf numFmtId="0" fontId="51" fillId="0" borderId="0" xfId="0" applyFont="1" applyFill="1" applyBorder="1" applyAlignment="1" applyProtection="1">
      <alignment horizontal="left"/>
    </xf>
    <xf numFmtId="0" fontId="51" fillId="0" borderId="0" xfId="0" applyFont="1" applyFill="1" applyAlignment="1"/>
    <xf numFmtId="0" fontId="51" fillId="0" borderId="0" xfId="0" applyFont="1" applyFill="1" applyBorder="1" applyAlignment="1" applyProtection="1"/>
    <xf numFmtId="0" fontId="51" fillId="0" borderId="0" xfId="0" applyFont="1" applyFill="1" applyAlignment="1" applyProtection="1"/>
    <xf numFmtId="0" fontId="51" fillId="0" borderId="0" xfId="0" applyFont="1" applyFill="1" applyAlignment="1" applyProtection="1">
      <alignment horizontal="left"/>
    </xf>
    <xf numFmtId="0" fontId="52" fillId="0" borderId="0" xfId="0" applyFont="1" applyAlignment="1"/>
    <xf numFmtId="0" fontId="51" fillId="0" borderId="0" xfId="0" applyFont="1" applyFill="1" applyAlignment="1" applyProtection="1">
      <alignment horizontal="left" vertical="center"/>
    </xf>
    <xf numFmtId="0" fontId="51" fillId="0" borderId="0" xfId="0" applyFont="1" applyFill="1" applyAlignment="1" applyProtection="1">
      <alignment vertical="center"/>
    </xf>
    <xf numFmtId="164" fontId="51" fillId="0" borderId="0" xfId="0" applyNumberFormat="1" applyFont="1" applyFill="1" applyBorder="1" applyAlignment="1" applyProtection="1">
      <alignment horizontal="left" vertical="center"/>
    </xf>
    <xf numFmtId="0" fontId="51" fillId="0" borderId="0" xfId="0" applyFont="1" applyFill="1" applyAlignment="1" applyProtection="1">
      <alignment horizontal="right" vertical="center"/>
    </xf>
    <xf numFmtId="0" fontId="27" fillId="3" borderId="28" xfId="0" applyFont="1" applyFill="1" applyBorder="1" applyAlignment="1" applyProtection="1">
      <alignment vertical="top" wrapText="1"/>
    </xf>
    <xf numFmtId="0" fontId="29" fillId="3" borderId="28" xfId="0" applyFont="1" applyFill="1" applyBorder="1" applyAlignment="1" applyProtection="1">
      <alignment vertical="top" wrapText="1"/>
    </xf>
    <xf numFmtId="0" fontId="29" fillId="3" borderId="11" xfId="0" applyFont="1" applyFill="1" applyBorder="1" applyAlignment="1" applyProtection="1">
      <alignment horizontal="left" vertical="center" wrapText="1"/>
    </xf>
    <xf numFmtId="164" fontId="35" fillId="3" borderId="1" xfId="0" applyNumberFormat="1" applyFont="1" applyFill="1" applyBorder="1" applyAlignment="1" applyProtection="1">
      <alignment horizontal="left" vertical="center" wrapText="1"/>
    </xf>
    <xf numFmtId="0" fontId="35" fillId="3" borderId="1" xfId="0" applyFont="1" applyFill="1" applyBorder="1" applyAlignment="1" applyProtection="1">
      <alignment horizontal="left" vertical="center" wrapText="1"/>
    </xf>
    <xf numFmtId="0" fontId="35" fillId="3" borderId="12" xfId="0" applyFont="1" applyFill="1" applyBorder="1" applyAlignment="1" applyProtection="1">
      <alignment horizontal="left" vertical="center" wrapText="1"/>
    </xf>
    <xf numFmtId="168" fontId="29" fillId="3" borderId="5" xfId="2" applyNumberFormat="1" applyFont="1" applyFill="1" applyBorder="1" applyAlignment="1" applyProtection="1">
      <alignment horizontal="center" vertical="center" wrapText="1"/>
    </xf>
    <xf numFmtId="0" fontId="35" fillId="3" borderId="30" xfId="0" applyFont="1" applyFill="1" applyBorder="1" applyAlignment="1" applyProtection="1">
      <alignment horizontal="left" vertical="top" wrapText="1"/>
    </xf>
    <xf numFmtId="0" fontId="29" fillId="3" borderId="30" xfId="0" applyFont="1" applyFill="1" applyBorder="1" applyAlignment="1" applyProtection="1">
      <alignment horizontal="left" vertical="top" wrapText="1"/>
    </xf>
    <xf numFmtId="164" fontId="35" fillId="3" borderId="1" xfId="0" applyNumberFormat="1" applyFont="1" applyFill="1" applyBorder="1" applyAlignment="1" applyProtection="1">
      <alignment horizontal="left" vertical="center" wrapText="1"/>
    </xf>
    <xf numFmtId="0" fontId="35" fillId="3" borderId="11" xfId="0" applyFont="1" applyFill="1" applyBorder="1" applyAlignment="1" applyProtection="1">
      <alignment horizontal="left" vertical="center" wrapText="1"/>
    </xf>
    <xf numFmtId="0" fontId="35" fillId="3" borderId="1" xfId="0" applyFont="1" applyFill="1" applyBorder="1" applyAlignment="1" applyProtection="1">
      <alignment horizontal="left" vertical="center" wrapText="1"/>
    </xf>
    <xf numFmtId="0" fontId="35" fillId="3" borderId="12" xfId="0" applyFont="1" applyFill="1" applyBorder="1" applyAlignment="1" applyProtection="1">
      <alignment horizontal="left" vertical="center" wrapText="1"/>
    </xf>
    <xf numFmtId="9" fontId="29" fillId="3" borderId="10" xfId="2" applyNumberFormat="1" applyFont="1" applyFill="1" applyBorder="1" applyAlignment="1" applyProtection="1">
      <alignment horizontal="center" vertical="center" wrapText="1"/>
    </xf>
    <xf numFmtId="9" fontId="29" fillId="3" borderId="5" xfId="2" applyNumberFormat="1" applyFont="1" applyFill="1" applyBorder="1" applyAlignment="1" applyProtection="1">
      <alignment horizontal="center" vertical="center" wrapText="1"/>
    </xf>
    <xf numFmtId="168" fontId="29" fillId="3" borderId="5" xfId="2" applyNumberFormat="1" applyFont="1" applyFill="1" applyBorder="1" applyAlignment="1" applyProtection="1">
      <alignment horizontal="center" vertical="center" wrapText="1"/>
    </xf>
    <xf numFmtId="169" fontId="29" fillId="3" borderId="10" xfId="2" applyNumberFormat="1" applyFont="1" applyFill="1" applyBorder="1" applyAlignment="1" applyProtection="1">
      <alignment horizontal="center" vertical="center" wrapText="1"/>
    </xf>
    <xf numFmtId="169" fontId="29" fillId="3" borderId="5" xfId="2" applyNumberFormat="1" applyFont="1" applyFill="1" applyBorder="1" applyAlignment="1" applyProtection="1">
      <alignment horizontal="center" vertical="center" wrapText="1"/>
    </xf>
    <xf numFmtId="165" fontId="34" fillId="3" borderId="12" xfId="0" applyNumberFormat="1" applyFont="1" applyFill="1" applyBorder="1" applyAlignment="1">
      <alignment horizontal="center" vertical="center" wrapText="1"/>
    </xf>
    <xf numFmtId="164" fontId="29" fillId="3" borderId="1" xfId="0" applyNumberFormat="1" applyFont="1" applyFill="1" applyBorder="1" applyAlignment="1" applyProtection="1">
      <alignment horizontal="left" vertical="center" wrapText="1"/>
    </xf>
    <xf numFmtId="0" fontId="29" fillId="3" borderId="11" xfId="0" applyFont="1" applyFill="1" applyBorder="1" applyAlignment="1" applyProtection="1">
      <alignment horizontal="left" vertical="center" wrapText="1"/>
    </xf>
    <xf numFmtId="0" fontId="29" fillId="3" borderId="1" xfId="0" applyFont="1" applyFill="1" applyBorder="1" applyAlignment="1" applyProtection="1">
      <alignment horizontal="left" vertical="center" wrapText="1"/>
    </xf>
    <xf numFmtId="0" fontId="29" fillId="3" borderId="12" xfId="0" applyFont="1" applyFill="1" applyBorder="1" applyAlignment="1" applyProtection="1">
      <alignment horizontal="left" vertical="center" wrapText="1"/>
    </xf>
    <xf numFmtId="164" fontId="35" fillId="3" borderId="1" xfId="0" applyNumberFormat="1"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165" fontId="34" fillId="3" borderId="1" xfId="0" applyNumberFormat="1" applyFont="1" applyFill="1" applyBorder="1" applyAlignment="1">
      <alignment horizontal="left" vertical="center" wrapText="1"/>
    </xf>
    <xf numFmtId="165" fontId="34" fillId="3" borderId="12" xfId="0" applyNumberFormat="1" applyFont="1" applyFill="1" applyBorder="1" applyAlignment="1">
      <alignment horizontal="left" vertical="center" wrapText="1"/>
    </xf>
    <xf numFmtId="165" fontId="34" fillId="3" borderId="31" xfId="0" applyNumberFormat="1" applyFont="1" applyFill="1" applyBorder="1" applyAlignment="1">
      <alignment horizontal="left" vertical="center" wrapText="1"/>
    </xf>
    <xf numFmtId="165" fontId="34" fillId="3" borderId="21" xfId="0" applyNumberFormat="1" applyFont="1" applyFill="1" applyBorder="1" applyAlignment="1">
      <alignment horizontal="center" vertical="center" wrapText="1"/>
    </xf>
    <xf numFmtId="0" fontId="35" fillId="3" borderId="11" xfId="0" applyFont="1" applyFill="1" applyBorder="1" applyAlignment="1" applyProtection="1">
      <alignment horizontal="left" vertical="center" wrapText="1"/>
    </xf>
    <xf numFmtId="0" fontId="35" fillId="3" borderId="1" xfId="0" applyFont="1" applyFill="1" applyBorder="1" applyAlignment="1" applyProtection="1">
      <alignment horizontal="left" vertical="center" wrapText="1"/>
    </xf>
    <xf numFmtId="0" fontId="35" fillId="3" borderId="12" xfId="0" applyFont="1" applyFill="1" applyBorder="1" applyAlignment="1" applyProtection="1">
      <alignment horizontal="left" vertical="center" wrapText="1"/>
    </xf>
    <xf numFmtId="164" fontId="35" fillId="0" borderId="1" xfId="0" applyNumberFormat="1" applyFont="1" applyFill="1" applyBorder="1" applyAlignment="1" applyProtection="1">
      <alignment horizontal="left" vertical="center" wrapText="1"/>
    </xf>
    <xf numFmtId="164" fontId="35" fillId="0" borderId="1" xfId="0" applyNumberFormat="1" applyFont="1" applyFill="1" applyBorder="1" applyAlignment="1" applyProtection="1">
      <alignment horizontal="center" vertical="center" wrapText="1"/>
    </xf>
    <xf numFmtId="0" fontId="29" fillId="2" borderId="1" xfId="0" applyFont="1" applyFill="1" applyBorder="1" applyAlignment="1" applyProtection="1">
      <alignment horizontal="left" vertical="center" wrapText="1"/>
    </xf>
    <xf numFmtId="165" fontId="34" fillId="3" borderId="11" xfId="0" applyNumberFormat="1" applyFont="1" applyFill="1" applyBorder="1" applyAlignment="1">
      <alignment horizontal="left" vertical="center" wrapText="1"/>
    </xf>
    <xf numFmtId="168" fontId="29" fillId="3" borderId="12" xfId="2" applyNumberFormat="1" applyFont="1" applyFill="1" applyBorder="1" applyAlignment="1" applyProtection="1">
      <alignment horizontal="right" vertical="center" wrapText="1"/>
    </xf>
    <xf numFmtId="168" fontId="20" fillId="2" borderId="11" xfId="2" applyNumberFormat="1" applyFont="1" applyFill="1" applyBorder="1" applyAlignment="1" applyProtection="1">
      <alignment horizontal="center" vertical="center" wrapText="1"/>
    </xf>
    <xf numFmtId="9" fontId="20" fillId="2" borderId="5" xfId="2" applyNumberFormat="1" applyFont="1" applyFill="1" applyBorder="1" applyAlignment="1" applyProtection="1">
      <alignment vertical="center" wrapText="1"/>
    </xf>
    <xf numFmtId="10" fontId="20" fillId="2" borderId="5" xfId="2" applyNumberFormat="1" applyFont="1" applyFill="1" applyBorder="1" applyAlignment="1" applyProtection="1">
      <alignment vertical="center" wrapText="1"/>
    </xf>
    <xf numFmtId="168" fontId="20" fillId="3" borderId="1" xfId="2" applyNumberFormat="1" applyFont="1" applyFill="1" applyBorder="1" applyAlignment="1" applyProtection="1">
      <alignment horizontal="center" vertical="center" wrapText="1"/>
    </xf>
    <xf numFmtId="168" fontId="20" fillId="3" borderId="11" xfId="2" applyNumberFormat="1" applyFont="1" applyFill="1" applyBorder="1" applyAlignment="1" applyProtection="1">
      <alignment horizontal="center" vertical="center" wrapText="1"/>
    </xf>
    <xf numFmtId="0" fontId="29" fillId="3" borderId="1" xfId="0" applyFont="1" applyFill="1" applyBorder="1" applyAlignment="1" applyProtection="1">
      <alignment vertical="top" wrapText="1"/>
    </xf>
    <xf numFmtId="168" fontId="29" fillId="3" borderId="5" xfId="2" applyNumberFormat="1" applyFont="1" applyFill="1" applyBorder="1" applyAlignment="1" applyProtection="1">
      <alignment vertical="center" wrapText="1"/>
    </xf>
    <xf numFmtId="10" fontId="29" fillId="3" borderId="5" xfId="2" applyNumberFormat="1" applyFont="1" applyFill="1" applyBorder="1" applyAlignment="1" applyProtection="1">
      <alignment vertical="center" wrapText="1"/>
    </xf>
    <xf numFmtId="165" fontId="29" fillId="3" borderId="5" xfId="0" applyNumberFormat="1" applyFont="1" applyFill="1" applyBorder="1" applyAlignment="1">
      <alignment vertical="center" wrapText="1"/>
    </xf>
    <xf numFmtId="164" fontId="29" fillId="3" borderId="1" xfId="0" applyNumberFormat="1" applyFont="1" applyFill="1" applyBorder="1" applyAlignment="1" applyProtection="1">
      <alignment vertical="center" wrapText="1"/>
    </xf>
    <xf numFmtId="168" fontId="29" fillId="3" borderId="1" xfId="2" applyNumberFormat="1" applyFont="1" applyFill="1" applyBorder="1" applyAlignment="1" applyProtection="1">
      <alignment vertical="center" wrapText="1"/>
    </xf>
    <xf numFmtId="10" fontId="29" fillId="3" borderId="1" xfId="2" applyNumberFormat="1" applyFont="1" applyFill="1" applyBorder="1" applyAlignment="1" applyProtection="1">
      <alignment vertical="center" wrapText="1"/>
    </xf>
    <xf numFmtId="165" fontId="29" fillId="3" borderId="1" xfId="0" applyNumberFormat="1" applyFont="1" applyFill="1" applyBorder="1" applyAlignment="1">
      <alignment vertical="center" wrapText="1"/>
    </xf>
    <xf numFmtId="165" fontId="29" fillId="3" borderId="1" xfId="2" applyNumberFormat="1" applyFont="1" applyFill="1" applyBorder="1" applyAlignment="1" applyProtection="1">
      <alignment vertical="center" wrapText="1"/>
    </xf>
    <xf numFmtId="164" fontId="29" fillId="3" borderId="10" xfId="0" applyNumberFormat="1" applyFont="1" applyFill="1" applyBorder="1" applyAlignment="1" applyProtection="1">
      <alignment vertical="center" wrapText="1"/>
    </xf>
    <xf numFmtId="165" fontId="29" fillId="3" borderId="10" xfId="0" applyNumberFormat="1" applyFont="1" applyFill="1" applyBorder="1" applyAlignment="1">
      <alignment vertical="center" wrapText="1"/>
    </xf>
    <xf numFmtId="165" fontId="29" fillId="3" borderId="10" xfId="2" applyNumberFormat="1" applyFont="1" applyFill="1" applyBorder="1" applyAlignment="1" applyProtection="1">
      <alignment horizontal="center" vertical="center" wrapText="1"/>
    </xf>
    <xf numFmtId="168" fontId="29" fillId="3" borderId="10" xfId="2" applyNumberFormat="1" applyFont="1" applyFill="1" applyBorder="1" applyAlignment="1" applyProtection="1">
      <alignment vertical="center" wrapText="1"/>
    </xf>
    <xf numFmtId="0" fontId="29" fillId="3" borderId="38" xfId="0" applyFont="1" applyFill="1" applyBorder="1" applyAlignment="1" applyProtection="1">
      <alignment horizontal="left" vertical="top" wrapText="1"/>
    </xf>
    <xf numFmtId="165" fontId="29" fillId="3" borderId="1" xfId="0" applyNumberFormat="1" applyFont="1" applyFill="1" applyBorder="1" applyAlignment="1">
      <alignment horizontal="center" vertical="center" wrapText="1"/>
    </xf>
    <xf numFmtId="0" fontId="29" fillId="3" borderId="12" xfId="0" applyFont="1" applyFill="1" applyBorder="1" applyAlignment="1" applyProtection="1">
      <alignment vertical="center" wrapText="1"/>
    </xf>
    <xf numFmtId="165" fontId="29" fillId="3" borderId="12"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9" fillId="0" borderId="0" xfId="0" applyFont="1" applyFill="1" applyBorder="1" applyAlignment="1" applyProtection="1">
      <alignment horizontal="left" vertical="top" wrapText="1"/>
    </xf>
    <xf numFmtId="0" fontId="28" fillId="0" borderId="0" xfId="0" applyFont="1" applyFill="1" applyBorder="1" applyAlignment="1">
      <alignment horizontal="justify" vertical="center" wrapText="1"/>
    </xf>
    <xf numFmtId="0" fontId="26" fillId="0" borderId="0" xfId="0" applyFont="1" applyFill="1" applyBorder="1" applyAlignment="1" applyProtection="1">
      <alignment horizontal="left"/>
    </xf>
    <xf numFmtId="0" fontId="22" fillId="0" borderId="1" xfId="0" applyFont="1" applyFill="1" applyBorder="1" applyAlignment="1">
      <alignment horizontal="justify" vertical="center" wrapText="1"/>
    </xf>
    <xf numFmtId="9"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3" fontId="20" fillId="0" borderId="1" xfId="0" applyNumberFormat="1" applyFont="1" applyFill="1" applyBorder="1" applyAlignment="1" applyProtection="1">
      <alignment vertical="center" wrapText="1"/>
      <protection locked="0"/>
    </xf>
    <xf numFmtId="9" fontId="22" fillId="0" borderId="1" xfId="0" applyNumberFormat="1" applyFont="1" applyFill="1" applyBorder="1" applyAlignment="1">
      <alignment horizontal="center" vertical="center" wrapText="1"/>
    </xf>
    <xf numFmtId="9" fontId="22" fillId="0" borderId="1" xfId="0" applyNumberFormat="1" applyFont="1" applyFill="1" applyBorder="1" applyAlignment="1">
      <alignment vertical="center" wrapText="1"/>
    </xf>
    <xf numFmtId="169" fontId="22" fillId="0" borderId="1" xfId="0" applyNumberFormat="1"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3" fontId="22" fillId="0" borderId="1" xfId="0" applyNumberFormat="1"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0" fontId="26" fillId="0" borderId="0" xfId="0" applyFont="1" applyFill="1" applyAlignment="1"/>
    <xf numFmtId="0" fontId="22"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9" fontId="19" fillId="4"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Border="1" applyAlignment="1">
      <alignment horizontal="left" vertical="top"/>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3" fillId="3" borderId="8" xfId="0" applyFont="1" applyFill="1" applyBorder="1" applyAlignment="1">
      <alignment horizontal="center" vertical="top" wrapText="1"/>
    </xf>
    <xf numFmtId="0" fontId="3" fillId="0" borderId="5" xfId="0" applyFont="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0" fontId="51" fillId="0" borderId="0" xfId="0" applyFont="1" applyFill="1" applyBorder="1" applyAlignment="1" applyProtection="1">
      <alignment horizontal="center" wrapText="1"/>
    </xf>
    <xf numFmtId="0" fontId="51" fillId="0" borderId="0" xfId="0" applyFont="1" applyFill="1" applyBorder="1" applyAlignment="1" applyProtection="1">
      <alignment horizontal="left" wrapText="1"/>
    </xf>
    <xf numFmtId="49" fontId="35" fillId="3" borderId="27" xfId="0" applyNumberFormat="1" applyFont="1" applyFill="1" applyBorder="1" applyAlignment="1" applyProtection="1">
      <alignment horizontal="center" vertical="center" wrapText="1"/>
    </xf>
    <xf numFmtId="49" fontId="35" fillId="3" borderId="29" xfId="0" applyNumberFormat="1" applyFont="1" applyFill="1" applyBorder="1" applyAlignment="1" applyProtection="1">
      <alignment horizontal="center" vertical="center" wrapText="1"/>
    </xf>
    <xf numFmtId="49" fontId="35" fillId="3" borderId="21" xfId="0" applyNumberFormat="1" applyFont="1" applyFill="1" applyBorder="1" applyAlignment="1" applyProtection="1">
      <alignment horizontal="center" vertical="center" wrapText="1"/>
    </xf>
    <xf numFmtId="164" fontId="35" fillId="3" borderId="11" xfId="0" applyNumberFormat="1" applyFont="1" applyFill="1" applyBorder="1" applyAlignment="1" applyProtection="1">
      <alignment horizontal="center" vertical="center" wrapText="1"/>
    </xf>
    <xf numFmtId="164" fontId="35" fillId="3" borderId="1" xfId="0" applyNumberFormat="1" applyFont="1" applyFill="1" applyBorder="1" applyAlignment="1" applyProtection="1">
      <alignment horizontal="center" vertical="center" wrapText="1"/>
    </xf>
    <xf numFmtId="164" fontId="35" fillId="3" borderId="12" xfId="0" applyNumberFormat="1"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xf>
    <xf numFmtId="165" fontId="34" fillId="3" borderId="10" xfId="0" applyNumberFormat="1" applyFont="1" applyFill="1" applyBorder="1" applyAlignment="1">
      <alignment horizontal="center" vertical="center" wrapText="1"/>
    </xf>
    <xf numFmtId="165" fontId="34" fillId="3" borderId="5" xfId="0" applyNumberFormat="1" applyFont="1" applyFill="1" applyBorder="1" applyAlignment="1">
      <alignment horizontal="center" vertical="center" wrapText="1"/>
    </xf>
    <xf numFmtId="165" fontId="34" fillId="3" borderId="38" xfId="0" applyNumberFormat="1" applyFont="1" applyFill="1" applyBorder="1" applyAlignment="1">
      <alignment horizontal="center" vertical="center" wrapText="1"/>
    </xf>
    <xf numFmtId="165" fontId="34" fillId="3" borderId="32" xfId="0" applyNumberFormat="1" applyFont="1" applyFill="1" applyBorder="1" applyAlignment="1">
      <alignment horizontal="center" vertical="center" wrapText="1"/>
    </xf>
    <xf numFmtId="164" fontId="35" fillId="3" borderId="11" xfId="0" applyNumberFormat="1" applyFont="1" applyFill="1" applyBorder="1" applyAlignment="1" applyProtection="1">
      <alignment horizontal="left" vertical="center" wrapText="1"/>
    </xf>
    <xf numFmtId="164" fontId="35" fillId="3" borderId="1" xfId="0" applyNumberFormat="1" applyFont="1" applyFill="1" applyBorder="1" applyAlignment="1" applyProtection="1">
      <alignment horizontal="left" vertical="center" wrapText="1"/>
    </xf>
    <xf numFmtId="164" fontId="35" fillId="3" borderId="12" xfId="0" applyNumberFormat="1" applyFont="1" applyFill="1" applyBorder="1" applyAlignment="1" applyProtection="1">
      <alignment horizontal="left" vertical="center" wrapText="1"/>
    </xf>
    <xf numFmtId="49" fontId="35" fillId="3" borderId="15" xfId="0" applyNumberFormat="1" applyFont="1" applyFill="1" applyBorder="1" applyAlignment="1" applyProtection="1">
      <alignment horizontal="center" vertical="center" wrapText="1"/>
    </xf>
    <xf numFmtId="49" fontId="35" fillId="3" borderId="52" xfId="0" applyNumberFormat="1" applyFont="1" applyFill="1" applyBorder="1" applyAlignment="1" applyProtection="1">
      <alignment horizontal="center" vertical="center" wrapText="1"/>
    </xf>
    <xf numFmtId="49" fontId="35" fillId="3" borderId="50" xfId="0" applyNumberFormat="1" applyFont="1" applyFill="1" applyBorder="1" applyAlignment="1" applyProtection="1">
      <alignment horizontal="center" vertical="center" wrapText="1"/>
    </xf>
    <xf numFmtId="164" fontId="35" fillId="3" borderId="22" xfId="0" applyNumberFormat="1" applyFont="1" applyFill="1" applyBorder="1" applyAlignment="1" applyProtection="1">
      <alignment horizontal="left" vertical="center" wrapText="1"/>
    </xf>
    <xf numFmtId="164" fontId="35" fillId="3" borderId="8" xfId="0" applyNumberFormat="1" applyFont="1" applyFill="1" applyBorder="1" applyAlignment="1" applyProtection="1">
      <alignment horizontal="left" vertical="center" wrapText="1"/>
    </xf>
    <xf numFmtId="164" fontId="35" fillId="3" borderId="51" xfId="0" applyNumberFormat="1" applyFont="1" applyFill="1" applyBorder="1" applyAlignment="1" applyProtection="1">
      <alignment horizontal="left" vertical="center" wrapText="1"/>
    </xf>
    <xf numFmtId="165" fontId="42" fillId="3" borderId="11" xfId="0" applyNumberFormat="1" applyFont="1" applyFill="1" applyBorder="1" applyAlignment="1">
      <alignment horizontal="center" vertical="center" wrapText="1"/>
    </xf>
    <xf numFmtId="165" fontId="42" fillId="3" borderId="1" xfId="0" applyNumberFormat="1" applyFont="1" applyFill="1" applyBorder="1" applyAlignment="1">
      <alignment horizontal="center" vertical="center" wrapText="1"/>
    </xf>
    <xf numFmtId="165" fontId="42" fillId="3" borderId="12" xfId="0" applyNumberFormat="1" applyFont="1" applyFill="1" applyBorder="1" applyAlignment="1">
      <alignment horizontal="center" vertical="center" wrapText="1"/>
    </xf>
    <xf numFmtId="165" fontId="34" fillId="3" borderId="11" xfId="0" applyNumberFormat="1" applyFont="1" applyFill="1" applyBorder="1" applyAlignment="1">
      <alignment horizontal="center" vertical="center" wrapText="1"/>
    </xf>
    <xf numFmtId="165" fontId="34" fillId="3" borderId="1" xfId="0" applyNumberFormat="1" applyFont="1" applyFill="1" applyBorder="1" applyAlignment="1">
      <alignment horizontal="center" vertical="center" wrapText="1"/>
    </xf>
    <xf numFmtId="165" fontId="34" fillId="3" borderId="12" xfId="0" applyNumberFormat="1" applyFont="1" applyFill="1" applyBorder="1" applyAlignment="1">
      <alignment horizontal="center" vertical="center" wrapText="1"/>
    </xf>
    <xf numFmtId="49" fontId="29" fillId="3" borderId="27" xfId="0" applyNumberFormat="1" applyFont="1" applyFill="1" applyBorder="1" applyAlignment="1" applyProtection="1">
      <alignment horizontal="center" vertical="center" wrapText="1"/>
    </xf>
    <xf numFmtId="49" fontId="29" fillId="3" borderId="29" xfId="0" applyNumberFormat="1" applyFont="1" applyFill="1" applyBorder="1" applyAlignment="1" applyProtection="1">
      <alignment horizontal="center" vertical="center" wrapText="1"/>
    </xf>
    <xf numFmtId="49" fontId="29" fillId="3" borderId="21" xfId="0" applyNumberFormat="1" applyFont="1" applyFill="1" applyBorder="1" applyAlignment="1" applyProtection="1">
      <alignment horizontal="center" vertical="center" wrapText="1"/>
    </xf>
    <xf numFmtId="164" fontId="29" fillId="3" borderId="11" xfId="0" applyNumberFormat="1" applyFont="1" applyFill="1" applyBorder="1" applyAlignment="1" applyProtection="1">
      <alignment horizontal="left" vertical="center" wrapText="1"/>
    </xf>
    <xf numFmtId="164" fontId="29" fillId="3" borderId="1" xfId="0" applyNumberFormat="1" applyFont="1" applyFill="1" applyBorder="1" applyAlignment="1" applyProtection="1">
      <alignment horizontal="left" vertical="center" wrapText="1"/>
    </xf>
    <xf numFmtId="164" fontId="29" fillId="3" borderId="12" xfId="0" applyNumberFormat="1" applyFont="1" applyFill="1" applyBorder="1" applyAlignment="1" applyProtection="1">
      <alignment horizontal="left" vertical="center" wrapText="1"/>
    </xf>
    <xf numFmtId="49" fontId="35" fillId="3" borderId="39" xfId="0" applyNumberFormat="1" applyFont="1" applyFill="1" applyBorder="1" applyAlignment="1" applyProtection="1">
      <alignment horizontal="center" vertical="center" wrapText="1"/>
    </xf>
    <xf numFmtId="164" fontId="35" fillId="3" borderId="5" xfId="0" applyNumberFormat="1" applyFont="1" applyFill="1" applyBorder="1" applyAlignment="1" applyProtection="1">
      <alignment horizontal="center" vertical="center" wrapText="1"/>
    </xf>
    <xf numFmtId="164" fontId="35" fillId="3" borderId="10" xfId="0" applyNumberFormat="1" applyFont="1" applyFill="1" applyBorder="1" applyAlignment="1" applyProtection="1">
      <alignment horizontal="center" vertical="center" wrapText="1"/>
    </xf>
    <xf numFmtId="165" fontId="34" fillId="3" borderId="27" xfId="0" applyNumberFormat="1" applyFont="1" applyFill="1" applyBorder="1" applyAlignment="1">
      <alignment horizontal="center" vertical="center" wrapText="1"/>
    </xf>
    <xf numFmtId="165" fontId="34" fillId="3" borderId="29" xfId="0" applyNumberFormat="1" applyFont="1" applyFill="1" applyBorder="1" applyAlignment="1">
      <alignment horizontal="center" vertical="center" wrapText="1"/>
    </xf>
    <xf numFmtId="165" fontId="34" fillId="3" borderId="21" xfId="0" applyNumberFormat="1" applyFont="1" applyFill="1" applyBorder="1" applyAlignment="1">
      <alignment horizontal="center" vertical="center" wrapText="1"/>
    </xf>
    <xf numFmtId="165" fontId="42" fillId="0" borderId="1" xfId="0" applyNumberFormat="1" applyFont="1" applyFill="1" applyBorder="1" applyAlignment="1">
      <alignment horizontal="center" vertical="center" wrapText="1"/>
    </xf>
    <xf numFmtId="165" fontId="42" fillId="3" borderId="27" xfId="0" applyNumberFormat="1" applyFont="1" applyFill="1" applyBorder="1" applyAlignment="1">
      <alignment horizontal="center" vertical="center" wrapText="1"/>
    </xf>
    <xf numFmtId="165" fontId="42" fillId="3" borderId="29" xfId="0" applyNumberFormat="1" applyFont="1" applyFill="1" applyBorder="1" applyAlignment="1">
      <alignment horizontal="center" vertical="center" wrapText="1"/>
    </xf>
    <xf numFmtId="165" fontId="42" fillId="3" borderId="21" xfId="0" applyNumberFormat="1" applyFont="1" applyFill="1" applyBorder="1" applyAlignment="1">
      <alignment horizontal="center" vertical="center" wrapText="1"/>
    </xf>
    <xf numFmtId="164" fontId="35" fillId="0" borderId="1" xfId="0" applyNumberFormat="1" applyFont="1" applyFill="1" applyBorder="1" applyAlignment="1" applyProtection="1">
      <alignment horizontal="center" vertical="center" wrapText="1"/>
    </xf>
    <xf numFmtId="164" fontId="35" fillId="0" borderId="10" xfId="0" applyNumberFormat="1" applyFont="1" applyFill="1" applyBorder="1" applyAlignment="1" applyProtection="1">
      <alignment horizontal="center" vertical="center" wrapText="1"/>
    </xf>
    <xf numFmtId="49" fontId="29" fillId="3" borderId="16" xfId="0" applyNumberFormat="1" applyFont="1" applyFill="1" applyBorder="1" applyAlignment="1" applyProtection="1">
      <alignment horizontal="center" vertical="center" wrapText="1"/>
    </xf>
    <xf numFmtId="164" fontId="29" fillId="3" borderId="5" xfId="0" applyNumberFormat="1" applyFont="1" applyFill="1" applyBorder="1" applyAlignment="1" applyProtection="1">
      <alignment horizontal="left" vertical="center" wrapText="1"/>
    </xf>
    <xf numFmtId="164" fontId="35" fillId="3" borderId="10" xfId="0" applyNumberFormat="1" applyFont="1" applyFill="1" applyBorder="1" applyAlignment="1" applyProtection="1">
      <alignment horizontal="left" vertical="center" wrapText="1"/>
    </xf>
    <xf numFmtId="49" fontId="35" fillId="3" borderId="16" xfId="0" applyNumberFormat="1" applyFont="1" applyFill="1" applyBorder="1" applyAlignment="1" applyProtection="1">
      <alignment horizontal="center" vertical="center" wrapText="1"/>
    </xf>
    <xf numFmtId="164" fontId="10" fillId="0" borderId="0" xfId="0" applyNumberFormat="1" applyFont="1" applyFill="1" applyBorder="1" applyAlignment="1" applyProtection="1">
      <alignment horizontal="justify" vertical="center" wrapText="1"/>
    </xf>
    <xf numFmtId="164" fontId="29" fillId="3" borderId="10" xfId="0" applyNumberFormat="1" applyFont="1" applyFill="1" applyBorder="1" applyAlignment="1" applyProtection="1">
      <alignment horizontal="left" vertical="center"/>
    </xf>
    <xf numFmtId="164" fontId="29" fillId="3" borderId="27" xfId="0" applyNumberFormat="1" applyFont="1" applyFill="1" applyBorder="1" applyAlignment="1" applyProtection="1">
      <alignment horizontal="left" vertical="center" wrapText="1"/>
    </xf>
    <xf numFmtId="164" fontId="29" fillId="3" borderId="33" xfId="0" applyNumberFormat="1" applyFont="1" applyFill="1" applyBorder="1" applyAlignment="1" applyProtection="1">
      <alignment horizontal="left" vertical="center" wrapText="1"/>
    </xf>
    <xf numFmtId="164" fontId="29" fillId="3" borderId="29" xfId="0" applyNumberFormat="1" applyFont="1" applyFill="1" applyBorder="1" applyAlignment="1" applyProtection="1">
      <alignment horizontal="left" vertical="center" wrapText="1"/>
    </xf>
    <xf numFmtId="164" fontId="29" fillId="3" borderId="21" xfId="0" applyNumberFormat="1" applyFont="1" applyFill="1" applyBorder="1" applyAlignment="1" applyProtection="1">
      <alignment horizontal="left" vertical="center" wrapText="1"/>
    </xf>
    <xf numFmtId="164" fontId="26" fillId="0" borderId="53" xfId="0" applyNumberFormat="1" applyFont="1" applyFill="1" applyBorder="1" applyAlignment="1" applyProtection="1">
      <alignment horizontal="left" vertical="center" wrapText="1"/>
    </xf>
    <xf numFmtId="164" fontId="26" fillId="0" borderId="14" xfId="0" applyNumberFormat="1" applyFont="1" applyFill="1" applyBorder="1" applyAlignment="1" applyProtection="1">
      <alignment horizontal="left" vertical="center" wrapText="1"/>
    </xf>
    <xf numFmtId="164" fontId="26" fillId="0" borderId="54" xfId="0" applyNumberFormat="1" applyFont="1" applyFill="1" applyBorder="1" applyAlignment="1" applyProtection="1">
      <alignment horizontal="left" vertical="center" wrapText="1"/>
    </xf>
    <xf numFmtId="164" fontId="26" fillId="0" borderId="9" xfId="0" applyNumberFormat="1" applyFont="1" applyFill="1" applyBorder="1" applyAlignment="1" applyProtection="1">
      <alignment horizontal="left" vertical="center" wrapText="1"/>
    </xf>
    <xf numFmtId="164" fontId="26" fillId="0" borderId="0" xfId="0" applyNumberFormat="1" applyFont="1" applyFill="1" applyBorder="1" applyAlignment="1" applyProtection="1">
      <alignment horizontal="left" vertical="center" wrapText="1"/>
    </xf>
    <xf numFmtId="164" fontId="26" fillId="0" borderId="55" xfId="0" applyNumberFormat="1" applyFont="1" applyFill="1" applyBorder="1" applyAlignment="1" applyProtection="1">
      <alignment horizontal="left" vertical="center" wrapText="1"/>
    </xf>
    <xf numFmtId="164" fontId="26" fillId="0" borderId="19" xfId="0" applyNumberFormat="1" applyFont="1" applyFill="1" applyBorder="1" applyAlignment="1" applyProtection="1">
      <alignment horizontal="left" vertical="center" wrapText="1"/>
    </xf>
    <xf numFmtId="164" fontId="26" fillId="0" borderId="6" xfId="0" applyNumberFormat="1" applyFont="1" applyFill="1" applyBorder="1" applyAlignment="1" applyProtection="1">
      <alignment horizontal="left" vertical="center" wrapText="1"/>
    </xf>
    <xf numFmtId="164" fontId="26" fillId="0" borderId="3" xfId="0" applyNumberFormat="1" applyFont="1" applyFill="1" applyBorder="1" applyAlignment="1" applyProtection="1">
      <alignment horizontal="left" vertical="center" wrapText="1"/>
    </xf>
    <xf numFmtId="164" fontId="29" fillId="0" borderId="16" xfId="0" applyNumberFormat="1" applyFont="1" applyFill="1" applyBorder="1" applyAlignment="1" applyProtection="1">
      <alignment horizontal="left" vertical="center" wrapText="1"/>
    </xf>
    <xf numFmtId="164" fontId="29" fillId="0" borderId="5" xfId="0" applyNumberFormat="1" applyFont="1" applyFill="1" applyBorder="1" applyAlignment="1" applyProtection="1">
      <alignment horizontal="left" vertical="center" wrapText="1"/>
    </xf>
    <xf numFmtId="164" fontId="29" fillId="0" borderId="29" xfId="0" applyNumberFormat="1" applyFont="1" applyFill="1" applyBorder="1" applyAlignment="1" applyProtection="1">
      <alignment horizontal="left" vertical="center" wrapText="1"/>
    </xf>
    <xf numFmtId="164" fontId="29" fillId="0" borderId="1" xfId="0" applyNumberFormat="1" applyFont="1" applyFill="1" applyBorder="1" applyAlignment="1" applyProtection="1">
      <alignment horizontal="left" vertical="center" wrapText="1"/>
    </xf>
    <xf numFmtId="164" fontId="29" fillId="0" borderId="21" xfId="0" applyNumberFormat="1" applyFont="1" applyFill="1" applyBorder="1" applyAlignment="1" applyProtection="1">
      <alignment horizontal="left" vertical="center" wrapText="1"/>
    </xf>
    <xf numFmtId="164" fontId="29" fillId="0" borderId="12" xfId="0" applyNumberFormat="1" applyFont="1" applyFill="1" applyBorder="1" applyAlignment="1" applyProtection="1">
      <alignment horizontal="left" vertical="center" wrapText="1"/>
    </xf>
    <xf numFmtId="164" fontId="29" fillId="0" borderId="24" xfId="0" applyNumberFormat="1" applyFont="1" applyFill="1" applyBorder="1" applyAlignment="1" applyProtection="1">
      <alignment horizontal="left" vertical="center" wrapText="1"/>
    </xf>
    <xf numFmtId="164" fontId="29" fillId="0" borderId="13" xfId="0" applyNumberFormat="1" applyFont="1" applyFill="1" applyBorder="1" applyAlignment="1" applyProtection="1">
      <alignment horizontal="left" vertical="center" wrapText="1"/>
    </xf>
    <xf numFmtId="164" fontId="29" fillId="0" borderId="56" xfId="0" applyNumberFormat="1" applyFont="1" applyFill="1" applyBorder="1" applyAlignment="1" applyProtection="1">
      <alignment horizontal="left" vertical="center" wrapText="1"/>
    </xf>
    <xf numFmtId="164" fontId="29" fillId="0" borderId="9" xfId="0" applyNumberFormat="1" applyFont="1" applyFill="1" applyBorder="1" applyAlignment="1" applyProtection="1">
      <alignment horizontal="left" vertical="center" wrapText="1"/>
    </xf>
    <xf numFmtId="164" fontId="29" fillId="0" borderId="0" xfId="0" applyNumberFormat="1" applyFont="1" applyFill="1" applyBorder="1" applyAlignment="1" applyProtection="1">
      <alignment horizontal="left" vertical="center" wrapText="1"/>
    </xf>
    <xf numFmtId="164" fontId="29" fillId="0" borderId="55" xfId="0" applyNumberFormat="1" applyFont="1" applyFill="1" applyBorder="1" applyAlignment="1" applyProtection="1">
      <alignment horizontal="left" vertical="center" wrapText="1"/>
    </xf>
    <xf numFmtId="164" fontId="29" fillId="0" borderId="19" xfId="0" applyNumberFormat="1" applyFont="1" applyFill="1" applyBorder="1" applyAlignment="1" applyProtection="1">
      <alignment horizontal="left" vertical="center" wrapText="1"/>
    </xf>
    <xf numFmtId="164" fontId="29" fillId="0" borderId="6" xfId="0" applyNumberFormat="1" applyFont="1" applyFill="1" applyBorder="1" applyAlignment="1" applyProtection="1">
      <alignment horizontal="left" vertical="center" wrapText="1"/>
    </xf>
    <xf numFmtId="164" fontId="29" fillId="0" borderId="3" xfId="0" applyNumberFormat="1" applyFont="1" applyFill="1" applyBorder="1" applyAlignment="1" applyProtection="1">
      <alignment horizontal="left" vertical="center" wrapText="1"/>
    </xf>
    <xf numFmtId="0" fontId="29" fillId="3" borderId="5" xfId="0" applyFont="1" applyFill="1" applyBorder="1" applyAlignment="1" applyProtection="1">
      <alignment horizontal="center" vertical="center" wrapText="1"/>
    </xf>
    <xf numFmtId="164" fontId="35" fillId="3" borderId="8" xfId="0" applyNumberFormat="1" applyFont="1" applyFill="1" applyBorder="1" applyAlignment="1" applyProtection="1">
      <alignment horizontal="left" vertical="center"/>
    </xf>
    <xf numFmtId="0" fontId="35" fillId="3" borderId="27" xfId="0" applyFont="1" applyFill="1" applyBorder="1" applyAlignment="1" applyProtection="1">
      <alignment horizontal="left" vertical="center" wrapText="1"/>
    </xf>
    <xf numFmtId="0" fontId="35" fillId="3" borderId="11" xfId="0" applyFont="1" applyFill="1" applyBorder="1" applyAlignment="1" applyProtection="1">
      <alignment horizontal="left" vertical="center" wrapText="1"/>
    </xf>
    <xf numFmtId="0" fontId="35" fillId="3" borderId="29" xfId="0" applyFont="1" applyFill="1" applyBorder="1" applyAlignment="1" applyProtection="1">
      <alignment horizontal="left" vertical="center" wrapText="1"/>
    </xf>
    <xf numFmtId="0" fontId="35" fillId="3" borderId="1" xfId="0" applyFont="1" applyFill="1" applyBorder="1" applyAlignment="1" applyProtection="1">
      <alignment horizontal="left" vertical="center" wrapText="1"/>
    </xf>
    <xf numFmtId="0" fontId="35" fillId="3" borderId="21" xfId="0" applyFont="1" applyFill="1" applyBorder="1" applyAlignment="1" applyProtection="1">
      <alignment horizontal="left" vertical="center" wrapText="1"/>
    </xf>
    <xf numFmtId="0" fontId="35" fillId="3" borderId="12" xfId="0" applyFont="1" applyFill="1" applyBorder="1" applyAlignment="1" applyProtection="1">
      <alignment horizontal="left" vertical="center" wrapText="1"/>
    </xf>
    <xf numFmtId="0" fontId="29" fillId="3" borderId="1" xfId="0" applyFont="1" applyFill="1" applyBorder="1" applyAlignment="1" applyProtection="1">
      <alignment horizontal="center" vertical="center" wrapText="1"/>
    </xf>
    <xf numFmtId="0" fontId="29" fillId="3" borderId="10" xfId="0" applyFont="1" applyFill="1" applyBorder="1" applyAlignment="1" applyProtection="1">
      <alignment horizontal="center" vertical="center" wrapText="1"/>
    </xf>
    <xf numFmtId="0" fontId="29" fillId="3" borderId="10" xfId="0" applyFont="1" applyFill="1" applyBorder="1" applyAlignment="1" applyProtection="1">
      <alignment horizontal="center" vertical="center"/>
    </xf>
    <xf numFmtId="164" fontId="35" fillId="3" borderId="5" xfId="0" applyNumberFormat="1" applyFont="1" applyFill="1" applyBorder="1" applyAlignment="1" applyProtection="1">
      <alignment horizontal="left" vertical="center" wrapText="1"/>
    </xf>
    <xf numFmtId="49" fontId="29" fillId="3" borderId="45" xfId="0" applyNumberFormat="1" applyFont="1" applyFill="1" applyBorder="1" applyAlignment="1" applyProtection="1">
      <alignment horizontal="center" vertical="center" wrapText="1"/>
    </xf>
    <xf numFmtId="49" fontId="29" fillId="3" borderId="40" xfId="0" applyNumberFormat="1" applyFont="1" applyFill="1" applyBorder="1" applyAlignment="1" applyProtection="1">
      <alignment horizontal="center" vertical="center" wrapText="1"/>
    </xf>
    <xf numFmtId="49" fontId="29" fillId="3" borderId="46" xfId="0" applyNumberFormat="1" applyFont="1" applyFill="1" applyBorder="1" applyAlignment="1" applyProtection="1">
      <alignment horizontal="center" vertical="center" wrapText="1"/>
    </xf>
    <xf numFmtId="0" fontId="48" fillId="0" borderId="7" xfId="0" applyFont="1" applyFill="1" applyBorder="1" applyAlignment="1" applyProtection="1">
      <alignment horizontal="center" vertical="top" wrapText="1"/>
    </xf>
    <xf numFmtId="164" fontId="29" fillId="0" borderId="1" xfId="0" applyNumberFormat="1" applyFont="1" applyFill="1" applyBorder="1" applyAlignment="1" applyProtection="1">
      <alignment horizontal="center" vertical="center" wrapText="1"/>
    </xf>
    <xf numFmtId="164" fontId="29" fillId="0" borderId="10" xfId="0" applyNumberFormat="1" applyFont="1" applyFill="1" applyBorder="1" applyAlignment="1" applyProtection="1">
      <alignment horizontal="center" vertical="center" wrapText="1"/>
    </xf>
    <xf numFmtId="164" fontId="29" fillId="0" borderId="1" xfId="0" applyNumberFormat="1" applyFont="1" applyFill="1" applyBorder="1" applyAlignment="1" applyProtection="1">
      <alignment horizontal="center" vertical="top" wrapText="1"/>
    </xf>
    <xf numFmtId="0" fontId="29" fillId="0" borderId="1"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10" fontId="29" fillId="0" borderId="1" xfId="0" applyNumberFormat="1" applyFont="1" applyFill="1" applyBorder="1" applyAlignment="1" applyProtection="1">
      <alignment horizontal="center" vertical="center" wrapText="1"/>
    </xf>
    <xf numFmtId="10" fontId="29" fillId="0" borderId="10" xfId="0" applyNumberFormat="1" applyFont="1" applyFill="1" applyBorder="1" applyAlignment="1" applyProtection="1">
      <alignment horizontal="center" vertical="center" wrapText="1"/>
    </xf>
    <xf numFmtId="0" fontId="30" fillId="0" borderId="1" xfId="0" applyFont="1" applyBorder="1" applyAlignment="1">
      <alignment horizontal="center" vertical="top" wrapText="1"/>
    </xf>
    <xf numFmtId="164" fontId="29" fillId="3" borderId="1" xfId="0" applyNumberFormat="1" applyFont="1" applyFill="1" applyBorder="1" applyAlignment="1" applyProtection="1">
      <alignment horizontal="center" vertical="top" wrapText="1"/>
    </xf>
    <xf numFmtId="0" fontId="30" fillId="3" borderId="1" xfId="0" applyFont="1" applyFill="1" applyBorder="1" applyAlignment="1">
      <alignment horizontal="center" vertical="top" wrapText="1"/>
    </xf>
    <xf numFmtId="0" fontId="29" fillId="3" borderId="5"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165" fontId="43" fillId="3" borderId="11" xfId="0" applyNumberFormat="1" applyFont="1" applyFill="1" applyBorder="1" applyAlignment="1">
      <alignment horizontal="center" vertical="center" wrapText="1"/>
    </xf>
    <xf numFmtId="165" fontId="43" fillId="3" borderId="1" xfId="0" applyNumberFormat="1" applyFont="1" applyFill="1" applyBorder="1" applyAlignment="1">
      <alignment horizontal="center" vertical="center" wrapText="1"/>
    </xf>
    <xf numFmtId="165" fontId="43" fillId="3" borderId="12" xfId="0" applyNumberFormat="1" applyFont="1" applyFill="1" applyBorder="1" applyAlignment="1">
      <alignment horizontal="center" vertical="center" wrapText="1"/>
    </xf>
    <xf numFmtId="49" fontId="41" fillId="0" borderId="1" xfId="0" applyNumberFormat="1" applyFont="1" applyFill="1" applyBorder="1" applyAlignment="1">
      <alignment horizontal="center" vertical="center" wrapText="1"/>
    </xf>
    <xf numFmtId="0" fontId="35" fillId="0" borderId="1" xfId="0" applyFont="1" applyFill="1" applyBorder="1" applyAlignment="1" applyProtection="1">
      <alignment horizontal="left" vertical="center" wrapText="1"/>
    </xf>
    <xf numFmtId="165" fontId="34" fillId="3" borderId="24" xfId="0" applyNumberFormat="1" applyFont="1" applyFill="1" applyBorder="1" applyAlignment="1">
      <alignment horizontal="left" vertical="center" wrapText="1"/>
    </xf>
    <xf numFmtId="165" fontId="34" fillId="3" borderId="13" xfId="0" applyNumberFormat="1" applyFont="1" applyFill="1" applyBorder="1" applyAlignment="1">
      <alignment horizontal="left" vertical="center" wrapText="1"/>
    </xf>
    <xf numFmtId="165" fontId="34" fillId="3" borderId="41" xfId="0" applyNumberFormat="1" applyFont="1" applyFill="1" applyBorder="1" applyAlignment="1">
      <alignment horizontal="left" vertical="center" wrapText="1"/>
    </xf>
    <xf numFmtId="165" fontId="34" fillId="3" borderId="9" xfId="0" applyNumberFormat="1" applyFont="1" applyFill="1" applyBorder="1" applyAlignment="1">
      <alignment horizontal="left" vertical="center" wrapText="1"/>
    </xf>
    <xf numFmtId="165" fontId="34" fillId="3" borderId="0" xfId="0" applyNumberFormat="1" applyFont="1" applyFill="1" applyBorder="1" applyAlignment="1">
      <alignment horizontal="left" vertical="center" wrapText="1"/>
    </xf>
    <xf numFmtId="165" fontId="34" fillId="3" borderId="36" xfId="0" applyNumberFormat="1" applyFont="1" applyFill="1" applyBorder="1" applyAlignment="1">
      <alignment horizontal="left" vertical="center" wrapText="1"/>
    </xf>
    <xf numFmtId="165" fontId="34" fillId="3" borderId="19" xfId="0" applyNumberFormat="1" applyFont="1" applyFill="1" applyBorder="1" applyAlignment="1">
      <alignment horizontal="left" vertical="center" wrapText="1"/>
    </xf>
    <xf numFmtId="165" fontId="34" fillId="3" borderId="6" xfId="0" applyNumberFormat="1" applyFont="1" applyFill="1" applyBorder="1" applyAlignment="1">
      <alignment horizontal="left" vertical="center" wrapText="1"/>
    </xf>
    <xf numFmtId="165" fontId="34" fillId="3" borderId="44" xfId="0" applyNumberFormat="1" applyFont="1" applyFill="1" applyBorder="1" applyAlignment="1">
      <alignment horizontal="left" vertical="center" wrapText="1"/>
    </xf>
    <xf numFmtId="165" fontId="34" fillId="3" borderId="39" xfId="0" applyNumberFormat="1" applyFont="1" applyFill="1" applyBorder="1" applyAlignment="1">
      <alignment horizontal="center" vertical="center" wrapText="1"/>
    </xf>
    <xf numFmtId="165" fontId="34" fillId="3" borderId="16" xfId="0" applyNumberFormat="1" applyFont="1" applyFill="1" applyBorder="1" applyAlignment="1">
      <alignment horizontal="center" vertical="center" wrapText="1"/>
    </xf>
    <xf numFmtId="168" fontId="35" fillId="0" borderId="1" xfId="2" applyNumberFormat="1" applyFont="1" applyFill="1" applyBorder="1" applyAlignment="1" applyProtection="1">
      <alignment horizontal="center" vertical="center" wrapText="1"/>
    </xf>
    <xf numFmtId="165" fontId="34" fillId="3" borderId="1" xfId="0" applyNumberFormat="1" applyFont="1" applyFill="1" applyBorder="1" applyAlignment="1">
      <alignment horizontal="left" vertical="center" wrapText="1"/>
    </xf>
    <xf numFmtId="165" fontId="34" fillId="3" borderId="30" xfId="0" applyNumberFormat="1" applyFont="1" applyFill="1" applyBorder="1" applyAlignment="1">
      <alignment horizontal="left" vertical="center" wrapText="1"/>
    </xf>
    <xf numFmtId="165" fontId="34" fillId="3" borderId="12" xfId="0" applyNumberFormat="1" applyFont="1" applyFill="1" applyBorder="1" applyAlignment="1">
      <alignment horizontal="left" vertical="center" wrapText="1"/>
    </xf>
    <xf numFmtId="165" fontId="34" fillId="3" borderId="31" xfId="0" applyNumberFormat="1" applyFont="1" applyFill="1" applyBorder="1" applyAlignment="1">
      <alignment horizontal="left" vertical="center" wrapText="1"/>
    </xf>
    <xf numFmtId="168" fontId="35" fillId="3" borderId="26" xfId="2" applyNumberFormat="1" applyFont="1" applyFill="1" applyBorder="1" applyAlignment="1" applyProtection="1">
      <alignment horizontal="center" vertical="center" wrapText="1"/>
    </xf>
    <xf numFmtId="168" fontId="35" fillId="3" borderId="42" xfId="2" applyNumberFormat="1" applyFont="1" applyFill="1" applyBorder="1" applyAlignment="1" applyProtection="1">
      <alignment horizontal="center" vertical="center" wrapText="1"/>
    </xf>
    <xf numFmtId="168" fontId="35" fillId="3" borderId="43" xfId="2" applyNumberFormat="1" applyFont="1" applyFill="1" applyBorder="1" applyAlignment="1" applyProtection="1">
      <alignment horizontal="center" vertical="center" wrapText="1"/>
    </xf>
    <xf numFmtId="49" fontId="34" fillId="3" borderId="27" xfId="0" applyNumberFormat="1" applyFont="1" applyFill="1" applyBorder="1" applyAlignment="1">
      <alignment horizontal="center" vertical="center" wrapText="1"/>
    </xf>
    <xf numFmtId="49" fontId="34" fillId="3" borderId="29" xfId="0" applyNumberFormat="1" applyFont="1" applyFill="1" applyBorder="1" applyAlignment="1">
      <alignment horizontal="center" vertical="center" wrapText="1"/>
    </xf>
    <xf numFmtId="168" fontId="29" fillId="3" borderId="10" xfId="2" applyNumberFormat="1" applyFont="1" applyFill="1" applyBorder="1" applyAlignment="1" applyProtection="1">
      <alignment horizontal="center" vertical="center" wrapText="1"/>
    </xf>
    <xf numFmtId="168" fontId="29" fillId="3" borderId="5" xfId="2" applyNumberFormat="1" applyFont="1" applyFill="1" applyBorder="1" applyAlignment="1" applyProtection="1">
      <alignment horizontal="center" vertical="center" wrapText="1"/>
    </xf>
    <xf numFmtId="9" fontId="29" fillId="3" borderId="10" xfId="2" applyNumberFormat="1" applyFont="1" applyFill="1" applyBorder="1" applyAlignment="1" applyProtection="1">
      <alignment horizontal="center" vertical="center" wrapText="1"/>
    </xf>
    <xf numFmtId="9" fontId="29" fillId="3" borderId="5" xfId="2" applyNumberFormat="1" applyFont="1" applyFill="1" applyBorder="1" applyAlignment="1" applyProtection="1">
      <alignment horizontal="center" vertical="center" wrapText="1"/>
    </xf>
    <xf numFmtId="0" fontId="29" fillId="3" borderId="27" xfId="0" applyFont="1" applyFill="1" applyBorder="1" applyAlignment="1" applyProtection="1">
      <alignment horizontal="left" vertical="center" wrapText="1"/>
    </xf>
    <xf numFmtId="0" fontId="29" fillId="3" borderId="11" xfId="0" applyFont="1" applyFill="1" applyBorder="1" applyAlignment="1" applyProtection="1">
      <alignment horizontal="left" vertical="center" wrapText="1"/>
    </xf>
    <xf numFmtId="0" fontId="29" fillId="3" borderId="29" xfId="0" applyFont="1" applyFill="1" applyBorder="1" applyAlignment="1" applyProtection="1">
      <alignment horizontal="left" vertical="center" wrapText="1"/>
    </xf>
    <xf numFmtId="0" fontId="29" fillId="3" borderId="1" xfId="0" applyFont="1" applyFill="1" applyBorder="1" applyAlignment="1" applyProtection="1">
      <alignment horizontal="left" vertical="center" wrapText="1"/>
    </xf>
    <xf numFmtId="0" fontId="29" fillId="3" borderId="21" xfId="0" applyFont="1" applyFill="1" applyBorder="1" applyAlignment="1" applyProtection="1">
      <alignment horizontal="left" vertical="center" wrapText="1"/>
    </xf>
    <xf numFmtId="0" fontId="29" fillId="3" borderId="12" xfId="0" applyFont="1" applyFill="1" applyBorder="1" applyAlignment="1" applyProtection="1">
      <alignment horizontal="left" vertical="center" wrapText="1"/>
    </xf>
    <xf numFmtId="0" fontId="29" fillId="0" borderId="5" xfId="0" applyFont="1" applyFill="1" applyBorder="1" applyAlignment="1" applyProtection="1">
      <alignment horizontal="center" vertical="center" wrapText="1"/>
    </xf>
    <xf numFmtId="164" fontId="29" fillId="3" borderId="27" xfId="0" applyNumberFormat="1" applyFont="1" applyFill="1" applyBorder="1" applyAlignment="1" applyProtection="1">
      <alignment horizontal="center" vertical="center" wrapText="1"/>
    </xf>
    <xf numFmtId="164" fontId="29" fillId="3" borderId="29" xfId="0" applyNumberFormat="1" applyFont="1" applyFill="1" applyBorder="1" applyAlignment="1" applyProtection="1">
      <alignment horizontal="center" vertical="center" wrapText="1"/>
    </xf>
    <xf numFmtId="164" fontId="29" fillId="3" borderId="21" xfId="0" applyNumberFormat="1" applyFont="1" applyFill="1" applyBorder="1" applyAlignment="1" applyProtection="1">
      <alignment horizontal="center" vertical="center" wrapText="1"/>
    </xf>
    <xf numFmtId="164" fontId="35" fillId="3" borderId="16" xfId="0" applyNumberFormat="1" applyFont="1" applyFill="1" applyBorder="1" applyAlignment="1" applyProtection="1">
      <alignment horizontal="center" vertical="center" wrapText="1"/>
    </xf>
    <xf numFmtId="164" fontId="35" fillId="3" borderId="29" xfId="0" applyNumberFormat="1" applyFont="1" applyFill="1" applyBorder="1" applyAlignment="1" applyProtection="1">
      <alignment horizontal="center" vertical="center" wrapText="1"/>
    </xf>
    <xf numFmtId="164" fontId="35" fillId="3" borderId="21" xfId="0" applyNumberFormat="1" applyFont="1" applyFill="1" applyBorder="1" applyAlignment="1" applyProtection="1">
      <alignment horizontal="center" vertical="center" wrapText="1"/>
    </xf>
    <xf numFmtId="10" fontId="29" fillId="3" borderId="10" xfId="2" applyNumberFormat="1" applyFont="1" applyFill="1" applyBorder="1" applyAlignment="1" applyProtection="1">
      <alignment horizontal="center" vertical="center" wrapText="1"/>
    </xf>
    <xf numFmtId="10" fontId="29" fillId="3" borderId="5" xfId="2" applyNumberFormat="1" applyFont="1" applyFill="1" applyBorder="1" applyAlignment="1" applyProtection="1">
      <alignment horizontal="center" vertical="center" wrapText="1"/>
    </xf>
    <xf numFmtId="0" fontId="35" fillId="0" borderId="38" xfId="0" applyFont="1" applyFill="1" applyBorder="1" applyAlignment="1" applyProtection="1">
      <alignment horizontal="left" vertical="top" wrapText="1"/>
    </xf>
    <xf numFmtId="0" fontId="35" fillId="0" borderId="32"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164" fontId="29" fillId="3" borderId="10" xfId="0" applyNumberFormat="1" applyFont="1" applyFill="1" applyBorder="1" applyAlignment="1" applyProtection="1">
      <alignment horizontal="center" vertical="center" wrapText="1"/>
    </xf>
    <xf numFmtId="164" fontId="29" fillId="3" borderId="5" xfId="0" applyNumberFormat="1" applyFont="1" applyFill="1" applyBorder="1" applyAlignment="1" applyProtection="1">
      <alignment horizontal="center" vertical="center" wrapText="1"/>
    </xf>
    <xf numFmtId="168" fontId="29" fillId="3" borderId="51" xfId="2" applyNumberFormat="1" applyFont="1" applyFill="1" applyBorder="1" applyAlignment="1" applyProtection="1">
      <alignment horizontal="center" vertical="center" wrapText="1"/>
    </xf>
    <xf numFmtId="169" fontId="29" fillId="3" borderId="10" xfId="2" applyNumberFormat="1" applyFont="1" applyFill="1" applyBorder="1" applyAlignment="1" applyProtection="1">
      <alignment horizontal="center" vertical="center" wrapText="1"/>
    </xf>
    <xf numFmtId="169" fontId="29" fillId="3" borderId="5" xfId="2" applyNumberFormat="1" applyFont="1" applyFill="1" applyBorder="1" applyAlignment="1" applyProtection="1">
      <alignment horizontal="center" vertical="center" wrapText="1"/>
    </xf>
    <xf numFmtId="49" fontId="35" fillId="3" borderId="1" xfId="0" applyNumberFormat="1" applyFont="1" applyFill="1" applyBorder="1" applyAlignment="1" applyProtection="1">
      <alignment horizontal="center" vertical="center" wrapText="1"/>
    </xf>
    <xf numFmtId="49" fontId="29" fillId="3" borderId="5" xfId="0" applyNumberFormat="1" applyFont="1" applyFill="1" applyBorder="1" applyAlignment="1" applyProtection="1">
      <alignment horizontal="center" vertical="center" wrapText="1"/>
    </xf>
    <xf numFmtId="49" fontId="29" fillId="3" borderId="1" xfId="0" applyNumberFormat="1" applyFont="1" applyFill="1" applyBorder="1" applyAlignment="1" applyProtection="1">
      <alignment horizontal="center" vertical="center" wrapText="1"/>
    </xf>
    <xf numFmtId="0" fontId="28" fillId="0" borderId="0" xfId="0" applyFont="1" applyFill="1" applyBorder="1" applyAlignment="1">
      <alignment horizontal="left" wrapText="1"/>
    </xf>
    <xf numFmtId="0" fontId="26" fillId="0" borderId="0" xfId="0" applyFont="1" applyFill="1" applyBorder="1" applyAlignment="1" applyProtection="1">
      <alignment horizontal="left" wrapText="1"/>
    </xf>
    <xf numFmtId="0" fontId="23" fillId="0" borderId="1" xfId="0" applyFont="1" applyFill="1" applyBorder="1" applyAlignment="1">
      <alignment horizontal="center" vertical="center" wrapText="1"/>
    </xf>
    <xf numFmtId="3" fontId="23" fillId="0" borderId="1" xfId="0" applyNumberFormat="1" applyFont="1" applyFill="1" applyBorder="1" applyAlignment="1" applyProtection="1">
      <alignment horizontal="center" vertical="center" wrapText="1"/>
      <protection locked="0"/>
    </xf>
    <xf numFmtId="3" fontId="20" fillId="0" borderId="1" xfId="0" applyNumberFormat="1" applyFont="1" applyFill="1" applyBorder="1" applyAlignment="1" applyProtection="1">
      <alignment horizontal="center" vertical="center" wrapText="1"/>
      <protection locked="0"/>
    </xf>
    <xf numFmtId="0" fontId="27" fillId="0" borderId="0" xfId="0" applyFont="1" applyFill="1" applyAlignment="1">
      <alignment horizontal="center" vertical="center" wrapText="1"/>
    </xf>
    <xf numFmtId="0" fontId="18" fillId="0" borderId="1" xfId="0" applyFont="1" applyFill="1" applyBorder="1" applyAlignment="1">
      <alignment horizontal="center" vertical="center" wrapText="1"/>
    </xf>
    <xf numFmtId="0" fontId="26" fillId="0" borderId="0" xfId="0" applyFont="1" applyFill="1" applyBorder="1" applyAlignment="1" applyProtection="1">
      <alignment horizontal="left" vertical="top" wrapText="1"/>
    </xf>
    <xf numFmtId="0" fontId="6" fillId="0" borderId="0" xfId="0" applyFont="1" applyFill="1" applyAlignment="1">
      <alignment horizontal="right" vertical="center"/>
    </xf>
    <xf numFmtId="0" fontId="46" fillId="0" borderId="0" xfId="0" applyFont="1" applyFill="1" applyAlignment="1">
      <alignment horizontal="center" vertical="center" wrapText="1"/>
    </xf>
    <xf numFmtId="3" fontId="18" fillId="0" borderId="1"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Border="1" applyAlignment="1" applyProtection="1">
      <alignment horizontal="left" wrapText="1"/>
    </xf>
    <xf numFmtId="0" fontId="24" fillId="0" borderId="0" xfId="0" applyFont="1" applyAlignment="1">
      <alignment horizontal="center" vertical="center" wrapText="1"/>
    </xf>
    <xf numFmtId="0" fontId="19" fillId="0" borderId="10" xfId="0" applyNumberFormat="1" applyFont="1" applyBorder="1" applyAlignment="1">
      <alignment horizontal="center" vertical="top"/>
    </xf>
    <xf numFmtId="0" fontId="19" fillId="0" borderId="8" xfId="0" applyNumberFormat="1" applyFont="1" applyBorder="1" applyAlignment="1">
      <alignment horizontal="center" vertical="top"/>
    </xf>
    <xf numFmtId="0" fontId="19" fillId="0" borderId="5" xfId="0" applyNumberFormat="1" applyFont="1" applyBorder="1" applyAlignment="1">
      <alignment horizontal="center" vertical="top"/>
    </xf>
    <xf numFmtId="0" fontId="19" fillId="0" borderId="20"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8" xfId="0" applyFont="1" applyFill="1" applyBorder="1" applyAlignment="1">
      <alignment horizontal="left" vertical="top" wrapText="1"/>
    </xf>
    <xf numFmtId="0" fontId="21" fillId="0" borderId="8" xfId="0" applyFont="1" applyBorder="1" applyAlignment="1">
      <alignment horizontal="left" vertical="top" wrapText="1"/>
    </xf>
    <xf numFmtId="0" fontId="21" fillId="0" borderId="5" xfId="0" applyFont="1" applyBorder="1" applyAlignment="1">
      <alignment horizontal="left" vertical="top" wrapText="1"/>
    </xf>
    <xf numFmtId="0" fontId="21" fillId="0" borderId="8" xfId="0" applyFont="1" applyBorder="1" applyAlignment="1">
      <alignment horizontal="center" vertical="top"/>
    </xf>
    <xf numFmtId="0" fontId="21" fillId="0" borderId="5" xfId="0" applyFont="1" applyBorder="1" applyAlignment="1">
      <alignment horizontal="center" vertical="top"/>
    </xf>
    <xf numFmtId="0" fontId="24" fillId="0" borderId="0" xfId="0" applyFont="1" applyBorder="1" applyAlignment="1">
      <alignment horizontal="center" vertical="center" wrapText="1"/>
    </xf>
    <xf numFmtId="0" fontId="21" fillId="0" borderId="6" xfId="0" applyFont="1" applyBorder="1" applyAlignment="1">
      <alignment horizontal="center" vertical="top" wrapText="1"/>
    </xf>
    <xf numFmtId="0" fontId="19" fillId="0" borderId="10" xfId="0" applyFont="1" applyFill="1" applyBorder="1" applyAlignment="1">
      <alignment horizontal="left" vertical="top" wrapText="1"/>
    </xf>
    <xf numFmtId="0" fontId="19" fillId="0" borderId="5" xfId="0" applyFont="1" applyFill="1" applyBorder="1" applyAlignment="1">
      <alignment horizontal="left" vertical="top" wrapText="1"/>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activeCell="AM10" sqref="AM10"/>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519" t="s">
        <v>39</v>
      </c>
      <c r="B1" s="520"/>
      <c r="C1" s="521" t="s">
        <v>40</v>
      </c>
      <c r="D1" s="513" t="s">
        <v>45</v>
      </c>
      <c r="E1" s="514"/>
      <c r="F1" s="515"/>
      <c r="G1" s="513" t="s">
        <v>17</v>
      </c>
      <c r="H1" s="514"/>
      <c r="I1" s="515"/>
      <c r="J1" s="513" t="s">
        <v>18</v>
      </c>
      <c r="K1" s="514"/>
      <c r="L1" s="515"/>
      <c r="M1" s="513" t="s">
        <v>22</v>
      </c>
      <c r="N1" s="514"/>
      <c r="O1" s="515"/>
      <c r="P1" s="516" t="s">
        <v>23</v>
      </c>
      <c r="Q1" s="517"/>
      <c r="R1" s="513" t="s">
        <v>24</v>
      </c>
      <c r="S1" s="514"/>
      <c r="T1" s="515"/>
      <c r="U1" s="513" t="s">
        <v>25</v>
      </c>
      <c r="V1" s="514"/>
      <c r="W1" s="515"/>
      <c r="X1" s="516" t="s">
        <v>26</v>
      </c>
      <c r="Y1" s="518"/>
      <c r="Z1" s="517"/>
      <c r="AA1" s="516" t="s">
        <v>27</v>
      </c>
      <c r="AB1" s="517"/>
      <c r="AC1" s="513" t="s">
        <v>28</v>
      </c>
      <c r="AD1" s="514"/>
      <c r="AE1" s="515"/>
      <c r="AF1" s="513" t="s">
        <v>29</v>
      </c>
      <c r="AG1" s="514"/>
      <c r="AH1" s="515"/>
      <c r="AI1" s="513" t="s">
        <v>30</v>
      </c>
      <c r="AJ1" s="514"/>
      <c r="AK1" s="515"/>
      <c r="AL1" s="516" t="s">
        <v>31</v>
      </c>
      <c r="AM1" s="517"/>
      <c r="AN1" s="513" t="s">
        <v>32</v>
      </c>
      <c r="AO1" s="514"/>
      <c r="AP1" s="515"/>
      <c r="AQ1" s="513" t="s">
        <v>33</v>
      </c>
      <c r="AR1" s="514"/>
      <c r="AS1" s="515"/>
      <c r="AT1" s="513" t="s">
        <v>34</v>
      </c>
      <c r="AU1" s="514"/>
      <c r="AV1" s="515"/>
    </row>
    <row r="2" spans="1:48" ht="39" customHeight="1">
      <c r="A2" s="520"/>
      <c r="B2" s="520"/>
      <c r="C2" s="521"/>
      <c r="D2" s="10" t="s">
        <v>48</v>
      </c>
      <c r="E2" s="10" t="s">
        <v>49</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521" t="s">
        <v>83</v>
      </c>
      <c r="B3" s="521"/>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521"/>
      <c r="B4" s="521"/>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521"/>
      <c r="B5" s="521"/>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521"/>
      <c r="B6" s="521"/>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521"/>
      <c r="B7" s="521"/>
      <c r="C7" s="8" t="s">
        <v>44</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521"/>
      <c r="B8" s="521"/>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521"/>
      <c r="B9" s="521"/>
      <c r="C9" s="8" t="s">
        <v>43</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1:B2"/>
    <mergeCell ref="C1:C2"/>
    <mergeCell ref="A3:B9"/>
    <mergeCell ref="D1:F1"/>
    <mergeCell ref="R1:T1"/>
    <mergeCell ref="AT1:AV1"/>
    <mergeCell ref="G1:I1"/>
    <mergeCell ref="J1:L1"/>
    <mergeCell ref="M1:O1"/>
    <mergeCell ref="P1:Q1"/>
    <mergeCell ref="AF1:AH1"/>
    <mergeCell ref="AI1:AK1"/>
    <mergeCell ref="AL1:AM1"/>
    <mergeCell ref="AN1:AP1"/>
    <mergeCell ref="AQ1:AS1"/>
    <mergeCell ref="X1:Z1"/>
    <mergeCell ref="AA1:AB1"/>
    <mergeCell ref="AC1:AE1"/>
    <mergeCell ref="U1:W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activeCell="A3" sqref="A3:E3"/>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522" t="s">
        <v>58</v>
      </c>
      <c r="B1" s="522"/>
      <c r="C1" s="522"/>
      <c r="D1" s="522"/>
      <c r="E1" s="522"/>
    </row>
    <row r="2" spans="1:5">
      <c r="A2" s="12"/>
      <c r="B2" s="12"/>
      <c r="C2" s="12"/>
      <c r="D2" s="12"/>
      <c r="E2" s="12"/>
    </row>
    <row r="3" spans="1:5">
      <c r="A3" s="523" t="s">
        <v>130</v>
      </c>
      <c r="B3" s="523"/>
      <c r="C3" s="523"/>
      <c r="D3" s="523"/>
      <c r="E3" s="523"/>
    </row>
    <row r="4" spans="1:5" ht="45" customHeight="1">
      <c r="A4" s="13" t="s">
        <v>52</v>
      </c>
      <c r="B4" s="13" t="s">
        <v>59</v>
      </c>
      <c r="C4" s="13" t="s">
        <v>53</v>
      </c>
      <c r="D4" s="13" t="s">
        <v>54</v>
      </c>
      <c r="E4" s="13" t="s">
        <v>55</v>
      </c>
    </row>
    <row r="5" spans="1:5" ht="57.75" customHeight="1">
      <c r="A5" s="14" t="s">
        <v>60</v>
      </c>
      <c r="B5" s="15">
        <v>0.1</v>
      </c>
      <c r="C5" s="16">
        <f>SUM(D6:D7)</f>
        <v>0</v>
      </c>
      <c r="D5" s="15">
        <f t="shared" ref="D5:D23" si="0">B5*C5</f>
        <v>0</v>
      </c>
      <c r="E5" s="14"/>
    </row>
    <row r="6" spans="1:5" ht="72.75" customHeight="1">
      <c r="A6" s="17" t="s">
        <v>61</v>
      </c>
      <c r="B6" s="18">
        <v>0.5</v>
      </c>
      <c r="C6" s="19"/>
      <c r="D6" s="18">
        <f t="shared" si="0"/>
        <v>0</v>
      </c>
      <c r="E6" s="17"/>
    </row>
    <row r="7" spans="1:5" ht="21" customHeight="1">
      <c r="A7" s="17" t="s">
        <v>62</v>
      </c>
      <c r="B7" s="18">
        <v>0.5</v>
      </c>
      <c r="C7" s="19"/>
      <c r="D7" s="18">
        <f t="shared" si="0"/>
        <v>0</v>
      </c>
      <c r="E7" s="17"/>
    </row>
    <row r="8" spans="1:5" ht="32.25" customHeight="1">
      <c r="A8" s="14" t="s">
        <v>63</v>
      </c>
      <c r="B8" s="15">
        <v>0.1</v>
      </c>
      <c r="C8" s="16">
        <f>SUM(D9:D10)</f>
        <v>0</v>
      </c>
      <c r="D8" s="15">
        <f t="shared" si="0"/>
        <v>0</v>
      </c>
      <c r="E8" s="14"/>
    </row>
    <row r="9" spans="1:5" ht="28.8">
      <c r="A9" s="17" t="s">
        <v>64</v>
      </c>
      <c r="B9" s="18">
        <v>0.5</v>
      </c>
      <c r="C9" s="19"/>
      <c r="D9" s="18">
        <f t="shared" si="0"/>
        <v>0</v>
      </c>
      <c r="E9" s="17"/>
    </row>
    <row r="10" spans="1:5" ht="28.8">
      <c r="A10" s="17" t="s">
        <v>65</v>
      </c>
      <c r="B10" s="18">
        <v>0.5</v>
      </c>
      <c r="C10" s="19"/>
      <c r="D10" s="18">
        <f t="shared" si="0"/>
        <v>0</v>
      </c>
      <c r="E10" s="17"/>
    </row>
    <row r="11" spans="1:5" ht="45.75" customHeight="1">
      <c r="A11" s="14" t="s">
        <v>66</v>
      </c>
      <c r="B11" s="15">
        <v>0.2</v>
      </c>
      <c r="C11" s="16">
        <f>SUM(D12:D13)</f>
        <v>0</v>
      </c>
      <c r="D11" s="15">
        <f t="shared" si="0"/>
        <v>0</v>
      </c>
      <c r="E11" s="14"/>
    </row>
    <row r="12" spans="1:5" ht="56.25" customHeight="1">
      <c r="A12" s="17" t="s">
        <v>67</v>
      </c>
      <c r="B12" s="18">
        <v>0.7</v>
      </c>
      <c r="C12" s="20"/>
      <c r="D12" s="21">
        <f t="shared" si="0"/>
        <v>0</v>
      </c>
      <c r="E12" s="22"/>
    </row>
    <row r="13" spans="1:5" ht="30.75" customHeight="1">
      <c r="A13" s="17" t="s">
        <v>68</v>
      </c>
      <c r="B13" s="18">
        <v>0.3</v>
      </c>
      <c r="C13" s="20"/>
      <c r="D13" s="21">
        <f t="shared" si="0"/>
        <v>0</v>
      </c>
      <c r="E13" s="23"/>
    </row>
    <row r="14" spans="1:5" ht="45" customHeight="1">
      <c r="A14" s="14" t="s">
        <v>69</v>
      </c>
      <c r="B14" s="15">
        <v>0.4</v>
      </c>
      <c r="C14" s="16">
        <f>SUM(D15:D16)</f>
        <v>0</v>
      </c>
      <c r="D14" s="15">
        <f t="shared" si="0"/>
        <v>0</v>
      </c>
      <c r="E14" s="14"/>
    </row>
    <row r="15" spans="1:5" ht="28.8">
      <c r="A15" s="24" t="s">
        <v>70</v>
      </c>
      <c r="B15" s="25">
        <v>0.5</v>
      </c>
      <c r="C15" s="26"/>
      <c r="D15" s="25">
        <f t="shared" si="0"/>
        <v>0</v>
      </c>
      <c r="E15" s="24"/>
    </row>
    <row r="16" spans="1:5" ht="28.8">
      <c r="A16" s="17" t="s">
        <v>71</v>
      </c>
      <c r="B16" s="18">
        <v>0.5</v>
      </c>
      <c r="C16" s="19"/>
      <c r="D16" s="18">
        <f t="shared" si="0"/>
        <v>0</v>
      </c>
      <c r="E16" s="17"/>
    </row>
    <row r="17" spans="1:5" ht="17.25" customHeight="1">
      <c r="A17" s="14" t="s">
        <v>72</v>
      </c>
      <c r="B17" s="15">
        <v>0.1</v>
      </c>
      <c r="C17" s="16">
        <f>SUM(D18)</f>
        <v>0</v>
      </c>
      <c r="D17" s="15">
        <f t="shared" si="0"/>
        <v>0</v>
      </c>
      <c r="E17" s="14"/>
    </row>
    <row r="18" spans="1:5" ht="15.6">
      <c r="A18" s="17" t="s">
        <v>73</v>
      </c>
      <c r="B18" s="18">
        <v>1</v>
      </c>
      <c r="C18" s="19"/>
      <c r="D18" s="18">
        <f t="shared" si="0"/>
        <v>0</v>
      </c>
      <c r="E18" s="17"/>
    </row>
    <row r="19" spans="1:5" ht="30.75" customHeight="1">
      <c r="A19" s="14" t="s">
        <v>74</v>
      </c>
      <c r="B19" s="15">
        <v>0.05</v>
      </c>
      <c r="C19" s="16">
        <f>SUM(D20:D21)</f>
        <v>0</v>
      </c>
      <c r="D19" s="15">
        <f t="shared" si="0"/>
        <v>0</v>
      </c>
      <c r="E19" s="14"/>
    </row>
    <row r="20" spans="1:5" ht="21.75" customHeight="1">
      <c r="A20" s="17" t="s">
        <v>75</v>
      </c>
      <c r="B20" s="18">
        <v>0.5</v>
      </c>
      <c r="C20" s="19"/>
      <c r="D20" s="18">
        <f t="shared" si="0"/>
        <v>0</v>
      </c>
      <c r="E20" s="17"/>
    </row>
    <row r="21" spans="1:5" ht="28.8">
      <c r="A21" s="17" t="s">
        <v>76</v>
      </c>
      <c r="B21" s="18">
        <v>0.5</v>
      </c>
      <c r="C21" s="19"/>
      <c r="D21" s="18">
        <f t="shared" si="0"/>
        <v>0</v>
      </c>
      <c r="E21" s="17"/>
    </row>
    <row r="22" spans="1:5" ht="33.75" customHeight="1">
      <c r="A22" s="14" t="s">
        <v>77</v>
      </c>
      <c r="B22" s="15">
        <v>0.05</v>
      </c>
      <c r="C22" s="16">
        <f>SUM(D23)</f>
        <v>0</v>
      </c>
      <c r="D22" s="15">
        <f t="shared" si="0"/>
        <v>0</v>
      </c>
      <c r="E22" s="14"/>
    </row>
    <row r="23" spans="1:5" ht="28.8">
      <c r="A23" s="17" t="s">
        <v>78</v>
      </c>
      <c r="B23" s="18">
        <v>1</v>
      </c>
      <c r="C23" s="19"/>
      <c r="D23" s="18">
        <f t="shared" si="0"/>
        <v>0</v>
      </c>
      <c r="E23" s="17"/>
    </row>
    <row r="24" spans="1:5">
      <c r="A24" s="27" t="s">
        <v>56</v>
      </c>
      <c r="B24" s="18">
        <f>SUM(B5,B8,B11,B14,B17,B19,B22)</f>
        <v>1</v>
      </c>
      <c r="C24" s="18">
        <f>SUM(C5,C8,C11,C14,C17,C19,C22)</f>
        <v>0</v>
      </c>
      <c r="D24" s="18">
        <f>SUM(D5,D8,D11,D14,D17,D19,D22)</f>
        <v>0</v>
      </c>
      <c r="E24" s="14" t="s">
        <v>57</v>
      </c>
    </row>
    <row r="25" spans="1:5">
      <c r="A25" s="28"/>
      <c r="B25" s="28"/>
      <c r="C25" s="28"/>
      <c r="D25" s="28"/>
      <c r="E25" s="28"/>
    </row>
    <row r="26" spans="1:5">
      <c r="A26" s="524" t="s">
        <v>79</v>
      </c>
      <c r="B26" s="524"/>
      <c r="C26" s="524"/>
      <c r="D26" s="524"/>
      <c r="E26" s="524"/>
    </row>
    <row r="27" spans="1:5">
      <c r="A27" s="28"/>
      <c r="B27" s="28"/>
      <c r="C27" s="28"/>
      <c r="D27" s="28"/>
      <c r="E27" s="28"/>
    </row>
    <row r="28" spans="1:5">
      <c r="A28" s="524" t="s">
        <v>80</v>
      </c>
      <c r="B28" s="524"/>
      <c r="C28" s="524"/>
      <c r="D28" s="524"/>
      <c r="E28" s="524"/>
    </row>
    <row r="29" spans="1:5">
      <c r="A29" s="524"/>
      <c r="B29" s="524"/>
      <c r="C29" s="524"/>
      <c r="D29" s="524"/>
      <c r="E29" s="524"/>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pane xSplit="3" ySplit="3" topLeftCell="D36" activePane="bottomRight" state="frozenSplit"/>
      <selection pane="topRight" activeCell="C1" sqref="C1"/>
      <selection pane="bottomLeft"/>
      <selection pane="bottomRight" activeCell="P3" sqref="P3:Q3"/>
    </sheetView>
  </sheetViews>
  <sheetFormatPr defaultColWidth="9.109375" defaultRowHeight="13.2"/>
  <cols>
    <col min="1" max="1" width="4.5546875" style="44" customWidth="1"/>
    <col min="2" max="2" width="42.5546875" style="44" customWidth="1"/>
    <col min="3" max="3" width="6.88671875" style="44" customWidth="1"/>
    <col min="4" max="15" width="9.5546875" style="44" customWidth="1"/>
    <col min="16" max="17" width="10.5546875" style="44" customWidth="1"/>
    <col min="18" max="29" width="0" style="45" hidden="1" customWidth="1"/>
    <col min="30" max="16384" width="9.109375" style="45"/>
  </cols>
  <sheetData>
    <row r="1" spans="1:256">
      <c r="Q1" s="35" t="s">
        <v>51</v>
      </c>
    </row>
    <row r="2" spans="1:256">
      <c r="A2" s="46" t="s">
        <v>82</v>
      </c>
      <c r="B2" s="47"/>
      <c r="C2" s="47"/>
      <c r="D2" s="47"/>
      <c r="E2" s="47"/>
      <c r="F2" s="47"/>
      <c r="G2" s="47"/>
      <c r="H2" s="47"/>
      <c r="I2" s="47"/>
      <c r="J2" s="47"/>
      <c r="K2" s="47"/>
      <c r="L2" s="47"/>
      <c r="M2" s="47"/>
      <c r="N2" s="47"/>
      <c r="O2" s="47"/>
      <c r="P2" s="47"/>
      <c r="Q2" s="47"/>
    </row>
    <row r="3" spans="1:256" s="49" customFormat="1" ht="53.25" customHeight="1">
      <c r="A3" s="37" t="s">
        <v>0</v>
      </c>
      <c r="B3" s="547" t="s">
        <v>46</v>
      </c>
      <c r="C3" s="547"/>
      <c r="D3" s="37" t="s">
        <v>17</v>
      </c>
      <c r="E3" s="48" t="s">
        <v>18</v>
      </c>
      <c r="F3" s="37" t="s">
        <v>22</v>
      </c>
      <c r="G3" s="48" t="s">
        <v>24</v>
      </c>
      <c r="H3" s="37" t="s">
        <v>25</v>
      </c>
      <c r="I3" s="48" t="s">
        <v>26</v>
      </c>
      <c r="J3" s="37" t="s">
        <v>28</v>
      </c>
      <c r="K3" s="48" t="s">
        <v>29</v>
      </c>
      <c r="L3" s="37" t="s">
        <v>30</v>
      </c>
      <c r="M3" s="48" t="s">
        <v>32</v>
      </c>
      <c r="N3" s="37" t="s">
        <v>33</v>
      </c>
      <c r="O3" s="48" t="s">
        <v>34</v>
      </c>
      <c r="P3" s="37" t="s">
        <v>81</v>
      </c>
      <c r="Q3" s="37" t="s">
        <v>50</v>
      </c>
      <c r="R3" s="36" t="s">
        <v>17</v>
      </c>
      <c r="S3" s="30" t="s">
        <v>18</v>
      </c>
      <c r="T3" s="36" t="s">
        <v>22</v>
      </c>
      <c r="U3" s="30" t="s">
        <v>24</v>
      </c>
      <c r="V3" s="36" t="s">
        <v>25</v>
      </c>
      <c r="W3" s="30" t="s">
        <v>26</v>
      </c>
      <c r="X3" s="36" t="s">
        <v>28</v>
      </c>
      <c r="Y3" s="30" t="s">
        <v>29</v>
      </c>
      <c r="Z3" s="36" t="s">
        <v>30</v>
      </c>
      <c r="AA3" s="30" t="s">
        <v>32</v>
      </c>
      <c r="AB3" s="36" t="s">
        <v>33</v>
      </c>
      <c r="AC3" s="30" t="s">
        <v>34</v>
      </c>
    </row>
    <row r="4" spans="1:256" ht="15" customHeight="1">
      <c r="A4" s="50" t="s">
        <v>84</v>
      </c>
      <c r="B4" s="51"/>
      <c r="C4" s="51"/>
      <c r="D4" s="51"/>
      <c r="E4" s="47"/>
      <c r="F4" s="47"/>
      <c r="G4" s="47"/>
      <c r="H4" s="47"/>
      <c r="I4" s="47"/>
      <c r="J4" s="47"/>
      <c r="K4" s="47"/>
      <c r="L4" s="47"/>
      <c r="M4" s="47"/>
      <c r="N4" s="47"/>
      <c r="O4" s="47"/>
      <c r="P4" s="47"/>
      <c r="Q4" s="52"/>
    </row>
    <row r="5" spans="1:256" ht="283.5" customHeight="1">
      <c r="A5" s="535" t="s">
        <v>1</v>
      </c>
      <c r="B5" s="530" t="s">
        <v>85</v>
      </c>
      <c r="C5" s="53" t="s">
        <v>20</v>
      </c>
      <c r="D5" s="55" t="s">
        <v>217</v>
      </c>
      <c r="E5" s="55" t="s">
        <v>218</v>
      </c>
      <c r="F5" s="55" t="s">
        <v>219</v>
      </c>
      <c r="G5" s="55" t="s">
        <v>220</v>
      </c>
      <c r="H5" s="55" t="s">
        <v>219</v>
      </c>
      <c r="I5" s="55" t="s">
        <v>221</v>
      </c>
      <c r="J5" s="55" t="s">
        <v>220</v>
      </c>
      <c r="K5" s="55" t="s">
        <v>222</v>
      </c>
      <c r="L5" s="55" t="s">
        <v>223</v>
      </c>
      <c r="M5" s="55" t="s">
        <v>224</v>
      </c>
      <c r="N5" s="55" t="s">
        <v>223</v>
      </c>
      <c r="O5" s="55" t="s">
        <v>225</v>
      </c>
      <c r="P5" s="56"/>
      <c r="Q5" s="56"/>
    </row>
    <row r="6" spans="1:256" ht="105.75" customHeight="1">
      <c r="A6" s="535"/>
      <c r="B6" s="530"/>
      <c r="C6" s="53"/>
      <c r="D6" s="55"/>
      <c r="E6" s="55"/>
      <c r="F6" s="55"/>
      <c r="G6" s="55"/>
      <c r="H6" s="55"/>
      <c r="I6" s="55"/>
      <c r="J6" s="55"/>
      <c r="K6" s="57" t="s">
        <v>200</v>
      </c>
      <c r="L6" s="57" t="s">
        <v>201</v>
      </c>
      <c r="M6" s="57" t="s">
        <v>202</v>
      </c>
      <c r="N6" s="57" t="s">
        <v>203</v>
      </c>
      <c r="O6" s="55" t="s">
        <v>205</v>
      </c>
      <c r="P6" s="56"/>
      <c r="Q6" s="56"/>
    </row>
    <row r="7" spans="1:256" ht="74.25" customHeight="1">
      <c r="A7" s="535"/>
      <c r="B7" s="530"/>
      <c r="C7" s="53" t="s">
        <v>21</v>
      </c>
      <c r="D7" s="55"/>
      <c r="E7" s="56"/>
      <c r="F7" s="56"/>
      <c r="G7" s="56"/>
      <c r="H7" s="56"/>
      <c r="I7" s="56"/>
      <c r="J7" s="56"/>
      <c r="K7" s="56"/>
      <c r="L7" s="56"/>
      <c r="M7" s="56"/>
      <c r="N7" s="56"/>
      <c r="O7" s="56"/>
      <c r="P7" s="56"/>
      <c r="Q7" s="56"/>
    </row>
    <row r="8" spans="1:256" ht="175.5" customHeight="1">
      <c r="A8" s="535" t="s">
        <v>3</v>
      </c>
      <c r="B8" s="530" t="s">
        <v>86</v>
      </c>
      <c r="C8" s="53" t="s">
        <v>20</v>
      </c>
      <c r="D8" s="55"/>
      <c r="E8" s="56"/>
      <c r="F8" s="56"/>
      <c r="G8" s="56"/>
      <c r="H8" s="56"/>
      <c r="I8" s="57" t="s">
        <v>200</v>
      </c>
      <c r="J8" s="57" t="s">
        <v>201</v>
      </c>
      <c r="K8" s="57" t="s">
        <v>202</v>
      </c>
      <c r="L8" s="57" t="s">
        <v>203</v>
      </c>
      <c r="M8" s="548" t="s">
        <v>205</v>
      </c>
      <c r="N8" s="549"/>
      <c r="O8" s="550"/>
      <c r="P8" s="56"/>
      <c r="Q8" s="56"/>
    </row>
    <row r="9" spans="1:256" ht="33.75" customHeight="1">
      <c r="A9" s="535"/>
      <c r="B9" s="530"/>
      <c r="C9" s="53" t="s">
        <v>21</v>
      </c>
      <c r="D9" s="55"/>
      <c r="E9" s="56"/>
      <c r="F9" s="56"/>
      <c r="G9" s="56"/>
      <c r="H9" s="56"/>
      <c r="I9" s="56"/>
      <c r="J9" s="56"/>
      <c r="K9" s="56"/>
      <c r="L9" s="56"/>
      <c r="M9" s="56"/>
      <c r="N9" s="56"/>
      <c r="O9" s="56"/>
      <c r="P9" s="56"/>
      <c r="Q9" s="56"/>
    </row>
    <row r="10" spans="1:256" ht="151.5" customHeight="1">
      <c r="A10" s="535" t="s">
        <v>4</v>
      </c>
      <c r="B10" s="530" t="s">
        <v>87</v>
      </c>
      <c r="C10" s="53" t="s">
        <v>20</v>
      </c>
      <c r="D10" s="55" t="s">
        <v>206</v>
      </c>
      <c r="E10" s="55"/>
      <c r="F10" s="55" t="s">
        <v>207</v>
      </c>
      <c r="G10" s="55"/>
      <c r="H10" s="55" t="s">
        <v>208</v>
      </c>
      <c r="I10" s="55" t="s">
        <v>209</v>
      </c>
      <c r="J10" s="55" t="s">
        <v>210</v>
      </c>
      <c r="K10" s="55"/>
      <c r="L10" s="55"/>
      <c r="M10" s="55" t="s">
        <v>211</v>
      </c>
      <c r="N10" s="55"/>
      <c r="O10" s="55"/>
      <c r="P10" s="56"/>
      <c r="Q10" s="56"/>
    </row>
    <row r="11" spans="1:256" ht="40.5" customHeight="1">
      <c r="A11" s="535"/>
      <c r="B11" s="530"/>
      <c r="C11" s="53" t="s">
        <v>21</v>
      </c>
      <c r="D11" s="55"/>
      <c r="E11" s="56"/>
      <c r="F11" s="56"/>
      <c r="G11" s="56"/>
      <c r="H11" s="56"/>
      <c r="I11" s="56"/>
      <c r="J11" s="56"/>
      <c r="K11" s="56"/>
      <c r="L11" s="56"/>
      <c r="M11" s="56"/>
      <c r="N11" s="56"/>
      <c r="O11" s="56"/>
      <c r="P11" s="56"/>
      <c r="Q11" s="56"/>
    </row>
    <row r="12" spans="1:256" ht="355.5" customHeight="1">
      <c r="A12" s="535" t="s">
        <v>5</v>
      </c>
      <c r="B12" s="530" t="s">
        <v>228</v>
      </c>
      <c r="C12" s="53" t="s">
        <v>20</v>
      </c>
      <c r="D12" s="55"/>
      <c r="E12" s="55" t="s">
        <v>149</v>
      </c>
      <c r="F12" s="55"/>
      <c r="G12" s="55" t="s">
        <v>150</v>
      </c>
      <c r="H12" s="55" t="s">
        <v>151</v>
      </c>
      <c r="I12" s="55" t="s">
        <v>152</v>
      </c>
      <c r="J12" s="55"/>
      <c r="K12" s="55"/>
      <c r="L12" s="55" t="s">
        <v>151</v>
      </c>
      <c r="M12" s="55"/>
      <c r="N12" s="55"/>
      <c r="O12" s="55" t="s">
        <v>153</v>
      </c>
      <c r="P12" s="56"/>
      <c r="Q12" s="56"/>
    </row>
    <row r="13" spans="1:256" ht="24" customHeight="1">
      <c r="A13" s="535"/>
      <c r="B13" s="530"/>
      <c r="C13" s="53" t="s">
        <v>21</v>
      </c>
      <c r="D13" s="55"/>
      <c r="E13" s="56"/>
      <c r="F13" s="56"/>
      <c r="G13" s="56"/>
      <c r="H13" s="56"/>
      <c r="I13" s="56"/>
      <c r="J13" s="56"/>
      <c r="K13" s="56"/>
      <c r="L13" s="56"/>
      <c r="M13" s="56"/>
      <c r="N13" s="56"/>
      <c r="O13" s="56"/>
      <c r="P13" s="56"/>
      <c r="Q13" s="56"/>
    </row>
    <row r="14" spans="1:256" ht="96" customHeight="1">
      <c r="A14" s="535" t="s">
        <v>9</v>
      </c>
      <c r="B14" s="530" t="s">
        <v>88</v>
      </c>
      <c r="C14" s="53" t="s">
        <v>20</v>
      </c>
      <c r="D14" s="55"/>
      <c r="E14" s="56"/>
      <c r="F14" s="61" t="s">
        <v>240</v>
      </c>
      <c r="G14" s="56"/>
      <c r="H14" s="56"/>
      <c r="I14" s="56"/>
      <c r="J14" s="56"/>
      <c r="K14" s="56"/>
      <c r="L14" s="56"/>
      <c r="M14" s="56"/>
      <c r="N14" s="56"/>
      <c r="O14" s="56"/>
      <c r="P14" s="56"/>
      <c r="Q14" s="56"/>
    </row>
    <row r="15" spans="1:256" ht="39" customHeight="1">
      <c r="A15" s="535"/>
      <c r="B15" s="530"/>
      <c r="C15" s="53" t="s">
        <v>21</v>
      </c>
      <c r="D15" s="55"/>
      <c r="E15" s="56"/>
      <c r="F15" s="56"/>
      <c r="G15" s="56"/>
      <c r="H15" s="56"/>
      <c r="I15" s="56"/>
      <c r="J15" s="56"/>
      <c r="K15" s="56"/>
      <c r="L15" s="56"/>
      <c r="M15" s="56"/>
      <c r="N15" s="56"/>
      <c r="O15" s="56"/>
      <c r="P15" s="56"/>
      <c r="Q15" s="56"/>
    </row>
    <row r="16" spans="1:256">
      <c r="A16" s="32" t="s">
        <v>89</v>
      </c>
      <c r="B16" s="62"/>
      <c r="C16" s="62"/>
      <c r="D16" s="59"/>
      <c r="E16" s="59"/>
      <c r="F16" s="59"/>
      <c r="G16" s="59"/>
      <c r="H16" s="59"/>
      <c r="I16" s="59"/>
      <c r="J16" s="59"/>
      <c r="K16" s="59"/>
      <c r="L16" s="59"/>
      <c r="M16" s="59"/>
      <c r="N16" s="59"/>
      <c r="O16" s="59"/>
      <c r="P16" s="59"/>
      <c r="Q16" s="60"/>
      <c r="AI16" s="531"/>
      <c r="AJ16" s="531"/>
      <c r="AK16" s="531"/>
      <c r="AZ16" s="531"/>
      <c r="BA16" s="531"/>
      <c r="BB16" s="531"/>
      <c r="BQ16" s="531"/>
      <c r="BR16" s="531"/>
      <c r="BS16" s="531"/>
      <c r="CH16" s="531"/>
      <c r="CI16" s="531"/>
      <c r="CJ16" s="531"/>
      <c r="CY16" s="531"/>
      <c r="CZ16" s="531"/>
      <c r="DA16" s="531"/>
      <c r="DP16" s="531"/>
      <c r="DQ16" s="531"/>
      <c r="DR16" s="531"/>
      <c r="EG16" s="531"/>
      <c r="EH16" s="531"/>
      <c r="EI16" s="531"/>
      <c r="EX16" s="531"/>
      <c r="EY16" s="531"/>
      <c r="EZ16" s="531"/>
      <c r="FO16" s="531"/>
      <c r="FP16" s="531"/>
      <c r="FQ16" s="531"/>
      <c r="GF16" s="531"/>
      <c r="GG16" s="531"/>
      <c r="GH16" s="531"/>
      <c r="GW16" s="531"/>
      <c r="GX16" s="531"/>
      <c r="GY16" s="531"/>
      <c r="HN16" s="531"/>
      <c r="HO16" s="531"/>
      <c r="HP16" s="531"/>
      <c r="IE16" s="531"/>
      <c r="IF16" s="531"/>
      <c r="IG16" s="531"/>
      <c r="IV16" s="531"/>
    </row>
    <row r="17" spans="1:17" ht="320.25" customHeight="1">
      <c r="A17" s="535" t="s">
        <v>6</v>
      </c>
      <c r="B17" s="530" t="s">
        <v>90</v>
      </c>
      <c r="C17" s="53" t="s">
        <v>20</v>
      </c>
      <c r="D17" s="63" t="s">
        <v>158</v>
      </c>
      <c r="E17" s="63" t="s">
        <v>159</v>
      </c>
      <c r="F17" s="63" t="s">
        <v>160</v>
      </c>
      <c r="G17" s="63" t="s">
        <v>161</v>
      </c>
      <c r="H17" s="63" t="s">
        <v>162</v>
      </c>
      <c r="I17" s="56"/>
      <c r="J17" s="56"/>
      <c r="K17" s="56"/>
      <c r="L17" s="56"/>
      <c r="M17" s="56"/>
      <c r="N17" s="56"/>
      <c r="O17" s="56"/>
      <c r="P17" s="56"/>
      <c r="Q17" s="56"/>
    </row>
    <row r="18" spans="1:17" ht="39.9" customHeight="1">
      <c r="A18" s="535"/>
      <c r="B18" s="530"/>
      <c r="C18" s="53" t="s">
        <v>21</v>
      </c>
      <c r="D18" s="55"/>
      <c r="E18" s="56"/>
      <c r="F18" s="56"/>
      <c r="G18" s="56"/>
      <c r="H18" s="56"/>
      <c r="I18" s="56"/>
      <c r="J18" s="56"/>
      <c r="K18" s="56"/>
      <c r="L18" s="56"/>
      <c r="M18" s="56"/>
      <c r="N18" s="56"/>
      <c r="O18" s="56"/>
      <c r="P18" s="56"/>
      <c r="Q18" s="56"/>
    </row>
    <row r="19" spans="1:17" ht="194.25" customHeight="1">
      <c r="A19" s="535" t="s">
        <v>7</v>
      </c>
      <c r="B19" s="530" t="s">
        <v>226</v>
      </c>
      <c r="C19" s="53" t="s">
        <v>20</v>
      </c>
      <c r="D19" s="57" t="s">
        <v>241</v>
      </c>
      <c r="E19" s="57" t="s">
        <v>242</v>
      </c>
      <c r="F19" s="64" t="s">
        <v>171</v>
      </c>
      <c r="G19" s="57" t="s">
        <v>172</v>
      </c>
      <c r="H19" s="65"/>
      <c r="I19" s="65"/>
      <c r="J19" s="65"/>
      <c r="K19" s="57"/>
      <c r="L19" s="57"/>
      <c r="M19" s="57"/>
      <c r="N19" s="57"/>
      <c r="O19" s="57"/>
      <c r="P19" s="57" t="s">
        <v>173</v>
      </c>
      <c r="Q19" s="56"/>
    </row>
    <row r="20" spans="1:17" ht="39.9" customHeight="1">
      <c r="A20" s="535"/>
      <c r="B20" s="530"/>
      <c r="C20" s="53" t="s">
        <v>21</v>
      </c>
      <c r="D20" s="55"/>
      <c r="E20" s="56"/>
      <c r="F20" s="56"/>
      <c r="G20" s="56"/>
      <c r="H20" s="56"/>
      <c r="I20" s="56"/>
      <c r="J20" s="56"/>
      <c r="K20" s="56"/>
      <c r="L20" s="56"/>
      <c r="M20" s="56"/>
      <c r="N20" s="56"/>
      <c r="O20" s="56"/>
      <c r="P20" s="56"/>
      <c r="Q20" s="56"/>
    </row>
    <row r="21" spans="1:17" ht="211.5" customHeight="1">
      <c r="A21" s="535" t="s">
        <v>8</v>
      </c>
      <c r="B21" s="530" t="s">
        <v>229</v>
      </c>
      <c r="C21" s="53" t="s">
        <v>20</v>
      </c>
      <c r="D21" s="66" t="s">
        <v>243</v>
      </c>
      <c r="E21" s="66" t="s">
        <v>174</v>
      </c>
      <c r="F21" s="66" t="s">
        <v>171</v>
      </c>
      <c r="G21" s="67" t="s">
        <v>175</v>
      </c>
      <c r="H21" s="67" t="s">
        <v>175</v>
      </c>
      <c r="I21" s="66" t="s">
        <v>175</v>
      </c>
      <c r="J21" s="66" t="s">
        <v>175</v>
      </c>
      <c r="K21" s="66" t="s">
        <v>175</v>
      </c>
      <c r="L21" s="66" t="s">
        <v>175</v>
      </c>
      <c r="M21" s="66" t="s">
        <v>175</v>
      </c>
      <c r="N21" s="66" t="s">
        <v>176</v>
      </c>
      <c r="O21" s="66" t="s">
        <v>177</v>
      </c>
      <c r="P21" s="57" t="s">
        <v>178</v>
      </c>
      <c r="Q21" s="56"/>
    </row>
    <row r="22" spans="1:17" ht="31.5" customHeight="1">
      <c r="A22" s="535"/>
      <c r="B22" s="530"/>
      <c r="C22" s="53" t="s">
        <v>21</v>
      </c>
      <c r="D22" s="55"/>
      <c r="E22" s="56"/>
      <c r="F22" s="56"/>
      <c r="G22" s="56"/>
      <c r="H22" s="56"/>
      <c r="I22" s="56"/>
      <c r="J22" s="56"/>
      <c r="K22" s="56"/>
      <c r="L22" s="56"/>
      <c r="M22" s="56"/>
      <c r="N22" s="56"/>
      <c r="O22" s="56"/>
      <c r="P22" s="56"/>
      <c r="Q22" s="56"/>
    </row>
    <row r="23" spans="1:17" s="69" customFormat="1" ht="223.5" customHeight="1">
      <c r="A23" s="540" t="s">
        <v>14</v>
      </c>
      <c r="B23" s="536" t="s">
        <v>230</v>
      </c>
      <c r="C23" s="68" t="s">
        <v>20</v>
      </c>
      <c r="D23" s="57" t="str">
        <f>$D$19</f>
        <v>подготовка конкурсной документации</v>
      </c>
      <c r="E23" s="57" t="s">
        <v>244</v>
      </c>
      <c r="F23" s="64" t="s">
        <v>171</v>
      </c>
      <c r="G23" s="57" t="s">
        <v>179</v>
      </c>
      <c r="H23" s="57" t="s">
        <v>180</v>
      </c>
      <c r="I23" s="57" t="s">
        <v>135</v>
      </c>
      <c r="J23" s="57"/>
      <c r="K23" s="57" t="s">
        <v>181</v>
      </c>
      <c r="L23" s="57"/>
      <c r="M23" s="65"/>
      <c r="N23" s="65"/>
      <c r="O23" s="65"/>
      <c r="P23" s="57" t="s">
        <v>182</v>
      </c>
      <c r="Q23" s="65"/>
    </row>
    <row r="24" spans="1:17" s="69" customFormat="1" ht="39.9" customHeight="1">
      <c r="A24" s="541"/>
      <c r="B24" s="536"/>
      <c r="C24" s="68" t="s">
        <v>21</v>
      </c>
      <c r="D24" s="57"/>
      <c r="E24" s="65"/>
      <c r="F24" s="65"/>
      <c r="G24" s="65"/>
      <c r="H24" s="65"/>
      <c r="I24" s="65"/>
      <c r="J24" s="65"/>
      <c r="K24" s="65"/>
      <c r="L24" s="65"/>
      <c r="M24" s="65"/>
      <c r="N24" s="65"/>
      <c r="O24" s="65"/>
      <c r="P24" s="65"/>
      <c r="Q24" s="65"/>
    </row>
    <row r="25" spans="1:17" s="69" customFormat="1" ht="104.25" customHeight="1">
      <c r="A25" s="539" t="s">
        <v>15</v>
      </c>
      <c r="B25" s="536" t="s">
        <v>231</v>
      </c>
      <c r="C25" s="68" t="s">
        <v>20</v>
      </c>
      <c r="D25" s="70"/>
      <c r="E25" s="57" t="str">
        <f>$D$19</f>
        <v>подготовка конкурсной документации</v>
      </c>
      <c r="F25" s="64" t="s">
        <v>171</v>
      </c>
      <c r="G25" s="57" t="s">
        <v>183</v>
      </c>
      <c r="H25" s="57" t="str">
        <f>$D$19</f>
        <v>подготовка конкурсной документации</v>
      </c>
      <c r="I25" s="64" t="s">
        <v>171</v>
      </c>
      <c r="J25" s="57" t="s">
        <v>183</v>
      </c>
      <c r="K25" s="65"/>
      <c r="L25" s="65"/>
      <c r="M25" s="65"/>
      <c r="N25" s="65"/>
      <c r="O25" s="65"/>
      <c r="P25" s="66" t="s">
        <v>184</v>
      </c>
      <c r="Q25" s="65"/>
    </row>
    <row r="26" spans="1:17" s="69" customFormat="1" ht="39.9" customHeight="1">
      <c r="A26" s="539"/>
      <c r="B26" s="536"/>
      <c r="C26" s="68" t="s">
        <v>21</v>
      </c>
      <c r="D26" s="57"/>
      <c r="E26" s="65"/>
      <c r="F26" s="65"/>
      <c r="G26" s="65"/>
      <c r="H26" s="65"/>
      <c r="I26" s="65"/>
      <c r="J26" s="65"/>
      <c r="K26" s="65"/>
      <c r="L26" s="65"/>
      <c r="M26" s="65"/>
      <c r="N26" s="65"/>
      <c r="O26" s="65"/>
      <c r="P26" s="65"/>
      <c r="Q26" s="65"/>
    </row>
    <row r="27" spans="1:17">
      <c r="A27" s="32" t="s">
        <v>91</v>
      </c>
      <c r="B27" s="71"/>
      <c r="C27" s="71"/>
      <c r="D27" s="55"/>
      <c r="E27" s="56"/>
      <c r="F27" s="56"/>
      <c r="G27" s="56"/>
      <c r="H27" s="56"/>
      <c r="I27" s="56"/>
      <c r="J27" s="56"/>
      <c r="K27" s="56"/>
      <c r="L27" s="56"/>
      <c r="M27" s="56"/>
      <c r="N27" s="56"/>
      <c r="O27" s="56"/>
      <c r="P27" s="56"/>
      <c r="Q27" s="56"/>
    </row>
    <row r="28" spans="1:17" ht="201.75" customHeight="1">
      <c r="A28" s="53" t="s">
        <v>16</v>
      </c>
      <c r="B28" s="54" t="s">
        <v>232</v>
      </c>
      <c r="C28" s="53" t="s">
        <v>20</v>
      </c>
      <c r="D28" s="55" t="s">
        <v>139</v>
      </c>
      <c r="E28" s="55" t="s">
        <v>139</v>
      </c>
      <c r="F28" s="55" t="s">
        <v>139</v>
      </c>
      <c r="G28" s="55" t="s">
        <v>140</v>
      </c>
      <c r="H28" s="55" t="s">
        <v>140</v>
      </c>
      <c r="I28" s="55" t="s">
        <v>140</v>
      </c>
      <c r="J28" s="55" t="s">
        <v>141</v>
      </c>
      <c r="K28" s="55" t="s">
        <v>141</v>
      </c>
      <c r="L28" s="55" t="s">
        <v>141</v>
      </c>
      <c r="M28" s="55" t="s">
        <v>142</v>
      </c>
      <c r="N28" s="55" t="s">
        <v>142</v>
      </c>
      <c r="O28" s="56"/>
      <c r="P28" s="56"/>
      <c r="Q28" s="56"/>
    </row>
    <row r="29" spans="1:17" ht="39.9" customHeight="1">
      <c r="A29" s="53"/>
      <c r="B29" s="54"/>
      <c r="C29" s="53" t="s">
        <v>21</v>
      </c>
      <c r="D29" s="55"/>
      <c r="E29" s="56"/>
      <c r="F29" s="56"/>
      <c r="G29" s="56"/>
      <c r="H29" s="56"/>
      <c r="I29" s="56"/>
      <c r="J29" s="56"/>
      <c r="K29" s="56"/>
      <c r="L29" s="56"/>
      <c r="M29" s="56"/>
      <c r="N29" s="56"/>
      <c r="O29" s="56"/>
      <c r="P29" s="56"/>
      <c r="Q29" s="56"/>
    </row>
    <row r="30" spans="1:17">
      <c r="A30" s="33" t="s">
        <v>92</v>
      </c>
      <c r="B30" s="72"/>
      <c r="C30" s="73"/>
      <c r="D30" s="74"/>
      <c r="E30" s="75"/>
      <c r="F30" s="75"/>
      <c r="G30" s="76"/>
      <c r="H30" s="77"/>
      <c r="I30" s="77"/>
      <c r="J30" s="77"/>
      <c r="K30" s="77"/>
      <c r="L30" s="77"/>
      <c r="M30" s="77"/>
      <c r="N30" s="77"/>
      <c r="O30" s="77"/>
      <c r="P30" s="77"/>
      <c r="Q30" s="77"/>
    </row>
    <row r="31" spans="1:17" ht="241.5" customHeight="1">
      <c r="A31" s="535" t="s">
        <v>94</v>
      </c>
      <c r="B31" s="530" t="s">
        <v>93</v>
      </c>
      <c r="C31" s="53" t="s">
        <v>20</v>
      </c>
      <c r="D31" s="55" t="s">
        <v>212</v>
      </c>
      <c r="E31" s="55" t="s">
        <v>213</v>
      </c>
      <c r="F31" s="55" t="s">
        <v>214</v>
      </c>
      <c r="G31" s="55" t="s">
        <v>214</v>
      </c>
      <c r="H31" s="55" t="s">
        <v>141</v>
      </c>
      <c r="I31" s="55" t="s">
        <v>142</v>
      </c>
      <c r="J31" s="55" t="s">
        <v>142</v>
      </c>
      <c r="K31" s="55" t="s">
        <v>142</v>
      </c>
      <c r="L31" s="55" t="s">
        <v>142</v>
      </c>
      <c r="M31" s="55" t="s">
        <v>215</v>
      </c>
      <c r="N31" s="55" t="s">
        <v>215</v>
      </c>
      <c r="O31" s="55" t="s">
        <v>215</v>
      </c>
      <c r="P31" s="56"/>
      <c r="Q31" s="56"/>
    </row>
    <row r="32" spans="1:17" ht="45.75" customHeight="1">
      <c r="A32" s="535"/>
      <c r="B32" s="530"/>
      <c r="C32" s="53" t="s">
        <v>21</v>
      </c>
      <c r="D32" s="55"/>
      <c r="E32" s="56"/>
      <c r="F32" s="56"/>
      <c r="G32" s="56"/>
      <c r="H32" s="56"/>
      <c r="I32" s="56"/>
      <c r="J32" s="56"/>
      <c r="K32" s="56"/>
      <c r="L32" s="56"/>
      <c r="M32" s="56"/>
      <c r="N32" s="56"/>
      <c r="O32" s="56"/>
      <c r="P32" s="56"/>
      <c r="Q32" s="56"/>
    </row>
    <row r="33" spans="1:17">
      <c r="A33" s="32" t="s">
        <v>95</v>
      </c>
      <c r="B33" s="54"/>
      <c r="C33" s="53"/>
      <c r="D33" s="55"/>
      <c r="E33" s="56"/>
      <c r="F33" s="56"/>
      <c r="G33" s="56"/>
      <c r="H33" s="58"/>
      <c r="I33" s="77"/>
      <c r="J33" s="77"/>
      <c r="K33" s="77"/>
      <c r="L33" s="77"/>
      <c r="M33" s="77"/>
      <c r="N33" s="77"/>
      <c r="O33" s="77"/>
      <c r="P33" s="77"/>
      <c r="Q33" s="77"/>
    </row>
    <row r="34" spans="1:17" ht="30.75" customHeight="1">
      <c r="A34" s="535" t="s">
        <v>96</v>
      </c>
      <c r="B34" s="530" t="s">
        <v>97</v>
      </c>
      <c r="C34" s="53" t="s">
        <v>20</v>
      </c>
      <c r="D34" s="55"/>
      <c r="E34" s="56"/>
      <c r="F34" s="56"/>
      <c r="G34" s="56"/>
      <c r="H34" s="56"/>
      <c r="I34" s="56"/>
      <c r="J34" s="56"/>
      <c r="K34" s="56"/>
      <c r="L34" s="56"/>
      <c r="M34" s="56"/>
      <c r="N34" s="56"/>
      <c r="O34" s="56"/>
      <c r="P34" s="56"/>
      <c r="Q34" s="56"/>
    </row>
    <row r="35" spans="1:17" ht="30.75" customHeight="1">
      <c r="A35" s="535"/>
      <c r="B35" s="530"/>
      <c r="C35" s="53" t="s">
        <v>21</v>
      </c>
      <c r="D35" s="55"/>
      <c r="E35" s="56"/>
      <c r="F35" s="56"/>
      <c r="G35" s="56"/>
      <c r="H35" s="56"/>
      <c r="I35" s="56"/>
      <c r="J35" s="56"/>
      <c r="K35" s="56"/>
      <c r="L35" s="56"/>
      <c r="M35" s="56"/>
      <c r="N35" s="56"/>
      <c r="O35" s="56"/>
      <c r="P35" s="56"/>
      <c r="Q35" s="56"/>
    </row>
    <row r="36" spans="1:17" ht="39.9" customHeight="1">
      <c r="A36" s="544" t="s">
        <v>98</v>
      </c>
      <c r="B36" s="537" t="s">
        <v>129</v>
      </c>
      <c r="C36" s="53" t="s">
        <v>20</v>
      </c>
      <c r="D36" s="55"/>
      <c r="E36" s="56"/>
      <c r="F36" s="56"/>
      <c r="G36" s="56"/>
      <c r="H36" s="56"/>
      <c r="I36" s="56"/>
      <c r="J36" s="56"/>
      <c r="K36" s="56"/>
      <c r="L36" s="56"/>
      <c r="M36" s="56"/>
      <c r="N36" s="56"/>
      <c r="O36" s="56"/>
      <c r="P36" s="56"/>
      <c r="Q36" s="56"/>
    </row>
    <row r="37" spans="1:17" ht="39.9" customHeight="1">
      <c r="A37" s="545"/>
      <c r="B37" s="538"/>
      <c r="C37" s="53" t="s">
        <v>21</v>
      </c>
      <c r="D37" s="55"/>
      <c r="E37" s="56"/>
      <c r="F37" s="56"/>
      <c r="G37" s="56"/>
      <c r="H37" s="56"/>
      <c r="I37" s="56"/>
      <c r="J37" s="56"/>
      <c r="K37" s="56"/>
      <c r="L37" s="56"/>
      <c r="M37" s="56"/>
      <c r="N37" s="56"/>
      <c r="O37" s="56"/>
      <c r="P37" s="56"/>
      <c r="Q37" s="56"/>
    </row>
    <row r="38" spans="1:17">
      <c r="A38" s="34" t="s">
        <v>99</v>
      </c>
      <c r="B38" s="78"/>
      <c r="C38" s="79"/>
      <c r="D38" s="80"/>
      <c r="E38" s="77"/>
      <c r="F38" s="77"/>
      <c r="G38" s="77"/>
      <c r="H38" s="77"/>
      <c r="I38" s="77"/>
      <c r="J38" s="77"/>
      <c r="K38" s="77"/>
      <c r="L38" s="77"/>
      <c r="M38" s="77"/>
      <c r="N38" s="77"/>
      <c r="O38" s="77"/>
      <c r="P38" s="77"/>
      <c r="Q38" s="77"/>
    </row>
    <row r="39" spans="1:17" ht="238.5" customHeight="1">
      <c r="A39" s="535" t="s">
        <v>100</v>
      </c>
      <c r="B39" s="530" t="s">
        <v>227</v>
      </c>
      <c r="C39" s="53" t="s">
        <v>20</v>
      </c>
      <c r="D39" s="92"/>
      <c r="E39" s="92" t="s">
        <v>246</v>
      </c>
      <c r="F39" s="92" t="s">
        <v>245</v>
      </c>
      <c r="G39" s="92" t="s">
        <v>234</v>
      </c>
      <c r="H39" s="532" t="s">
        <v>247</v>
      </c>
      <c r="I39" s="533"/>
      <c r="J39" s="533"/>
      <c r="K39" s="533"/>
      <c r="L39" s="533"/>
      <c r="M39" s="533"/>
      <c r="N39" s="533"/>
      <c r="O39" s="534"/>
      <c r="P39" s="55" t="s">
        <v>189</v>
      </c>
      <c r="Q39" s="56"/>
    </row>
    <row r="40" spans="1:17" ht="39.9" customHeight="1">
      <c r="A40" s="535" t="s">
        <v>10</v>
      </c>
      <c r="B40" s="530" t="s">
        <v>11</v>
      </c>
      <c r="C40" s="53" t="s">
        <v>21</v>
      </c>
      <c r="D40" s="55"/>
      <c r="E40" s="56"/>
      <c r="F40" s="56"/>
      <c r="G40" s="56"/>
      <c r="H40" s="56"/>
      <c r="I40" s="56"/>
      <c r="J40" s="56"/>
      <c r="K40" s="56"/>
      <c r="L40" s="56"/>
      <c r="M40" s="56"/>
      <c r="N40" s="56"/>
      <c r="O40" s="56"/>
      <c r="P40" s="56"/>
      <c r="Q40" s="56"/>
    </row>
    <row r="41" spans="1:17" ht="194.25" customHeight="1">
      <c r="A41" s="535" t="s">
        <v>101</v>
      </c>
      <c r="B41" s="530" t="s">
        <v>102</v>
      </c>
      <c r="C41" s="53" t="s">
        <v>20</v>
      </c>
      <c r="D41" s="55"/>
      <c r="E41" s="56"/>
      <c r="F41" s="56"/>
      <c r="G41" s="56"/>
      <c r="H41" s="56"/>
      <c r="I41" s="56"/>
      <c r="J41" s="56"/>
      <c r="K41" s="56"/>
      <c r="L41" s="56"/>
      <c r="M41" s="56"/>
      <c r="N41" s="56"/>
      <c r="O41" s="56"/>
      <c r="P41" s="82" t="s">
        <v>154</v>
      </c>
      <c r="Q41" s="56"/>
    </row>
    <row r="42" spans="1:17" ht="39.9" customHeight="1">
      <c r="A42" s="535"/>
      <c r="B42" s="530"/>
      <c r="C42" s="53" t="s">
        <v>21</v>
      </c>
      <c r="D42" s="55"/>
      <c r="E42" s="56"/>
      <c r="F42" s="56"/>
      <c r="G42" s="56"/>
      <c r="H42" s="56"/>
      <c r="I42" s="56"/>
      <c r="J42" s="56"/>
      <c r="K42" s="56"/>
      <c r="L42" s="56"/>
      <c r="M42" s="56"/>
      <c r="N42" s="56"/>
      <c r="O42" s="56"/>
      <c r="P42" s="56"/>
      <c r="Q42" s="56"/>
    </row>
    <row r="43" spans="1:17" ht="186" customHeight="1">
      <c r="A43" s="535" t="s">
        <v>103</v>
      </c>
      <c r="B43" s="530" t="s">
        <v>104</v>
      </c>
      <c r="C43" s="53" t="s">
        <v>20</v>
      </c>
      <c r="D43" s="57" t="s">
        <v>200</v>
      </c>
      <c r="E43" s="57" t="s">
        <v>201</v>
      </c>
      <c r="F43" s="57" t="s">
        <v>204</v>
      </c>
      <c r="G43" s="527" t="s">
        <v>192</v>
      </c>
      <c r="H43" s="528"/>
      <c r="I43" s="528"/>
      <c r="J43" s="528"/>
      <c r="K43" s="528"/>
      <c r="L43" s="528"/>
      <c r="M43" s="528"/>
      <c r="N43" s="528"/>
      <c r="O43" s="529"/>
      <c r="P43" s="56"/>
      <c r="Q43" s="56"/>
    </row>
    <row r="44" spans="1:17" ht="39.9" customHeight="1">
      <c r="A44" s="535"/>
      <c r="B44" s="530"/>
      <c r="C44" s="53" t="s">
        <v>21</v>
      </c>
      <c r="D44" s="55"/>
      <c r="E44" s="56"/>
      <c r="F44" s="56"/>
      <c r="G44" s="56"/>
      <c r="H44" s="56"/>
      <c r="I44" s="56"/>
      <c r="J44" s="56"/>
      <c r="K44" s="56"/>
      <c r="L44" s="56"/>
      <c r="M44" s="56"/>
      <c r="N44" s="56"/>
      <c r="O44" s="56"/>
      <c r="P44" s="56"/>
      <c r="Q44" s="56"/>
    </row>
    <row r="45" spans="1:17" ht="278.25" customHeight="1">
      <c r="A45" s="535" t="s">
        <v>105</v>
      </c>
      <c r="B45" s="530" t="s">
        <v>106</v>
      </c>
      <c r="C45" s="53" t="s">
        <v>20</v>
      </c>
      <c r="D45" s="83" t="s">
        <v>190</v>
      </c>
      <c r="E45" s="83" t="s">
        <v>191</v>
      </c>
      <c r="F45" s="83" t="s">
        <v>192</v>
      </c>
      <c r="G45" s="83" t="s">
        <v>192</v>
      </c>
      <c r="H45" s="83" t="s">
        <v>193</v>
      </c>
      <c r="I45" s="83" t="s">
        <v>192</v>
      </c>
      <c r="J45" s="83" t="s">
        <v>192</v>
      </c>
      <c r="K45" s="83" t="s">
        <v>194</v>
      </c>
      <c r="L45" s="83" t="s">
        <v>192</v>
      </c>
      <c r="M45" s="83" t="s">
        <v>195</v>
      </c>
      <c r="N45" s="83" t="s">
        <v>196</v>
      </c>
      <c r="O45" s="83" t="s">
        <v>197</v>
      </c>
      <c r="P45" s="83" t="s">
        <v>198</v>
      </c>
      <c r="Q45" s="56"/>
    </row>
    <row r="46" spans="1:17" ht="39.9" customHeight="1">
      <c r="A46" s="535" t="s">
        <v>12</v>
      </c>
      <c r="B46" s="530" t="s">
        <v>13</v>
      </c>
      <c r="C46" s="53" t="s">
        <v>21</v>
      </c>
      <c r="D46" s="55"/>
      <c r="E46" s="56"/>
      <c r="F46" s="56"/>
      <c r="G46" s="56"/>
      <c r="H46" s="56"/>
      <c r="I46" s="56"/>
      <c r="J46" s="56"/>
      <c r="K46" s="56"/>
      <c r="L46" s="56"/>
      <c r="M46" s="56"/>
      <c r="N46" s="56"/>
      <c r="O46" s="56"/>
      <c r="P46" s="56"/>
      <c r="Q46" s="56"/>
    </row>
    <row r="47" spans="1:17" ht="39.9" customHeight="1">
      <c r="A47" s="542" t="s">
        <v>108</v>
      </c>
      <c r="B47" s="537" t="s">
        <v>107</v>
      </c>
      <c r="C47" s="53" t="s">
        <v>20</v>
      </c>
      <c r="D47" s="55"/>
      <c r="E47" s="56"/>
      <c r="F47" s="56"/>
      <c r="G47" s="56"/>
      <c r="H47" s="56"/>
      <c r="I47" s="56"/>
      <c r="J47" s="56"/>
      <c r="K47" s="56"/>
      <c r="L47" s="56"/>
      <c r="M47" s="56"/>
      <c r="N47" s="56"/>
      <c r="O47" s="56"/>
      <c r="P47" s="56"/>
      <c r="Q47" s="56"/>
    </row>
    <row r="48" spans="1:17" ht="39.9" customHeight="1">
      <c r="A48" s="543"/>
      <c r="B48" s="538"/>
      <c r="C48" s="53" t="s">
        <v>21</v>
      </c>
      <c r="D48" s="55"/>
      <c r="E48" s="56"/>
      <c r="F48" s="56"/>
      <c r="G48" s="56"/>
      <c r="H48" s="56"/>
      <c r="I48" s="56"/>
      <c r="J48" s="56"/>
      <c r="K48" s="56"/>
      <c r="L48" s="56"/>
      <c r="M48" s="56"/>
      <c r="N48" s="56"/>
      <c r="O48" s="56"/>
      <c r="P48" s="56"/>
      <c r="Q48" s="56"/>
    </row>
    <row r="49" spans="1:17" ht="129.75" customHeight="1">
      <c r="A49" s="542" t="s">
        <v>109</v>
      </c>
      <c r="B49" s="537" t="s">
        <v>110</v>
      </c>
      <c r="C49" s="84" t="s">
        <v>20</v>
      </c>
      <c r="D49" s="31" t="s">
        <v>248</v>
      </c>
      <c r="E49" s="31" t="s">
        <v>248</v>
      </c>
      <c r="F49" s="31" t="s">
        <v>248</v>
      </c>
      <c r="G49" s="31" t="s">
        <v>249</v>
      </c>
      <c r="H49" s="31" t="s">
        <v>250</v>
      </c>
      <c r="I49" s="94" t="s">
        <v>251</v>
      </c>
      <c r="J49" s="31" t="s">
        <v>252</v>
      </c>
      <c r="K49" s="31" t="s">
        <v>248</v>
      </c>
      <c r="L49" s="31" t="s">
        <v>253</v>
      </c>
      <c r="M49" s="31" t="s">
        <v>248</v>
      </c>
      <c r="N49" s="94" t="s">
        <v>254</v>
      </c>
      <c r="O49" s="31" t="s">
        <v>248</v>
      </c>
      <c r="P49" s="85"/>
      <c r="Q49" s="85"/>
    </row>
    <row r="50" spans="1:17" ht="39.9" customHeight="1">
      <c r="A50" s="543"/>
      <c r="B50" s="538"/>
      <c r="C50" s="53" t="s">
        <v>21</v>
      </c>
      <c r="D50" s="55"/>
      <c r="E50" s="56"/>
      <c r="F50" s="56"/>
      <c r="G50" s="56"/>
      <c r="H50" s="56"/>
      <c r="I50" s="56"/>
      <c r="J50" s="56"/>
      <c r="K50" s="56"/>
      <c r="L50" s="56"/>
      <c r="M50" s="56"/>
      <c r="N50" s="56"/>
      <c r="O50" s="56"/>
      <c r="P50" s="56"/>
      <c r="Q50" s="56"/>
    </row>
    <row r="51" spans="1:17" s="69" customFormat="1" ht="391.5" customHeight="1">
      <c r="A51" s="535" t="s">
        <v>111</v>
      </c>
      <c r="B51" s="530" t="s">
        <v>112</v>
      </c>
      <c r="C51" s="68" t="s">
        <v>20</v>
      </c>
      <c r="D51" s="57" t="s">
        <v>131</v>
      </c>
      <c r="E51" s="57" t="s">
        <v>132</v>
      </c>
      <c r="F51" s="57" t="s">
        <v>133</v>
      </c>
      <c r="G51" s="57" t="s">
        <v>134</v>
      </c>
      <c r="H51" s="57" t="s">
        <v>135</v>
      </c>
      <c r="I51" s="57" t="s">
        <v>136</v>
      </c>
      <c r="J51" s="57" t="s">
        <v>136</v>
      </c>
      <c r="K51" s="57" t="s">
        <v>136</v>
      </c>
      <c r="L51" s="57" t="s">
        <v>137</v>
      </c>
      <c r="M51" s="65"/>
      <c r="N51" s="65"/>
      <c r="O51" s="65"/>
      <c r="P51" s="57" t="s">
        <v>138</v>
      </c>
      <c r="Q51" s="65"/>
    </row>
    <row r="52" spans="1:17" ht="39.9" customHeight="1">
      <c r="A52" s="535"/>
      <c r="B52" s="530"/>
      <c r="C52" s="53" t="s">
        <v>21</v>
      </c>
      <c r="D52" s="86"/>
      <c r="E52" s="85"/>
      <c r="F52" s="85"/>
      <c r="G52" s="85"/>
      <c r="H52" s="85"/>
      <c r="I52" s="85"/>
      <c r="J52" s="85"/>
      <c r="K52" s="85"/>
      <c r="L52" s="85"/>
      <c r="M52" s="85"/>
      <c r="N52" s="56"/>
      <c r="O52" s="56"/>
      <c r="P52" s="56"/>
      <c r="Q52" s="56"/>
    </row>
    <row r="53" spans="1:17" ht="75.75" customHeight="1">
      <c r="A53" s="535" t="s">
        <v>114</v>
      </c>
      <c r="B53" s="530" t="s">
        <v>113</v>
      </c>
      <c r="C53" s="53" t="s">
        <v>20</v>
      </c>
      <c r="D53" s="83" t="s">
        <v>143</v>
      </c>
      <c r="E53" s="83" t="s">
        <v>143</v>
      </c>
      <c r="F53" s="83" t="s">
        <v>143</v>
      </c>
      <c r="G53" s="83" t="s">
        <v>148</v>
      </c>
      <c r="H53" s="83" t="s">
        <v>144</v>
      </c>
      <c r="I53" s="83" t="s">
        <v>202</v>
      </c>
      <c r="J53" s="83" t="s">
        <v>145</v>
      </c>
      <c r="K53" s="83" t="s">
        <v>146</v>
      </c>
      <c r="L53" s="83" t="s">
        <v>147</v>
      </c>
      <c r="M53" s="83"/>
      <c r="N53" s="81"/>
      <c r="O53" s="55"/>
      <c r="P53" s="55"/>
      <c r="Q53" s="55"/>
    </row>
    <row r="54" spans="1:17" ht="31.5" customHeight="1">
      <c r="A54" s="535"/>
      <c r="B54" s="530"/>
      <c r="C54" s="53" t="s">
        <v>21</v>
      </c>
      <c r="D54" s="87"/>
      <c r="E54" s="87"/>
      <c r="F54" s="87"/>
      <c r="G54" s="87"/>
      <c r="H54" s="87"/>
      <c r="I54" s="87"/>
      <c r="J54" s="87"/>
      <c r="K54" s="87"/>
      <c r="L54" s="87"/>
      <c r="M54" s="87"/>
      <c r="N54" s="55"/>
      <c r="O54" s="55"/>
      <c r="P54" s="55"/>
      <c r="Q54" s="55"/>
    </row>
    <row r="55" spans="1:17" ht="52.5" customHeight="1">
      <c r="A55" s="535" t="s">
        <v>115</v>
      </c>
      <c r="B55" s="530" t="s">
        <v>116</v>
      </c>
      <c r="C55" s="53" t="s">
        <v>20</v>
      </c>
      <c r="D55" s="55"/>
      <c r="E55" s="56"/>
      <c r="F55" s="56"/>
      <c r="G55" s="56"/>
      <c r="H55" s="56"/>
      <c r="I55" s="56"/>
      <c r="J55" s="56"/>
      <c r="K55" s="56"/>
      <c r="L55" s="56"/>
      <c r="M55" s="56"/>
      <c r="N55" s="56"/>
      <c r="O55" s="56"/>
      <c r="P55" s="56"/>
      <c r="Q55" s="56"/>
    </row>
    <row r="56" spans="1:17" ht="52.5" customHeight="1">
      <c r="A56" s="535"/>
      <c r="B56" s="530"/>
      <c r="C56" s="53" t="s">
        <v>21</v>
      </c>
      <c r="D56" s="55"/>
      <c r="E56" s="56"/>
      <c r="F56" s="56"/>
      <c r="G56" s="56"/>
      <c r="H56" s="56"/>
      <c r="I56" s="56"/>
      <c r="J56" s="56"/>
      <c r="K56" s="56"/>
      <c r="L56" s="56"/>
      <c r="M56" s="56"/>
      <c r="N56" s="56"/>
      <c r="O56" s="56"/>
      <c r="P56" s="56"/>
      <c r="Q56" s="56"/>
    </row>
    <row r="57" spans="1:17" ht="409.5" customHeight="1">
      <c r="A57" s="535" t="s">
        <v>117</v>
      </c>
      <c r="B57" s="530" t="s">
        <v>118</v>
      </c>
      <c r="C57" s="53" t="s">
        <v>20</v>
      </c>
      <c r="D57" s="93" t="s">
        <v>235</v>
      </c>
      <c r="E57" s="92"/>
      <c r="F57" s="92" t="s">
        <v>236</v>
      </c>
      <c r="G57" s="551" t="s">
        <v>233</v>
      </c>
      <c r="H57" s="551"/>
      <c r="I57" s="92" t="s">
        <v>237</v>
      </c>
      <c r="J57" s="92" t="s">
        <v>238</v>
      </c>
      <c r="K57" s="548" t="s">
        <v>239</v>
      </c>
      <c r="L57" s="549"/>
      <c r="M57" s="549"/>
      <c r="N57" s="549"/>
      <c r="O57" s="550"/>
      <c r="P57" s="88" t="s">
        <v>199</v>
      </c>
      <c r="Q57" s="56"/>
    </row>
    <row r="58" spans="1:17" ht="39.9" customHeight="1">
      <c r="A58" s="535"/>
      <c r="B58" s="530"/>
      <c r="C58" s="53" t="s">
        <v>21</v>
      </c>
      <c r="D58" s="55"/>
      <c r="E58" s="56"/>
      <c r="F58" s="56"/>
      <c r="G58" s="56"/>
      <c r="H58" s="56"/>
      <c r="I58" s="56"/>
      <c r="J58" s="56"/>
      <c r="K58" s="56"/>
      <c r="L58" s="56"/>
      <c r="M58" s="56"/>
      <c r="N58" s="56"/>
      <c r="O58" s="56"/>
      <c r="P58" s="56"/>
      <c r="Q58" s="56"/>
    </row>
    <row r="59" spans="1:17" s="69" customFormat="1" ht="183.75" customHeight="1">
      <c r="A59" s="540" t="s">
        <v>120</v>
      </c>
      <c r="B59" s="540" t="s">
        <v>119</v>
      </c>
      <c r="C59" s="540" t="s">
        <v>20</v>
      </c>
      <c r="D59" s="57"/>
      <c r="E59" s="57" t="s">
        <v>167</v>
      </c>
      <c r="F59" s="57" t="s">
        <v>168</v>
      </c>
      <c r="G59" s="89" t="s">
        <v>169</v>
      </c>
      <c r="H59" s="89" t="s">
        <v>169</v>
      </c>
      <c r="I59" s="89" t="s">
        <v>169</v>
      </c>
      <c r="J59" s="89" t="s">
        <v>169</v>
      </c>
      <c r="K59" s="89" t="s">
        <v>169</v>
      </c>
      <c r="L59" s="89" t="s">
        <v>169</v>
      </c>
      <c r="M59" s="89" t="s">
        <v>169</v>
      </c>
      <c r="N59" s="89" t="s">
        <v>169</v>
      </c>
      <c r="O59" s="89" t="s">
        <v>170</v>
      </c>
      <c r="P59" s="65"/>
      <c r="Q59" s="65"/>
    </row>
    <row r="60" spans="1:17" s="69" customFormat="1" ht="150" customHeight="1">
      <c r="A60" s="546"/>
      <c r="B60" s="546"/>
      <c r="C60" s="546"/>
      <c r="D60" s="57" t="s">
        <v>163</v>
      </c>
      <c r="E60" s="57" t="s">
        <v>163</v>
      </c>
      <c r="F60" s="57" t="s">
        <v>163</v>
      </c>
      <c r="G60" s="57" t="s">
        <v>163</v>
      </c>
      <c r="H60" s="57" t="s">
        <v>163</v>
      </c>
      <c r="I60" s="57" t="s">
        <v>163</v>
      </c>
      <c r="J60" s="57" t="s">
        <v>163</v>
      </c>
      <c r="K60" s="57" t="s">
        <v>163</v>
      </c>
      <c r="L60" s="57" t="s">
        <v>163</v>
      </c>
      <c r="M60" s="57" t="s">
        <v>163</v>
      </c>
      <c r="N60" s="57" t="s">
        <v>163</v>
      </c>
      <c r="O60" s="57" t="s">
        <v>163</v>
      </c>
      <c r="P60" s="65"/>
      <c r="Q60" s="65"/>
    </row>
    <row r="61" spans="1:17" s="69" customFormat="1" ht="316.5" customHeight="1">
      <c r="A61" s="546"/>
      <c r="B61" s="546"/>
      <c r="C61" s="541"/>
      <c r="D61" s="57" t="s">
        <v>164</v>
      </c>
      <c r="E61" s="57" t="s">
        <v>165</v>
      </c>
      <c r="F61" s="57" t="s">
        <v>166</v>
      </c>
      <c r="G61" s="57" t="s">
        <v>166</v>
      </c>
      <c r="H61" s="57" t="s">
        <v>166</v>
      </c>
      <c r="I61" s="57" t="s">
        <v>166</v>
      </c>
      <c r="J61" s="57" t="s">
        <v>166</v>
      </c>
      <c r="K61" s="57" t="s">
        <v>166</v>
      </c>
      <c r="L61" s="57" t="s">
        <v>166</v>
      </c>
      <c r="M61" s="57" t="s">
        <v>166</v>
      </c>
      <c r="N61" s="57" t="s">
        <v>166</v>
      </c>
      <c r="O61" s="57" t="s">
        <v>166</v>
      </c>
      <c r="P61" s="65"/>
      <c r="Q61" s="65"/>
    </row>
    <row r="62" spans="1:17" s="69" customFormat="1" ht="39.9" customHeight="1">
      <c r="A62" s="541"/>
      <c r="B62" s="541"/>
      <c r="C62" s="68" t="s">
        <v>21</v>
      </c>
      <c r="D62" s="57"/>
      <c r="E62" s="65"/>
      <c r="F62" s="65"/>
      <c r="G62" s="65"/>
      <c r="H62" s="65"/>
      <c r="I62" s="65"/>
      <c r="J62" s="65"/>
      <c r="K62" s="65"/>
      <c r="L62" s="65"/>
      <c r="M62" s="65"/>
      <c r="N62" s="65"/>
      <c r="O62" s="65"/>
      <c r="P62" s="65"/>
      <c r="Q62" s="65"/>
    </row>
    <row r="63" spans="1:17" ht="39.9" customHeight="1">
      <c r="A63" s="535" t="s">
        <v>121</v>
      </c>
      <c r="B63" s="530" t="s">
        <v>122</v>
      </c>
      <c r="C63" s="53" t="s">
        <v>20</v>
      </c>
      <c r="D63" s="55"/>
      <c r="E63" s="56"/>
      <c r="F63" s="56"/>
      <c r="G63" s="56"/>
      <c r="H63" s="56"/>
      <c r="I63" s="56"/>
      <c r="J63" s="56"/>
      <c r="K63" s="56"/>
      <c r="L63" s="56"/>
      <c r="M63" s="56"/>
      <c r="N63" s="56"/>
      <c r="O63" s="56"/>
      <c r="P63" s="56"/>
      <c r="Q63" s="56"/>
    </row>
    <row r="64" spans="1:17" ht="39.9" customHeight="1">
      <c r="A64" s="535"/>
      <c r="B64" s="530"/>
      <c r="C64" s="53" t="s">
        <v>21</v>
      </c>
      <c r="D64" s="55"/>
      <c r="E64" s="56"/>
      <c r="F64" s="56"/>
      <c r="G64" s="56"/>
      <c r="H64" s="56"/>
      <c r="I64" s="56"/>
      <c r="J64" s="56"/>
      <c r="K64" s="56"/>
      <c r="L64" s="56"/>
      <c r="M64" s="56"/>
      <c r="N64" s="56"/>
      <c r="O64" s="56"/>
      <c r="P64" s="56"/>
      <c r="Q64" s="56"/>
    </row>
    <row r="65" spans="1:20" s="69" customFormat="1" ht="154.5" customHeight="1">
      <c r="A65" s="539" t="s">
        <v>123</v>
      </c>
      <c r="B65" s="536" t="s">
        <v>124</v>
      </c>
      <c r="C65" s="68" t="s">
        <v>20</v>
      </c>
      <c r="D65" s="66"/>
      <c r="E65" s="66"/>
      <c r="F65" s="66" t="s">
        <v>185</v>
      </c>
      <c r="G65" s="66" t="s">
        <v>171</v>
      </c>
      <c r="H65" s="66" t="s">
        <v>186</v>
      </c>
      <c r="I65" s="66"/>
      <c r="J65" s="66" t="s">
        <v>186</v>
      </c>
      <c r="K65" s="66"/>
      <c r="L65" s="66"/>
      <c r="M65" s="66" t="s">
        <v>186</v>
      </c>
      <c r="N65" s="66"/>
      <c r="O65" s="66" t="s">
        <v>187</v>
      </c>
      <c r="P65" s="66" t="s">
        <v>188</v>
      </c>
      <c r="Q65" s="65"/>
    </row>
    <row r="66" spans="1:20" s="69" customFormat="1" ht="39.9" customHeight="1">
      <c r="A66" s="539"/>
      <c r="B66" s="536"/>
      <c r="C66" s="68" t="s">
        <v>21</v>
      </c>
      <c r="D66" s="65"/>
      <c r="E66" s="65"/>
      <c r="F66" s="65"/>
      <c r="G66" s="65"/>
      <c r="H66" s="65"/>
      <c r="I66" s="65"/>
      <c r="J66" s="65"/>
      <c r="K66" s="65"/>
      <c r="L66" s="65"/>
      <c r="M66" s="65"/>
      <c r="N66" s="65"/>
      <c r="O66" s="65"/>
      <c r="P66" s="65"/>
      <c r="Q66" s="65"/>
    </row>
    <row r="67" spans="1:20" ht="39.9" customHeight="1">
      <c r="A67" s="535" t="s">
        <v>125</v>
      </c>
      <c r="B67" s="530" t="s">
        <v>126</v>
      </c>
      <c r="C67" s="53" t="s">
        <v>20</v>
      </c>
      <c r="D67" s="55"/>
      <c r="E67" s="56"/>
      <c r="F67" s="56"/>
      <c r="G67" s="56"/>
      <c r="H67" s="56"/>
      <c r="I67" s="56"/>
      <c r="J67" s="56"/>
      <c r="K67" s="56"/>
      <c r="L67" s="56"/>
      <c r="M67" s="56"/>
      <c r="N67" s="56"/>
      <c r="O67" s="56"/>
      <c r="P67" s="56"/>
      <c r="Q67" s="56"/>
    </row>
    <row r="68" spans="1:20" ht="39.9" customHeight="1">
      <c r="A68" s="535"/>
      <c r="B68" s="530"/>
      <c r="C68" s="53" t="s">
        <v>21</v>
      </c>
      <c r="D68" s="55"/>
      <c r="E68" s="56"/>
      <c r="F68" s="56"/>
      <c r="G68" s="56"/>
      <c r="H68" s="56"/>
      <c r="I68" s="56"/>
      <c r="J68" s="56"/>
      <c r="K68" s="56"/>
      <c r="L68" s="56"/>
      <c r="M68" s="56"/>
      <c r="N68" s="56"/>
      <c r="O68" s="56"/>
      <c r="P68" s="56"/>
      <c r="Q68" s="56"/>
    </row>
    <row r="69" spans="1:20" ht="147" customHeight="1">
      <c r="A69" s="542" t="s">
        <v>127</v>
      </c>
      <c r="B69" s="537" t="s">
        <v>128</v>
      </c>
      <c r="C69" s="53" t="s">
        <v>20</v>
      </c>
      <c r="D69" s="55"/>
      <c r="E69" s="90" t="s">
        <v>155</v>
      </c>
      <c r="F69" s="90" t="s">
        <v>156</v>
      </c>
      <c r="G69" s="56"/>
      <c r="H69" s="56"/>
      <c r="I69" s="56"/>
      <c r="J69" s="56"/>
      <c r="K69" s="56"/>
      <c r="L69" s="56"/>
      <c r="M69" s="56"/>
      <c r="N69" s="56"/>
      <c r="O69" s="90" t="s">
        <v>157</v>
      </c>
      <c r="P69" s="56"/>
      <c r="Q69" s="56"/>
    </row>
    <row r="70" spans="1:20" ht="39.9" customHeight="1">
      <c r="A70" s="543"/>
      <c r="B70" s="538"/>
      <c r="C70" s="53" t="s">
        <v>21</v>
      </c>
      <c r="D70" s="55"/>
      <c r="E70" s="56"/>
      <c r="F70" s="56"/>
      <c r="G70" s="56"/>
      <c r="H70" s="56"/>
      <c r="I70" s="56"/>
      <c r="J70" s="56"/>
      <c r="K70" s="56"/>
      <c r="L70" s="56"/>
      <c r="M70" s="56"/>
      <c r="N70" s="56"/>
      <c r="O70" s="56"/>
      <c r="P70" s="56"/>
      <c r="Q70" s="56"/>
    </row>
    <row r="71" spans="1:20">
      <c r="A71" s="91"/>
      <c r="B71" s="91"/>
      <c r="C71" s="91"/>
      <c r="D71" s="91"/>
      <c r="E71" s="91"/>
      <c r="F71" s="91"/>
      <c r="G71" s="91"/>
      <c r="H71" s="91"/>
      <c r="I71" s="91"/>
      <c r="J71" s="91"/>
      <c r="K71" s="91"/>
      <c r="L71" s="91"/>
      <c r="M71" s="91"/>
      <c r="N71" s="91"/>
      <c r="O71" s="91"/>
      <c r="P71" s="91"/>
      <c r="Q71" s="91"/>
    </row>
    <row r="73" spans="1:20">
      <c r="B73" s="525" t="s">
        <v>255</v>
      </c>
      <c r="C73" s="525"/>
      <c r="D73" s="525"/>
      <c r="E73" s="525"/>
      <c r="F73" s="525"/>
      <c r="G73" s="525"/>
      <c r="H73" s="525"/>
      <c r="I73" s="525"/>
      <c r="J73" s="525"/>
      <c r="K73" s="525"/>
      <c r="L73" s="525"/>
      <c r="M73" s="525"/>
      <c r="N73" s="525"/>
      <c r="O73" s="525"/>
      <c r="P73" s="525"/>
      <c r="Q73" s="525"/>
      <c r="R73" s="525"/>
      <c r="S73" s="525"/>
      <c r="T73" s="525"/>
    </row>
    <row r="74" spans="1:20" ht="13.8">
      <c r="B74" s="38"/>
      <c r="C74" s="39"/>
      <c r="D74" s="40"/>
      <c r="E74" s="40"/>
      <c r="F74" s="40"/>
      <c r="G74" s="40"/>
      <c r="H74" s="40"/>
      <c r="I74" s="40"/>
      <c r="J74" s="40"/>
      <c r="K74" s="40"/>
      <c r="L74" s="40"/>
      <c r="M74" s="40"/>
      <c r="N74" s="40"/>
      <c r="O74" s="40"/>
      <c r="P74" s="40"/>
      <c r="Q74" s="40"/>
      <c r="R74" s="40"/>
      <c r="S74" s="40"/>
      <c r="T74" s="40"/>
    </row>
    <row r="75" spans="1:20" ht="13.8">
      <c r="B75" s="38"/>
      <c r="C75" s="39"/>
      <c r="D75" s="40"/>
      <c r="E75" s="40"/>
      <c r="F75" s="40"/>
      <c r="G75" s="40"/>
      <c r="H75" s="40"/>
      <c r="I75" s="40"/>
      <c r="J75" s="40"/>
      <c r="K75" s="40"/>
      <c r="L75" s="40"/>
      <c r="M75" s="40"/>
      <c r="N75" s="40"/>
      <c r="O75" s="40"/>
      <c r="P75" s="40"/>
      <c r="Q75" s="40"/>
      <c r="R75" s="40"/>
      <c r="S75" s="40"/>
      <c r="T75" s="40"/>
    </row>
    <row r="76" spans="1:20" ht="13.8">
      <c r="B76" s="38"/>
      <c r="C76" s="39"/>
      <c r="D76" s="40"/>
      <c r="E76" s="40"/>
      <c r="F76" s="40"/>
      <c r="G76" s="40"/>
      <c r="H76" s="40"/>
      <c r="I76" s="40"/>
      <c r="J76" s="40"/>
      <c r="K76" s="40"/>
      <c r="L76" s="40"/>
      <c r="M76" s="40"/>
      <c r="N76" s="40"/>
      <c r="O76" s="40"/>
      <c r="P76" s="40"/>
      <c r="Q76" s="40"/>
      <c r="R76" s="40"/>
      <c r="S76" s="40"/>
      <c r="T76" s="40"/>
    </row>
    <row r="77" spans="1:20" ht="13.8">
      <c r="B77" s="38"/>
      <c r="C77" s="39"/>
      <c r="D77" s="40"/>
      <c r="E77" s="40"/>
      <c r="F77" s="40"/>
      <c r="G77" s="40"/>
      <c r="H77" s="40"/>
      <c r="I77" s="40"/>
      <c r="J77" s="40"/>
      <c r="K77" s="40"/>
      <c r="L77" s="40"/>
      <c r="M77" s="40"/>
      <c r="N77" s="40"/>
      <c r="O77" s="40"/>
      <c r="P77" s="40"/>
      <c r="Q77" s="40"/>
      <c r="R77" s="40"/>
      <c r="S77" s="40"/>
      <c r="T77" s="40"/>
    </row>
    <row r="78" spans="1:20" ht="13.8">
      <c r="B78" s="41" t="s">
        <v>47</v>
      </c>
      <c r="C78" s="42"/>
      <c r="D78" s="43"/>
      <c r="E78" s="43"/>
      <c r="F78" s="40"/>
      <c r="G78" s="40"/>
      <c r="H78" s="40"/>
      <c r="I78" s="40"/>
      <c r="J78" s="40"/>
      <c r="K78" s="40"/>
      <c r="L78" s="40"/>
      <c r="M78" s="40"/>
      <c r="N78" s="40"/>
      <c r="O78" s="40"/>
      <c r="P78" s="40"/>
      <c r="Q78" s="40"/>
      <c r="R78" s="40"/>
      <c r="S78" s="40"/>
      <c r="T78" s="40"/>
    </row>
    <row r="79" spans="1:20" ht="58.5" customHeight="1">
      <c r="B79" s="526" t="s">
        <v>216</v>
      </c>
      <c r="C79" s="526"/>
      <c r="D79" s="526"/>
      <c r="E79" s="526"/>
      <c r="F79" s="40"/>
      <c r="G79" s="40"/>
      <c r="H79" s="40"/>
      <c r="I79" s="40"/>
      <c r="J79" s="40"/>
      <c r="K79" s="40"/>
      <c r="L79" s="40"/>
      <c r="M79" s="40"/>
      <c r="N79" s="40"/>
      <c r="O79" s="40"/>
      <c r="P79" s="40"/>
      <c r="Q79" s="40"/>
      <c r="R79" s="40"/>
      <c r="S79" s="40"/>
      <c r="T79" s="40"/>
    </row>
  </sheetData>
  <mergeCells count="79">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3:A64"/>
    <mergeCell ref="A36:A37"/>
    <mergeCell ref="B51:B52"/>
    <mergeCell ref="B49:B50"/>
    <mergeCell ref="B59:B62"/>
    <mergeCell ref="B57:B58"/>
    <mergeCell ref="B36:B37"/>
    <mergeCell ref="A49:A50"/>
    <mergeCell ref="A51:A52"/>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34:A35"/>
    <mergeCell ref="B31:B32"/>
    <mergeCell ref="A31:A32"/>
    <mergeCell ref="B23:B24"/>
    <mergeCell ref="B43:B44"/>
    <mergeCell ref="B25:B26"/>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1:AS438"/>
  <sheetViews>
    <sheetView zoomScale="50" zoomScaleNormal="50" zoomScaleSheetLayoutView="49" workbookViewId="0">
      <selection sqref="A1:AR413"/>
    </sheetView>
  </sheetViews>
  <sheetFormatPr defaultColWidth="9.109375" defaultRowHeight="63.75" customHeight="1"/>
  <cols>
    <col min="1" max="1" width="10.44140625" style="100" customWidth="1"/>
    <col min="2" max="2" width="19.5546875" style="100" customWidth="1"/>
    <col min="3" max="3" width="11.109375" style="100" customWidth="1"/>
    <col min="4" max="4" width="15.88671875" style="104" customWidth="1"/>
    <col min="5" max="5" width="18.5546875" style="105" customWidth="1"/>
    <col min="6" max="6" width="18.88671875" style="105" customWidth="1"/>
    <col min="7" max="7" width="14.5546875" style="105" customWidth="1"/>
    <col min="8" max="8" width="17.6640625" style="100" customWidth="1"/>
    <col min="9" max="9" width="17.109375" style="100" customWidth="1"/>
    <col min="10" max="10" width="12.88671875" style="100" customWidth="1"/>
    <col min="11" max="11" width="19.5546875" style="100" customWidth="1"/>
    <col min="12" max="12" width="17.109375" style="100" customWidth="1"/>
    <col min="13" max="13" width="12.6640625" style="100" customWidth="1"/>
    <col min="14" max="14" width="19.33203125" style="100" customWidth="1"/>
    <col min="15" max="15" width="19" style="100" customWidth="1"/>
    <col min="16" max="16" width="11.109375" style="100" customWidth="1"/>
    <col min="17" max="17" width="17.33203125" style="100" customWidth="1"/>
    <col min="18" max="18" width="16.6640625" style="100" customWidth="1"/>
    <col min="19" max="19" width="10.44140625" style="100" customWidth="1"/>
    <col min="20" max="20" width="19.6640625" style="100" customWidth="1"/>
    <col min="21" max="21" width="17" style="100" customWidth="1"/>
    <col min="22" max="22" width="11.109375" style="100" customWidth="1"/>
    <col min="23" max="23" width="17" style="100" customWidth="1"/>
    <col min="24" max="24" width="17.6640625" style="100" customWidth="1"/>
    <col min="25" max="25" width="11.33203125" style="100" customWidth="1"/>
    <col min="26" max="26" width="19.33203125" style="100" customWidth="1"/>
    <col min="27" max="27" width="11.5546875" style="100" customWidth="1"/>
    <col min="28" max="28" width="11.33203125" style="100" customWidth="1"/>
    <col min="29" max="29" width="16.88671875" style="100" customWidth="1"/>
    <col min="30" max="30" width="9" style="100" customWidth="1"/>
    <col min="31" max="31" width="9.33203125" style="100" customWidth="1"/>
    <col min="32" max="32" width="17" style="100" customWidth="1"/>
    <col min="33" max="33" width="8.88671875" style="100" customWidth="1"/>
    <col min="34" max="34" width="9.6640625" style="100" customWidth="1"/>
    <col min="35" max="35" width="17.33203125" style="100" customWidth="1"/>
    <col min="36" max="36" width="8.44140625" style="100" customWidth="1"/>
    <col min="37" max="37" width="9.109375" style="100" customWidth="1"/>
    <col min="38" max="38" width="17.6640625" style="100" customWidth="1"/>
    <col min="39" max="39" width="9" style="100" customWidth="1"/>
    <col min="40" max="40" width="9.6640625" style="100" customWidth="1"/>
    <col min="41" max="41" width="17.109375" style="100" customWidth="1"/>
    <col min="42" max="42" width="8.6640625" style="100" customWidth="1"/>
    <col min="43" max="43" width="11.5546875" style="100" customWidth="1"/>
    <col min="44" max="44" width="89.33203125" style="95" customWidth="1"/>
    <col min="45" max="45" width="0" style="95" hidden="1" customWidth="1"/>
    <col min="46" max="16384" width="9.109375" style="95"/>
  </cols>
  <sheetData>
    <row r="1" spans="1:45" s="96" customFormat="1" ht="57.75" customHeight="1">
      <c r="A1" s="560" t="s">
        <v>489</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row>
    <row r="2" spans="1:45" s="181" customFormat="1" ht="50.25" customHeight="1">
      <c r="A2" s="647" t="s">
        <v>451</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row>
    <row r="3" spans="1:45" ht="35.25" customHeight="1">
      <c r="A3" s="648" t="s">
        <v>0</v>
      </c>
      <c r="B3" s="648" t="s">
        <v>276</v>
      </c>
      <c r="C3" s="648" t="s">
        <v>263</v>
      </c>
      <c r="D3" s="648" t="s">
        <v>40</v>
      </c>
      <c r="E3" s="648" t="s">
        <v>259</v>
      </c>
      <c r="F3" s="648"/>
      <c r="G3" s="648"/>
      <c r="H3" s="650" t="s">
        <v>256</v>
      </c>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50"/>
      <c r="AQ3" s="650"/>
      <c r="AR3" s="651" t="s">
        <v>283</v>
      </c>
    </row>
    <row r="4" spans="1:45" ht="38.25" customHeight="1">
      <c r="A4" s="648"/>
      <c r="B4" s="648"/>
      <c r="C4" s="648"/>
      <c r="D4" s="648"/>
      <c r="E4" s="648" t="s">
        <v>443</v>
      </c>
      <c r="F4" s="648" t="s">
        <v>265</v>
      </c>
      <c r="G4" s="653" t="s">
        <v>19</v>
      </c>
      <c r="H4" s="650" t="s">
        <v>17</v>
      </c>
      <c r="I4" s="650"/>
      <c r="J4" s="650"/>
      <c r="K4" s="650" t="s">
        <v>18</v>
      </c>
      <c r="L4" s="650"/>
      <c r="M4" s="650"/>
      <c r="N4" s="650" t="s">
        <v>22</v>
      </c>
      <c r="O4" s="650"/>
      <c r="P4" s="650"/>
      <c r="Q4" s="650" t="s">
        <v>24</v>
      </c>
      <c r="R4" s="650"/>
      <c r="S4" s="650"/>
      <c r="T4" s="650" t="s">
        <v>25</v>
      </c>
      <c r="U4" s="650"/>
      <c r="V4" s="650"/>
      <c r="W4" s="650" t="s">
        <v>26</v>
      </c>
      <c r="X4" s="650"/>
      <c r="Y4" s="650"/>
      <c r="Z4" s="650" t="s">
        <v>28</v>
      </c>
      <c r="AA4" s="655"/>
      <c r="AB4" s="655"/>
      <c r="AC4" s="656" t="s">
        <v>29</v>
      </c>
      <c r="AD4" s="657"/>
      <c r="AE4" s="657"/>
      <c r="AF4" s="650" t="s">
        <v>30</v>
      </c>
      <c r="AG4" s="655"/>
      <c r="AH4" s="655"/>
      <c r="AI4" s="650" t="s">
        <v>32</v>
      </c>
      <c r="AJ4" s="655"/>
      <c r="AK4" s="655"/>
      <c r="AL4" s="650" t="s">
        <v>33</v>
      </c>
      <c r="AM4" s="655"/>
      <c r="AN4" s="655"/>
      <c r="AO4" s="650" t="s">
        <v>34</v>
      </c>
      <c r="AP4" s="650"/>
      <c r="AQ4" s="650"/>
      <c r="AR4" s="651"/>
    </row>
    <row r="5" spans="1:45" ht="161.25" customHeight="1" thickBot="1">
      <c r="A5" s="649"/>
      <c r="B5" s="649"/>
      <c r="C5" s="649"/>
      <c r="D5" s="649"/>
      <c r="E5" s="649"/>
      <c r="F5" s="649"/>
      <c r="G5" s="654"/>
      <c r="H5" s="171" t="s">
        <v>20</v>
      </c>
      <c r="I5" s="171" t="s">
        <v>21</v>
      </c>
      <c r="J5" s="172" t="s">
        <v>19</v>
      </c>
      <c r="K5" s="171" t="s">
        <v>20</v>
      </c>
      <c r="L5" s="171" t="s">
        <v>21</v>
      </c>
      <c r="M5" s="172" t="s">
        <v>19</v>
      </c>
      <c r="N5" s="171" t="s">
        <v>20</v>
      </c>
      <c r="O5" s="171" t="s">
        <v>21</v>
      </c>
      <c r="P5" s="172" t="s">
        <v>19</v>
      </c>
      <c r="Q5" s="171" t="s">
        <v>20</v>
      </c>
      <c r="R5" s="171" t="s">
        <v>21</v>
      </c>
      <c r="S5" s="172" t="s">
        <v>19</v>
      </c>
      <c r="T5" s="171" t="s">
        <v>20</v>
      </c>
      <c r="U5" s="171" t="s">
        <v>21</v>
      </c>
      <c r="V5" s="172" t="s">
        <v>19</v>
      </c>
      <c r="W5" s="171" t="s">
        <v>20</v>
      </c>
      <c r="X5" s="171" t="s">
        <v>21</v>
      </c>
      <c r="Y5" s="172" t="s">
        <v>19</v>
      </c>
      <c r="Z5" s="171" t="s">
        <v>20</v>
      </c>
      <c r="AA5" s="171" t="s">
        <v>21</v>
      </c>
      <c r="AB5" s="172" t="s">
        <v>19</v>
      </c>
      <c r="AC5" s="173" t="s">
        <v>20</v>
      </c>
      <c r="AD5" s="173" t="s">
        <v>21</v>
      </c>
      <c r="AE5" s="174" t="s">
        <v>19</v>
      </c>
      <c r="AF5" s="171" t="s">
        <v>20</v>
      </c>
      <c r="AG5" s="171" t="s">
        <v>21</v>
      </c>
      <c r="AH5" s="172" t="s">
        <v>19</v>
      </c>
      <c r="AI5" s="171" t="s">
        <v>20</v>
      </c>
      <c r="AJ5" s="171" t="s">
        <v>21</v>
      </c>
      <c r="AK5" s="172" t="s">
        <v>19</v>
      </c>
      <c r="AL5" s="171" t="s">
        <v>20</v>
      </c>
      <c r="AM5" s="171" t="s">
        <v>21</v>
      </c>
      <c r="AN5" s="172" t="s">
        <v>19</v>
      </c>
      <c r="AO5" s="171" t="s">
        <v>20</v>
      </c>
      <c r="AP5" s="171" t="s">
        <v>21</v>
      </c>
      <c r="AQ5" s="172" t="s">
        <v>19</v>
      </c>
      <c r="AR5" s="652"/>
    </row>
    <row r="6" spans="1:45" s="97" customFormat="1" ht="38.25" customHeight="1" thickBot="1">
      <c r="A6" s="175">
        <v>1</v>
      </c>
      <c r="B6" s="176">
        <v>2</v>
      </c>
      <c r="C6" s="176">
        <v>3</v>
      </c>
      <c r="D6" s="176">
        <v>4</v>
      </c>
      <c r="E6" s="176">
        <v>5</v>
      </c>
      <c r="F6" s="176">
        <v>6</v>
      </c>
      <c r="G6" s="177">
        <v>7</v>
      </c>
      <c r="H6" s="176">
        <v>8</v>
      </c>
      <c r="I6" s="176">
        <v>9</v>
      </c>
      <c r="J6" s="177">
        <v>10</v>
      </c>
      <c r="K6" s="176">
        <v>11</v>
      </c>
      <c r="L6" s="176">
        <v>12</v>
      </c>
      <c r="M6" s="177">
        <v>13</v>
      </c>
      <c r="N6" s="176">
        <v>14</v>
      </c>
      <c r="O6" s="176">
        <v>15</v>
      </c>
      <c r="P6" s="177">
        <v>16</v>
      </c>
      <c r="Q6" s="176">
        <v>17</v>
      </c>
      <c r="R6" s="176">
        <v>18</v>
      </c>
      <c r="S6" s="177">
        <v>19</v>
      </c>
      <c r="T6" s="176">
        <v>20</v>
      </c>
      <c r="U6" s="176">
        <v>21</v>
      </c>
      <c r="V6" s="177">
        <v>22</v>
      </c>
      <c r="W6" s="176">
        <v>23</v>
      </c>
      <c r="X6" s="176">
        <v>24</v>
      </c>
      <c r="Y6" s="177">
        <v>25</v>
      </c>
      <c r="Z6" s="176">
        <v>26</v>
      </c>
      <c r="AA6" s="176">
        <v>27</v>
      </c>
      <c r="AB6" s="177">
        <v>28</v>
      </c>
      <c r="AC6" s="178">
        <v>29</v>
      </c>
      <c r="AD6" s="178">
        <v>30</v>
      </c>
      <c r="AE6" s="179">
        <v>31</v>
      </c>
      <c r="AF6" s="176">
        <v>32</v>
      </c>
      <c r="AG6" s="176">
        <v>33</v>
      </c>
      <c r="AH6" s="177">
        <v>34</v>
      </c>
      <c r="AI6" s="176">
        <v>35</v>
      </c>
      <c r="AJ6" s="176">
        <v>36</v>
      </c>
      <c r="AK6" s="177">
        <v>37</v>
      </c>
      <c r="AL6" s="176">
        <v>38</v>
      </c>
      <c r="AM6" s="176">
        <v>39</v>
      </c>
      <c r="AN6" s="177">
        <v>40</v>
      </c>
      <c r="AO6" s="176">
        <v>41</v>
      </c>
      <c r="AP6" s="176">
        <v>42</v>
      </c>
      <c r="AQ6" s="177">
        <v>43</v>
      </c>
      <c r="AR6" s="180">
        <v>44</v>
      </c>
    </row>
    <row r="7" spans="1:45" ht="63.75" customHeight="1" thickBot="1">
      <c r="A7" s="604" t="s">
        <v>277</v>
      </c>
      <c r="B7" s="583"/>
      <c r="C7" s="583"/>
      <c r="D7" s="224" t="s">
        <v>261</v>
      </c>
      <c r="E7" s="225">
        <f>H7+K7+N7+Q7+T7+W7+Z7+AC7+AF7+AI7+AL7+AO7</f>
        <v>862662.8</v>
      </c>
      <c r="F7" s="225">
        <f>I7+L7+O7+R7+U7+X7+AA7+AD7+AG7+AJ7+AM7+AP7</f>
        <v>330616.8</v>
      </c>
      <c r="G7" s="226">
        <f>F7/E7</f>
        <v>0.38325148598038533</v>
      </c>
      <c r="H7" s="225">
        <f>H8+H9+H10+H12+H13</f>
        <v>25480.5</v>
      </c>
      <c r="I7" s="225">
        <f>I8+I9+I10+I12+I13</f>
        <v>25480.5</v>
      </c>
      <c r="J7" s="229">
        <f>I7/H7</f>
        <v>1</v>
      </c>
      <c r="K7" s="225">
        <f>K8+K9+K10+K12+K13</f>
        <v>34223.699999999997</v>
      </c>
      <c r="L7" s="225">
        <f>L8+L9+L10+L12+L13</f>
        <v>34223.699999999997</v>
      </c>
      <c r="M7" s="230">
        <f>L7/K7</f>
        <v>1</v>
      </c>
      <c r="N7" s="225">
        <f>N8+N9+N10+N12+N13</f>
        <v>128002.6</v>
      </c>
      <c r="O7" s="225">
        <f>O8+O9+O10+O12+O13</f>
        <v>128002.5</v>
      </c>
      <c r="P7" s="230">
        <f>O7/N7</f>
        <v>0.99999921876586872</v>
      </c>
      <c r="Q7" s="225">
        <f>Q8+Q9+Q10+Q12+Q13</f>
        <v>34317.299999999996</v>
      </c>
      <c r="R7" s="225">
        <f>R8+R9+R10+R12+R13</f>
        <v>34317.299999999996</v>
      </c>
      <c r="S7" s="230">
        <f>R7/Q7</f>
        <v>1</v>
      </c>
      <c r="T7" s="225">
        <f>T8+T9+T10+T12+T13</f>
        <v>32686</v>
      </c>
      <c r="U7" s="225">
        <f>U8+U9+U10+U12+U13</f>
        <v>32686</v>
      </c>
      <c r="V7" s="230">
        <f>U7/T7</f>
        <v>1</v>
      </c>
      <c r="W7" s="225">
        <f>W8+W9+W10+W12+W13</f>
        <v>75906.8</v>
      </c>
      <c r="X7" s="225">
        <f>X8+X9+X10+X12+X13</f>
        <v>75906.8</v>
      </c>
      <c r="Y7" s="230">
        <f>X7/W7</f>
        <v>1</v>
      </c>
      <c r="Z7" s="225">
        <f>Z8+Z9+Z10+Z12+Z13</f>
        <v>193910.90000000002</v>
      </c>
      <c r="AA7" s="225">
        <f>AA8+AA9+AA10+AA12+AA13</f>
        <v>0</v>
      </c>
      <c r="AB7" s="230">
        <f>AA7/Z7</f>
        <v>0</v>
      </c>
      <c r="AC7" s="225">
        <f>AC8+AC9+AC10+AC12+AC13</f>
        <v>73651.875</v>
      </c>
      <c r="AD7" s="225">
        <f>AD8+AD9+AD10+AD12+AD13</f>
        <v>0</v>
      </c>
      <c r="AE7" s="229">
        <f t="shared" ref="AE7" si="0">AD7/AC7</f>
        <v>0</v>
      </c>
      <c r="AF7" s="225">
        <f>AF8+AF9+AF10+AF12+AF13</f>
        <v>62659.325000000004</v>
      </c>
      <c r="AG7" s="225">
        <f>AG8+AG9+AG10+AG12+AG13</f>
        <v>0</v>
      </c>
      <c r="AH7" s="230">
        <f>AG7/AF7</f>
        <v>0</v>
      </c>
      <c r="AI7" s="225">
        <f>AI8+AI9+AI10+AI12+AI13</f>
        <v>85885.774999999994</v>
      </c>
      <c r="AJ7" s="225">
        <f>AJ8+AJ9+AJ10+AJ12+AJ13</f>
        <v>0</v>
      </c>
      <c r="AK7" s="230">
        <f t="shared" ref="AK7:AK13" si="1">AJ7/AI7</f>
        <v>0</v>
      </c>
      <c r="AL7" s="225">
        <f>AL8+AL9+AL10+AL12+AL13</f>
        <v>59787.925000000003</v>
      </c>
      <c r="AM7" s="225">
        <f>AM8+AM9+AM10+AM12+AM13</f>
        <v>0</v>
      </c>
      <c r="AN7" s="230">
        <f t="shared" ref="AN7" si="2">AM7/AL7</f>
        <v>0</v>
      </c>
      <c r="AO7" s="225">
        <f>AO8+AO9+AO10+AO12+AO13</f>
        <v>56150.1</v>
      </c>
      <c r="AP7" s="225">
        <f>AP8+AP9+AP10+AP12+AP13</f>
        <v>0</v>
      </c>
      <c r="AQ7" s="229">
        <f t="shared" ref="AQ7" si="3">AP7/AO7</f>
        <v>0</v>
      </c>
      <c r="AR7" s="231" t="s">
        <v>494</v>
      </c>
      <c r="AS7" s="167"/>
    </row>
    <row r="8" spans="1:45" ht="146.25" customHeight="1">
      <c r="A8" s="606"/>
      <c r="B8" s="584"/>
      <c r="C8" s="584"/>
      <c r="D8" s="232" t="s">
        <v>37</v>
      </c>
      <c r="E8" s="233">
        <f>H8+K8+N8+Q8+T8+W8+Z8+AC8+AF8+AI8+AL8+AO8</f>
        <v>3888</v>
      </c>
      <c r="F8" s="233">
        <f>I8+L8+O8+R8+U8+X8+AA8+AD8+AG8+AJ8+AM8+AP8</f>
        <v>3304.8</v>
      </c>
      <c r="G8" s="229">
        <f t="shared" ref="G8" si="4">F8/E8</f>
        <v>0.85000000000000009</v>
      </c>
      <c r="H8" s="234">
        <f t="shared" ref="H8:I13" si="5">H265+H354</f>
        <v>0</v>
      </c>
      <c r="I8" s="234">
        <f t="shared" si="5"/>
        <v>0</v>
      </c>
      <c r="J8" s="278" t="e">
        <f t="shared" ref="J8:J13" si="6">I8/H8*100</f>
        <v>#DIV/0!</v>
      </c>
      <c r="K8" s="234">
        <f t="shared" ref="K8:O13" si="7">K265+K354</f>
        <v>3304.8</v>
      </c>
      <c r="L8" s="234">
        <f t="shared" si="7"/>
        <v>3304.8</v>
      </c>
      <c r="M8" s="263">
        <f>L8/K8</f>
        <v>1</v>
      </c>
      <c r="N8" s="234">
        <f t="shared" si="7"/>
        <v>0</v>
      </c>
      <c r="O8" s="234">
        <f t="shared" si="7"/>
        <v>0</v>
      </c>
      <c r="P8" s="278" t="e">
        <f t="shared" ref="P8:P13" si="8">O8/N8*100</f>
        <v>#DIV/0!</v>
      </c>
      <c r="Q8" s="234">
        <f t="shared" ref="Q8:R13" si="9">Q265+Q354</f>
        <v>0</v>
      </c>
      <c r="R8" s="234">
        <f t="shared" si="9"/>
        <v>0</v>
      </c>
      <c r="S8" s="278" t="e">
        <f t="shared" ref="S8:S13" si="10">R8/Q8*100</f>
        <v>#DIV/0!</v>
      </c>
      <c r="T8" s="234">
        <f t="shared" ref="T8:U13" si="11">T265+T354</f>
        <v>0</v>
      </c>
      <c r="U8" s="234">
        <f t="shared" si="11"/>
        <v>0</v>
      </c>
      <c r="V8" s="278" t="e">
        <f t="shared" ref="V8:V13" si="12">U8/T8*100</f>
        <v>#DIV/0!</v>
      </c>
      <c r="W8" s="234">
        <f t="shared" ref="W8:X13" si="13">W265+W354</f>
        <v>0</v>
      </c>
      <c r="X8" s="234">
        <f t="shared" si="13"/>
        <v>0</v>
      </c>
      <c r="Y8" s="278" t="e">
        <f t="shared" ref="Y8:Y13" si="14">X8/W8*100</f>
        <v>#DIV/0!</v>
      </c>
      <c r="Z8" s="234">
        <f t="shared" ref="Z8:AA13" si="15">Z265+Z354</f>
        <v>583.20000000000005</v>
      </c>
      <c r="AA8" s="234">
        <f t="shared" si="15"/>
        <v>0</v>
      </c>
      <c r="AB8" s="262">
        <f>AA8/Z8</f>
        <v>0</v>
      </c>
      <c r="AC8" s="234">
        <f t="shared" ref="AC8:AD13" si="16">AC265+AC354</f>
        <v>0</v>
      </c>
      <c r="AD8" s="234">
        <f t="shared" si="16"/>
        <v>0</v>
      </c>
      <c r="AE8" s="278" t="e">
        <f t="shared" ref="AE8:AE13" si="17">AD8/AC8*100</f>
        <v>#DIV/0!</v>
      </c>
      <c r="AF8" s="234">
        <f t="shared" ref="AF8:AG13" si="18">AF265+AF354</f>
        <v>0</v>
      </c>
      <c r="AG8" s="234">
        <f t="shared" si="18"/>
        <v>0</v>
      </c>
      <c r="AH8" s="278" t="e">
        <f t="shared" ref="AH8:AH13" si="19">AG8/AF8*100</f>
        <v>#DIV/0!</v>
      </c>
      <c r="AI8" s="234">
        <f t="shared" ref="AI8:AJ13" si="20">AI265+AI354</f>
        <v>0</v>
      </c>
      <c r="AJ8" s="234">
        <f t="shared" si="20"/>
        <v>0</v>
      </c>
      <c r="AK8" s="263" t="e">
        <f t="shared" si="1"/>
        <v>#DIV/0!</v>
      </c>
      <c r="AL8" s="234">
        <f t="shared" ref="AL8:AM13" si="21">AL265+AL354</f>
        <v>0</v>
      </c>
      <c r="AM8" s="234">
        <f t="shared" si="21"/>
        <v>0</v>
      </c>
      <c r="AN8" s="278" t="e">
        <f t="shared" ref="AN8:AN13" si="22">AM8/AL8</f>
        <v>#DIV/0!</v>
      </c>
      <c r="AO8" s="234">
        <f t="shared" ref="AO8:AP13" si="23">AO265+AO354</f>
        <v>0</v>
      </c>
      <c r="AP8" s="234">
        <f t="shared" si="23"/>
        <v>0</v>
      </c>
      <c r="AQ8" s="278" t="e">
        <f t="shared" ref="AQ8:AQ10" si="24">AP8/AO8</f>
        <v>#DIV/0!</v>
      </c>
      <c r="AR8" s="384" t="s">
        <v>472</v>
      </c>
      <c r="AS8" s="168"/>
    </row>
    <row r="9" spans="1:45" ht="408.75" customHeight="1">
      <c r="A9" s="606"/>
      <c r="B9" s="584"/>
      <c r="C9" s="584"/>
      <c r="D9" s="232" t="s">
        <v>2</v>
      </c>
      <c r="E9" s="233">
        <f t="shared" ref="E9:F13" si="25">H9+K9+N9+Q9+T9+W9+Z9+AC9+AF9+AI9+AL9+AO9</f>
        <v>159564.59999999998</v>
      </c>
      <c r="F9" s="233">
        <f t="shared" si="25"/>
        <v>69821.899999999994</v>
      </c>
      <c r="G9" s="229">
        <f>F9/E9</f>
        <v>0.43757763313416637</v>
      </c>
      <c r="H9" s="234">
        <f t="shared" si="5"/>
        <v>11076.399999999998</v>
      </c>
      <c r="I9" s="234">
        <f t="shared" si="5"/>
        <v>11076.4</v>
      </c>
      <c r="J9" s="263">
        <f>I9/H9</f>
        <v>1.0000000000000002</v>
      </c>
      <c r="K9" s="234">
        <f>K266+K355</f>
        <v>8357.4</v>
      </c>
      <c r="L9" s="234">
        <f>L266+L355</f>
        <v>8357.4</v>
      </c>
      <c r="M9" s="263">
        <f>L9/K9</f>
        <v>1</v>
      </c>
      <c r="N9" s="234">
        <f>N266+N355</f>
        <v>7517.1</v>
      </c>
      <c r="O9" s="234">
        <f t="shared" si="7"/>
        <v>7517</v>
      </c>
      <c r="P9" s="263">
        <f t="shared" ref="P9:P10" si="26">O9/N9</f>
        <v>0.9999866969975123</v>
      </c>
      <c r="Q9" s="234">
        <f>Q266+Q355</f>
        <v>18085.599999999999</v>
      </c>
      <c r="R9" s="234">
        <f t="shared" si="9"/>
        <v>18085.599999999999</v>
      </c>
      <c r="S9" s="263">
        <f t="shared" ref="S9:S10" si="27">R9/Q9</f>
        <v>1</v>
      </c>
      <c r="T9" s="234">
        <f t="shared" si="11"/>
        <v>13604.4</v>
      </c>
      <c r="U9" s="234">
        <f t="shared" si="11"/>
        <v>13604.4</v>
      </c>
      <c r="V9" s="263">
        <f t="shared" ref="V9:V10" si="28">U9/T9</f>
        <v>1</v>
      </c>
      <c r="W9" s="234">
        <f t="shared" si="13"/>
        <v>11181.1</v>
      </c>
      <c r="X9" s="234">
        <f t="shared" si="13"/>
        <v>11181.1</v>
      </c>
      <c r="Y9" s="263">
        <f t="shared" ref="Y9:Y10" si="29">X9/W9</f>
        <v>1</v>
      </c>
      <c r="Z9" s="234">
        <f t="shared" si="15"/>
        <v>30085.4</v>
      </c>
      <c r="AA9" s="234">
        <f t="shared" si="15"/>
        <v>0</v>
      </c>
      <c r="AB9" s="263">
        <f t="shared" ref="AB9:AB10" si="30">AA9/Z9</f>
        <v>0</v>
      </c>
      <c r="AC9" s="234">
        <f t="shared" si="16"/>
        <v>13628</v>
      </c>
      <c r="AD9" s="234">
        <f t="shared" si="16"/>
        <v>0</v>
      </c>
      <c r="AE9" s="263">
        <f t="shared" ref="AE9:AE10" si="31">AD9/AC9</f>
        <v>0</v>
      </c>
      <c r="AF9" s="234">
        <f t="shared" si="18"/>
        <v>13628</v>
      </c>
      <c r="AG9" s="234">
        <f t="shared" si="18"/>
        <v>0</v>
      </c>
      <c r="AH9" s="263">
        <f t="shared" ref="AH9:AH10" si="32">AG9/AF9</f>
        <v>0</v>
      </c>
      <c r="AI9" s="234">
        <f t="shared" si="20"/>
        <v>10800.400000000001</v>
      </c>
      <c r="AJ9" s="234">
        <f t="shared" si="20"/>
        <v>0</v>
      </c>
      <c r="AK9" s="263">
        <f t="shared" si="1"/>
        <v>0</v>
      </c>
      <c r="AL9" s="234">
        <f t="shared" si="21"/>
        <v>10800.400000000001</v>
      </c>
      <c r="AM9" s="234">
        <f t="shared" si="21"/>
        <v>0</v>
      </c>
      <c r="AN9" s="263">
        <f t="shared" si="22"/>
        <v>0</v>
      </c>
      <c r="AO9" s="234">
        <f t="shared" si="23"/>
        <v>10800.400000000001</v>
      </c>
      <c r="AP9" s="234">
        <f t="shared" si="23"/>
        <v>0</v>
      </c>
      <c r="AQ9" s="263">
        <f t="shared" si="24"/>
        <v>0</v>
      </c>
      <c r="AR9" s="237" t="s">
        <v>503</v>
      </c>
      <c r="AS9" s="168"/>
    </row>
    <row r="10" spans="1:45" ht="330.75" customHeight="1">
      <c r="A10" s="606"/>
      <c r="B10" s="584"/>
      <c r="C10" s="584"/>
      <c r="D10" s="238" t="s">
        <v>284</v>
      </c>
      <c r="E10" s="233">
        <f t="shared" si="25"/>
        <v>699210.2</v>
      </c>
      <c r="F10" s="233">
        <f>I10+L10+O10+R10+U10+X10+AA10+AD10+AG10+AJ10+AM10+AP10</f>
        <v>257490.10000000003</v>
      </c>
      <c r="G10" s="226">
        <f>F10/E10</f>
        <v>0.36825850080562333</v>
      </c>
      <c r="H10" s="234">
        <f>H267+H356</f>
        <v>14404.1</v>
      </c>
      <c r="I10" s="234">
        <f t="shared" si="5"/>
        <v>14404.1</v>
      </c>
      <c r="J10" s="263">
        <f>I10/H10</f>
        <v>1</v>
      </c>
      <c r="K10" s="234">
        <f t="shared" si="7"/>
        <v>22561.5</v>
      </c>
      <c r="L10" s="234">
        <f t="shared" si="7"/>
        <v>22561.5</v>
      </c>
      <c r="M10" s="229">
        <f>L10/K10</f>
        <v>1</v>
      </c>
      <c r="N10" s="234">
        <f t="shared" ref="N10:O13" si="33">N267+N356</f>
        <v>120485.5</v>
      </c>
      <c r="O10" s="234">
        <f t="shared" si="33"/>
        <v>120485.5</v>
      </c>
      <c r="P10" s="229">
        <f t="shared" si="26"/>
        <v>1</v>
      </c>
      <c r="Q10" s="234">
        <f t="shared" si="9"/>
        <v>16231.699999999999</v>
      </c>
      <c r="R10" s="234">
        <f t="shared" si="9"/>
        <v>16231.699999999999</v>
      </c>
      <c r="S10" s="229">
        <f t="shared" si="27"/>
        <v>1</v>
      </c>
      <c r="T10" s="234">
        <f t="shared" si="11"/>
        <v>19081.600000000002</v>
      </c>
      <c r="U10" s="234">
        <f t="shared" si="11"/>
        <v>19081.600000000002</v>
      </c>
      <c r="V10" s="229">
        <f t="shared" si="28"/>
        <v>1</v>
      </c>
      <c r="W10" s="234">
        <f t="shared" si="13"/>
        <v>64725.7</v>
      </c>
      <c r="X10" s="234">
        <f t="shared" si="13"/>
        <v>64725.7</v>
      </c>
      <c r="Y10" s="229">
        <f t="shared" si="29"/>
        <v>1</v>
      </c>
      <c r="Z10" s="234">
        <f t="shared" si="15"/>
        <v>163242.30000000002</v>
      </c>
      <c r="AA10" s="234">
        <f t="shared" si="15"/>
        <v>0</v>
      </c>
      <c r="AB10" s="229">
        <f t="shared" si="30"/>
        <v>0</v>
      </c>
      <c r="AC10" s="234">
        <f t="shared" si="16"/>
        <v>60023.875</v>
      </c>
      <c r="AD10" s="234">
        <f t="shared" si="16"/>
        <v>0</v>
      </c>
      <c r="AE10" s="229">
        <f t="shared" si="31"/>
        <v>0</v>
      </c>
      <c r="AF10" s="234">
        <f t="shared" si="18"/>
        <v>49031.325000000004</v>
      </c>
      <c r="AG10" s="234">
        <f t="shared" si="18"/>
        <v>0</v>
      </c>
      <c r="AH10" s="229">
        <f t="shared" si="32"/>
        <v>0</v>
      </c>
      <c r="AI10" s="239">
        <f t="shared" si="20"/>
        <v>75085.375</v>
      </c>
      <c r="AJ10" s="239">
        <f t="shared" si="20"/>
        <v>0</v>
      </c>
      <c r="AK10" s="229">
        <f t="shared" si="1"/>
        <v>0</v>
      </c>
      <c r="AL10" s="239">
        <f t="shared" si="21"/>
        <v>48987.525000000001</v>
      </c>
      <c r="AM10" s="239">
        <f t="shared" si="21"/>
        <v>0</v>
      </c>
      <c r="AN10" s="229">
        <f t="shared" si="22"/>
        <v>0</v>
      </c>
      <c r="AO10" s="239">
        <f t="shared" si="23"/>
        <v>45349.7</v>
      </c>
      <c r="AP10" s="239">
        <f t="shared" si="23"/>
        <v>0</v>
      </c>
      <c r="AQ10" s="229">
        <f t="shared" si="24"/>
        <v>0</v>
      </c>
      <c r="AR10" s="440" t="s">
        <v>521</v>
      </c>
      <c r="AS10" s="168"/>
    </row>
    <row r="11" spans="1:45" ht="114.75" customHeight="1">
      <c r="A11" s="606"/>
      <c r="B11" s="584"/>
      <c r="C11" s="584"/>
      <c r="D11" s="232" t="s">
        <v>292</v>
      </c>
      <c r="E11" s="233">
        <f t="shared" si="25"/>
        <v>0</v>
      </c>
      <c r="F11" s="233">
        <f t="shared" si="25"/>
        <v>0</v>
      </c>
      <c r="G11" s="240" t="e">
        <f>F11/E11</f>
        <v>#DIV/0!</v>
      </c>
      <c r="H11" s="241">
        <f t="shared" si="5"/>
        <v>0</v>
      </c>
      <c r="I11" s="234">
        <f t="shared" si="5"/>
        <v>0</v>
      </c>
      <c r="J11" s="242" t="e">
        <f t="shared" si="6"/>
        <v>#DIV/0!</v>
      </c>
      <c r="K11" s="241">
        <f t="shared" si="7"/>
        <v>0</v>
      </c>
      <c r="L11" s="241">
        <f t="shared" si="7"/>
        <v>0</v>
      </c>
      <c r="M11" s="242" t="e">
        <f t="shared" ref="M11:M13" si="34">L11/K11*100</f>
        <v>#DIV/0!</v>
      </c>
      <c r="N11" s="241">
        <f t="shared" si="33"/>
        <v>0</v>
      </c>
      <c r="O11" s="241">
        <f t="shared" si="33"/>
        <v>0</v>
      </c>
      <c r="P11" s="242" t="e">
        <f t="shared" si="8"/>
        <v>#DIV/0!</v>
      </c>
      <c r="Q11" s="241">
        <f t="shared" si="9"/>
        <v>0</v>
      </c>
      <c r="R11" s="241">
        <f t="shared" si="9"/>
        <v>0</v>
      </c>
      <c r="S11" s="242" t="e">
        <f t="shared" si="10"/>
        <v>#DIV/0!</v>
      </c>
      <c r="T11" s="241">
        <f t="shared" si="11"/>
        <v>0</v>
      </c>
      <c r="U11" s="241">
        <f t="shared" si="11"/>
        <v>0</v>
      </c>
      <c r="V11" s="242" t="e">
        <f t="shared" si="12"/>
        <v>#DIV/0!</v>
      </c>
      <c r="W11" s="241">
        <f t="shared" si="13"/>
        <v>0</v>
      </c>
      <c r="X11" s="241">
        <f t="shared" si="13"/>
        <v>0</v>
      </c>
      <c r="Y11" s="242" t="e">
        <f t="shared" si="14"/>
        <v>#DIV/0!</v>
      </c>
      <c r="Z11" s="241">
        <f t="shared" si="15"/>
        <v>0</v>
      </c>
      <c r="AA11" s="241">
        <f t="shared" si="15"/>
        <v>0</v>
      </c>
      <c r="AB11" s="242" t="e">
        <f t="shared" ref="AB11:AB13" si="35">AA11/Z11*100</f>
        <v>#DIV/0!</v>
      </c>
      <c r="AC11" s="241">
        <f t="shared" si="16"/>
        <v>0</v>
      </c>
      <c r="AD11" s="241">
        <f t="shared" si="16"/>
        <v>0</v>
      </c>
      <c r="AE11" s="242" t="e">
        <f t="shared" si="17"/>
        <v>#DIV/0!</v>
      </c>
      <c r="AF11" s="241">
        <f t="shared" si="18"/>
        <v>0</v>
      </c>
      <c r="AG11" s="241">
        <f t="shared" si="18"/>
        <v>0</v>
      </c>
      <c r="AH11" s="242" t="e">
        <f t="shared" si="19"/>
        <v>#DIV/0!</v>
      </c>
      <c r="AI11" s="241">
        <f t="shared" si="20"/>
        <v>0</v>
      </c>
      <c r="AJ11" s="241">
        <f t="shared" si="20"/>
        <v>0</v>
      </c>
      <c r="AK11" s="240" t="e">
        <f t="shared" si="1"/>
        <v>#DIV/0!</v>
      </c>
      <c r="AL11" s="241">
        <f t="shared" si="21"/>
        <v>0</v>
      </c>
      <c r="AM11" s="241">
        <f t="shared" si="21"/>
        <v>0</v>
      </c>
      <c r="AN11" s="242" t="e">
        <f t="shared" si="22"/>
        <v>#DIV/0!</v>
      </c>
      <c r="AO11" s="241">
        <f t="shared" si="23"/>
        <v>0</v>
      </c>
      <c r="AP11" s="241">
        <f t="shared" si="23"/>
        <v>0</v>
      </c>
      <c r="AQ11" s="242" t="e">
        <f t="shared" ref="AQ11:AQ13" si="36">AP11/AO11</f>
        <v>#DIV/0!</v>
      </c>
      <c r="AR11" s="243"/>
      <c r="AS11" s="168"/>
    </row>
    <row r="12" spans="1:45" ht="114.75" customHeight="1">
      <c r="A12" s="606"/>
      <c r="B12" s="584"/>
      <c r="C12" s="584"/>
      <c r="D12" s="232" t="s">
        <v>285</v>
      </c>
      <c r="E12" s="233">
        <f t="shared" si="25"/>
        <v>0</v>
      </c>
      <c r="F12" s="233">
        <f t="shared" si="25"/>
        <v>0</v>
      </c>
      <c r="G12" s="242" t="e">
        <f t="shared" ref="G12:G13" si="37">F12/E12</f>
        <v>#DIV/0!</v>
      </c>
      <c r="H12" s="241">
        <f t="shared" si="5"/>
        <v>0</v>
      </c>
      <c r="I12" s="241">
        <f t="shared" si="5"/>
        <v>0</v>
      </c>
      <c r="J12" s="242" t="e">
        <f t="shared" si="6"/>
        <v>#DIV/0!</v>
      </c>
      <c r="K12" s="241">
        <f t="shared" si="7"/>
        <v>0</v>
      </c>
      <c r="L12" s="241">
        <f t="shared" si="7"/>
        <v>0</v>
      </c>
      <c r="M12" s="242" t="e">
        <f t="shared" si="34"/>
        <v>#DIV/0!</v>
      </c>
      <c r="N12" s="241">
        <f t="shared" si="33"/>
        <v>0</v>
      </c>
      <c r="O12" s="241">
        <f t="shared" si="33"/>
        <v>0</v>
      </c>
      <c r="P12" s="242" t="e">
        <f t="shared" si="8"/>
        <v>#DIV/0!</v>
      </c>
      <c r="Q12" s="241">
        <f t="shared" si="9"/>
        <v>0</v>
      </c>
      <c r="R12" s="241">
        <f t="shared" si="9"/>
        <v>0</v>
      </c>
      <c r="S12" s="242" t="e">
        <f t="shared" si="10"/>
        <v>#DIV/0!</v>
      </c>
      <c r="T12" s="241">
        <f t="shared" si="11"/>
        <v>0</v>
      </c>
      <c r="U12" s="241">
        <f t="shared" si="11"/>
        <v>0</v>
      </c>
      <c r="V12" s="242" t="e">
        <f t="shared" si="12"/>
        <v>#DIV/0!</v>
      </c>
      <c r="W12" s="241">
        <f t="shared" si="13"/>
        <v>0</v>
      </c>
      <c r="X12" s="241">
        <f t="shared" si="13"/>
        <v>0</v>
      </c>
      <c r="Y12" s="242" t="e">
        <f t="shared" si="14"/>
        <v>#DIV/0!</v>
      </c>
      <c r="Z12" s="241">
        <f t="shared" si="15"/>
        <v>0</v>
      </c>
      <c r="AA12" s="241">
        <f t="shared" si="15"/>
        <v>0</v>
      </c>
      <c r="AB12" s="242" t="e">
        <f t="shared" si="35"/>
        <v>#DIV/0!</v>
      </c>
      <c r="AC12" s="241">
        <f t="shared" si="16"/>
        <v>0</v>
      </c>
      <c r="AD12" s="241">
        <f t="shared" si="16"/>
        <v>0</v>
      </c>
      <c r="AE12" s="242" t="e">
        <f t="shared" si="17"/>
        <v>#DIV/0!</v>
      </c>
      <c r="AF12" s="241">
        <f t="shared" si="18"/>
        <v>0</v>
      </c>
      <c r="AG12" s="241">
        <f t="shared" si="18"/>
        <v>0</v>
      </c>
      <c r="AH12" s="242" t="e">
        <f t="shared" si="19"/>
        <v>#DIV/0!</v>
      </c>
      <c r="AI12" s="241">
        <f t="shared" si="20"/>
        <v>0</v>
      </c>
      <c r="AJ12" s="241">
        <f t="shared" si="20"/>
        <v>0</v>
      </c>
      <c r="AK12" s="242" t="e">
        <f t="shared" si="1"/>
        <v>#DIV/0!</v>
      </c>
      <c r="AL12" s="241">
        <f t="shared" si="21"/>
        <v>0</v>
      </c>
      <c r="AM12" s="241">
        <f t="shared" si="21"/>
        <v>0</v>
      </c>
      <c r="AN12" s="242" t="e">
        <f t="shared" si="22"/>
        <v>#DIV/0!</v>
      </c>
      <c r="AO12" s="241">
        <f t="shared" si="23"/>
        <v>0</v>
      </c>
      <c r="AP12" s="241">
        <f t="shared" si="23"/>
        <v>0</v>
      </c>
      <c r="AQ12" s="242" t="e">
        <f t="shared" si="36"/>
        <v>#DIV/0!</v>
      </c>
      <c r="AR12" s="243"/>
      <c r="AS12" s="168"/>
    </row>
    <row r="13" spans="1:45" ht="114.75" customHeight="1" thickBot="1">
      <c r="A13" s="607"/>
      <c r="B13" s="585"/>
      <c r="C13" s="585"/>
      <c r="D13" s="244" t="s">
        <v>43</v>
      </c>
      <c r="E13" s="245">
        <f t="shared" si="25"/>
        <v>0</v>
      </c>
      <c r="F13" s="245">
        <f t="shared" si="25"/>
        <v>0</v>
      </c>
      <c r="G13" s="246" t="e">
        <f t="shared" si="37"/>
        <v>#DIV/0!</v>
      </c>
      <c r="H13" s="247">
        <f t="shared" si="5"/>
        <v>0</v>
      </c>
      <c r="I13" s="247">
        <f t="shared" si="5"/>
        <v>0</v>
      </c>
      <c r="J13" s="246" t="e">
        <f t="shared" si="6"/>
        <v>#DIV/0!</v>
      </c>
      <c r="K13" s="247">
        <f t="shared" si="7"/>
        <v>0</v>
      </c>
      <c r="L13" s="247">
        <f t="shared" si="7"/>
        <v>0</v>
      </c>
      <c r="M13" s="246" t="e">
        <f t="shared" si="34"/>
        <v>#DIV/0!</v>
      </c>
      <c r="N13" s="247">
        <f t="shared" si="33"/>
        <v>0</v>
      </c>
      <c r="O13" s="247">
        <f t="shared" si="33"/>
        <v>0</v>
      </c>
      <c r="P13" s="246" t="e">
        <f t="shared" si="8"/>
        <v>#DIV/0!</v>
      </c>
      <c r="Q13" s="247">
        <f t="shared" si="9"/>
        <v>0</v>
      </c>
      <c r="R13" s="247">
        <f t="shared" si="9"/>
        <v>0</v>
      </c>
      <c r="S13" s="246" t="e">
        <f t="shared" si="10"/>
        <v>#DIV/0!</v>
      </c>
      <c r="T13" s="247">
        <f t="shared" si="11"/>
        <v>0</v>
      </c>
      <c r="U13" s="247">
        <f t="shared" si="11"/>
        <v>0</v>
      </c>
      <c r="V13" s="246" t="e">
        <f t="shared" si="12"/>
        <v>#DIV/0!</v>
      </c>
      <c r="W13" s="247">
        <f t="shared" si="13"/>
        <v>0</v>
      </c>
      <c r="X13" s="247">
        <f t="shared" si="13"/>
        <v>0</v>
      </c>
      <c r="Y13" s="246" t="e">
        <f t="shared" si="14"/>
        <v>#DIV/0!</v>
      </c>
      <c r="Z13" s="247">
        <f t="shared" si="15"/>
        <v>0</v>
      </c>
      <c r="AA13" s="247">
        <f t="shared" si="15"/>
        <v>0</v>
      </c>
      <c r="AB13" s="246" t="e">
        <f t="shared" si="35"/>
        <v>#DIV/0!</v>
      </c>
      <c r="AC13" s="247">
        <f t="shared" si="16"/>
        <v>0</v>
      </c>
      <c r="AD13" s="247">
        <f t="shared" si="16"/>
        <v>0</v>
      </c>
      <c r="AE13" s="246" t="e">
        <f t="shared" si="17"/>
        <v>#DIV/0!</v>
      </c>
      <c r="AF13" s="247">
        <f t="shared" si="18"/>
        <v>0</v>
      </c>
      <c r="AG13" s="247">
        <f t="shared" si="18"/>
        <v>0</v>
      </c>
      <c r="AH13" s="246" t="e">
        <f t="shared" si="19"/>
        <v>#DIV/0!</v>
      </c>
      <c r="AI13" s="247">
        <f t="shared" si="20"/>
        <v>0</v>
      </c>
      <c r="AJ13" s="247">
        <f t="shared" si="20"/>
        <v>0</v>
      </c>
      <c r="AK13" s="246" t="e">
        <f t="shared" si="1"/>
        <v>#DIV/0!</v>
      </c>
      <c r="AL13" s="247">
        <f t="shared" si="21"/>
        <v>0</v>
      </c>
      <c r="AM13" s="247">
        <f t="shared" si="21"/>
        <v>0</v>
      </c>
      <c r="AN13" s="246" t="e">
        <f t="shared" si="22"/>
        <v>#DIV/0!</v>
      </c>
      <c r="AO13" s="247">
        <f t="shared" si="23"/>
        <v>0</v>
      </c>
      <c r="AP13" s="247">
        <f t="shared" si="23"/>
        <v>0</v>
      </c>
      <c r="AQ13" s="246" t="e">
        <f t="shared" si="36"/>
        <v>#DIV/0!</v>
      </c>
      <c r="AR13" s="248"/>
      <c r="AS13" s="169"/>
    </row>
    <row r="14" spans="1:45" ht="42.75" customHeight="1" thickBot="1">
      <c r="A14" s="633" t="s">
        <v>36</v>
      </c>
      <c r="B14" s="633"/>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33"/>
      <c r="AJ14" s="633"/>
      <c r="AK14" s="633"/>
      <c r="AL14" s="633"/>
      <c r="AM14" s="633"/>
      <c r="AN14" s="633"/>
      <c r="AO14" s="633"/>
      <c r="AP14" s="633"/>
      <c r="AQ14" s="633"/>
      <c r="AR14" s="633"/>
    </row>
    <row r="15" spans="1:45" ht="69.75" customHeight="1">
      <c r="A15" s="634" t="s">
        <v>290</v>
      </c>
      <c r="B15" s="635"/>
      <c r="C15" s="635"/>
      <c r="D15" s="249" t="s">
        <v>41</v>
      </c>
      <c r="E15" s="250"/>
      <c r="F15" s="250"/>
      <c r="G15" s="251"/>
      <c r="H15" s="250"/>
      <c r="I15" s="250"/>
      <c r="J15" s="251"/>
      <c r="K15" s="250"/>
      <c r="L15" s="250"/>
      <c r="M15" s="251"/>
      <c r="N15" s="250"/>
      <c r="O15" s="250"/>
      <c r="P15" s="251"/>
      <c r="Q15" s="250"/>
      <c r="R15" s="250"/>
      <c r="S15" s="251"/>
      <c r="T15" s="250"/>
      <c r="U15" s="250"/>
      <c r="V15" s="251"/>
      <c r="W15" s="250"/>
      <c r="X15" s="250"/>
      <c r="Y15" s="251"/>
      <c r="Z15" s="250"/>
      <c r="AA15" s="251"/>
      <c r="AB15" s="251"/>
      <c r="AC15" s="250"/>
      <c r="AD15" s="251"/>
      <c r="AE15" s="251"/>
      <c r="AF15" s="250"/>
      <c r="AG15" s="251"/>
      <c r="AH15" s="251"/>
      <c r="AI15" s="250"/>
      <c r="AJ15" s="251"/>
      <c r="AK15" s="251"/>
      <c r="AL15" s="250"/>
      <c r="AM15" s="251"/>
      <c r="AN15" s="251"/>
      <c r="AO15" s="250"/>
      <c r="AP15" s="251"/>
      <c r="AQ15" s="251"/>
      <c r="AR15" s="252"/>
      <c r="AS15" s="167"/>
    </row>
    <row r="16" spans="1:45" ht="114.75" customHeight="1">
      <c r="A16" s="636"/>
      <c r="B16" s="637"/>
      <c r="C16" s="637"/>
      <c r="D16" s="253" t="s">
        <v>37</v>
      </c>
      <c r="E16" s="254"/>
      <c r="F16" s="254"/>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55"/>
      <c r="AS16" s="168"/>
    </row>
    <row r="17" spans="1:45" ht="114.75" customHeight="1">
      <c r="A17" s="636"/>
      <c r="B17" s="637"/>
      <c r="C17" s="637"/>
      <c r="D17" s="253" t="s">
        <v>2</v>
      </c>
      <c r="E17" s="241"/>
      <c r="F17" s="241"/>
      <c r="G17" s="256"/>
      <c r="H17" s="241"/>
      <c r="I17" s="241"/>
      <c r="J17" s="256"/>
      <c r="K17" s="241"/>
      <c r="L17" s="241"/>
      <c r="M17" s="256"/>
      <c r="N17" s="241"/>
      <c r="O17" s="241"/>
      <c r="P17" s="256"/>
      <c r="Q17" s="241"/>
      <c r="R17" s="241"/>
      <c r="S17" s="256"/>
      <c r="T17" s="241"/>
      <c r="U17" s="241"/>
      <c r="V17" s="256"/>
      <c r="W17" s="241"/>
      <c r="X17" s="241"/>
      <c r="Y17" s="256"/>
      <c r="Z17" s="241"/>
      <c r="AA17" s="256"/>
      <c r="AB17" s="256"/>
      <c r="AC17" s="241"/>
      <c r="AD17" s="256"/>
      <c r="AE17" s="256"/>
      <c r="AF17" s="241"/>
      <c r="AG17" s="256"/>
      <c r="AH17" s="256"/>
      <c r="AI17" s="241"/>
      <c r="AJ17" s="256"/>
      <c r="AK17" s="256"/>
      <c r="AL17" s="241"/>
      <c r="AM17" s="256"/>
      <c r="AN17" s="256"/>
      <c r="AO17" s="241"/>
      <c r="AP17" s="256"/>
      <c r="AQ17" s="256"/>
      <c r="AR17" s="255"/>
      <c r="AS17" s="168"/>
    </row>
    <row r="18" spans="1:45" ht="114.75" customHeight="1">
      <c r="A18" s="636"/>
      <c r="B18" s="637"/>
      <c r="C18" s="637"/>
      <c r="D18" s="257" t="s">
        <v>284</v>
      </c>
      <c r="E18" s="241"/>
      <c r="F18" s="241"/>
      <c r="G18" s="256"/>
      <c r="H18" s="241"/>
      <c r="I18" s="241"/>
      <c r="J18" s="256"/>
      <c r="K18" s="241"/>
      <c r="L18" s="241"/>
      <c r="M18" s="256"/>
      <c r="N18" s="241"/>
      <c r="O18" s="241"/>
      <c r="P18" s="256"/>
      <c r="Q18" s="241"/>
      <c r="R18" s="241"/>
      <c r="S18" s="256"/>
      <c r="T18" s="241"/>
      <c r="U18" s="241"/>
      <c r="V18" s="256"/>
      <c r="W18" s="241"/>
      <c r="X18" s="241"/>
      <c r="Y18" s="256"/>
      <c r="Z18" s="241"/>
      <c r="AA18" s="256"/>
      <c r="AB18" s="256"/>
      <c r="AC18" s="241"/>
      <c r="AD18" s="256"/>
      <c r="AE18" s="256"/>
      <c r="AF18" s="241"/>
      <c r="AG18" s="256"/>
      <c r="AH18" s="256"/>
      <c r="AI18" s="241"/>
      <c r="AJ18" s="256"/>
      <c r="AK18" s="256"/>
      <c r="AL18" s="241"/>
      <c r="AM18" s="256"/>
      <c r="AN18" s="256"/>
      <c r="AO18" s="241"/>
      <c r="AP18" s="256"/>
      <c r="AQ18" s="256"/>
      <c r="AR18" s="255"/>
      <c r="AS18" s="168"/>
    </row>
    <row r="19" spans="1:45" ht="260.25" customHeight="1">
      <c r="A19" s="636"/>
      <c r="B19" s="637"/>
      <c r="C19" s="637"/>
      <c r="D19" s="257" t="s">
        <v>292</v>
      </c>
      <c r="E19" s="241"/>
      <c r="F19" s="241"/>
      <c r="G19" s="256"/>
      <c r="H19" s="241"/>
      <c r="I19" s="241"/>
      <c r="J19" s="256"/>
      <c r="K19" s="241"/>
      <c r="L19" s="241"/>
      <c r="M19" s="256"/>
      <c r="N19" s="241"/>
      <c r="O19" s="241"/>
      <c r="P19" s="256"/>
      <c r="Q19" s="241"/>
      <c r="R19" s="241"/>
      <c r="S19" s="256"/>
      <c r="T19" s="241"/>
      <c r="U19" s="241"/>
      <c r="V19" s="256"/>
      <c r="W19" s="241"/>
      <c r="X19" s="241"/>
      <c r="Y19" s="256"/>
      <c r="Z19" s="241"/>
      <c r="AA19" s="256"/>
      <c r="AB19" s="256"/>
      <c r="AC19" s="241"/>
      <c r="AD19" s="256"/>
      <c r="AE19" s="256"/>
      <c r="AF19" s="241"/>
      <c r="AG19" s="256"/>
      <c r="AH19" s="256"/>
      <c r="AI19" s="241"/>
      <c r="AJ19" s="256"/>
      <c r="AK19" s="256"/>
      <c r="AL19" s="241"/>
      <c r="AM19" s="256"/>
      <c r="AN19" s="256"/>
      <c r="AO19" s="241"/>
      <c r="AP19" s="256"/>
      <c r="AQ19" s="256"/>
      <c r="AR19" s="255"/>
      <c r="AS19" s="168"/>
    </row>
    <row r="20" spans="1:45" ht="92.25" customHeight="1">
      <c r="A20" s="636"/>
      <c r="B20" s="637"/>
      <c r="C20" s="637"/>
      <c r="D20" s="257" t="s">
        <v>285</v>
      </c>
      <c r="E20" s="241"/>
      <c r="F20" s="241"/>
      <c r="G20" s="256"/>
      <c r="H20" s="241"/>
      <c r="I20" s="241"/>
      <c r="J20" s="256"/>
      <c r="K20" s="241"/>
      <c r="L20" s="241"/>
      <c r="M20" s="256"/>
      <c r="N20" s="241"/>
      <c r="O20" s="241"/>
      <c r="P20" s="256"/>
      <c r="Q20" s="241"/>
      <c r="R20" s="241"/>
      <c r="S20" s="256"/>
      <c r="T20" s="241"/>
      <c r="U20" s="241"/>
      <c r="V20" s="256"/>
      <c r="W20" s="241"/>
      <c r="X20" s="241"/>
      <c r="Y20" s="256"/>
      <c r="Z20" s="241"/>
      <c r="AA20" s="256"/>
      <c r="AB20" s="256"/>
      <c r="AC20" s="241"/>
      <c r="AD20" s="256"/>
      <c r="AE20" s="256"/>
      <c r="AF20" s="241"/>
      <c r="AG20" s="256"/>
      <c r="AH20" s="256"/>
      <c r="AI20" s="241"/>
      <c r="AJ20" s="256"/>
      <c r="AK20" s="256"/>
      <c r="AL20" s="241"/>
      <c r="AM20" s="256"/>
      <c r="AN20" s="256"/>
      <c r="AO20" s="241"/>
      <c r="AP20" s="256"/>
      <c r="AQ20" s="256"/>
      <c r="AR20" s="255"/>
      <c r="AS20" s="168"/>
    </row>
    <row r="21" spans="1:45" ht="114.75" customHeight="1" thickBot="1">
      <c r="A21" s="638"/>
      <c r="B21" s="639"/>
      <c r="C21" s="639"/>
      <c r="D21" s="258" t="s">
        <v>43</v>
      </c>
      <c r="E21" s="259"/>
      <c r="F21" s="259"/>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60"/>
      <c r="AS21" s="169"/>
    </row>
    <row r="22" spans="1:45" ht="44.25" customHeight="1">
      <c r="A22" s="690" t="s">
        <v>291</v>
      </c>
      <c r="B22" s="691"/>
      <c r="C22" s="691"/>
      <c r="D22" s="249" t="s">
        <v>41</v>
      </c>
      <c r="E22" s="225">
        <f>H22+K22+N22+Q22+T22+W22+Z22+AC22+AF22+AI22+AL22+AO22</f>
        <v>862662.8</v>
      </c>
      <c r="F22" s="225">
        <f t="shared" ref="F22:AM22" si="38">F23+F24+F25+F27+F28</f>
        <v>330616.80000000005</v>
      </c>
      <c r="G22" s="261">
        <f>F22/E22</f>
        <v>0.38325148598038544</v>
      </c>
      <c r="H22" s="225">
        <f t="shared" si="38"/>
        <v>25480.5</v>
      </c>
      <c r="I22" s="225">
        <f t="shared" si="38"/>
        <v>25480.5</v>
      </c>
      <c r="J22" s="263">
        <f>I22/H22</f>
        <v>1</v>
      </c>
      <c r="K22" s="225">
        <f t="shared" si="38"/>
        <v>34223.699999999997</v>
      </c>
      <c r="L22" s="225">
        <f t="shared" si="38"/>
        <v>34223.699999999997</v>
      </c>
      <c r="M22" s="263">
        <f>L22/K22</f>
        <v>1</v>
      </c>
      <c r="N22" s="225">
        <f t="shared" si="38"/>
        <v>128002.6</v>
      </c>
      <c r="O22" s="225">
        <f t="shared" si="38"/>
        <v>128002.5</v>
      </c>
      <c r="P22" s="263">
        <f>O22/N22</f>
        <v>0.99999921876586872</v>
      </c>
      <c r="Q22" s="225">
        <f t="shared" si="38"/>
        <v>34317.299999999996</v>
      </c>
      <c r="R22" s="225">
        <f t="shared" si="38"/>
        <v>34317.299999999996</v>
      </c>
      <c r="S22" s="263">
        <f>R22/Q22</f>
        <v>1</v>
      </c>
      <c r="T22" s="225">
        <f t="shared" si="38"/>
        <v>32686</v>
      </c>
      <c r="U22" s="225">
        <f t="shared" si="38"/>
        <v>32686</v>
      </c>
      <c r="V22" s="225" t="e">
        <f t="shared" si="38"/>
        <v>#DIV/0!</v>
      </c>
      <c r="W22" s="225">
        <f t="shared" si="38"/>
        <v>75906.8</v>
      </c>
      <c r="X22" s="225">
        <f t="shared" si="38"/>
        <v>75906.8</v>
      </c>
      <c r="Y22" s="225" t="e">
        <f t="shared" si="38"/>
        <v>#DIV/0!</v>
      </c>
      <c r="Z22" s="225">
        <f t="shared" si="38"/>
        <v>193910.90000000002</v>
      </c>
      <c r="AA22" s="225">
        <f t="shared" si="38"/>
        <v>0</v>
      </c>
      <c r="AB22" s="225" t="e">
        <f t="shared" si="38"/>
        <v>#DIV/0!</v>
      </c>
      <c r="AC22" s="225">
        <f t="shared" si="38"/>
        <v>73651.875</v>
      </c>
      <c r="AD22" s="225">
        <f t="shared" si="38"/>
        <v>0</v>
      </c>
      <c r="AE22" s="225" t="e">
        <f t="shared" si="38"/>
        <v>#DIV/0!</v>
      </c>
      <c r="AF22" s="225">
        <f t="shared" si="38"/>
        <v>62659.325000000004</v>
      </c>
      <c r="AG22" s="225">
        <f t="shared" si="38"/>
        <v>0</v>
      </c>
      <c r="AH22" s="225" t="e">
        <f t="shared" si="38"/>
        <v>#DIV/0!</v>
      </c>
      <c r="AI22" s="225">
        <f t="shared" si="38"/>
        <v>85885.774999999994</v>
      </c>
      <c r="AJ22" s="225">
        <f>AJ23+AJ24+AJ25</f>
        <v>0</v>
      </c>
      <c r="AK22" s="262">
        <f t="shared" ref="AK22" si="39">AJ22/AI22</f>
        <v>0</v>
      </c>
      <c r="AL22" s="225">
        <f t="shared" si="38"/>
        <v>59787.925000000003</v>
      </c>
      <c r="AM22" s="225">
        <f t="shared" si="38"/>
        <v>0</v>
      </c>
      <c r="AN22" s="262">
        <f t="shared" ref="AN22" si="40">AM22/AL22</f>
        <v>0</v>
      </c>
      <c r="AO22" s="225">
        <f t="shared" ref="AO22:AP22" si="41">AO23+AO24+AO25+AO27+AO28</f>
        <v>56150.1</v>
      </c>
      <c r="AP22" s="225">
        <f t="shared" si="41"/>
        <v>0</v>
      </c>
      <c r="AQ22" s="263">
        <f t="shared" ref="AQ22" si="42">AP22/AO22</f>
        <v>0</v>
      </c>
      <c r="AR22" s="231" t="s">
        <v>494</v>
      </c>
      <c r="AS22" s="167"/>
    </row>
    <row r="23" spans="1:45" ht="158.25" customHeight="1">
      <c r="A23" s="692"/>
      <c r="B23" s="693"/>
      <c r="C23" s="693"/>
      <c r="D23" s="264" t="s">
        <v>37</v>
      </c>
      <c r="E23" s="233">
        <f>H23+K23+N23+Q23+T23+W23+Z23+AC23+AF23+AI23+AL23+AO23</f>
        <v>3888</v>
      </c>
      <c r="F23" s="234">
        <f t="shared" ref="F23:AH23" si="43">F8</f>
        <v>3304.8</v>
      </c>
      <c r="G23" s="263">
        <f t="shared" ref="G23:G28" si="44">F23/E23</f>
        <v>0.85000000000000009</v>
      </c>
      <c r="H23" s="265">
        <f t="shared" si="43"/>
        <v>0</v>
      </c>
      <c r="I23" s="265">
        <f t="shared" si="43"/>
        <v>0</v>
      </c>
      <c r="J23" s="265" t="e">
        <f t="shared" si="43"/>
        <v>#DIV/0!</v>
      </c>
      <c r="K23" s="265">
        <f t="shared" si="43"/>
        <v>3304.8</v>
      </c>
      <c r="L23" s="265">
        <f t="shared" si="43"/>
        <v>3304.8</v>
      </c>
      <c r="M23" s="263">
        <f>L23/K23</f>
        <v>1</v>
      </c>
      <c r="N23" s="265">
        <f t="shared" si="43"/>
        <v>0</v>
      </c>
      <c r="O23" s="265">
        <f t="shared" si="43"/>
        <v>0</v>
      </c>
      <c r="P23" s="263" t="e">
        <f>O23/N23</f>
        <v>#DIV/0!</v>
      </c>
      <c r="Q23" s="265">
        <f t="shared" si="43"/>
        <v>0</v>
      </c>
      <c r="R23" s="265">
        <f t="shared" si="43"/>
        <v>0</v>
      </c>
      <c r="S23" s="263" t="e">
        <f>R23/Q23</f>
        <v>#DIV/0!</v>
      </c>
      <c r="T23" s="265">
        <f t="shared" si="43"/>
        <v>0</v>
      </c>
      <c r="U23" s="265">
        <f t="shared" si="43"/>
        <v>0</v>
      </c>
      <c r="V23" s="265" t="e">
        <f t="shared" si="43"/>
        <v>#DIV/0!</v>
      </c>
      <c r="W23" s="265">
        <f t="shared" si="43"/>
        <v>0</v>
      </c>
      <c r="X23" s="265">
        <f t="shared" si="43"/>
        <v>0</v>
      </c>
      <c r="Y23" s="265" t="e">
        <f t="shared" si="43"/>
        <v>#DIV/0!</v>
      </c>
      <c r="Z23" s="265">
        <f t="shared" si="43"/>
        <v>583.20000000000005</v>
      </c>
      <c r="AA23" s="265">
        <f t="shared" si="43"/>
        <v>0</v>
      </c>
      <c r="AB23" s="265">
        <f t="shared" si="43"/>
        <v>0</v>
      </c>
      <c r="AC23" s="265">
        <f t="shared" si="43"/>
        <v>0</v>
      </c>
      <c r="AD23" s="265">
        <f t="shared" si="43"/>
        <v>0</v>
      </c>
      <c r="AE23" s="265" t="e">
        <f t="shared" si="43"/>
        <v>#DIV/0!</v>
      </c>
      <c r="AF23" s="265">
        <f t="shared" si="43"/>
        <v>0</v>
      </c>
      <c r="AG23" s="265">
        <f t="shared" si="43"/>
        <v>0</v>
      </c>
      <c r="AH23" s="265" t="e">
        <f t="shared" si="43"/>
        <v>#DIV/0!</v>
      </c>
      <c r="AI23" s="234">
        <f>AI8</f>
        <v>0</v>
      </c>
      <c r="AJ23" s="234">
        <f>AJ8</f>
        <v>0</v>
      </c>
      <c r="AK23" s="263" t="e">
        <f t="shared" ref="AK23:AK26" si="45">AJ23/AI23</f>
        <v>#DIV/0!</v>
      </c>
      <c r="AL23" s="234">
        <f t="shared" ref="AL23:AM23" si="46">AL8</f>
        <v>0</v>
      </c>
      <c r="AM23" s="234">
        <f t="shared" si="46"/>
        <v>0</v>
      </c>
      <c r="AN23" s="235" t="e">
        <f t="shared" ref="AN23:AN28" si="47">AM23/AL23</f>
        <v>#DIV/0!</v>
      </c>
      <c r="AO23" s="234">
        <f t="shared" ref="AO23:AP23" si="48">AO8</f>
        <v>0</v>
      </c>
      <c r="AP23" s="234">
        <f t="shared" si="48"/>
        <v>0</v>
      </c>
      <c r="AQ23" s="235" t="e">
        <f t="shared" ref="AQ23:AQ28" si="49">AP23/AO23</f>
        <v>#DIV/0!</v>
      </c>
      <c r="AR23" s="384" t="s">
        <v>472</v>
      </c>
      <c r="AS23" s="168"/>
    </row>
    <row r="24" spans="1:45" ht="408.75" customHeight="1">
      <c r="A24" s="692"/>
      <c r="B24" s="693"/>
      <c r="C24" s="693"/>
      <c r="D24" s="264" t="s">
        <v>2</v>
      </c>
      <c r="E24" s="233">
        <f t="shared" ref="E24:E25" si="50">H24+K24+N24+Q24+T24+W24+Z24+AC24+AF24+AI24+AL24+AO24</f>
        <v>159564.59999999998</v>
      </c>
      <c r="F24" s="234">
        <f>F9</f>
        <v>69821.899999999994</v>
      </c>
      <c r="G24" s="263">
        <f t="shared" si="44"/>
        <v>0.43757763313416637</v>
      </c>
      <c r="H24" s="234">
        <f t="shared" ref="H24" si="51">H9</f>
        <v>11076.399999999998</v>
      </c>
      <c r="I24" s="234">
        <f>I9</f>
        <v>11076.4</v>
      </c>
      <c r="J24" s="263">
        <f>I24/H24</f>
        <v>1.0000000000000002</v>
      </c>
      <c r="K24" s="234">
        <f t="shared" ref="K24:L24" si="52">K9</f>
        <v>8357.4</v>
      </c>
      <c r="L24" s="234">
        <f t="shared" si="52"/>
        <v>8357.4</v>
      </c>
      <c r="M24" s="263">
        <f>L24/K24</f>
        <v>1</v>
      </c>
      <c r="N24" s="234">
        <f>N9</f>
        <v>7517.1</v>
      </c>
      <c r="O24" s="234">
        <f>O9</f>
        <v>7517</v>
      </c>
      <c r="P24" s="263">
        <f>O24/N24</f>
        <v>0.9999866969975123</v>
      </c>
      <c r="Q24" s="234">
        <f t="shared" ref="Q24:R24" si="53">Q9</f>
        <v>18085.599999999999</v>
      </c>
      <c r="R24" s="234">
        <f t="shared" si="53"/>
        <v>18085.599999999999</v>
      </c>
      <c r="S24" s="263">
        <f>R24/Q24</f>
        <v>1</v>
      </c>
      <c r="T24" s="234">
        <f t="shared" ref="T24:AM24" si="54">T9</f>
        <v>13604.4</v>
      </c>
      <c r="U24" s="234">
        <f>U9</f>
        <v>13604.4</v>
      </c>
      <c r="V24" s="234">
        <f t="shared" si="54"/>
        <v>1</v>
      </c>
      <c r="W24" s="234">
        <f t="shared" si="54"/>
        <v>11181.1</v>
      </c>
      <c r="X24" s="234">
        <f t="shared" si="54"/>
        <v>11181.1</v>
      </c>
      <c r="Y24" s="234">
        <f t="shared" si="54"/>
        <v>1</v>
      </c>
      <c r="Z24" s="234">
        <f t="shared" si="54"/>
        <v>30085.4</v>
      </c>
      <c r="AA24" s="234">
        <f>Z281+AA370</f>
        <v>0</v>
      </c>
      <c r="AB24" s="234">
        <f t="shared" si="54"/>
        <v>0</v>
      </c>
      <c r="AC24" s="234">
        <f t="shared" si="54"/>
        <v>13628</v>
      </c>
      <c r="AD24" s="234">
        <f>AC281+AD370</f>
        <v>0</v>
      </c>
      <c r="AE24" s="234">
        <f t="shared" si="54"/>
        <v>0</v>
      </c>
      <c r="AF24" s="234">
        <f t="shared" si="54"/>
        <v>13628</v>
      </c>
      <c r="AG24" s="234">
        <f>AF281+AG370</f>
        <v>0</v>
      </c>
      <c r="AH24" s="234">
        <f t="shared" si="54"/>
        <v>0</v>
      </c>
      <c r="AI24" s="234">
        <f t="shared" si="54"/>
        <v>10800.400000000001</v>
      </c>
      <c r="AJ24" s="234">
        <f>AJ9</f>
        <v>0</v>
      </c>
      <c r="AK24" s="263">
        <f t="shared" si="45"/>
        <v>0</v>
      </c>
      <c r="AL24" s="234">
        <f t="shared" si="54"/>
        <v>10800.400000000001</v>
      </c>
      <c r="AM24" s="234">
        <f t="shared" si="54"/>
        <v>0</v>
      </c>
      <c r="AN24" s="263">
        <f t="shared" si="47"/>
        <v>0</v>
      </c>
      <c r="AO24" s="234">
        <f t="shared" ref="AO24:AP24" si="55">AO9</f>
        <v>10800.400000000001</v>
      </c>
      <c r="AP24" s="234">
        <f t="shared" si="55"/>
        <v>0</v>
      </c>
      <c r="AQ24" s="229">
        <f t="shared" si="49"/>
        <v>0</v>
      </c>
      <c r="AR24" s="237" t="s">
        <v>503</v>
      </c>
      <c r="AS24" s="168"/>
    </row>
    <row r="25" spans="1:45" ht="326.25" customHeight="1">
      <c r="A25" s="692"/>
      <c r="B25" s="693"/>
      <c r="C25" s="693"/>
      <c r="D25" s="232" t="s">
        <v>284</v>
      </c>
      <c r="E25" s="233">
        <f t="shared" si="50"/>
        <v>699210.2</v>
      </c>
      <c r="F25" s="234">
        <f>F10</f>
        <v>257490.10000000003</v>
      </c>
      <c r="G25" s="263">
        <f t="shared" si="44"/>
        <v>0.36825850080562333</v>
      </c>
      <c r="H25" s="234">
        <f t="shared" ref="H25" si="56">H10</f>
        <v>14404.1</v>
      </c>
      <c r="I25" s="234">
        <f>I10</f>
        <v>14404.1</v>
      </c>
      <c r="J25" s="263">
        <f>I25/H25</f>
        <v>1</v>
      </c>
      <c r="K25" s="234">
        <f t="shared" ref="K25:L25" si="57">K10</f>
        <v>22561.5</v>
      </c>
      <c r="L25" s="234">
        <f t="shared" si="57"/>
        <v>22561.5</v>
      </c>
      <c r="M25" s="263">
        <f>L25/K25</f>
        <v>1</v>
      </c>
      <c r="N25" s="234">
        <f>N10</f>
        <v>120485.5</v>
      </c>
      <c r="O25" s="234">
        <f>O10</f>
        <v>120485.5</v>
      </c>
      <c r="P25" s="263">
        <f>O25/N25</f>
        <v>1</v>
      </c>
      <c r="Q25" s="234">
        <f t="shared" ref="Q25:R25" si="58">Q10</f>
        <v>16231.699999999999</v>
      </c>
      <c r="R25" s="234">
        <f t="shared" si="58"/>
        <v>16231.699999999999</v>
      </c>
      <c r="S25" s="234">
        <f t="shared" ref="S25:AM25" si="59">S10</f>
        <v>1</v>
      </c>
      <c r="T25" s="234">
        <f t="shared" si="59"/>
        <v>19081.600000000002</v>
      </c>
      <c r="U25" s="234">
        <f>U10</f>
        <v>19081.600000000002</v>
      </c>
      <c r="V25" s="234">
        <f t="shared" si="59"/>
        <v>1</v>
      </c>
      <c r="W25" s="234">
        <f t="shared" si="59"/>
        <v>64725.7</v>
      </c>
      <c r="X25" s="234">
        <f t="shared" si="59"/>
        <v>64725.7</v>
      </c>
      <c r="Y25" s="234">
        <f t="shared" si="59"/>
        <v>1</v>
      </c>
      <c r="Z25" s="234">
        <f t="shared" si="59"/>
        <v>163242.30000000002</v>
      </c>
      <c r="AA25" s="234">
        <f>Z282+AA371</f>
        <v>0</v>
      </c>
      <c r="AB25" s="234">
        <f t="shared" si="59"/>
        <v>0</v>
      </c>
      <c r="AC25" s="234">
        <f t="shared" si="59"/>
        <v>60023.875</v>
      </c>
      <c r="AD25" s="234">
        <f>AC282+AD371</f>
        <v>0</v>
      </c>
      <c r="AE25" s="234">
        <f t="shared" si="59"/>
        <v>0</v>
      </c>
      <c r="AF25" s="234">
        <f t="shared" si="59"/>
        <v>49031.325000000004</v>
      </c>
      <c r="AG25" s="234">
        <f>AF282+AG371</f>
        <v>0</v>
      </c>
      <c r="AH25" s="234">
        <f t="shared" si="59"/>
        <v>0</v>
      </c>
      <c r="AI25" s="234">
        <f t="shared" si="59"/>
        <v>75085.375</v>
      </c>
      <c r="AJ25" s="234">
        <f>AJ10</f>
        <v>0</v>
      </c>
      <c r="AK25" s="263">
        <f t="shared" si="45"/>
        <v>0</v>
      </c>
      <c r="AL25" s="234">
        <f t="shared" si="59"/>
        <v>48987.525000000001</v>
      </c>
      <c r="AM25" s="234">
        <f t="shared" si="59"/>
        <v>0</v>
      </c>
      <c r="AN25" s="263">
        <f t="shared" si="47"/>
        <v>0</v>
      </c>
      <c r="AO25" s="234">
        <f t="shared" ref="AO25" si="60">AO10</f>
        <v>45349.7</v>
      </c>
      <c r="AP25" s="234">
        <f>AO282+AP371</f>
        <v>0</v>
      </c>
      <c r="AQ25" s="229">
        <f t="shared" si="49"/>
        <v>0</v>
      </c>
      <c r="AR25" s="440" t="s">
        <v>516</v>
      </c>
      <c r="AS25" s="168"/>
    </row>
    <row r="26" spans="1:45" ht="114.75" customHeight="1">
      <c r="A26" s="692"/>
      <c r="B26" s="693"/>
      <c r="C26" s="693"/>
      <c r="D26" s="232" t="s">
        <v>292</v>
      </c>
      <c r="E26" s="233">
        <f t="shared" ref="E26:F28" si="61">E11</f>
        <v>0</v>
      </c>
      <c r="F26" s="234">
        <f t="shared" si="61"/>
        <v>0</v>
      </c>
      <c r="G26" s="263" t="e">
        <f t="shared" si="44"/>
        <v>#DIV/0!</v>
      </c>
      <c r="H26" s="234">
        <f t="shared" ref="H26" si="62">H11</f>
        <v>0</v>
      </c>
      <c r="I26" s="234">
        <f>H283+I372</f>
        <v>0</v>
      </c>
      <c r="J26" s="234" t="e">
        <f t="shared" ref="J26:K26" si="63">J11</f>
        <v>#DIV/0!</v>
      </c>
      <c r="K26" s="234">
        <f t="shared" si="63"/>
        <v>0</v>
      </c>
      <c r="L26" s="234">
        <v>0</v>
      </c>
      <c r="M26" s="234" t="e">
        <f t="shared" ref="M26:N28" si="64">M11</f>
        <v>#DIV/0!</v>
      </c>
      <c r="N26" s="234">
        <f t="shared" si="64"/>
        <v>0</v>
      </c>
      <c r="O26" s="234">
        <v>0</v>
      </c>
      <c r="P26" s="234" t="e">
        <f t="shared" ref="P26:Q26" si="65">P11</f>
        <v>#DIV/0!</v>
      </c>
      <c r="Q26" s="234">
        <f t="shared" si="65"/>
        <v>0</v>
      </c>
      <c r="R26" s="234"/>
      <c r="S26" s="234" t="e">
        <f t="shared" ref="S26:AL26" si="66">S11</f>
        <v>#DIV/0!</v>
      </c>
      <c r="T26" s="234">
        <f t="shared" si="66"/>
        <v>0</v>
      </c>
      <c r="U26" s="234"/>
      <c r="V26" s="234" t="e">
        <f t="shared" si="66"/>
        <v>#DIV/0!</v>
      </c>
      <c r="W26" s="234">
        <f t="shared" si="66"/>
        <v>0</v>
      </c>
      <c r="X26" s="234"/>
      <c r="Y26" s="234" t="e">
        <f t="shared" si="66"/>
        <v>#DIV/0!</v>
      </c>
      <c r="Z26" s="234">
        <f t="shared" si="66"/>
        <v>0</v>
      </c>
      <c r="AA26" s="234">
        <f>Z283+AA372</f>
        <v>0</v>
      </c>
      <c r="AB26" s="234" t="e">
        <f t="shared" si="66"/>
        <v>#DIV/0!</v>
      </c>
      <c r="AC26" s="234">
        <f t="shared" si="66"/>
        <v>0</v>
      </c>
      <c r="AD26" s="234">
        <f>AC283+AD372</f>
        <v>0</v>
      </c>
      <c r="AE26" s="234" t="e">
        <f t="shared" si="66"/>
        <v>#DIV/0!</v>
      </c>
      <c r="AF26" s="234">
        <f t="shared" si="66"/>
        <v>0</v>
      </c>
      <c r="AG26" s="234">
        <f>AF283+AG372</f>
        <v>0</v>
      </c>
      <c r="AH26" s="234" t="e">
        <f t="shared" si="66"/>
        <v>#DIV/0!</v>
      </c>
      <c r="AI26" s="234">
        <f t="shared" si="66"/>
        <v>0</v>
      </c>
      <c r="AJ26" s="234">
        <f>AJ11</f>
        <v>0</v>
      </c>
      <c r="AK26" s="263" t="e">
        <f t="shared" si="45"/>
        <v>#DIV/0!</v>
      </c>
      <c r="AL26" s="234">
        <f t="shared" si="66"/>
        <v>0</v>
      </c>
      <c r="AM26" s="234">
        <f>AL283+AM372</f>
        <v>0</v>
      </c>
      <c r="AN26" s="235" t="e">
        <f t="shared" si="47"/>
        <v>#DIV/0!</v>
      </c>
      <c r="AO26" s="234">
        <f t="shared" ref="AO26" si="67">AO11</f>
        <v>0</v>
      </c>
      <c r="AP26" s="234">
        <f>AO283+AP372</f>
        <v>0</v>
      </c>
      <c r="AQ26" s="235" t="e">
        <f t="shared" si="49"/>
        <v>#DIV/0!</v>
      </c>
      <c r="AR26" s="266"/>
      <c r="AS26" s="168"/>
    </row>
    <row r="27" spans="1:45" ht="114.75" customHeight="1">
      <c r="A27" s="692"/>
      <c r="B27" s="693"/>
      <c r="C27" s="693"/>
      <c r="D27" s="232" t="s">
        <v>285</v>
      </c>
      <c r="E27" s="267">
        <f t="shared" si="61"/>
        <v>0</v>
      </c>
      <c r="F27" s="265">
        <f t="shared" si="61"/>
        <v>0</v>
      </c>
      <c r="G27" s="235" t="e">
        <f t="shared" si="44"/>
        <v>#DIV/0!</v>
      </c>
      <c r="H27" s="234">
        <f t="shared" ref="H27" si="68">H12</f>
        <v>0</v>
      </c>
      <c r="I27" s="234">
        <v>0</v>
      </c>
      <c r="J27" s="234" t="e">
        <f t="shared" ref="J27:K27" si="69">J12</f>
        <v>#DIV/0!</v>
      </c>
      <c r="K27" s="234">
        <f t="shared" si="69"/>
        <v>0</v>
      </c>
      <c r="L27" s="234">
        <v>0</v>
      </c>
      <c r="M27" s="234" t="e">
        <f t="shared" si="64"/>
        <v>#DIV/0!</v>
      </c>
      <c r="N27" s="234">
        <f t="shared" si="64"/>
        <v>0</v>
      </c>
      <c r="O27" s="234">
        <v>0</v>
      </c>
      <c r="P27" s="234" t="e">
        <f t="shared" ref="P27:Q27" si="70">P12</f>
        <v>#DIV/0!</v>
      </c>
      <c r="Q27" s="234">
        <f t="shared" si="70"/>
        <v>0</v>
      </c>
      <c r="R27" s="234">
        <v>0</v>
      </c>
      <c r="S27" s="234" t="e">
        <f t="shared" ref="S27:AH27" si="71">S12</f>
        <v>#DIV/0!</v>
      </c>
      <c r="T27" s="234">
        <f t="shared" si="71"/>
        <v>0</v>
      </c>
      <c r="U27" s="234">
        <v>0</v>
      </c>
      <c r="V27" s="234" t="e">
        <f t="shared" si="71"/>
        <v>#DIV/0!</v>
      </c>
      <c r="W27" s="234">
        <f t="shared" si="71"/>
        <v>0</v>
      </c>
      <c r="X27" s="234">
        <v>0</v>
      </c>
      <c r="Y27" s="234" t="e">
        <f t="shared" si="71"/>
        <v>#DIV/0!</v>
      </c>
      <c r="Z27" s="234">
        <f t="shared" si="71"/>
        <v>0</v>
      </c>
      <c r="AA27" s="234">
        <v>0</v>
      </c>
      <c r="AB27" s="234" t="e">
        <f t="shared" si="71"/>
        <v>#DIV/0!</v>
      </c>
      <c r="AC27" s="234">
        <f t="shared" si="71"/>
        <v>0</v>
      </c>
      <c r="AD27" s="234">
        <v>0</v>
      </c>
      <c r="AE27" s="234" t="e">
        <f t="shared" si="71"/>
        <v>#DIV/0!</v>
      </c>
      <c r="AF27" s="234">
        <f t="shared" si="71"/>
        <v>0</v>
      </c>
      <c r="AG27" s="234">
        <v>0</v>
      </c>
      <c r="AH27" s="234" t="e">
        <f t="shared" si="71"/>
        <v>#DIV/0!</v>
      </c>
      <c r="AI27" s="234">
        <f t="shared" ref="AI27:AL27" si="72">AI12</f>
        <v>0</v>
      </c>
      <c r="AJ27" s="234">
        <v>0</v>
      </c>
      <c r="AK27" s="235" t="e">
        <f t="shared" ref="AK27:AK28" si="73">AJ27/AI27</f>
        <v>#DIV/0!</v>
      </c>
      <c r="AL27" s="234">
        <f t="shared" si="72"/>
        <v>0</v>
      </c>
      <c r="AM27" s="234">
        <v>0</v>
      </c>
      <c r="AN27" s="235" t="e">
        <f t="shared" si="47"/>
        <v>#DIV/0!</v>
      </c>
      <c r="AO27" s="234">
        <f t="shared" ref="AO27" si="74">AO12</f>
        <v>0</v>
      </c>
      <c r="AP27" s="234">
        <f>AO284+AP373</f>
        <v>0</v>
      </c>
      <c r="AQ27" s="235" t="e">
        <f t="shared" si="49"/>
        <v>#DIV/0!</v>
      </c>
      <c r="AR27" s="266"/>
      <c r="AS27" s="168"/>
    </row>
    <row r="28" spans="1:45" ht="114.75" customHeight="1" thickBot="1">
      <c r="A28" s="694"/>
      <c r="B28" s="695"/>
      <c r="C28" s="695"/>
      <c r="D28" s="268" t="s">
        <v>43</v>
      </c>
      <c r="E28" s="269">
        <f t="shared" si="61"/>
        <v>0</v>
      </c>
      <c r="F28" s="270">
        <f t="shared" si="61"/>
        <v>0</v>
      </c>
      <c r="G28" s="271" t="e">
        <f t="shared" si="44"/>
        <v>#DIV/0!</v>
      </c>
      <c r="H28" s="272">
        <f>H13</f>
        <v>0</v>
      </c>
      <c r="I28" s="272">
        <f>H285+I374</f>
        <v>0</v>
      </c>
      <c r="J28" s="272" t="e">
        <f>J13</f>
        <v>#DIV/0!</v>
      </c>
      <c r="K28" s="272">
        <f>K13</f>
        <v>0</v>
      </c>
      <c r="L28" s="272">
        <f>K285+L374</f>
        <v>0</v>
      </c>
      <c r="M28" s="272" t="e">
        <f t="shared" si="64"/>
        <v>#DIV/0!</v>
      </c>
      <c r="N28" s="272">
        <f t="shared" si="64"/>
        <v>0</v>
      </c>
      <c r="O28" s="272">
        <f>N285+O374</f>
        <v>0</v>
      </c>
      <c r="P28" s="272" t="e">
        <f t="shared" ref="P28:Q28" si="75">P13</f>
        <v>#DIV/0!</v>
      </c>
      <c r="Q28" s="272">
        <f t="shared" si="75"/>
        <v>0</v>
      </c>
      <c r="R28" s="272">
        <f>Q285+R374</f>
        <v>0</v>
      </c>
      <c r="S28" s="272" t="e">
        <f t="shared" ref="S28" si="76">S13</f>
        <v>#DIV/0!</v>
      </c>
      <c r="T28" s="272">
        <f>T13</f>
        <v>0</v>
      </c>
      <c r="U28" s="272">
        <f>T285+U374</f>
        <v>0</v>
      </c>
      <c r="V28" s="272" t="e">
        <f>V13</f>
        <v>#DIV/0!</v>
      </c>
      <c r="W28" s="272">
        <f>W13</f>
        <v>0</v>
      </c>
      <c r="X28" s="272">
        <f>W285+X374</f>
        <v>0</v>
      </c>
      <c r="Y28" s="272" t="e">
        <f>Y13</f>
        <v>#DIV/0!</v>
      </c>
      <c r="Z28" s="272">
        <f>Z13</f>
        <v>0</v>
      </c>
      <c r="AA28" s="272">
        <f>Z285+AA374</f>
        <v>0</v>
      </c>
      <c r="AB28" s="272" t="e">
        <f>AB13</f>
        <v>#DIV/0!</v>
      </c>
      <c r="AC28" s="272">
        <f>AC13</f>
        <v>0</v>
      </c>
      <c r="AD28" s="272">
        <f>AC285+AD374</f>
        <v>0</v>
      </c>
      <c r="AE28" s="272" t="e">
        <f>AE13</f>
        <v>#DIV/0!</v>
      </c>
      <c r="AF28" s="272">
        <f>AF13</f>
        <v>0</v>
      </c>
      <c r="AG28" s="272">
        <f>AF285+AG374</f>
        <v>0</v>
      </c>
      <c r="AH28" s="272" t="e">
        <f>AH13</f>
        <v>#DIV/0!</v>
      </c>
      <c r="AI28" s="272">
        <f>AI13</f>
        <v>0</v>
      </c>
      <c r="AJ28" s="272">
        <f>AI285+AJ374</f>
        <v>0</v>
      </c>
      <c r="AK28" s="271" t="e">
        <f t="shared" si="73"/>
        <v>#DIV/0!</v>
      </c>
      <c r="AL28" s="272">
        <f>AL13</f>
        <v>0</v>
      </c>
      <c r="AM28" s="272">
        <f>AL285+AM374</f>
        <v>0</v>
      </c>
      <c r="AN28" s="271" t="e">
        <f t="shared" si="47"/>
        <v>#DIV/0!</v>
      </c>
      <c r="AO28" s="272">
        <f>AO13</f>
        <v>0</v>
      </c>
      <c r="AP28" s="272">
        <f>AO285+AP374</f>
        <v>0</v>
      </c>
      <c r="AQ28" s="271" t="e">
        <f t="shared" si="49"/>
        <v>#DIV/0!</v>
      </c>
      <c r="AR28" s="266"/>
      <c r="AS28" s="169"/>
    </row>
    <row r="29" spans="1:45" s="108" customFormat="1" ht="36.75" customHeight="1">
      <c r="A29" s="632" t="s">
        <v>321</v>
      </c>
      <c r="B29" s="632"/>
      <c r="C29" s="632"/>
      <c r="D29" s="632"/>
      <c r="E29" s="632"/>
      <c r="F29" s="632"/>
      <c r="G29" s="632"/>
      <c r="H29" s="632"/>
      <c r="I29" s="632"/>
      <c r="J29" s="632"/>
      <c r="K29" s="632"/>
      <c r="L29" s="632"/>
      <c r="M29" s="632"/>
      <c r="N29" s="632"/>
      <c r="O29" s="632"/>
      <c r="P29" s="632"/>
      <c r="Q29" s="632"/>
      <c r="R29" s="632"/>
      <c r="S29" s="632"/>
      <c r="T29" s="632"/>
      <c r="U29" s="632"/>
      <c r="V29" s="632"/>
      <c r="W29" s="632"/>
      <c r="X29" s="632"/>
      <c r="Y29" s="632"/>
      <c r="Z29" s="632"/>
      <c r="AA29" s="632"/>
      <c r="AB29" s="632"/>
      <c r="AC29" s="632"/>
      <c r="AD29" s="632"/>
      <c r="AE29" s="632"/>
      <c r="AF29" s="632"/>
      <c r="AG29" s="632"/>
      <c r="AH29" s="632"/>
      <c r="AI29" s="632"/>
      <c r="AJ29" s="632"/>
      <c r="AK29" s="632"/>
      <c r="AL29" s="632"/>
      <c r="AM29" s="632"/>
      <c r="AN29" s="632"/>
      <c r="AO29" s="632"/>
      <c r="AP29" s="632"/>
      <c r="AQ29" s="632"/>
      <c r="AR29" s="632"/>
    </row>
    <row r="30" spans="1:45" s="108" customFormat="1" ht="27.75" customHeight="1">
      <c r="A30" s="640" t="s">
        <v>322</v>
      </c>
      <c r="B30" s="640"/>
      <c r="C30" s="640"/>
      <c r="D30" s="640"/>
      <c r="E30" s="640"/>
      <c r="F30" s="640"/>
      <c r="G30" s="640"/>
      <c r="H30" s="640"/>
      <c r="I30" s="640"/>
      <c r="J30" s="640"/>
      <c r="K30" s="640"/>
      <c r="L30" s="640"/>
      <c r="M30" s="640"/>
      <c r="N30" s="640"/>
      <c r="O30" s="640"/>
      <c r="P30" s="640"/>
      <c r="Q30" s="640"/>
      <c r="R30" s="640"/>
      <c r="S30" s="640"/>
      <c r="T30" s="640"/>
      <c r="U30" s="640"/>
      <c r="V30" s="640"/>
      <c r="W30" s="640"/>
      <c r="X30" s="640"/>
      <c r="Y30" s="640"/>
      <c r="Z30" s="640"/>
      <c r="AA30" s="640"/>
      <c r="AB30" s="640"/>
      <c r="AC30" s="640"/>
      <c r="AD30" s="640"/>
      <c r="AE30" s="640"/>
      <c r="AF30" s="640"/>
      <c r="AG30" s="640"/>
      <c r="AH30" s="640"/>
      <c r="AI30" s="640"/>
      <c r="AJ30" s="640"/>
      <c r="AK30" s="640"/>
      <c r="AL30" s="640"/>
      <c r="AM30" s="640"/>
      <c r="AN30" s="640"/>
      <c r="AO30" s="640"/>
      <c r="AP30" s="640"/>
      <c r="AQ30" s="640"/>
      <c r="AR30" s="640"/>
    </row>
    <row r="31" spans="1:45" s="108" customFormat="1" ht="30.75" customHeight="1" thickBot="1">
      <c r="A31" s="641" t="s">
        <v>323</v>
      </c>
      <c r="B31" s="642"/>
      <c r="C31" s="642"/>
      <c r="D31" s="642"/>
      <c r="E31" s="642"/>
      <c r="F31" s="642"/>
      <c r="G31" s="642"/>
      <c r="H31" s="642"/>
      <c r="I31" s="642"/>
      <c r="J31" s="642"/>
      <c r="K31" s="642"/>
      <c r="L31" s="642"/>
      <c r="M31" s="642"/>
      <c r="N31" s="642"/>
      <c r="O31" s="642"/>
      <c r="P31" s="642"/>
      <c r="Q31" s="642"/>
      <c r="R31" s="642"/>
      <c r="S31" s="642"/>
      <c r="T31" s="642"/>
      <c r="U31" s="642"/>
      <c r="V31" s="642"/>
      <c r="W31" s="642"/>
      <c r="X31" s="642"/>
      <c r="Y31" s="642"/>
      <c r="Z31" s="642"/>
      <c r="AA31" s="642"/>
      <c r="AB31" s="642"/>
      <c r="AC31" s="642"/>
      <c r="AD31" s="642"/>
      <c r="AE31" s="642"/>
      <c r="AF31" s="642"/>
      <c r="AG31" s="642"/>
      <c r="AH31" s="642"/>
      <c r="AI31" s="642"/>
      <c r="AJ31" s="642"/>
      <c r="AK31" s="642"/>
      <c r="AL31" s="642"/>
      <c r="AM31" s="642"/>
      <c r="AN31" s="642"/>
      <c r="AO31" s="642"/>
      <c r="AP31" s="642"/>
      <c r="AQ31" s="642"/>
      <c r="AR31" s="642"/>
    </row>
    <row r="32" spans="1:45" ht="114.75" customHeight="1">
      <c r="A32" s="580" t="s">
        <v>262</v>
      </c>
      <c r="B32" s="583" t="s">
        <v>369</v>
      </c>
      <c r="C32" s="583" t="s">
        <v>370</v>
      </c>
      <c r="D32" s="249" t="s">
        <v>41</v>
      </c>
      <c r="E32" s="225">
        <f>H32+K32+N32+Q32+T32+W32+Z32+AC32+AF32+AI32+AL32+AO32</f>
        <v>144492.00000000003</v>
      </c>
      <c r="F32" s="225">
        <f>I32+L32+O32+R32+U32+X32+AA32+AD32+AG32+AJ32+AM32+AP32</f>
        <v>59026.400000000001</v>
      </c>
      <c r="G32" s="229">
        <f t="shared" ref="G32" si="77">F32/E32</f>
        <v>0.40850981369210743</v>
      </c>
      <c r="H32" s="225">
        <f>H33+H34+H35+H36+H37+H38</f>
        <v>11076.399999999998</v>
      </c>
      <c r="I32" s="225">
        <f>I33+I34+I35+I36+I37+I38</f>
        <v>11076.4</v>
      </c>
      <c r="J32" s="229">
        <f t="shared" ref="J32" si="78">I32/H32</f>
        <v>1.0000000000000002</v>
      </c>
      <c r="K32" s="225">
        <f>K33+K34+K35+K36+K37+K38</f>
        <v>7299.6</v>
      </c>
      <c r="L32" s="225">
        <f>L33+L34+L35+L36+L37+L38</f>
        <v>7299.6</v>
      </c>
      <c r="M32" s="229">
        <f t="shared" ref="M32" si="79">L32/K32</f>
        <v>1</v>
      </c>
      <c r="N32" s="225">
        <f>N33+N34+N35+N36+N37+N38</f>
        <v>7411.3</v>
      </c>
      <c r="O32" s="225">
        <f>O33+O34+O35+O36+O37+O38</f>
        <v>7411.3</v>
      </c>
      <c r="P32" s="229">
        <f t="shared" ref="P32" si="80">O32/N32</f>
        <v>1</v>
      </c>
      <c r="Q32" s="225">
        <f>Q33+Q34+Q35+Q36+Q37+Q38</f>
        <v>11005.1</v>
      </c>
      <c r="R32" s="225">
        <f>R33+R34+R35+R36+R37+R38</f>
        <v>11005.1</v>
      </c>
      <c r="S32" s="229">
        <f t="shared" ref="S32" si="81">R32/Q32</f>
        <v>1</v>
      </c>
      <c r="T32" s="225">
        <f>T33+T34+T35+T36+T37+T38</f>
        <v>11117</v>
      </c>
      <c r="U32" s="225">
        <f>U33+U34+U35+U36+U37+U38</f>
        <v>11117</v>
      </c>
      <c r="V32" s="229">
        <f t="shared" ref="V32" si="82">U32/T32</f>
        <v>1</v>
      </c>
      <c r="W32" s="225">
        <f>W33+W34+W35+W36+W37+W38</f>
        <v>11117</v>
      </c>
      <c r="X32" s="225">
        <f>X33+X34+X35+X36+X37+X38</f>
        <v>11117</v>
      </c>
      <c r="Y32" s="229">
        <f t="shared" ref="Y32" si="83">X32/W32</f>
        <v>1</v>
      </c>
      <c r="Z32" s="225">
        <f t="shared" ref="Z32:AA32" si="84">Z33+Z34+Z35+Z36+Z37+Z38</f>
        <v>26674.400000000001</v>
      </c>
      <c r="AA32" s="225">
        <f t="shared" si="84"/>
        <v>0</v>
      </c>
      <c r="AB32" s="229">
        <f t="shared" ref="AB32" si="85">AA32/Z32</f>
        <v>0</v>
      </c>
      <c r="AC32" s="225">
        <f t="shared" ref="AC32:AD32" si="86">AC33+AC34+AC35+AC36+AC37+AC38</f>
        <v>13454.8</v>
      </c>
      <c r="AD32" s="225">
        <f t="shared" si="86"/>
        <v>0</v>
      </c>
      <c r="AE32" s="229">
        <f t="shared" ref="AE32" si="87">AD32/AC32</f>
        <v>0</v>
      </c>
      <c r="AF32" s="225">
        <f t="shared" ref="AF32:AG32" si="88">AF33+AF34+AF35+AF36+AF37+AF38</f>
        <v>13454.8</v>
      </c>
      <c r="AG32" s="225">
        <f t="shared" si="88"/>
        <v>0</v>
      </c>
      <c r="AH32" s="229">
        <f t="shared" ref="AH32" si="89">AG32/AF32</f>
        <v>0</v>
      </c>
      <c r="AI32" s="225">
        <f t="shared" ref="AI32:AJ32" si="90">AI33+AI34+AI35+AI36+AI37+AI38</f>
        <v>10627.2</v>
      </c>
      <c r="AJ32" s="225">
        <f t="shared" si="90"/>
        <v>0</v>
      </c>
      <c r="AK32" s="230">
        <f>AJ32/AI32</f>
        <v>0</v>
      </c>
      <c r="AL32" s="225">
        <f t="shared" ref="AL32:AM32" si="91">AL33+AL34+AL35+AL36+AL37+AL38</f>
        <v>10627.2</v>
      </c>
      <c r="AM32" s="225">
        <f t="shared" si="91"/>
        <v>0</v>
      </c>
      <c r="AN32" s="230">
        <f>AM32/AL32</f>
        <v>0</v>
      </c>
      <c r="AO32" s="225">
        <f>AO33+AO34+AO35+AO36+AO37+AO38</f>
        <v>10627.2</v>
      </c>
      <c r="AP32" s="225">
        <f>AP33+AP34+AP35+AP36+AP37+AP38</f>
        <v>0</v>
      </c>
      <c r="AQ32" s="229">
        <f t="shared" ref="AQ32" si="92">AP32/AO32</f>
        <v>0</v>
      </c>
      <c r="AR32" s="277" t="s">
        <v>518</v>
      </c>
      <c r="AS32" s="167"/>
    </row>
    <row r="33" spans="1:45" ht="114.75" customHeight="1">
      <c r="A33" s="581"/>
      <c r="B33" s="584"/>
      <c r="C33" s="584"/>
      <c r="D33" s="264" t="s">
        <v>37</v>
      </c>
      <c r="E33" s="233">
        <f>H33+K33+N33+Q33+T33+W33+Z33+AC33+AF33+AI33+AL33+AO33</f>
        <v>0</v>
      </c>
      <c r="F33" s="233">
        <f>I33+L33+O33+R33+U33+X33+AA33+AD33+AG33+AJ33+AM33+AP33</f>
        <v>0</v>
      </c>
      <c r="G33" s="226" t="e">
        <f>F33/E33</f>
        <v>#DIV/0!</v>
      </c>
      <c r="H33" s="234">
        <f>H40</f>
        <v>0</v>
      </c>
      <c r="I33" s="234">
        <f>I40</f>
        <v>0</v>
      </c>
      <c r="J33" s="235" t="e">
        <f t="shared" ref="J33:J96" si="93">I33/H33*100</f>
        <v>#DIV/0!</v>
      </c>
      <c r="K33" s="234">
        <v>0</v>
      </c>
      <c r="L33" s="234"/>
      <c r="M33" s="235" t="e">
        <f t="shared" ref="M33:M38" si="94">L33/K33*100</f>
        <v>#DIV/0!</v>
      </c>
      <c r="N33" s="234">
        <f>N40</f>
        <v>0</v>
      </c>
      <c r="O33" s="234">
        <f>O40</f>
        <v>0</v>
      </c>
      <c r="P33" s="235" t="e">
        <f t="shared" ref="P33:P38" si="95">O33/N33*100</f>
        <v>#DIV/0!</v>
      </c>
      <c r="Q33" s="234">
        <f>Q40</f>
        <v>0</v>
      </c>
      <c r="R33" s="234">
        <f>R40</f>
        <v>0</v>
      </c>
      <c r="S33" s="235" t="e">
        <f t="shared" ref="S33:S38" si="96">R33/Q33*100</f>
        <v>#DIV/0!</v>
      </c>
      <c r="T33" s="234">
        <f>T40</f>
        <v>0</v>
      </c>
      <c r="U33" s="234">
        <f>U40</f>
        <v>0</v>
      </c>
      <c r="V33" s="235" t="e">
        <f t="shared" ref="V33:V38" si="97">U33/T33*100</f>
        <v>#DIV/0!</v>
      </c>
      <c r="W33" s="234">
        <f>W40</f>
        <v>0</v>
      </c>
      <c r="X33" s="234">
        <f>X40</f>
        <v>0</v>
      </c>
      <c r="Y33" s="235" t="e">
        <f t="shared" ref="Y33:Y38" si="98">X33/W33*100</f>
        <v>#DIV/0!</v>
      </c>
      <c r="Z33" s="234">
        <f t="shared" ref="Z33:AA33" si="99">Z40</f>
        <v>0</v>
      </c>
      <c r="AA33" s="234">
        <f t="shared" si="99"/>
        <v>0</v>
      </c>
      <c r="AB33" s="235" t="e">
        <f t="shared" ref="AB33:AB38" si="100">AA33/Z33*100</f>
        <v>#DIV/0!</v>
      </c>
      <c r="AC33" s="234">
        <f t="shared" ref="AC33:AD33" si="101">AC40</f>
        <v>0</v>
      </c>
      <c r="AD33" s="234">
        <f t="shared" si="101"/>
        <v>0</v>
      </c>
      <c r="AE33" s="235" t="e">
        <f t="shared" ref="AE33:AE38" si="102">AD33/AC33*100</f>
        <v>#DIV/0!</v>
      </c>
      <c r="AF33" s="234">
        <f t="shared" ref="AF33:AG33" si="103">AF40</f>
        <v>0</v>
      </c>
      <c r="AG33" s="234">
        <f t="shared" si="103"/>
        <v>0</v>
      </c>
      <c r="AH33" s="235" t="e">
        <f t="shared" ref="AH33:AH38" si="104">AG33/AF33*100</f>
        <v>#DIV/0!</v>
      </c>
      <c r="AI33" s="234">
        <f t="shared" ref="AI33:AJ33" si="105">AI40</f>
        <v>0</v>
      </c>
      <c r="AJ33" s="234">
        <f t="shared" si="105"/>
        <v>0</v>
      </c>
      <c r="AK33" s="235" t="e">
        <f t="shared" ref="AK33:AK38" si="106">AJ33/AI33*100</f>
        <v>#DIV/0!</v>
      </c>
      <c r="AL33" s="234">
        <f t="shared" ref="AL33:AM33" si="107">AL40</f>
        <v>0</v>
      </c>
      <c r="AM33" s="234">
        <f t="shared" si="107"/>
        <v>0</v>
      </c>
      <c r="AN33" s="235" t="e">
        <f t="shared" ref="AN33:AN38" si="108">AM33/AL33*100</f>
        <v>#DIV/0!</v>
      </c>
      <c r="AO33" s="234">
        <f>AO40</f>
        <v>0</v>
      </c>
      <c r="AP33" s="234">
        <f>AP40</f>
        <v>0</v>
      </c>
      <c r="AQ33" s="235" t="e">
        <f t="shared" ref="AQ33:AQ47" si="109">AP33/AO33*100</f>
        <v>#DIV/0!</v>
      </c>
      <c r="AR33" s="281"/>
      <c r="AS33" s="168"/>
    </row>
    <row r="34" spans="1:45" ht="102.75" customHeight="1">
      <c r="A34" s="581"/>
      <c r="B34" s="584"/>
      <c r="C34" s="584"/>
      <c r="D34" s="232" t="s">
        <v>2</v>
      </c>
      <c r="E34" s="233">
        <f t="shared" ref="E34:E38" si="110">H34+K34+N34+Q34+T34+W34+Z34+AC34+AF34+AI34+AL34+AO34</f>
        <v>144492.00000000003</v>
      </c>
      <c r="F34" s="233">
        <f t="shared" ref="F34:F38" si="111">I34+L34+O34+R34+U34+X34+AA34+AD34+AG34+AJ34+AM34+AP34</f>
        <v>59026.400000000001</v>
      </c>
      <c r="G34" s="229">
        <f t="shared" ref="G34" si="112">F34/E34</f>
        <v>0.40850981369210743</v>
      </c>
      <c r="H34" s="234">
        <f t="shared" ref="H34:I38" si="113">H41</f>
        <v>11076.399999999998</v>
      </c>
      <c r="I34" s="234">
        <f t="shared" si="113"/>
        <v>11076.4</v>
      </c>
      <c r="J34" s="229">
        <f t="shared" ref="J34" si="114">I34/H34</f>
        <v>1.0000000000000002</v>
      </c>
      <c r="K34" s="234">
        <f t="shared" ref="K34:L34" si="115">K41</f>
        <v>7299.6</v>
      </c>
      <c r="L34" s="234">
        <f t="shared" si="115"/>
        <v>7299.6</v>
      </c>
      <c r="M34" s="229">
        <f t="shared" ref="M34" si="116">L34/K34</f>
        <v>1</v>
      </c>
      <c r="N34" s="234">
        <f t="shared" ref="N34:O34" si="117">N41</f>
        <v>7411.3</v>
      </c>
      <c r="O34" s="234">
        <f t="shared" si="117"/>
        <v>7411.3</v>
      </c>
      <c r="P34" s="229">
        <f t="shared" ref="P34" si="118">O34/N34</f>
        <v>1</v>
      </c>
      <c r="Q34" s="234">
        <f t="shared" ref="Q34:R34" si="119">Q41</f>
        <v>11005.1</v>
      </c>
      <c r="R34" s="234">
        <f t="shared" si="119"/>
        <v>11005.1</v>
      </c>
      <c r="S34" s="229">
        <f t="shared" ref="S34" si="120">R34/Q34</f>
        <v>1</v>
      </c>
      <c r="T34" s="234">
        <f t="shared" ref="T34:U34" si="121">T41</f>
        <v>11117</v>
      </c>
      <c r="U34" s="234">
        <f t="shared" si="121"/>
        <v>11117</v>
      </c>
      <c r="V34" s="229">
        <f t="shared" ref="V34" si="122">U34/T34</f>
        <v>1</v>
      </c>
      <c r="W34" s="234">
        <f t="shared" ref="W34:X34" si="123">W41</f>
        <v>11117</v>
      </c>
      <c r="X34" s="234">
        <f t="shared" si="123"/>
        <v>11117</v>
      </c>
      <c r="Y34" s="229">
        <f t="shared" ref="Y34" si="124">X34/W34</f>
        <v>1</v>
      </c>
      <c r="Z34" s="234">
        <f t="shared" ref="Z34:AA34" si="125">Z41</f>
        <v>26674.400000000001</v>
      </c>
      <c r="AA34" s="234">
        <f t="shared" si="125"/>
        <v>0</v>
      </c>
      <c r="AB34" s="229">
        <f t="shared" ref="AB34" si="126">AA34/Z34</f>
        <v>0</v>
      </c>
      <c r="AC34" s="234">
        <f t="shared" ref="AC34:AD34" si="127">AC41</f>
        <v>13454.8</v>
      </c>
      <c r="AD34" s="234">
        <f t="shared" si="127"/>
        <v>0</v>
      </c>
      <c r="AE34" s="229">
        <f t="shared" ref="AE34" si="128">AD34/AC34</f>
        <v>0</v>
      </c>
      <c r="AF34" s="234">
        <f t="shared" ref="AF34:AG34" si="129">AF41</f>
        <v>13454.8</v>
      </c>
      <c r="AG34" s="234">
        <f t="shared" si="129"/>
        <v>0</v>
      </c>
      <c r="AH34" s="229">
        <f t="shared" ref="AH34" si="130">AG34/AF34</f>
        <v>0</v>
      </c>
      <c r="AI34" s="234">
        <f t="shared" ref="AI34:AJ34" si="131">AI41</f>
        <v>10627.2</v>
      </c>
      <c r="AJ34" s="234">
        <f t="shared" si="131"/>
        <v>0</v>
      </c>
      <c r="AK34" s="229">
        <f>AJ34/AI34</f>
        <v>0</v>
      </c>
      <c r="AL34" s="234">
        <f t="shared" ref="AL34:AM34" si="132">AL41</f>
        <v>10627.2</v>
      </c>
      <c r="AM34" s="234">
        <f t="shared" si="132"/>
        <v>0</v>
      </c>
      <c r="AN34" s="229">
        <f>AM34/AL34</f>
        <v>0</v>
      </c>
      <c r="AO34" s="234">
        <f t="shared" ref="AO34:AP34" si="133">AO41</f>
        <v>10627.2</v>
      </c>
      <c r="AP34" s="234">
        <f t="shared" si="133"/>
        <v>0</v>
      </c>
      <c r="AQ34" s="229">
        <f t="shared" ref="AQ34" si="134">AP34/AO34</f>
        <v>0</v>
      </c>
      <c r="AR34" s="281" t="s">
        <v>517</v>
      </c>
      <c r="AS34" s="168"/>
    </row>
    <row r="35" spans="1:45" ht="114.75" customHeight="1" thickBot="1">
      <c r="A35" s="581"/>
      <c r="B35" s="584"/>
      <c r="C35" s="584"/>
      <c r="D35" s="232" t="s">
        <v>284</v>
      </c>
      <c r="E35" s="233">
        <f t="shared" si="110"/>
        <v>0</v>
      </c>
      <c r="F35" s="233"/>
      <c r="G35" s="226" t="e">
        <f t="shared" ref="G35:G38" si="135">F35/E35*100</f>
        <v>#DIV/0!</v>
      </c>
      <c r="H35" s="234">
        <f t="shared" si="113"/>
        <v>0</v>
      </c>
      <c r="I35" s="234">
        <f t="shared" si="113"/>
        <v>0</v>
      </c>
      <c r="J35" s="235" t="e">
        <f t="shared" si="93"/>
        <v>#DIV/0!</v>
      </c>
      <c r="K35" s="234">
        <f t="shared" ref="K35:L35" si="136">K42</f>
        <v>0</v>
      </c>
      <c r="L35" s="234">
        <f t="shared" si="136"/>
        <v>0</v>
      </c>
      <c r="M35" s="235" t="e">
        <f t="shared" si="94"/>
        <v>#DIV/0!</v>
      </c>
      <c r="N35" s="234">
        <f t="shared" ref="N35:O35" si="137">N42</f>
        <v>0</v>
      </c>
      <c r="O35" s="234">
        <f t="shared" si="137"/>
        <v>0</v>
      </c>
      <c r="P35" s="235" t="e">
        <f t="shared" si="95"/>
        <v>#DIV/0!</v>
      </c>
      <c r="Q35" s="234">
        <f t="shared" ref="Q35:R35" si="138">Q42</f>
        <v>0</v>
      </c>
      <c r="R35" s="234">
        <f t="shared" si="138"/>
        <v>0</v>
      </c>
      <c r="S35" s="235" t="e">
        <f t="shared" si="96"/>
        <v>#DIV/0!</v>
      </c>
      <c r="T35" s="234">
        <f t="shared" ref="T35:U35" si="139">T42</f>
        <v>0</v>
      </c>
      <c r="U35" s="234">
        <f t="shared" si="139"/>
        <v>0</v>
      </c>
      <c r="V35" s="235" t="e">
        <f t="shared" si="97"/>
        <v>#DIV/0!</v>
      </c>
      <c r="W35" s="234">
        <f t="shared" ref="W35" si="140">W42</f>
        <v>0</v>
      </c>
      <c r="X35" s="234"/>
      <c r="Y35" s="235" t="e">
        <f t="shared" si="98"/>
        <v>#DIV/0!</v>
      </c>
      <c r="Z35" s="234">
        <f t="shared" ref="Z35:AA35" si="141">Z42</f>
        <v>0</v>
      </c>
      <c r="AA35" s="234">
        <f t="shared" si="141"/>
        <v>0</v>
      </c>
      <c r="AB35" s="235" t="e">
        <f t="shared" si="100"/>
        <v>#DIV/0!</v>
      </c>
      <c r="AC35" s="234">
        <f t="shared" ref="AC35:AD35" si="142">AC42</f>
        <v>0</v>
      </c>
      <c r="AD35" s="234">
        <f t="shared" si="142"/>
        <v>0</v>
      </c>
      <c r="AE35" s="235" t="e">
        <f t="shared" si="102"/>
        <v>#DIV/0!</v>
      </c>
      <c r="AF35" s="234">
        <f t="shared" ref="AF35:AG35" si="143">AF42</f>
        <v>0</v>
      </c>
      <c r="AG35" s="234">
        <f t="shared" si="143"/>
        <v>0</v>
      </c>
      <c r="AH35" s="235" t="e">
        <f t="shared" si="104"/>
        <v>#DIV/0!</v>
      </c>
      <c r="AI35" s="234">
        <f>AI42</f>
        <v>0</v>
      </c>
      <c r="AJ35" s="234">
        <f>AJ42</f>
        <v>0</v>
      </c>
      <c r="AK35" s="235" t="e">
        <f t="shared" si="106"/>
        <v>#DIV/0!</v>
      </c>
      <c r="AL35" s="234">
        <f t="shared" ref="AL35:AM35" si="144">AL42</f>
        <v>0</v>
      </c>
      <c r="AM35" s="234">
        <f t="shared" si="144"/>
        <v>0</v>
      </c>
      <c r="AN35" s="235" t="e">
        <f t="shared" si="108"/>
        <v>#DIV/0!</v>
      </c>
      <c r="AO35" s="234">
        <f t="shared" ref="AO35:AP35" si="145">AO42</f>
        <v>0</v>
      </c>
      <c r="AP35" s="234">
        <f t="shared" si="145"/>
        <v>0</v>
      </c>
      <c r="AQ35" s="235" t="e">
        <f t="shared" si="109"/>
        <v>#DIV/0!</v>
      </c>
      <c r="AR35" s="243"/>
      <c r="AS35" s="168"/>
    </row>
    <row r="36" spans="1:45" ht="114.75" customHeight="1">
      <c r="A36" s="581"/>
      <c r="B36" s="584"/>
      <c r="C36" s="584"/>
      <c r="D36" s="232" t="s">
        <v>292</v>
      </c>
      <c r="E36" s="225">
        <f t="shared" si="110"/>
        <v>0</v>
      </c>
      <c r="F36" s="225">
        <f t="shared" si="111"/>
        <v>0</v>
      </c>
      <c r="G36" s="226" t="e">
        <f t="shared" si="135"/>
        <v>#DIV/0!</v>
      </c>
      <c r="H36" s="234">
        <f t="shared" si="113"/>
        <v>0</v>
      </c>
      <c r="I36" s="234">
        <f t="shared" si="113"/>
        <v>0</v>
      </c>
      <c r="J36" s="235" t="e">
        <f t="shared" si="93"/>
        <v>#DIV/0!</v>
      </c>
      <c r="K36" s="234">
        <f t="shared" ref="K36:L36" si="146">K43</f>
        <v>0</v>
      </c>
      <c r="L36" s="234">
        <f t="shared" si="146"/>
        <v>0</v>
      </c>
      <c r="M36" s="235" t="e">
        <f t="shared" si="94"/>
        <v>#DIV/0!</v>
      </c>
      <c r="N36" s="234">
        <f t="shared" ref="N36:O36" si="147">N43</f>
        <v>0</v>
      </c>
      <c r="O36" s="234">
        <f t="shared" si="147"/>
        <v>0</v>
      </c>
      <c r="P36" s="235" t="e">
        <f t="shared" si="95"/>
        <v>#DIV/0!</v>
      </c>
      <c r="Q36" s="234">
        <f t="shared" ref="Q36:R36" si="148">Q43</f>
        <v>0</v>
      </c>
      <c r="R36" s="234">
        <f t="shared" si="148"/>
        <v>0</v>
      </c>
      <c r="S36" s="235" t="e">
        <f t="shared" si="96"/>
        <v>#DIV/0!</v>
      </c>
      <c r="T36" s="234">
        <f t="shared" ref="T36:U36" si="149">T43</f>
        <v>0</v>
      </c>
      <c r="U36" s="234">
        <f t="shared" si="149"/>
        <v>0</v>
      </c>
      <c r="V36" s="235" t="e">
        <f t="shared" si="97"/>
        <v>#DIV/0!</v>
      </c>
      <c r="W36" s="234">
        <f t="shared" ref="W36:X36" si="150">W43</f>
        <v>0</v>
      </c>
      <c r="X36" s="234">
        <f t="shared" si="150"/>
        <v>0</v>
      </c>
      <c r="Y36" s="235" t="e">
        <f t="shared" si="98"/>
        <v>#DIV/0!</v>
      </c>
      <c r="Z36" s="234">
        <f t="shared" ref="Z36:AA36" si="151">Z43</f>
        <v>0</v>
      </c>
      <c r="AA36" s="234">
        <f t="shared" si="151"/>
        <v>0</v>
      </c>
      <c r="AB36" s="235" t="e">
        <f t="shared" si="100"/>
        <v>#DIV/0!</v>
      </c>
      <c r="AC36" s="234">
        <f t="shared" ref="AC36:AD36" si="152">AC43</f>
        <v>0</v>
      </c>
      <c r="AD36" s="234">
        <f t="shared" si="152"/>
        <v>0</v>
      </c>
      <c r="AE36" s="235" t="e">
        <f t="shared" si="102"/>
        <v>#DIV/0!</v>
      </c>
      <c r="AF36" s="234">
        <f t="shared" ref="AF36:AG36" si="153">AF43</f>
        <v>0</v>
      </c>
      <c r="AG36" s="234">
        <f t="shared" si="153"/>
        <v>0</v>
      </c>
      <c r="AH36" s="235" t="e">
        <f t="shared" si="104"/>
        <v>#DIV/0!</v>
      </c>
      <c r="AI36" s="234">
        <f t="shared" ref="AI36:AJ36" si="154">AI43</f>
        <v>0</v>
      </c>
      <c r="AJ36" s="234">
        <f t="shared" si="154"/>
        <v>0</v>
      </c>
      <c r="AK36" s="235" t="e">
        <f t="shared" si="106"/>
        <v>#DIV/0!</v>
      </c>
      <c r="AL36" s="234">
        <f t="shared" ref="AL36" si="155">AL43</f>
        <v>0</v>
      </c>
      <c r="AM36" s="234">
        <f>AM43</f>
        <v>0</v>
      </c>
      <c r="AN36" s="235" t="e">
        <f t="shared" si="108"/>
        <v>#DIV/0!</v>
      </c>
      <c r="AO36" s="234">
        <f t="shared" ref="AO36:AP36" si="156">AO43</f>
        <v>0</v>
      </c>
      <c r="AP36" s="234">
        <f t="shared" si="156"/>
        <v>0</v>
      </c>
      <c r="AQ36" s="235" t="e">
        <f t="shared" si="109"/>
        <v>#DIV/0!</v>
      </c>
      <c r="AR36" s="243"/>
      <c r="AS36" s="168"/>
    </row>
    <row r="37" spans="1:45" ht="114.75" customHeight="1">
      <c r="A37" s="581"/>
      <c r="B37" s="584"/>
      <c r="C37" s="584"/>
      <c r="D37" s="232" t="s">
        <v>285</v>
      </c>
      <c r="E37" s="233">
        <f t="shared" si="110"/>
        <v>0</v>
      </c>
      <c r="F37" s="233">
        <f t="shared" si="111"/>
        <v>0</v>
      </c>
      <c r="G37" s="235" t="e">
        <f t="shared" si="135"/>
        <v>#DIV/0!</v>
      </c>
      <c r="H37" s="234">
        <f t="shared" si="113"/>
        <v>0</v>
      </c>
      <c r="I37" s="234">
        <f t="shared" si="113"/>
        <v>0</v>
      </c>
      <c r="J37" s="235" t="e">
        <f t="shared" si="93"/>
        <v>#DIV/0!</v>
      </c>
      <c r="K37" s="234">
        <f t="shared" ref="K37:L37" si="157">K44</f>
        <v>0</v>
      </c>
      <c r="L37" s="234">
        <f t="shared" si="157"/>
        <v>0</v>
      </c>
      <c r="M37" s="235" t="e">
        <f t="shared" si="94"/>
        <v>#DIV/0!</v>
      </c>
      <c r="N37" s="234">
        <f t="shared" ref="N37:O37" si="158">N44</f>
        <v>0</v>
      </c>
      <c r="O37" s="234">
        <f t="shared" si="158"/>
        <v>0</v>
      </c>
      <c r="P37" s="235" t="e">
        <f t="shared" si="95"/>
        <v>#DIV/0!</v>
      </c>
      <c r="Q37" s="234">
        <f t="shared" ref="Q37:R37" si="159">Q44</f>
        <v>0</v>
      </c>
      <c r="R37" s="234">
        <f t="shared" si="159"/>
        <v>0</v>
      </c>
      <c r="S37" s="235" t="e">
        <f t="shared" si="96"/>
        <v>#DIV/0!</v>
      </c>
      <c r="T37" s="234">
        <f t="shared" ref="T37:U37" si="160">T44</f>
        <v>0</v>
      </c>
      <c r="U37" s="234">
        <f t="shared" si="160"/>
        <v>0</v>
      </c>
      <c r="V37" s="235" t="e">
        <f t="shared" si="97"/>
        <v>#DIV/0!</v>
      </c>
      <c r="W37" s="234">
        <f t="shared" ref="W37:X37" si="161">W44</f>
        <v>0</v>
      </c>
      <c r="X37" s="234">
        <f t="shared" si="161"/>
        <v>0</v>
      </c>
      <c r="Y37" s="235" t="e">
        <f t="shared" si="98"/>
        <v>#DIV/0!</v>
      </c>
      <c r="Z37" s="234">
        <f t="shared" ref="Z37:AA37" si="162">Z44</f>
        <v>0</v>
      </c>
      <c r="AA37" s="234">
        <f t="shared" si="162"/>
        <v>0</v>
      </c>
      <c r="AB37" s="235" t="e">
        <f t="shared" si="100"/>
        <v>#DIV/0!</v>
      </c>
      <c r="AC37" s="234">
        <f t="shared" ref="AC37:AD37" si="163">AC44</f>
        <v>0</v>
      </c>
      <c r="AD37" s="234">
        <f t="shared" si="163"/>
        <v>0</v>
      </c>
      <c r="AE37" s="235" t="e">
        <f t="shared" si="102"/>
        <v>#DIV/0!</v>
      </c>
      <c r="AF37" s="234">
        <f t="shared" ref="AF37:AG37" si="164">AF44</f>
        <v>0</v>
      </c>
      <c r="AG37" s="234">
        <f t="shared" si="164"/>
        <v>0</v>
      </c>
      <c r="AH37" s="235" t="e">
        <f t="shared" si="104"/>
        <v>#DIV/0!</v>
      </c>
      <c r="AI37" s="234">
        <f t="shared" ref="AI37:AJ37" si="165">AI44</f>
        <v>0</v>
      </c>
      <c r="AJ37" s="234">
        <f t="shared" si="165"/>
        <v>0</v>
      </c>
      <c r="AK37" s="235" t="e">
        <f t="shared" si="106"/>
        <v>#DIV/0!</v>
      </c>
      <c r="AL37" s="234">
        <f t="shared" ref="AL37:AM37" si="166">AL44</f>
        <v>0</v>
      </c>
      <c r="AM37" s="234">
        <f t="shared" si="166"/>
        <v>0</v>
      </c>
      <c r="AN37" s="235" t="e">
        <f t="shared" si="108"/>
        <v>#DIV/0!</v>
      </c>
      <c r="AO37" s="234">
        <f t="shared" ref="AO37:AP37" si="167">AO44</f>
        <v>0</v>
      </c>
      <c r="AP37" s="234">
        <f t="shared" si="167"/>
        <v>0</v>
      </c>
      <c r="AQ37" s="235" t="e">
        <f t="shared" si="109"/>
        <v>#DIV/0!</v>
      </c>
      <c r="AR37" s="243"/>
      <c r="AS37" s="168"/>
    </row>
    <row r="38" spans="1:45" ht="114.75" customHeight="1" thickBot="1">
      <c r="A38" s="582"/>
      <c r="B38" s="585"/>
      <c r="C38" s="585"/>
      <c r="D38" s="268" t="s">
        <v>43</v>
      </c>
      <c r="E38" s="245">
        <f t="shared" si="110"/>
        <v>0</v>
      </c>
      <c r="F38" s="245">
        <f t="shared" si="111"/>
        <v>0</v>
      </c>
      <c r="G38" s="271" t="e">
        <f t="shared" si="135"/>
        <v>#DIV/0!</v>
      </c>
      <c r="H38" s="272">
        <f t="shared" si="113"/>
        <v>0</v>
      </c>
      <c r="I38" s="272">
        <f t="shared" si="113"/>
        <v>0</v>
      </c>
      <c r="J38" s="271" t="e">
        <f t="shared" si="93"/>
        <v>#DIV/0!</v>
      </c>
      <c r="K38" s="272">
        <f t="shared" ref="K38:L38" si="168">K45</f>
        <v>0</v>
      </c>
      <c r="L38" s="272">
        <f t="shared" si="168"/>
        <v>0</v>
      </c>
      <c r="M38" s="271" t="e">
        <f t="shared" si="94"/>
        <v>#DIV/0!</v>
      </c>
      <c r="N38" s="272">
        <f t="shared" ref="N38:O38" si="169">N45</f>
        <v>0</v>
      </c>
      <c r="O38" s="272">
        <f t="shared" si="169"/>
        <v>0</v>
      </c>
      <c r="P38" s="271" t="e">
        <f t="shared" si="95"/>
        <v>#DIV/0!</v>
      </c>
      <c r="Q38" s="272">
        <f t="shared" ref="Q38:R38" si="170">Q45</f>
        <v>0</v>
      </c>
      <c r="R38" s="272">
        <f t="shared" si="170"/>
        <v>0</v>
      </c>
      <c r="S38" s="271" t="e">
        <f t="shared" si="96"/>
        <v>#DIV/0!</v>
      </c>
      <c r="T38" s="272">
        <f t="shared" ref="T38:U38" si="171">T45</f>
        <v>0</v>
      </c>
      <c r="U38" s="272">
        <f t="shared" si="171"/>
        <v>0</v>
      </c>
      <c r="V38" s="271" t="e">
        <f t="shared" si="97"/>
        <v>#DIV/0!</v>
      </c>
      <c r="W38" s="272">
        <f t="shared" ref="W38:X38" si="172">W45</f>
        <v>0</v>
      </c>
      <c r="X38" s="272">
        <f t="shared" si="172"/>
        <v>0</v>
      </c>
      <c r="Y38" s="271" t="e">
        <f t="shared" si="98"/>
        <v>#DIV/0!</v>
      </c>
      <c r="Z38" s="272">
        <f t="shared" ref="Z38:AA38" si="173">Z45</f>
        <v>0</v>
      </c>
      <c r="AA38" s="272">
        <f t="shared" si="173"/>
        <v>0</v>
      </c>
      <c r="AB38" s="271" t="e">
        <f t="shared" si="100"/>
        <v>#DIV/0!</v>
      </c>
      <c r="AC38" s="272">
        <f t="shared" ref="AC38:AD38" si="174">AC45</f>
        <v>0</v>
      </c>
      <c r="AD38" s="272">
        <f t="shared" si="174"/>
        <v>0</v>
      </c>
      <c r="AE38" s="271" t="e">
        <f t="shared" si="102"/>
        <v>#DIV/0!</v>
      </c>
      <c r="AF38" s="272">
        <f t="shared" ref="AF38:AG38" si="175">AF45</f>
        <v>0</v>
      </c>
      <c r="AG38" s="272">
        <f t="shared" si="175"/>
        <v>0</v>
      </c>
      <c r="AH38" s="271" t="e">
        <f t="shared" si="104"/>
        <v>#DIV/0!</v>
      </c>
      <c r="AI38" s="272">
        <f t="shared" ref="AI38:AJ38" si="176">AI45</f>
        <v>0</v>
      </c>
      <c r="AJ38" s="272">
        <f t="shared" si="176"/>
        <v>0</v>
      </c>
      <c r="AK38" s="271" t="e">
        <f t="shared" si="106"/>
        <v>#DIV/0!</v>
      </c>
      <c r="AL38" s="272">
        <f t="shared" ref="AL38:AM38" si="177">AL45</f>
        <v>0</v>
      </c>
      <c r="AM38" s="272">
        <f t="shared" si="177"/>
        <v>0</v>
      </c>
      <c r="AN38" s="271" t="e">
        <f t="shared" si="108"/>
        <v>#DIV/0!</v>
      </c>
      <c r="AO38" s="272">
        <f t="shared" ref="AO38:AP38" si="178">AO45</f>
        <v>0</v>
      </c>
      <c r="AP38" s="272">
        <f t="shared" si="178"/>
        <v>0</v>
      </c>
      <c r="AQ38" s="271" t="e">
        <f t="shared" si="109"/>
        <v>#DIV/0!</v>
      </c>
      <c r="AR38" s="248"/>
      <c r="AS38" s="169"/>
    </row>
    <row r="39" spans="1:45" ht="57.75" customHeight="1">
      <c r="A39" s="554" t="s">
        <v>294</v>
      </c>
      <c r="B39" s="565" t="s">
        <v>295</v>
      </c>
      <c r="C39" s="565"/>
      <c r="D39" s="249" t="s">
        <v>41</v>
      </c>
      <c r="E39" s="274">
        <f>H39+K39+N39+Q39+T39+W39+Z39+AC39+AF39+AI39+AL39+AO39</f>
        <v>144492.00000000003</v>
      </c>
      <c r="F39" s="274">
        <f>I39+L39+O39+R39+U39+X39+AA39+AD39+AG39+AJ39+AM39+AP39</f>
        <v>59026.400000000001</v>
      </c>
      <c r="G39" s="275">
        <f>F39/E39</f>
        <v>0.40850981369210743</v>
      </c>
      <c r="H39" s="274">
        <f>H40+H41+H42+H43+H44+H45</f>
        <v>11076.399999999998</v>
      </c>
      <c r="I39" s="274">
        <f>I41</f>
        <v>11076.4</v>
      </c>
      <c r="J39" s="263">
        <f t="shared" ref="J39" si="179">I39/H39</f>
        <v>1.0000000000000002</v>
      </c>
      <c r="K39" s="274">
        <f>K40+K41+K42+K43+K44+K45</f>
        <v>7299.6</v>
      </c>
      <c r="L39" s="274">
        <f>L40+L41+L42+L43+L44+L45</f>
        <v>7299.6</v>
      </c>
      <c r="M39" s="263">
        <f t="shared" ref="M39" si="180">L39/K39</f>
        <v>1</v>
      </c>
      <c r="N39" s="274">
        <f>N40+N41+N42+N43+N44+N45</f>
        <v>7411.3</v>
      </c>
      <c r="O39" s="274">
        <f>O40+O41+O42+O43+O44+O45</f>
        <v>7411.3</v>
      </c>
      <c r="P39" s="263">
        <f t="shared" ref="P39" si="181">O39/N39</f>
        <v>1</v>
      </c>
      <c r="Q39" s="274">
        <f>Q40+Q41+Q42+Q43+Q44+Q45</f>
        <v>11005.1</v>
      </c>
      <c r="R39" s="274">
        <f>R40+R41+R42+R43+R44+R45</f>
        <v>11005.1</v>
      </c>
      <c r="S39" s="263">
        <f t="shared" ref="S39" si="182">R39/Q39</f>
        <v>1</v>
      </c>
      <c r="T39" s="274">
        <f>T40+T41+T42+T43+T44+T45</f>
        <v>11117</v>
      </c>
      <c r="U39" s="274">
        <f>U40+U41+U42+U43+U44+U45</f>
        <v>11117</v>
      </c>
      <c r="V39" s="263">
        <f t="shared" ref="V39" si="183">U39/T39</f>
        <v>1</v>
      </c>
      <c r="W39" s="274">
        <f>W40+W41+W42+W43+W44+W45</f>
        <v>11117</v>
      </c>
      <c r="X39" s="274">
        <f>X40+X41+X42+X43+X44+X45</f>
        <v>11117</v>
      </c>
      <c r="Y39" s="263">
        <f t="shared" ref="Y39" si="184">X39/W39</f>
        <v>1</v>
      </c>
      <c r="Z39" s="274">
        <f t="shared" ref="Z39:AA39" si="185">Z40+Z41+Z42+Z43+Z44+Z45</f>
        <v>26674.400000000001</v>
      </c>
      <c r="AA39" s="274">
        <f t="shared" si="185"/>
        <v>0</v>
      </c>
      <c r="AB39" s="263">
        <f t="shared" ref="AB39" si="186">AA39/Z39</f>
        <v>0</v>
      </c>
      <c r="AC39" s="274">
        <f t="shared" ref="AC39:AD39" si="187">AC40+AC41+AC42+AC43+AC44+AC45</f>
        <v>13454.8</v>
      </c>
      <c r="AD39" s="274">
        <f t="shared" si="187"/>
        <v>0</v>
      </c>
      <c r="AE39" s="263">
        <f t="shared" ref="AE39" si="188">AD39/AC39</f>
        <v>0</v>
      </c>
      <c r="AF39" s="274">
        <f t="shared" ref="AF39:AG39" si="189">AF40+AF41+AF42+AF43+AF44+AF45</f>
        <v>13454.8</v>
      </c>
      <c r="AG39" s="274">
        <f t="shared" si="189"/>
        <v>0</v>
      </c>
      <c r="AH39" s="263">
        <f t="shared" ref="AH39" si="190">AG39/AF39</f>
        <v>0</v>
      </c>
      <c r="AI39" s="274">
        <f t="shared" ref="AI39:AJ39" si="191">AI40+AI41+AI42+AI43+AI44+AI45</f>
        <v>10627.2</v>
      </c>
      <c r="AJ39" s="274">
        <f t="shared" si="191"/>
        <v>0</v>
      </c>
      <c r="AK39" s="262">
        <f>AJ39/AI39</f>
        <v>0</v>
      </c>
      <c r="AL39" s="274">
        <f t="shared" ref="AL39:AM39" si="192">AL40+AL41+AL42+AL43+AL44+AL45</f>
        <v>10627.2</v>
      </c>
      <c r="AM39" s="274">
        <f t="shared" si="192"/>
        <v>0</v>
      </c>
      <c r="AN39" s="262">
        <f>AM39/AL39</f>
        <v>0</v>
      </c>
      <c r="AO39" s="274">
        <f>AO40+AO41+AO42+AO43+AO44+AO45</f>
        <v>10627.2</v>
      </c>
      <c r="AP39" s="274">
        <f>AP40+AP41+AP42+AP43+AP44+AP45</f>
        <v>0</v>
      </c>
      <c r="AQ39" s="263">
        <f t="shared" ref="AQ39" si="193">AP39/AO39</f>
        <v>0</v>
      </c>
      <c r="AR39" s="277" t="s">
        <v>496</v>
      </c>
      <c r="AS39" s="167"/>
    </row>
    <row r="40" spans="1:45" ht="93.75" customHeight="1">
      <c r="A40" s="555"/>
      <c r="B40" s="566"/>
      <c r="C40" s="566"/>
      <c r="D40" s="253" t="s">
        <v>37</v>
      </c>
      <c r="E40" s="234">
        <f>H40+K40+N40+Q40+T40+W40+Z40+AC40+AF40+AI40+AL40+AO40</f>
        <v>0</v>
      </c>
      <c r="F40" s="234">
        <f>I40+L40+O40+R40+U40+X40+AA40+AD40+AG40+AJ40+AM40+AP40</f>
        <v>0</v>
      </c>
      <c r="G40" s="278" t="e">
        <f>F40/E40</f>
        <v>#DIV/0!</v>
      </c>
      <c r="H40" s="234">
        <f>H47</f>
        <v>0</v>
      </c>
      <c r="I40" s="234">
        <f>I47</f>
        <v>0</v>
      </c>
      <c r="J40" s="278" t="e">
        <f t="shared" si="93"/>
        <v>#DIV/0!</v>
      </c>
      <c r="K40" s="234">
        <v>0</v>
      </c>
      <c r="L40" s="234">
        <v>0</v>
      </c>
      <c r="M40" s="278" t="e">
        <f t="shared" ref="M40:M45" si="194">L40/K40*100</f>
        <v>#DIV/0!</v>
      </c>
      <c r="N40" s="234">
        <f>N47</f>
        <v>0</v>
      </c>
      <c r="O40" s="234">
        <f>O47</f>
        <v>0</v>
      </c>
      <c r="P40" s="278" t="e">
        <f t="shared" ref="P40:P45" si="195">O40/N40*100</f>
        <v>#DIV/0!</v>
      </c>
      <c r="Q40" s="234">
        <f>Q47</f>
        <v>0</v>
      </c>
      <c r="R40" s="234">
        <f>R47</f>
        <v>0</v>
      </c>
      <c r="S40" s="278" t="e">
        <f t="shared" ref="S40:S45" si="196">R40/Q40*100</f>
        <v>#DIV/0!</v>
      </c>
      <c r="T40" s="234">
        <f>T47</f>
        <v>0</v>
      </c>
      <c r="U40" s="234">
        <f>U47</f>
        <v>0</v>
      </c>
      <c r="V40" s="278" t="e">
        <f t="shared" ref="V40:V45" si="197">U40/T40*100</f>
        <v>#DIV/0!</v>
      </c>
      <c r="W40" s="234">
        <f>W47</f>
        <v>0</v>
      </c>
      <c r="X40" s="234">
        <f>X47</f>
        <v>0</v>
      </c>
      <c r="Y40" s="278" t="e">
        <f t="shared" ref="Y40:Y45" si="198">X40/W40*100</f>
        <v>#DIV/0!</v>
      </c>
      <c r="Z40" s="234"/>
      <c r="AA40" s="234">
        <f t="shared" ref="AA40" si="199">AA47</f>
        <v>0</v>
      </c>
      <c r="AB40" s="278" t="e">
        <f t="shared" ref="AB40:AB45" si="200">AA40/Z40*100</f>
        <v>#DIV/0!</v>
      </c>
      <c r="AC40" s="234">
        <f t="shared" ref="AC40:AD40" si="201">AC47</f>
        <v>0</v>
      </c>
      <c r="AD40" s="234">
        <f t="shared" si="201"/>
        <v>0</v>
      </c>
      <c r="AE40" s="278" t="e">
        <f t="shared" ref="AE40:AE45" si="202">AD40/AC40*100</f>
        <v>#DIV/0!</v>
      </c>
      <c r="AF40" s="234">
        <f t="shared" ref="AF40:AG40" si="203">AF47</f>
        <v>0</v>
      </c>
      <c r="AG40" s="234">
        <f t="shared" si="203"/>
        <v>0</v>
      </c>
      <c r="AH40" s="278" t="e">
        <f t="shared" ref="AH40:AH45" si="204">AG40/AF40*100</f>
        <v>#DIV/0!</v>
      </c>
      <c r="AI40" s="279">
        <v>0</v>
      </c>
      <c r="AJ40" s="234">
        <v>0</v>
      </c>
      <c r="AK40" s="278" t="e">
        <f t="shared" ref="AK40:AK45" si="205">AJ40/AI40*100</f>
        <v>#DIV/0!</v>
      </c>
      <c r="AL40" s="234">
        <f t="shared" ref="AL40:AM40" si="206">AL47</f>
        <v>0</v>
      </c>
      <c r="AM40" s="234">
        <f t="shared" si="206"/>
        <v>0</v>
      </c>
      <c r="AN40" s="278" t="e">
        <f t="shared" ref="AN40:AN45" si="207">AM40/AL40*100</f>
        <v>#DIV/0!</v>
      </c>
      <c r="AO40" s="234">
        <f>AO47</f>
        <v>0</v>
      </c>
      <c r="AP40" s="234">
        <f>AP47</f>
        <v>0</v>
      </c>
      <c r="AQ40" s="280" t="e">
        <f t="shared" si="109"/>
        <v>#DIV/0!</v>
      </c>
      <c r="AR40" s="281"/>
      <c r="AS40" s="168"/>
    </row>
    <row r="41" spans="1:45" ht="110.25" customHeight="1">
      <c r="A41" s="555"/>
      <c r="B41" s="566"/>
      <c r="C41" s="566"/>
      <c r="D41" s="257" t="s">
        <v>2</v>
      </c>
      <c r="E41" s="234">
        <f t="shared" ref="E41:F42" si="208">H41+K41+N41+Q41+T41+W41+Z41+AC41+AF41+AI41+AL41+AO41</f>
        <v>144492.00000000003</v>
      </c>
      <c r="F41" s="234">
        <f t="shared" si="208"/>
        <v>59026.400000000001</v>
      </c>
      <c r="G41" s="227">
        <f>F41/E41</f>
        <v>0.40850981369210743</v>
      </c>
      <c r="H41" s="234">
        <f>4971.9+5655.2+1000-550.7</f>
        <v>11076.399999999998</v>
      </c>
      <c r="I41" s="234">
        <v>11076.4</v>
      </c>
      <c r="J41" s="263">
        <f t="shared" ref="J41" si="209">I41/H41</f>
        <v>1.0000000000000002</v>
      </c>
      <c r="K41" s="234">
        <v>7299.6</v>
      </c>
      <c r="L41" s="234">
        <v>7299.6</v>
      </c>
      <c r="M41" s="263">
        <f t="shared" ref="M41" si="210">L41/K41</f>
        <v>1</v>
      </c>
      <c r="N41" s="234">
        <v>7411.3</v>
      </c>
      <c r="O41" s="234">
        <v>7411.3</v>
      </c>
      <c r="P41" s="263">
        <f t="shared" ref="P41" si="211">O41/N41</f>
        <v>1</v>
      </c>
      <c r="Q41" s="234">
        <v>11005.1</v>
      </c>
      <c r="R41" s="234">
        <v>11005.1</v>
      </c>
      <c r="S41" s="263">
        <f t="shared" ref="S41" si="212">R41/Q41</f>
        <v>1</v>
      </c>
      <c r="T41" s="234">
        <v>11117</v>
      </c>
      <c r="U41" s="234">
        <v>11117</v>
      </c>
      <c r="V41" s="263">
        <f t="shared" ref="V41" si="213">U41/T41</f>
        <v>1</v>
      </c>
      <c r="W41" s="234">
        <v>11117</v>
      </c>
      <c r="X41" s="234">
        <v>11117</v>
      </c>
      <c r="Y41" s="263">
        <f t="shared" ref="Y41" si="214">X41/W41</f>
        <v>1</v>
      </c>
      <c r="Z41" s="234">
        <v>26674.400000000001</v>
      </c>
      <c r="AA41" s="234">
        <f t="shared" ref="AA41" si="215">AA48</f>
        <v>0</v>
      </c>
      <c r="AB41" s="263">
        <f t="shared" ref="AB41" si="216">AA41/Z41</f>
        <v>0</v>
      </c>
      <c r="AC41" s="234">
        <f>4971.9+8482.9</f>
        <v>13454.8</v>
      </c>
      <c r="AD41" s="234">
        <f t="shared" ref="AD41" si="217">AD48</f>
        <v>0</v>
      </c>
      <c r="AE41" s="263">
        <f t="shared" ref="AE41" si="218">AD41/AC41</f>
        <v>0</v>
      </c>
      <c r="AF41" s="234">
        <f>4971.9+8482.9</f>
        <v>13454.8</v>
      </c>
      <c r="AG41" s="234">
        <f t="shared" ref="AG41" si="219">AG48</f>
        <v>0</v>
      </c>
      <c r="AH41" s="263">
        <f t="shared" ref="AH41" si="220">AG41/AF41</f>
        <v>0</v>
      </c>
      <c r="AI41" s="234">
        <f>4971.9+5655.3</f>
        <v>10627.2</v>
      </c>
      <c r="AJ41" s="234">
        <v>0</v>
      </c>
      <c r="AK41" s="263">
        <f>AJ41/AI41</f>
        <v>0</v>
      </c>
      <c r="AL41" s="234">
        <f>4971.9+5655.3</f>
        <v>10627.2</v>
      </c>
      <c r="AM41" s="234">
        <v>0</v>
      </c>
      <c r="AN41" s="263">
        <f>AM41/AL41</f>
        <v>0</v>
      </c>
      <c r="AO41" s="234">
        <f>4971.9+5655.3</f>
        <v>10627.2</v>
      </c>
      <c r="AP41" s="234">
        <f t="shared" ref="AP41:AP42" si="221">AP48</f>
        <v>0</v>
      </c>
      <c r="AQ41" s="263">
        <f t="shared" ref="AQ41" si="222">AP41/AO41</f>
        <v>0</v>
      </c>
      <c r="AR41" s="281" t="s">
        <v>495</v>
      </c>
      <c r="AS41" s="168"/>
    </row>
    <row r="42" spans="1:45" ht="69.75" customHeight="1" thickBot="1">
      <c r="A42" s="555"/>
      <c r="B42" s="566"/>
      <c r="C42" s="566"/>
      <c r="D42" s="257" t="s">
        <v>284</v>
      </c>
      <c r="E42" s="234">
        <f t="shared" si="208"/>
        <v>0</v>
      </c>
      <c r="F42" s="234">
        <v>0</v>
      </c>
      <c r="G42" s="227" t="e">
        <f t="shared" ref="G42:G45" si="223">F42/E42</f>
        <v>#DIV/0!</v>
      </c>
      <c r="H42" s="234">
        <v>0</v>
      </c>
      <c r="I42" s="234">
        <v>0</v>
      </c>
      <c r="J42" s="278" t="e">
        <f t="shared" si="93"/>
        <v>#DIV/0!</v>
      </c>
      <c r="K42" s="234">
        <v>0</v>
      </c>
      <c r="L42" s="234">
        <v>0</v>
      </c>
      <c r="M42" s="278" t="e">
        <f t="shared" si="194"/>
        <v>#DIV/0!</v>
      </c>
      <c r="N42" s="234">
        <v>0</v>
      </c>
      <c r="O42" s="234">
        <v>0</v>
      </c>
      <c r="P42" s="278" t="e">
        <f t="shared" si="195"/>
        <v>#DIV/0!</v>
      </c>
      <c r="Q42" s="234">
        <v>0</v>
      </c>
      <c r="R42" s="234"/>
      <c r="S42" s="278" t="e">
        <f t="shared" si="196"/>
        <v>#DIV/0!</v>
      </c>
      <c r="T42" s="234">
        <v>0</v>
      </c>
      <c r="U42" s="234"/>
      <c r="V42" s="278" t="e">
        <f t="shared" si="197"/>
        <v>#DIV/0!</v>
      </c>
      <c r="W42" s="234">
        <v>0</v>
      </c>
      <c r="X42" s="234"/>
      <c r="Y42" s="278" t="e">
        <f t="shared" si="198"/>
        <v>#DIV/0!</v>
      </c>
      <c r="Z42" s="234">
        <v>0</v>
      </c>
      <c r="AA42" s="234">
        <f t="shared" ref="AA42" si="224">AA49</f>
        <v>0</v>
      </c>
      <c r="AB42" s="278" t="e">
        <f t="shared" si="200"/>
        <v>#DIV/0!</v>
      </c>
      <c r="AC42" s="234">
        <v>0</v>
      </c>
      <c r="AD42" s="234">
        <f t="shared" ref="AD42" si="225">AD49</f>
        <v>0</v>
      </c>
      <c r="AE42" s="278" t="e">
        <f t="shared" si="202"/>
        <v>#DIV/0!</v>
      </c>
      <c r="AF42" s="234">
        <v>0</v>
      </c>
      <c r="AG42" s="234">
        <f t="shared" ref="AG42" si="226">AG49</f>
        <v>0</v>
      </c>
      <c r="AH42" s="278" t="e">
        <f t="shared" si="204"/>
        <v>#DIV/0!</v>
      </c>
      <c r="AI42" s="279">
        <v>0</v>
      </c>
      <c r="AJ42" s="234">
        <v>0</v>
      </c>
      <c r="AK42" s="278" t="e">
        <f t="shared" si="205"/>
        <v>#DIV/0!</v>
      </c>
      <c r="AL42" s="234">
        <v>0</v>
      </c>
      <c r="AM42" s="234">
        <v>0</v>
      </c>
      <c r="AN42" s="278" t="e">
        <f t="shared" si="207"/>
        <v>#DIV/0!</v>
      </c>
      <c r="AO42" s="234">
        <v>0</v>
      </c>
      <c r="AP42" s="234">
        <f t="shared" si="221"/>
        <v>0</v>
      </c>
      <c r="AQ42" s="280" t="e">
        <f t="shared" si="109"/>
        <v>#DIV/0!</v>
      </c>
      <c r="AR42" s="281"/>
      <c r="AS42" s="168"/>
    </row>
    <row r="43" spans="1:45" ht="248.25" customHeight="1">
      <c r="A43" s="555"/>
      <c r="B43" s="566"/>
      <c r="C43" s="566"/>
      <c r="D43" s="257" t="s">
        <v>292</v>
      </c>
      <c r="E43" s="274">
        <f>H43+K43+N43+Q43+T43+W43+Z43+AC43+AF43+AI43+AL43+AO43</f>
        <v>0</v>
      </c>
      <c r="F43" s="274">
        <f>I43+L43+O43+R43+U43+X43+AA43+AD43+AG43+AJ43+AM43+AP43</f>
        <v>0</v>
      </c>
      <c r="G43" s="227" t="e">
        <f t="shared" si="223"/>
        <v>#DIV/0!</v>
      </c>
      <c r="H43" s="234">
        <f t="shared" ref="H43:I43" si="227">H50</f>
        <v>0</v>
      </c>
      <c r="I43" s="234">
        <f t="shared" si="227"/>
        <v>0</v>
      </c>
      <c r="J43" s="278" t="e">
        <f t="shared" si="93"/>
        <v>#DIV/0!</v>
      </c>
      <c r="K43" s="234">
        <f t="shared" ref="K43:L43" si="228">K50</f>
        <v>0</v>
      </c>
      <c r="L43" s="234">
        <f t="shared" si="228"/>
        <v>0</v>
      </c>
      <c r="M43" s="278" t="e">
        <f t="shared" si="194"/>
        <v>#DIV/0!</v>
      </c>
      <c r="N43" s="234">
        <f t="shared" ref="N43:O43" si="229">N50</f>
        <v>0</v>
      </c>
      <c r="O43" s="234">
        <f t="shared" si="229"/>
        <v>0</v>
      </c>
      <c r="P43" s="278" t="e">
        <f t="shared" si="195"/>
        <v>#DIV/0!</v>
      </c>
      <c r="Q43" s="234">
        <f t="shared" ref="Q43:R43" si="230">Q50</f>
        <v>0</v>
      </c>
      <c r="R43" s="234">
        <f t="shared" si="230"/>
        <v>0</v>
      </c>
      <c r="S43" s="278" t="e">
        <f t="shared" si="196"/>
        <v>#DIV/0!</v>
      </c>
      <c r="T43" s="234">
        <f t="shared" ref="T43:U43" si="231">T50</f>
        <v>0</v>
      </c>
      <c r="U43" s="234">
        <f t="shared" si="231"/>
        <v>0</v>
      </c>
      <c r="V43" s="278" t="e">
        <f t="shared" si="197"/>
        <v>#DIV/0!</v>
      </c>
      <c r="W43" s="234">
        <f t="shared" ref="W43:X43" si="232">W50</f>
        <v>0</v>
      </c>
      <c r="X43" s="234">
        <f t="shared" si="232"/>
        <v>0</v>
      </c>
      <c r="Y43" s="278" t="e">
        <f t="shared" si="198"/>
        <v>#DIV/0!</v>
      </c>
      <c r="Z43" s="234">
        <f t="shared" ref="Z43:AA43" si="233">Z50</f>
        <v>0</v>
      </c>
      <c r="AA43" s="234">
        <f t="shared" si="233"/>
        <v>0</v>
      </c>
      <c r="AB43" s="278" t="e">
        <f t="shared" si="200"/>
        <v>#DIV/0!</v>
      </c>
      <c r="AC43" s="234">
        <f t="shared" ref="AC43:AD43" si="234">AC50</f>
        <v>0</v>
      </c>
      <c r="AD43" s="234">
        <f t="shared" si="234"/>
        <v>0</v>
      </c>
      <c r="AE43" s="278" t="e">
        <f t="shared" si="202"/>
        <v>#DIV/0!</v>
      </c>
      <c r="AF43" s="234">
        <f t="shared" ref="AF43:AG43" si="235">AF50</f>
        <v>0</v>
      </c>
      <c r="AG43" s="234">
        <f t="shared" si="235"/>
        <v>0</v>
      </c>
      <c r="AH43" s="278" t="e">
        <f t="shared" si="204"/>
        <v>#DIV/0!</v>
      </c>
      <c r="AI43" s="279">
        <v>0</v>
      </c>
      <c r="AJ43" s="234">
        <f t="shared" ref="AJ43" si="236">AJ50</f>
        <v>0</v>
      </c>
      <c r="AK43" s="278" t="e">
        <f t="shared" si="205"/>
        <v>#DIV/0!</v>
      </c>
      <c r="AL43" s="234">
        <f t="shared" ref="AL43:AM43" si="237">AL50</f>
        <v>0</v>
      </c>
      <c r="AM43" s="234">
        <f t="shared" si="237"/>
        <v>0</v>
      </c>
      <c r="AN43" s="278" t="e">
        <f t="shared" si="207"/>
        <v>#DIV/0!</v>
      </c>
      <c r="AO43" s="234">
        <f t="shared" ref="AO43:AP43" si="238">AO50</f>
        <v>0</v>
      </c>
      <c r="AP43" s="234">
        <f t="shared" si="238"/>
        <v>0</v>
      </c>
      <c r="AQ43" s="280" t="e">
        <f t="shared" si="109"/>
        <v>#DIV/0!</v>
      </c>
      <c r="AR43" s="281"/>
      <c r="AS43" s="168"/>
    </row>
    <row r="44" spans="1:45" ht="114.75" customHeight="1">
      <c r="A44" s="555"/>
      <c r="B44" s="566"/>
      <c r="C44" s="566"/>
      <c r="D44" s="257" t="s">
        <v>285</v>
      </c>
      <c r="E44" s="234">
        <f>H44+K44+N44+Q44+T44+W44+Z44+AC44+AF44+AI44+AL44+AO44</f>
        <v>0</v>
      </c>
      <c r="F44" s="234">
        <f>I44+L44+O44+R44+U44+X44+AA44+AD44+AG44+AJ44+AM44+AP44</f>
        <v>0</v>
      </c>
      <c r="G44" s="227" t="e">
        <f t="shared" si="223"/>
        <v>#DIV/0!</v>
      </c>
      <c r="H44" s="234">
        <f t="shared" ref="H44:I44" si="239">H51</f>
        <v>0</v>
      </c>
      <c r="I44" s="234">
        <f t="shared" si="239"/>
        <v>0</v>
      </c>
      <c r="J44" s="278" t="e">
        <f t="shared" si="93"/>
        <v>#DIV/0!</v>
      </c>
      <c r="K44" s="234">
        <f t="shared" ref="K44:L44" si="240">K51</f>
        <v>0</v>
      </c>
      <c r="L44" s="234">
        <f t="shared" si="240"/>
        <v>0</v>
      </c>
      <c r="M44" s="278" t="e">
        <f t="shared" si="194"/>
        <v>#DIV/0!</v>
      </c>
      <c r="N44" s="234">
        <f t="shared" ref="N44:O44" si="241">N51</f>
        <v>0</v>
      </c>
      <c r="O44" s="234">
        <f t="shared" si="241"/>
        <v>0</v>
      </c>
      <c r="P44" s="278" t="e">
        <f t="shared" si="195"/>
        <v>#DIV/0!</v>
      </c>
      <c r="Q44" s="234">
        <f t="shared" ref="Q44:R44" si="242">Q51</f>
        <v>0</v>
      </c>
      <c r="R44" s="234">
        <f t="shared" si="242"/>
        <v>0</v>
      </c>
      <c r="S44" s="278" t="e">
        <f t="shared" si="196"/>
        <v>#DIV/0!</v>
      </c>
      <c r="T44" s="234">
        <f t="shared" ref="T44:U44" si="243">T51</f>
        <v>0</v>
      </c>
      <c r="U44" s="234">
        <f t="shared" si="243"/>
        <v>0</v>
      </c>
      <c r="V44" s="278" t="e">
        <f t="shared" si="197"/>
        <v>#DIV/0!</v>
      </c>
      <c r="W44" s="234">
        <f t="shared" ref="W44:X44" si="244">W51</f>
        <v>0</v>
      </c>
      <c r="X44" s="234">
        <f t="shared" si="244"/>
        <v>0</v>
      </c>
      <c r="Y44" s="278" t="e">
        <f t="shared" si="198"/>
        <v>#DIV/0!</v>
      </c>
      <c r="Z44" s="234">
        <f t="shared" ref="Z44:AA44" si="245">Z51</f>
        <v>0</v>
      </c>
      <c r="AA44" s="234">
        <f t="shared" si="245"/>
        <v>0</v>
      </c>
      <c r="AB44" s="278" t="e">
        <f t="shared" si="200"/>
        <v>#DIV/0!</v>
      </c>
      <c r="AC44" s="234">
        <f t="shared" ref="AC44:AD44" si="246">AC51</f>
        <v>0</v>
      </c>
      <c r="AD44" s="234">
        <f t="shared" si="246"/>
        <v>0</v>
      </c>
      <c r="AE44" s="278" t="e">
        <f t="shared" si="202"/>
        <v>#DIV/0!</v>
      </c>
      <c r="AF44" s="234">
        <f t="shared" ref="AF44:AG44" si="247">AF51</f>
        <v>0</v>
      </c>
      <c r="AG44" s="234">
        <f t="shared" si="247"/>
        <v>0</v>
      </c>
      <c r="AH44" s="278" t="e">
        <f t="shared" si="204"/>
        <v>#DIV/0!</v>
      </c>
      <c r="AI44" s="234">
        <f t="shared" ref="AI44:AJ44" si="248">AI51</f>
        <v>0</v>
      </c>
      <c r="AJ44" s="234">
        <f t="shared" si="248"/>
        <v>0</v>
      </c>
      <c r="AK44" s="278" t="e">
        <f t="shared" si="205"/>
        <v>#DIV/0!</v>
      </c>
      <c r="AL44" s="234">
        <f t="shared" ref="AL44:AM44" si="249">AL51</f>
        <v>0</v>
      </c>
      <c r="AM44" s="234">
        <f t="shared" si="249"/>
        <v>0</v>
      </c>
      <c r="AN44" s="278" t="e">
        <f t="shared" si="207"/>
        <v>#DIV/0!</v>
      </c>
      <c r="AO44" s="234">
        <f t="shared" ref="AO44:AP44" si="250">AO51</f>
        <v>0</v>
      </c>
      <c r="AP44" s="234">
        <f t="shared" si="250"/>
        <v>0</v>
      </c>
      <c r="AQ44" s="280" t="e">
        <f t="shared" si="109"/>
        <v>#DIV/0!</v>
      </c>
      <c r="AR44" s="281"/>
      <c r="AS44" s="168"/>
    </row>
    <row r="45" spans="1:45" ht="114.75" customHeight="1" thickBot="1">
      <c r="A45" s="556"/>
      <c r="B45" s="567"/>
      <c r="C45" s="567"/>
      <c r="D45" s="258" t="s">
        <v>43</v>
      </c>
      <c r="E45" s="272">
        <f t="shared" ref="E45:F45" si="251">H45+K45+N45+Q45+T45+W45+Z45+AC45+AF45+AI45+AL45+AO45</f>
        <v>0</v>
      </c>
      <c r="F45" s="272">
        <f t="shared" si="251"/>
        <v>0</v>
      </c>
      <c r="G45" s="282" t="e">
        <f t="shared" si="223"/>
        <v>#DIV/0!</v>
      </c>
      <c r="H45" s="272">
        <f t="shared" ref="H45:I45" si="252">H52</f>
        <v>0</v>
      </c>
      <c r="I45" s="272">
        <f t="shared" si="252"/>
        <v>0</v>
      </c>
      <c r="J45" s="283" t="e">
        <f t="shared" si="93"/>
        <v>#DIV/0!</v>
      </c>
      <c r="K45" s="272">
        <f t="shared" ref="K45:L45" si="253">K52</f>
        <v>0</v>
      </c>
      <c r="L45" s="272">
        <f t="shared" si="253"/>
        <v>0</v>
      </c>
      <c r="M45" s="283" t="e">
        <f t="shared" si="194"/>
        <v>#DIV/0!</v>
      </c>
      <c r="N45" s="272">
        <f t="shared" ref="N45:O45" si="254">N52</f>
        <v>0</v>
      </c>
      <c r="O45" s="272">
        <f t="shared" si="254"/>
        <v>0</v>
      </c>
      <c r="P45" s="283" t="e">
        <f t="shared" si="195"/>
        <v>#DIV/0!</v>
      </c>
      <c r="Q45" s="272">
        <f t="shared" ref="Q45:R45" si="255">Q52</f>
        <v>0</v>
      </c>
      <c r="R45" s="272">
        <f t="shared" si="255"/>
        <v>0</v>
      </c>
      <c r="S45" s="283" t="e">
        <f t="shared" si="196"/>
        <v>#DIV/0!</v>
      </c>
      <c r="T45" s="272">
        <f t="shared" ref="T45:U45" si="256">T52</f>
        <v>0</v>
      </c>
      <c r="U45" s="272">
        <f t="shared" si="256"/>
        <v>0</v>
      </c>
      <c r="V45" s="283" t="e">
        <f t="shared" si="197"/>
        <v>#DIV/0!</v>
      </c>
      <c r="W45" s="272">
        <f t="shared" ref="W45:X45" si="257">W52</f>
        <v>0</v>
      </c>
      <c r="X45" s="272">
        <f t="shared" si="257"/>
        <v>0</v>
      </c>
      <c r="Y45" s="283" t="e">
        <f t="shared" si="198"/>
        <v>#DIV/0!</v>
      </c>
      <c r="Z45" s="272">
        <f t="shared" ref="Z45:AA45" si="258">Z52</f>
        <v>0</v>
      </c>
      <c r="AA45" s="272">
        <f t="shared" si="258"/>
        <v>0</v>
      </c>
      <c r="AB45" s="283" t="e">
        <f t="shared" si="200"/>
        <v>#DIV/0!</v>
      </c>
      <c r="AC45" s="272">
        <f t="shared" ref="AC45:AD45" si="259">AC52</f>
        <v>0</v>
      </c>
      <c r="AD45" s="272">
        <f t="shared" si="259"/>
        <v>0</v>
      </c>
      <c r="AE45" s="283" t="e">
        <f t="shared" si="202"/>
        <v>#DIV/0!</v>
      </c>
      <c r="AF45" s="272">
        <f t="shared" ref="AF45:AG45" si="260">AF52</f>
        <v>0</v>
      </c>
      <c r="AG45" s="272">
        <f t="shared" si="260"/>
        <v>0</v>
      </c>
      <c r="AH45" s="283" t="e">
        <f t="shared" si="204"/>
        <v>#DIV/0!</v>
      </c>
      <c r="AI45" s="272">
        <f t="shared" ref="AI45:AJ45" si="261">AI52</f>
        <v>0</v>
      </c>
      <c r="AJ45" s="272">
        <f t="shared" si="261"/>
        <v>0</v>
      </c>
      <c r="AK45" s="283" t="e">
        <f t="shared" si="205"/>
        <v>#DIV/0!</v>
      </c>
      <c r="AL45" s="272">
        <f t="shared" ref="AL45:AM45" si="262">AL52</f>
        <v>0</v>
      </c>
      <c r="AM45" s="272">
        <f t="shared" si="262"/>
        <v>0</v>
      </c>
      <c r="AN45" s="283" t="e">
        <f t="shared" si="207"/>
        <v>#DIV/0!</v>
      </c>
      <c r="AO45" s="272">
        <f t="shared" ref="AO45:AP45" si="263">AO52</f>
        <v>0</v>
      </c>
      <c r="AP45" s="272">
        <f t="shared" si="263"/>
        <v>0</v>
      </c>
      <c r="AQ45" s="284" t="e">
        <f t="shared" si="109"/>
        <v>#DIV/0!</v>
      </c>
      <c r="AR45" s="281"/>
      <c r="AS45" s="169"/>
    </row>
    <row r="46" spans="1:45" ht="44.25" customHeight="1">
      <c r="A46" s="598" t="s">
        <v>296</v>
      </c>
      <c r="B46" s="599" t="s">
        <v>423</v>
      </c>
      <c r="C46" s="643"/>
      <c r="D46" s="285" t="s">
        <v>41</v>
      </c>
      <c r="E46" s="378">
        <f>H46+K46+N46+Q46+T46+W46+Z46+AC46+AF46+AI46+AL46+AO46</f>
        <v>614583.80000000005</v>
      </c>
      <c r="F46" s="378">
        <f>I46+L46+O46+R46+U46+X46+AA46+AD46+AG46+AJ46+AM46+AP46</f>
        <v>271590.40000000002</v>
      </c>
      <c r="G46" s="382">
        <f>F46/E46</f>
        <v>0.44190946783823459</v>
      </c>
      <c r="H46" s="378">
        <f t="shared" ref="H46:I49" si="264">H53+H61+H110+H173</f>
        <v>14404.1</v>
      </c>
      <c r="I46" s="378">
        <f t="shared" si="264"/>
        <v>14404.1</v>
      </c>
      <c r="J46" s="229">
        <f t="shared" ref="J46" si="265">I46/H46</f>
        <v>1</v>
      </c>
      <c r="K46" s="378">
        <f>K53+K61+K110+K173</f>
        <v>26924.100000000002</v>
      </c>
      <c r="L46" s="378">
        <f>L53+L61+L110+L173</f>
        <v>26924.100000000002</v>
      </c>
      <c r="M46" s="388">
        <f>L46/K46</f>
        <v>1</v>
      </c>
      <c r="N46" s="378">
        <f t="shared" ref="N46:O49" si="266">N53+N61+N110+N173</f>
        <v>120591.3</v>
      </c>
      <c r="O46" s="378">
        <f t="shared" si="266"/>
        <v>120591.2</v>
      </c>
      <c r="P46" s="388">
        <f>O46/N46</f>
        <v>0.99999917075278233</v>
      </c>
      <c r="Q46" s="378">
        <f t="shared" ref="Q46:R49" si="267">Q53+Q61+Q110+Q173</f>
        <v>23312.2</v>
      </c>
      <c r="R46" s="378">
        <f t="shared" si="267"/>
        <v>23312.2</v>
      </c>
      <c r="S46" s="230">
        <f>R46/Q46</f>
        <v>1</v>
      </c>
      <c r="T46" s="378">
        <f t="shared" ref="T46:U49" si="268">T53+T61+T110+T173</f>
        <v>21569.000000000004</v>
      </c>
      <c r="U46" s="378">
        <f t="shared" si="268"/>
        <v>21569.000000000004</v>
      </c>
      <c r="V46" s="230">
        <f>U46/T46</f>
        <v>1</v>
      </c>
      <c r="W46" s="378">
        <f t="shared" ref="W46:X49" si="269">W53+W61+W110+W173</f>
        <v>64789.799999999996</v>
      </c>
      <c r="X46" s="378">
        <f t="shared" si="269"/>
        <v>64789.799999999996</v>
      </c>
      <c r="Y46" s="230">
        <f>X46/W46</f>
        <v>1</v>
      </c>
      <c r="Z46" s="378">
        <f t="shared" ref="Z46:AA49" si="270">Z53+Z61+Z110+Z173</f>
        <v>112070.20000000001</v>
      </c>
      <c r="AA46" s="378">
        <f t="shared" si="270"/>
        <v>0</v>
      </c>
      <c r="AB46" s="230">
        <f>AA46/Z46</f>
        <v>0</v>
      </c>
      <c r="AC46" s="378">
        <f t="shared" ref="AC46:AD49" si="271">AC53+AC61+AC110+AC173</f>
        <v>48918.799999999996</v>
      </c>
      <c r="AD46" s="378">
        <f t="shared" si="271"/>
        <v>0</v>
      </c>
      <c r="AE46" s="230">
        <f>AD46/AC46</f>
        <v>0</v>
      </c>
      <c r="AF46" s="378">
        <f t="shared" ref="AF46:AG49" si="272">AF53+AF61+AF110+AF173</f>
        <v>45523</v>
      </c>
      <c r="AG46" s="378">
        <f t="shared" si="272"/>
        <v>0</v>
      </c>
      <c r="AH46" s="230">
        <f>AG46/AF46</f>
        <v>0</v>
      </c>
      <c r="AI46" s="378">
        <f t="shared" ref="AI46:AJ49" si="273">AI53+AI61+AI110+AI173</f>
        <v>45479.199999999997</v>
      </c>
      <c r="AJ46" s="378">
        <f t="shared" si="273"/>
        <v>0</v>
      </c>
      <c r="AK46" s="379">
        <f>AJ46/AI46</f>
        <v>0</v>
      </c>
      <c r="AL46" s="378">
        <f t="shared" ref="AL46:AM49" si="274">AL53+AL61+AL110+AL173</f>
        <v>45479.199999999997</v>
      </c>
      <c r="AM46" s="378">
        <f t="shared" si="274"/>
        <v>0</v>
      </c>
      <c r="AN46" s="379">
        <f>AM46/AL46</f>
        <v>0</v>
      </c>
      <c r="AO46" s="378">
        <f t="shared" ref="AO46:AP49" si="275">AO53+AO61+AO110+AO173</f>
        <v>45522.899999999994</v>
      </c>
      <c r="AP46" s="378">
        <f t="shared" si="275"/>
        <v>0</v>
      </c>
      <c r="AQ46" s="230">
        <f>AP46/AO46</f>
        <v>0</v>
      </c>
      <c r="AR46" s="290" t="s">
        <v>506</v>
      </c>
    </row>
    <row r="47" spans="1:45" ht="156.75" customHeight="1" thickBot="1">
      <c r="A47" s="581"/>
      <c r="B47" s="584"/>
      <c r="C47" s="566"/>
      <c r="D47" s="376" t="s">
        <v>37</v>
      </c>
      <c r="E47" s="233">
        <f>H47+K47+N47+Q47+T47+W47+Z47+AC47+AF47+AI47+AL47+AO47</f>
        <v>3888</v>
      </c>
      <c r="F47" s="233">
        <f>I47+L47+O47+R47+U47+X47+AA47+AD47+AG47+AJ47+AM47+AP47</f>
        <v>3304.8</v>
      </c>
      <c r="G47" s="229">
        <f t="shared" ref="G47:G52" si="276">F47/E47</f>
        <v>0.85000000000000009</v>
      </c>
      <c r="H47" s="233">
        <f t="shared" si="264"/>
        <v>0</v>
      </c>
      <c r="I47" s="233">
        <f t="shared" si="264"/>
        <v>0</v>
      </c>
      <c r="J47" s="235" t="e">
        <f t="shared" si="93"/>
        <v>#DIV/0!</v>
      </c>
      <c r="K47" s="233">
        <f>K54+K62+K111+K174</f>
        <v>3304.8</v>
      </c>
      <c r="L47" s="233">
        <f>L54+L62+L111+L174</f>
        <v>3304.8</v>
      </c>
      <c r="M47" s="229">
        <f>L47/K47</f>
        <v>1</v>
      </c>
      <c r="N47" s="233">
        <f t="shared" si="266"/>
        <v>0</v>
      </c>
      <c r="O47" s="233">
        <f t="shared" si="266"/>
        <v>0</v>
      </c>
      <c r="P47" s="235" t="e">
        <f t="shared" ref="P47:P52" si="277">O47/N47*100</f>
        <v>#DIV/0!</v>
      </c>
      <c r="Q47" s="233">
        <f t="shared" si="267"/>
        <v>0</v>
      </c>
      <c r="R47" s="233">
        <f t="shared" si="267"/>
        <v>0</v>
      </c>
      <c r="S47" s="235" t="e">
        <f t="shared" ref="S47:S52" si="278">R47/Q47*100</f>
        <v>#DIV/0!</v>
      </c>
      <c r="T47" s="233">
        <f t="shared" si="268"/>
        <v>0</v>
      </c>
      <c r="U47" s="233">
        <f t="shared" si="268"/>
        <v>0</v>
      </c>
      <c r="V47" s="235" t="e">
        <f t="shared" ref="V47:V52" si="279">U47/T47*100</f>
        <v>#DIV/0!</v>
      </c>
      <c r="W47" s="233">
        <f t="shared" si="269"/>
        <v>0</v>
      </c>
      <c r="X47" s="233">
        <f t="shared" si="269"/>
        <v>0</v>
      </c>
      <c r="Y47" s="235" t="e">
        <f t="shared" ref="Y47:Y52" si="280">X47/W47*100</f>
        <v>#DIV/0!</v>
      </c>
      <c r="Z47" s="233">
        <f t="shared" si="270"/>
        <v>583.20000000000005</v>
      </c>
      <c r="AA47" s="233">
        <f t="shared" si="270"/>
        <v>0</v>
      </c>
      <c r="AB47" s="235">
        <f t="shared" ref="AB47:AB52" si="281">AA47/Z47*100</f>
        <v>0</v>
      </c>
      <c r="AC47" s="233">
        <f t="shared" si="271"/>
        <v>0</v>
      </c>
      <c r="AD47" s="233">
        <f t="shared" si="271"/>
        <v>0</v>
      </c>
      <c r="AE47" s="235" t="e">
        <f t="shared" ref="AE47:AE52" si="282">AD47/AC47*100</f>
        <v>#DIV/0!</v>
      </c>
      <c r="AF47" s="233">
        <f t="shared" si="272"/>
        <v>0</v>
      </c>
      <c r="AG47" s="233">
        <f t="shared" si="272"/>
        <v>0</v>
      </c>
      <c r="AH47" s="235" t="e">
        <f t="shared" ref="AH47:AH52" si="283">AG47/AF47*100</f>
        <v>#DIV/0!</v>
      </c>
      <c r="AI47" s="233">
        <f t="shared" si="273"/>
        <v>0</v>
      </c>
      <c r="AJ47" s="233">
        <f t="shared" si="273"/>
        <v>0</v>
      </c>
      <c r="AK47" s="229" t="e">
        <f t="shared" ref="AK47:AK53" si="284">AJ47/AI47</f>
        <v>#DIV/0!</v>
      </c>
      <c r="AL47" s="233">
        <f t="shared" si="274"/>
        <v>0</v>
      </c>
      <c r="AM47" s="233">
        <f t="shared" si="274"/>
        <v>0</v>
      </c>
      <c r="AN47" s="235" t="e">
        <f t="shared" ref="AN47:AN52" si="285">AM47/AL47*100</f>
        <v>#DIV/0!</v>
      </c>
      <c r="AO47" s="233">
        <f t="shared" si="275"/>
        <v>0</v>
      </c>
      <c r="AP47" s="233">
        <f t="shared" si="275"/>
        <v>0</v>
      </c>
      <c r="AQ47" s="235" t="e">
        <f t="shared" si="109"/>
        <v>#DIV/0!</v>
      </c>
      <c r="AR47" s="243" t="s">
        <v>484</v>
      </c>
    </row>
    <row r="48" spans="1:45" ht="348.75" customHeight="1" thickBot="1">
      <c r="A48" s="581"/>
      <c r="B48" s="584"/>
      <c r="C48" s="566"/>
      <c r="D48" s="375" t="s">
        <v>2</v>
      </c>
      <c r="E48" s="233">
        <f t="shared" ref="E48:F52" si="286">H48+K48+N48+Q48+T48+W48+Z48+AC48+AF48+AI48+AL48+AO48</f>
        <v>15072.600000000004</v>
      </c>
      <c r="F48" s="233">
        <f t="shared" si="286"/>
        <v>10795.5</v>
      </c>
      <c r="G48" s="226">
        <f t="shared" si="276"/>
        <v>0.71623343019784225</v>
      </c>
      <c r="H48" s="233">
        <f t="shared" si="264"/>
        <v>0</v>
      </c>
      <c r="I48" s="233">
        <f t="shared" si="264"/>
        <v>0</v>
      </c>
      <c r="J48" s="235" t="e">
        <f t="shared" si="93"/>
        <v>#DIV/0!</v>
      </c>
      <c r="K48" s="233">
        <f>K55+K63+K112+K175</f>
        <v>1057.8</v>
      </c>
      <c r="L48" s="233">
        <f>L55+L63+L112</f>
        <v>1057.8</v>
      </c>
      <c r="M48" s="229">
        <f>L48/K48</f>
        <v>1</v>
      </c>
      <c r="N48" s="233">
        <f t="shared" si="266"/>
        <v>105.8</v>
      </c>
      <c r="O48" s="233">
        <f t="shared" si="266"/>
        <v>105.7</v>
      </c>
      <c r="P48" s="388">
        <f>O48/N48</f>
        <v>0.99905482041587912</v>
      </c>
      <c r="Q48" s="233">
        <f t="shared" si="267"/>
        <v>7080.5</v>
      </c>
      <c r="R48" s="233">
        <f t="shared" si="267"/>
        <v>7080.5</v>
      </c>
      <c r="S48" s="407">
        <f>R48/Q48</f>
        <v>1</v>
      </c>
      <c r="T48" s="233">
        <f t="shared" si="268"/>
        <v>2487.4</v>
      </c>
      <c r="U48" s="233">
        <f t="shared" si="268"/>
        <v>2487.4</v>
      </c>
      <c r="V48" s="235">
        <f t="shared" si="279"/>
        <v>100</v>
      </c>
      <c r="W48" s="233">
        <f t="shared" si="269"/>
        <v>64.099999999999994</v>
      </c>
      <c r="X48" s="233">
        <f t="shared" si="269"/>
        <v>64.099999999999994</v>
      </c>
      <c r="Y48" s="235">
        <f t="shared" si="280"/>
        <v>100</v>
      </c>
      <c r="Z48" s="233">
        <f t="shared" si="270"/>
        <v>3411</v>
      </c>
      <c r="AA48" s="233">
        <f t="shared" si="270"/>
        <v>0</v>
      </c>
      <c r="AB48" s="235">
        <f t="shared" si="281"/>
        <v>0</v>
      </c>
      <c r="AC48" s="233">
        <f t="shared" si="271"/>
        <v>173.2</v>
      </c>
      <c r="AD48" s="233">
        <f t="shared" si="271"/>
        <v>0</v>
      </c>
      <c r="AE48" s="235">
        <f t="shared" si="282"/>
        <v>0</v>
      </c>
      <c r="AF48" s="233">
        <f t="shared" si="272"/>
        <v>173.2</v>
      </c>
      <c r="AG48" s="233">
        <f t="shared" si="272"/>
        <v>0</v>
      </c>
      <c r="AH48" s="235">
        <f t="shared" si="283"/>
        <v>0</v>
      </c>
      <c r="AI48" s="233">
        <f t="shared" si="273"/>
        <v>173.2</v>
      </c>
      <c r="AJ48" s="233">
        <f t="shared" si="273"/>
        <v>0</v>
      </c>
      <c r="AK48" s="229">
        <f t="shared" si="284"/>
        <v>0</v>
      </c>
      <c r="AL48" s="233">
        <f t="shared" si="274"/>
        <v>173.2</v>
      </c>
      <c r="AM48" s="233">
        <f t="shared" si="274"/>
        <v>0</v>
      </c>
      <c r="AN48" s="229">
        <f t="shared" ref="AN48" si="287">AM48/AL48</f>
        <v>0</v>
      </c>
      <c r="AO48" s="233">
        <f t="shared" si="275"/>
        <v>173.2</v>
      </c>
      <c r="AP48" s="233">
        <f t="shared" si="275"/>
        <v>0</v>
      </c>
      <c r="AQ48" s="230">
        <f>AP48/AO48</f>
        <v>0</v>
      </c>
      <c r="AR48" s="243" t="s">
        <v>507</v>
      </c>
    </row>
    <row r="49" spans="1:45" ht="338.25" customHeight="1" thickBot="1">
      <c r="A49" s="581"/>
      <c r="B49" s="584"/>
      <c r="C49" s="566"/>
      <c r="D49" s="380" t="s">
        <v>284</v>
      </c>
      <c r="E49" s="233">
        <f t="shared" si="286"/>
        <v>595623.19999999995</v>
      </c>
      <c r="F49" s="233">
        <f t="shared" si="286"/>
        <v>257490.10000000003</v>
      </c>
      <c r="G49" s="381">
        <f t="shared" si="276"/>
        <v>0.43230367789568985</v>
      </c>
      <c r="H49" s="233">
        <f t="shared" si="264"/>
        <v>14404.1</v>
      </c>
      <c r="I49" s="233">
        <f t="shared" si="264"/>
        <v>14404.1</v>
      </c>
      <c r="J49" s="229">
        <f t="shared" ref="J49" si="288">I49/H49</f>
        <v>1</v>
      </c>
      <c r="K49" s="233">
        <f>K56+K64+K113+K176</f>
        <v>22561.5</v>
      </c>
      <c r="L49" s="233">
        <f>L56+L64+L113+L176</f>
        <v>22561.5</v>
      </c>
      <c r="M49" s="229">
        <f>L49/K49</f>
        <v>1</v>
      </c>
      <c r="N49" s="233">
        <f t="shared" si="266"/>
        <v>120485.5</v>
      </c>
      <c r="O49" s="233">
        <f t="shared" si="266"/>
        <v>120485.5</v>
      </c>
      <c r="P49" s="388">
        <f>O49/N49</f>
        <v>1</v>
      </c>
      <c r="Q49" s="233">
        <f t="shared" si="267"/>
        <v>16231.699999999999</v>
      </c>
      <c r="R49" s="233">
        <f t="shared" si="267"/>
        <v>16231.699999999999</v>
      </c>
      <c r="S49" s="407">
        <f>R49/Q49</f>
        <v>1</v>
      </c>
      <c r="T49" s="233">
        <f t="shared" si="268"/>
        <v>19081.600000000002</v>
      </c>
      <c r="U49" s="233">
        <f t="shared" si="268"/>
        <v>19081.600000000002</v>
      </c>
      <c r="V49" s="230">
        <f>U49/T49</f>
        <v>1</v>
      </c>
      <c r="W49" s="233">
        <f t="shared" si="269"/>
        <v>64725.7</v>
      </c>
      <c r="X49" s="233">
        <f t="shared" si="269"/>
        <v>64725.7</v>
      </c>
      <c r="Y49" s="230">
        <f>X49/W49</f>
        <v>1</v>
      </c>
      <c r="Z49" s="233">
        <f t="shared" si="270"/>
        <v>108076.00000000001</v>
      </c>
      <c r="AA49" s="233">
        <f t="shared" si="270"/>
        <v>0</v>
      </c>
      <c r="AB49" s="230">
        <f>AA49/Z49</f>
        <v>0</v>
      </c>
      <c r="AC49" s="233">
        <f t="shared" si="271"/>
        <v>48745.599999999999</v>
      </c>
      <c r="AD49" s="233">
        <f t="shared" si="271"/>
        <v>0</v>
      </c>
      <c r="AE49" s="235">
        <f t="shared" si="282"/>
        <v>0</v>
      </c>
      <c r="AF49" s="233">
        <f t="shared" si="272"/>
        <v>45349.8</v>
      </c>
      <c r="AG49" s="233">
        <f t="shared" si="272"/>
        <v>0</v>
      </c>
      <c r="AH49" s="230">
        <f>AG49/AF49</f>
        <v>0</v>
      </c>
      <c r="AI49" s="377">
        <f t="shared" si="273"/>
        <v>45306</v>
      </c>
      <c r="AJ49" s="377">
        <f t="shared" si="273"/>
        <v>0</v>
      </c>
      <c r="AK49" s="230">
        <f>AJ49/AI49</f>
        <v>0</v>
      </c>
      <c r="AL49" s="377">
        <f t="shared" si="274"/>
        <v>45306</v>
      </c>
      <c r="AM49" s="377">
        <f t="shared" si="274"/>
        <v>0</v>
      </c>
      <c r="AN49" s="230">
        <f>AM49/AL49</f>
        <v>0</v>
      </c>
      <c r="AO49" s="377">
        <f t="shared" si="275"/>
        <v>45349.7</v>
      </c>
      <c r="AP49" s="377">
        <f t="shared" si="275"/>
        <v>0</v>
      </c>
      <c r="AQ49" s="230">
        <f>AP49/AO49</f>
        <v>0</v>
      </c>
      <c r="AR49" s="439" t="s">
        <v>508</v>
      </c>
    </row>
    <row r="50" spans="1:45" ht="114.75" customHeight="1">
      <c r="A50" s="581"/>
      <c r="B50" s="584"/>
      <c r="C50" s="566"/>
      <c r="D50" s="375" t="s">
        <v>292</v>
      </c>
      <c r="E50" s="225">
        <f t="shared" si="286"/>
        <v>0</v>
      </c>
      <c r="F50" s="225">
        <f t="shared" ref="F50:F52" si="289">I50+L50+O50+R50+U50+X50+AA50+AD50+AG50+AJ50+AM50+AP50</f>
        <v>0</v>
      </c>
      <c r="G50" s="235" t="e">
        <f t="shared" si="276"/>
        <v>#DIV/0!</v>
      </c>
      <c r="H50" s="233">
        <f t="shared" ref="H50:I52" si="290">H58+H65+H114+H177</f>
        <v>0</v>
      </c>
      <c r="I50" s="233">
        <f t="shared" si="290"/>
        <v>0</v>
      </c>
      <c r="J50" s="235" t="e">
        <f t="shared" si="93"/>
        <v>#DIV/0!</v>
      </c>
      <c r="K50" s="233">
        <f t="shared" ref="K50:L52" si="291">K58+K65+K114+K177</f>
        <v>0</v>
      </c>
      <c r="L50" s="233">
        <f t="shared" si="291"/>
        <v>0</v>
      </c>
      <c r="M50" s="235" t="e">
        <f t="shared" ref="M50:M52" si="292">L50/K50*100</f>
        <v>#DIV/0!</v>
      </c>
      <c r="N50" s="233">
        <f t="shared" ref="N50:O52" si="293">N58+N65+N114+N177</f>
        <v>0</v>
      </c>
      <c r="O50" s="233">
        <f t="shared" si="293"/>
        <v>0</v>
      </c>
      <c r="P50" s="235" t="e">
        <f t="shared" si="277"/>
        <v>#DIV/0!</v>
      </c>
      <c r="Q50" s="233">
        <f t="shared" ref="Q50:R52" si="294">Q58+Q65+Q114+Q177</f>
        <v>0</v>
      </c>
      <c r="R50" s="233">
        <f t="shared" si="294"/>
        <v>0</v>
      </c>
      <c r="S50" s="235" t="e">
        <f t="shared" si="278"/>
        <v>#DIV/0!</v>
      </c>
      <c r="T50" s="233">
        <f t="shared" ref="T50:U52" si="295">T58+T65+T114+T177</f>
        <v>0</v>
      </c>
      <c r="U50" s="233">
        <f t="shared" si="295"/>
        <v>0</v>
      </c>
      <c r="V50" s="235" t="e">
        <f t="shared" si="279"/>
        <v>#DIV/0!</v>
      </c>
      <c r="W50" s="233">
        <f t="shared" ref="W50:X52" si="296">W58+W65+W114+W177</f>
        <v>0</v>
      </c>
      <c r="X50" s="233">
        <f t="shared" si="296"/>
        <v>0</v>
      </c>
      <c r="Y50" s="235" t="e">
        <f t="shared" si="280"/>
        <v>#DIV/0!</v>
      </c>
      <c r="Z50" s="233">
        <f t="shared" ref="Z50:AA52" si="297">Z58+Z65+Z114+Z177</f>
        <v>0</v>
      </c>
      <c r="AA50" s="233">
        <f t="shared" si="297"/>
        <v>0</v>
      </c>
      <c r="AB50" s="235" t="e">
        <f t="shared" si="281"/>
        <v>#DIV/0!</v>
      </c>
      <c r="AC50" s="233">
        <f t="shared" ref="AC50:AD52" si="298">AC58+AC65+AC114+AC177</f>
        <v>0</v>
      </c>
      <c r="AD50" s="233">
        <f t="shared" si="298"/>
        <v>0</v>
      </c>
      <c r="AE50" s="235" t="e">
        <f t="shared" si="282"/>
        <v>#DIV/0!</v>
      </c>
      <c r="AF50" s="233">
        <f t="shared" ref="AF50:AG52" si="299">AF58+AF65+AF114+AF177</f>
        <v>0</v>
      </c>
      <c r="AG50" s="233">
        <f t="shared" si="299"/>
        <v>0</v>
      </c>
      <c r="AH50" s="235" t="e">
        <f t="shared" si="283"/>
        <v>#DIV/0!</v>
      </c>
      <c r="AI50" s="233">
        <f t="shared" ref="AI50:AJ52" si="300">AI58+AI65+AI114+AI177</f>
        <v>0</v>
      </c>
      <c r="AJ50" s="233">
        <f t="shared" si="300"/>
        <v>0</v>
      </c>
      <c r="AK50" s="235" t="e">
        <f t="shared" si="284"/>
        <v>#DIV/0!</v>
      </c>
      <c r="AL50" s="233">
        <f t="shared" ref="AL50:AM52" si="301">AL58+AL65+AL114+AL177</f>
        <v>0</v>
      </c>
      <c r="AM50" s="233">
        <f t="shared" si="301"/>
        <v>0</v>
      </c>
      <c r="AN50" s="235" t="e">
        <f t="shared" si="285"/>
        <v>#DIV/0!</v>
      </c>
      <c r="AO50" s="233">
        <f t="shared" ref="AO50:AP52" si="302">AO58+AO65+AO114+AO177</f>
        <v>0</v>
      </c>
      <c r="AP50" s="233">
        <f t="shared" si="302"/>
        <v>0</v>
      </c>
      <c r="AQ50" s="235" t="e">
        <f t="shared" ref="AQ50:AQ52" si="303">AP50/AO50*100</f>
        <v>#DIV/0!</v>
      </c>
      <c r="AR50" s="243"/>
    </row>
    <row r="51" spans="1:45" ht="114.75" customHeight="1">
      <c r="A51" s="581"/>
      <c r="B51" s="584"/>
      <c r="C51" s="566"/>
      <c r="D51" s="232" t="s">
        <v>285</v>
      </c>
      <c r="E51" s="233">
        <f t="shared" si="286"/>
        <v>0</v>
      </c>
      <c r="F51" s="233">
        <f t="shared" si="289"/>
        <v>0</v>
      </c>
      <c r="G51" s="235" t="e">
        <f t="shared" si="276"/>
        <v>#DIV/0!</v>
      </c>
      <c r="H51" s="233">
        <f t="shared" si="290"/>
        <v>0</v>
      </c>
      <c r="I51" s="233">
        <f t="shared" si="290"/>
        <v>0</v>
      </c>
      <c r="J51" s="235" t="e">
        <f t="shared" si="93"/>
        <v>#DIV/0!</v>
      </c>
      <c r="K51" s="233">
        <f t="shared" si="291"/>
        <v>0</v>
      </c>
      <c r="L51" s="233">
        <f t="shared" si="291"/>
        <v>0</v>
      </c>
      <c r="M51" s="235" t="e">
        <f t="shared" si="292"/>
        <v>#DIV/0!</v>
      </c>
      <c r="N51" s="233">
        <f t="shared" si="293"/>
        <v>0</v>
      </c>
      <c r="O51" s="233">
        <f t="shared" si="293"/>
        <v>0</v>
      </c>
      <c r="P51" s="235" t="e">
        <f t="shared" si="277"/>
        <v>#DIV/0!</v>
      </c>
      <c r="Q51" s="233">
        <f t="shared" si="294"/>
        <v>0</v>
      </c>
      <c r="R51" s="233">
        <f t="shared" si="294"/>
        <v>0</v>
      </c>
      <c r="S51" s="235" t="e">
        <f t="shared" si="278"/>
        <v>#DIV/0!</v>
      </c>
      <c r="T51" s="233">
        <f t="shared" si="295"/>
        <v>0</v>
      </c>
      <c r="U51" s="233">
        <f t="shared" si="295"/>
        <v>0</v>
      </c>
      <c r="V51" s="235" t="e">
        <f t="shared" si="279"/>
        <v>#DIV/0!</v>
      </c>
      <c r="W51" s="233">
        <f t="shared" si="296"/>
        <v>0</v>
      </c>
      <c r="X51" s="233">
        <f t="shared" si="296"/>
        <v>0</v>
      </c>
      <c r="Y51" s="235" t="e">
        <f t="shared" si="280"/>
        <v>#DIV/0!</v>
      </c>
      <c r="Z51" s="233">
        <f t="shared" si="297"/>
        <v>0</v>
      </c>
      <c r="AA51" s="233">
        <f t="shared" si="297"/>
        <v>0</v>
      </c>
      <c r="AB51" s="235" t="e">
        <f t="shared" si="281"/>
        <v>#DIV/0!</v>
      </c>
      <c r="AC51" s="233">
        <f t="shared" si="298"/>
        <v>0</v>
      </c>
      <c r="AD51" s="233">
        <f t="shared" si="298"/>
        <v>0</v>
      </c>
      <c r="AE51" s="235" t="e">
        <f t="shared" si="282"/>
        <v>#DIV/0!</v>
      </c>
      <c r="AF51" s="233">
        <f t="shared" si="299"/>
        <v>0</v>
      </c>
      <c r="AG51" s="233">
        <f t="shared" si="299"/>
        <v>0</v>
      </c>
      <c r="AH51" s="235" t="e">
        <f t="shared" si="283"/>
        <v>#DIV/0!</v>
      </c>
      <c r="AI51" s="233">
        <f t="shared" si="300"/>
        <v>0</v>
      </c>
      <c r="AJ51" s="233">
        <f t="shared" si="300"/>
        <v>0</v>
      </c>
      <c r="AK51" s="235" t="e">
        <f t="shared" si="284"/>
        <v>#DIV/0!</v>
      </c>
      <c r="AL51" s="233">
        <f t="shared" si="301"/>
        <v>0</v>
      </c>
      <c r="AM51" s="233">
        <f t="shared" si="301"/>
        <v>0</v>
      </c>
      <c r="AN51" s="235" t="e">
        <f t="shared" si="285"/>
        <v>#DIV/0!</v>
      </c>
      <c r="AO51" s="233">
        <f t="shared" si="302"/>
        <v>0</v>
      </c>
      <c r="AP51" s="233">
        <f t="shared" si="302"/>
        <v>0</v>
      </c>
      <c r="AQ51" s="235" t="e">
        <f t="shared" si="303"/>
        <v>#DIV/0!</v>
      </c>
      <c r="AR51" s="243"/>
    </row>
    <row r="52" spans="1:45" ht="221.25" customHeight="1" thickBot="1">
      <c r="A52" s="582"/>
      <c r="B52" s="585"/>
      <c r="C52" s="567"/>
      <c r="D52" s="268" t="s">
        <v>43</v>
      </c>
      <c r="E52" s="245">
        <f t="shared" si="286"/>
        <v>0</v>
      </c>
      <c r="F52" s="245">
        <f t="shared" si="289"/>
        <v>0</v>
      </c>
      <c r="G52" s="271" t="e">
        <f t="shared" si="276"/>
        <v>#DIV/0!</v>
      </c>
      <c r="H52" s="245">
        <f t="shared" si="290"/>
        <v>0</v>
      </c>
      <c r="I52" s="245">
        <f t="shared" si="290"/>
        <v>0</v>
      </c>
      <c r="J52" s="271" t="e">
        <f t="shared" si="93"/>
        <v>#DIV/0!</v>
      </c>
      <c r="K52" s="245">
        <f t="shared" si="291"/>
        <v>0</v>
      </c>
      <c r="L52" s="245">
        <f t="shared" si="291"/>
        <v>0</v>
      </c>
      <c r="M52" s="271" t="e">
        <f t="shared" si="292"/>
        <v>#DIV/0!</v>
      </c>
      <c r="N52" s="245">
        <f t="shared" si="293"/>
        <v>0</v>
      </c>
      <c r="O52" s="245">
        <f t="shared" si="293"/>
        <v>0</v>
      </c>
      <c r="P52" s="271" t="e">
        <f t="shared" si="277"/>
        <v>#DIV/0!</v>
      </c>
      <c r="Q52" s="245">
        <f t="shared" si="294"/>
        <v>0</v>
      </c>
      <c r="R52" s="245">
        <f t="shared" si="294"/>
        <v>0</v>
      </c>
      <c r="S52" s="271" t="e">
        <f t="shared" si="278"/>
        <v>#DIV/0!</v>
      </c>
      <c r="T52" s="245">
        <f t="shared" si="295"/>
        <v>0</v>
      </c>
      <c r="U52" s="245">
        <f t="shared" si="295"/>
        <v>0</v>
      </c>
      <c r="V52" s="271" t="e">
        <f t="shared" si="279"/>
        <v>#DIV/0!</v>
      </c>
      <c r="W52" s="245">
        <f t="shared" si="296"/>
        <v>0</v>
      </c>
      <c r="X52" s="245">
        <f t="shared" si="296"/>
        <v>0</v>
      </c>
      <c r="Y52" s="271" t="e">
        <f t="shared" si="280"/>
        <v>#DIV/0!</v>
      </c>
      <c r="Z52" s="245">
        <f t="shared" si="297"/>
        <v>0</v>
      </c>
      <c r="AA52" s="245">
        <f t="shared" si="297"/>
        <v>0</v>
      </c>
      <c r="AB52" s="271" t="e">
        <f t="shared" si="281"/>
        <v>#DIV/0!</v>
      </c>
      <c r="AC52" s="245">
        <f t="shared" si="298"/>
        <v>0</v>
      </c>
      <c r="AD52" s="245">
        <f t="shared" si="298"/>
        <v>0</v>
      </c>
      <c r="AE52" s="271" t="e">
        <f t="shared" si="282"/>
        <v>#DIV/0!</v>
      </c>
      <c r="AF52" s="245">
        <f t="shared" si="299"/>
        <v>0</v>
      </c>
      <c r="AG52" s="245">
        <f t="shared" si="299"/>
        <v>0</v>
      </c>
      <c r="AH52" s="271" t="e">
        <f t="shared" si="283"/>
        <v>#DIV/0!</v>
      </c>
      <c r="AI52" s="245">
        <f t="shared" si="300"/>
        <v>0</v>
      </c>
      <c r="AJ52" s="245">
        <f t="shared" si="300"/>
        <v>0</v>
      </c>
      <c r="AK52" s="271" t="e">
        <f t="shared" si="284"/>
        <v>#DIV/0!</v>
      </c>
      <c r="AL52" s="245">
        <f t="shared" si="301"/>
        <v>0</v>
      </c>
      <c r="AM52" s="245">
        <f t="shared" si="301"/>
        <v>0</v>
      </c>
      <c r="AN52" s="271" t="e">
        <f t="shared" si="285"/>
        <v>#DIV/0!</v>
      </c>
      <c r="AO52" s="245">
        <f t="shared" si="302"/>
        <v>0</v>
      </c>
      <c r="AP52" s="245">
        <f t="shared" si="302"/>
        <v>0</v>
      </c>
      <c r="AQ52" s="271" t="e">
        <f t="shared" si="303"/>
        <v>#DIV/0!</v>
      </c>
      <c r="AR52" s="248"/>
    </row>
    <row r="53" spans="1:45" ht="114.75" customHeight="1">
      <c r="A53" s="644" t="s">
        <v>298</v>
      </c>
      <c r="B53" s="604" t="s">
        <v>297</v>
      </c>
      <c r="C53" s="583"/>
      <c r="D53" s="249" t="s">
        <v>41</v>
      </c>
      <c r="E53" s="225">
        <f>H53+K53+N53+Q53+T53+W53+Z53+AC53+AF53+AI53+AL53+AO53</f>
        <v>535562.49999999988</v>
      </c>
      <c r="F53" s="225">
        <f>I53+L53+O53+R53+U53+X53+AA53+AD53+AG53+AJ53+AM53+AP53</f>
        <v>244303.2</v>
      </c>
      <c r="G53" s="261">
        <f>F53/E53</f>
        <v>0.4561618858676626</v>
      </c>
      <c r="H53" s="225">
        <f>H54+H55+H56+H58+H59+H60</f>
        <v>14404.1</v>
      </c>
      <c r="I53" s="225">
        <f>I54+I55+I56+I58+I59+I60</f>
        <v>14404.1</v>
      </c>
      <c r="J53" s="230">
        <f>I53/H53</f>
        <v>1</v>
      </c>
      <c r="K53" s="225">
        <f>K54+K55+K56+K58+K59+K60</f>
        <v>20097.599999999999</v>
      </c>
      <c r="L53" s="225">
        <f>L54+L55+L56+L58+L59+L60</f>
        <v>20097.599999999999</v>
      </c>
      <c r="M53" s="230">
        <f>L53/K53</f>
        <v>1</v>
      </c>
      <c r="N53" s="225">
        <f>N54+N55+N56+N58+N59+N60</f>
        <v>117008.2</v>
      </c>
      <c r="O53" s="225">
        <f>O54+O55+O56+O58+O59+O60</f>
        <v>117008.2</v>
      </c>
      <c r="P53" s="230">
        <f>O53/N53</f>
        <v>1</v>
      </c>
      <c r="Q53" s="225">
        <f>Q54+Q55+Q56+Q58+Q59+Q60</f>
        <v>13849.9</v>
      </c>
      <c r="R53" s="225">
        <f>R54+R55+R56+R58+R59+R60</f>
        <v>13849.9</v>
      </c>
      <c r="S53" s="230">
        <f>R53/Q53</f>
        <v>1</v>
      </c>
      <c r="T53" s="225">
        <f>T54+T55+T56+T58+T59+T60</f>
        <v>17468.2</v>
      </c>
      <c r="U53" s="225">
        <f>U54+U55+U56+U58+U59+U60</f>
        <v>17468.2</v>
      </c>
      <c r="V53" s="230">
        <f>U53/T53</f>
        <v>1</v>
      </c>
      <c r="W53" s="225">
        <f>W54+W55+W56+W58+W59+W60</f>
        <v>61475.199999999997</v>
      </c>
      <c r="X53" s="225">
        <f>X54+X55+X56+X58+X59+X60</f>
        <v>61475.199999999997</v>
      </c>
      <c r="Y53" s="230">
        <f>X53/W53</f>
        <v>1</v>
      </c>
      <c r="Z53" s="225">
        <f>Z54+Z55+Z56+Z58+Z59+Z60</f>
        <v>90111.3</v>
      </c>
      <c r="AA53" s="225">
        <f>AA54+AA55+AA56+AA58+AA59+AA60</f>
        <v>0</v>
      </c>
      <c r="AB53" s="230">
        <f>AA53/Z53</f>
        <v>0</v>
      </c>
      <c r="AC53" s="225">
        <f>AC54+AC55+AC56+AC58+AC59+AC60</f>
        <v>40229.599999999999</v>
      </c>
      <c r="AD53" s="225">
        <f>AD54+AD55+AD56+AD58+AD59+AD60</f>
        <v>0</v>
      </c>
      <c r="AE53" s="230">
        <f>AD53/AC53</f>
        <v>0</v>
      </c>
      <c r="AF53" s="225">
        <f>AF54+AF55+AF56+AF58+AF59+AF60</f>
        <v>40229.599999999999</v>
      </c>
      <c r="AG53" s="225">
        <f>AG54+AG55+AG56+AG58+AG59+AG60</f>
        <v>0</v>
      </c>
      <c r="AH53" s="230">
        <f>AG53/AF53</f>
        <v>0</v>
      </c>
      <c r="AI53" s="225">
        <f>AI54+AI55+AI56+AI58+AI59+AI60</f>
        <v>40229.599999999999</v>
      </c>
      <c r="AJ53" s="225">
        <f>AJ54+AJ55+AJ56+AJ58+AJ59+AJ60</f>
        <v>0</v>
      </c>
      <c r="AK53" s="230">
        <f t="shared" si="284"/>
        <v>0</v>
      </c>
      <c r="AL53" s="225">
        <f>AL54+AL55+AL56+AL58+AL59+AL60</f>
        <v>40229.599999999999</v>
      </c>
      <c r="AM53" s="225">
        <f>AM54+AM55+AM56+AM58+AM59+AM60</f>
        <v>0</v>
      </c>
      <c r="AN53" s="230">
        <f t="shared" ref="AN53" si="304">AM53/AL53</f>
        <v>0</v>
      </c>
      <c r="AO53" s="225">
        <f>AO54+AO55+AO56+AO58+AO59+AO60</f>
        <v>40229.599999999999</v>
      </c>
      <c r="AP53" s="225">
        <f>AP54+AP55+AP56+AP58+AP59+AP60</f>
        <v>0</v>
      </c>
      <c r="AQ53" s="230">
        <f t="shared" ref="AQ53" si="305">AP53/AO53</f>
        <v>0</v>
      </c>
      <c r="AR53" s="295" t="s">
        <v>509</v>
      </c>
    </row>
    <row r="54" spans="1:45" ht="114.75" customHeight="1">
      <c r="A54" s="645"/>
      <c r="B54" s="606"/>
      <c r="C54" s="584"/>
      <c r="D54" s="264" t="s">
        <v>37</v>
      </c>
      <c r="E54" s="233">
        <f>H54+K54+N54+Q54+T54+W54+Z54+AC54+AF54+AI54+AL54+AO54</f>
        <v>0</v>
      </c>
      <c r="F54" s="233">
        <f>I54+L54+O54+R54+U54+X54+AA54+AD54+AG54+AJ54+AM54+AP54</f>
        <v>0</v>
      </c>
      <c r="G54" s="226" t="e">
        <f t="shared" ref="G54:G60" si="306">F54/E54</f>
        <v>#DIV/0!</v>
      </c>
      <c r="H54" s="233"/>
      <c r="I54" s="233"/>
      <c r="J54" s="235" t="e">
        <f t="shared" si="93"/>
        <v>#DIV/0!</v>
      </c>
      <c r="K54" s="233"/>
      <c r="L54" s="233"/>
      <c r="M54" s="235" t="e">
        <f t="shared" ref="M54:M60" si="307">L54/K54*100</f>
        <v>#DIV/0!</v>
      </c>
      <c r="N54" s="233"/>
      <c r="O54" s="233"/>
      <c r="P54" s="235" t="e">
        <f t="shared" ref="P54:P60" si="308">O54/N54*100</f>
        <v>#DIV/0!</v>
      </c>
      <c r="Q54" s="233"/>
      <c r="R54" s="233"/>
      <c r="S54" s="235" t="e">
        <f t="shared" ref="S54:S60" si="309">R54/Q54*100</f>
        <v>#DIV/0!</v>
      </c>
      <c r="T54" s="233"/>
      <c r="U54" s="233"/>
      <c r="V54" s="235" t="e">
        <f t="shared" ref="V54:V60" si="310">U54/T54*100</f>
        <v>#DIV/0!</v>
      </c>
      <c r="W54" s="233"/>
      <c r="X54" s="233"/>
      <c r="Y54" s="235" t="e">
        <f t="shared" ref="Y54:Y60" si="311">X54/W54*100</f>
        <v>#DIV/0!</v>
      </c>
      <c r="Z54" s="233"/>
      <c r="AA54" s="233"/>
      <c r="AB54" s="235" t="e">
        <f t="shared" ref="AB54:AB60" si="312">AA54/Z54*100</f>
        <v>#DIV/0!</v>
      </c>
      <c r="AC54" s="233"/>
      <c r="AD54" s="233"/>
      <c r="AE54" s="235" t="e">
        <f t="shared" ref="AE54:AE60" si="313">AD54/AC54*100</f>
        <v>#DIV/0!</v>
      </c>
      <c r="AF54" s="233"/>
      <c r="AG54" s="233"/>
      <c r="AH54" s="235" t="e">
        <f t="shared" ref="AH54:AH60" si="314">AG54/AF54*100</f>
        <v>#DIV/0!</v>
      </c>
      <c r="AI54" s="233">
        <f t="shared" ref="AI54:AJ54" si="315">AI251</f>
        <v>0</v>
      </c>
      <c r="AJ54" s="233">
        <f t="shared" si="315"/>
        <v>0</v>
      </c>
      <c r="AK54" s="235" t="e">
        <f t="shared" ref="AK54:AK61" si="316">AJ54/AI54</f>
        <v>#DIV/0!</v>
      </c>
      <c r="AL54" s="233">
        <f t="shared" ref="AL54:AM54" si="317">AL251</f>
        <v>0</v>
      </c>
      <c r="AM54" s="233">
        <f t="shared" si="317"/>
        <v>0</v>
      </c>
      <c r="AN54" s="235" t="e">
        <f t="shared" ref="AN54:AN60" si="318">AM54/AL54*100</f>
        <v>#DIV/0!</v>
      </c>
      <c r="AO54" s="233">
        <f>AO251</f>
        <v>0</v>
      </c>
      <c r="AP54" s="233">
        <f>AP251</f>
        <v>0</v>
      </c>
      <c r="AQ54" s="235" t="e">
        <f t="shared" ref="AQ54:AQ60" si="319">AP54/AO54*100</f>
        <v>#DIV/0!</v>
      </c>
      <c r="AR54" s="281"/>
    </row>
    <row r="55" spans="1:45" ht="114.75" customHeight="1">
      <c r="A55" s="645"/>
      <c r="B55" s="606"/>
      <c r="C55" s="584"/>
      <c r="D55" s="232" t="s">
        <v>2</v>
      </c>
      <c r="E55" s="233">
        <f t="shared" ref="E55:E60" si="320">H55+K55+N55+Q55+T55+W55+Z55+AC55+AF55+AI55+AL55+AO55</f>
        <v>0</v>
      </c>
      <c r="F55" s="233">
        <f t="shared" ref="F55:F60" si="321">I55+L55+O55+R55+U55+X55+AA55+AD55+AG55+AJ55+AM55+AP55</f>
        <v>0</v>
      </c>
      <c r="G55" s="226" t="e">
        <f t="shared" si="306"/>
        <v>#DIV/0!</v>
      </c>
      <c r="H55" s="233"/>
      <c r="I55" s="233"/>
      <c r="J55" s="235" t="e">
        <f t="shared" si="93"/>
        <v>#DIV/0!</v>
      </c>
      <c r="K55" s="233"/>
      <c r="L55" s="233"/>
      <c r="M55" s="235" t="e">
        <f t="shared" si="307"/>
        <v>#DIV/0!</v>
      </c>
      <c r="N55" s="233"/>
      <c r="O55" s="233"/>
      <c r="P55" s="235" t="e">
        <f t="shared" si="308"/>
        <v>#DIV/0!</v>
      </c>
      <c r="Q55" s="233"/>
      <c r="R55" s="233"/>
      <c r="S55" s="235" t="e">
        <f t="shared" si="309"/>
        <v>#DIV/0!</v>
      </c>
      <c r="T55" s="233"/>
      <c r="U55" s="233"/>
      <c r="V55" s="235" t="e">
        <f t="shared" si="310"/>
        <v>#DIV/0!</v>
      </c>
      <c r="W55" s="233"/>
      <c r="X55" s="233"/>
      <c r="Y55" s="235" t="e">
        <f t="shared" si="311"/>
        <v>#DIV/0!</v>
      </c>
      <c r="Z55" s="233"/>
      <c r="AA55" s="233"/>
      <c r="AB55" s="235" t="e">
        <f t="shared" si="312"/>
        <v>#DIV/0!</v>
      </c>
      <c r="AC55" s="233"/>
      <c r="AD55" s="233"/>
      <c r="AE55" s="235" t="e">
        <f t="shared" si="313"/>
        <v>#DIV/0!</v>
      </c>
      <c r="AF55" s="233"/>
      <c r="AG55" s="233"/>
      <c r="AH55" s="235" t="e">
        <f t="shared" si="314"/>
        <v>#DIV/0!</v>
      </c>
      <c r="AI55" s="233">
        <f t="shared" ref="AI55:AJ55" si="322">AI252</f>
        <v>0</v>
      </c>
      <c r="AJ55" s="233">
        <f t="shared" si="322"/>
        <v>0</v>
      </c>
      <c r="AK55" s="235" t="e">
        <f t="shared" si="316"/>
        <v>#DIV/0!</v>
      </c>
      <c r="AL55" s="233">
        <f t="shared" ref="AL55:AM55" si="323">AL252</f>
        <v>0</v>
      </c>
      <c r="AM55" s="233">
        <f t="shared" si="323"/>
        <v>0</v>
      </c>
      <c r="AN55" s="235" t="e">
        <f t="shared" si="318"/>
        <v>#DIV/0!</v>
      </c>
      <c r="AO55" s="233">
        <f t="shared" ref="AO55:AP56" si="324">AO252</f>
        <v>0</v>
      </c>
      <c r="AP55" s="233">
        <f t="shared" si="324"/>
        <v>0</v>
      </c>
      <c r="AQ55" s="235" t="e">
        <f t="shared" si="319"/>
        <v>#DIV/0!</v>
      </c>
      <c r="AR55" s="281"/>
    </row>
    <row r="56" spans="1:45" ht="68.25" customHeight="1">
      <c r="A56" s="645"/>
      <c r="B56" s="606"/>
      <c r="C56" s="584"/>
      <c r="D56" s="708" t="s">
        <v>284</v>
      </c>
      <c r="E56" s="686">
        <f t="shared" si="320"/>
        <v>535562.49999999988</v>
      </c>
      <c r="F56" s="686">
        <f t="shared" si="321"/>
        <v>244303.2</v>
      </c>
      <c r="G56" s="711">
        <f t="shared" si="306"/>
        <v>0.4561618858676626</v>
      </c>
      <c r="H56" s="686">
        <v>14404.1</v>
      </c>
      <c r="I56" s="686">
        <v>14404.1</v>
      </c>
      <c r="J56" s="688">
        <f>I56/H56</f>
        <v>1</v>
      </c>
      <c r="K56" s="686">
        <v>20097.599999999999</v>
      </c>
      <c r="L56" s="686">
        <v>20097.599999999999</v>
      </c>
      <c r="M56" s="688">
        <f>L56/K56</f>
        <v>1</v>
      </c>
      <c r="N56" s="686">
        <v>117008.2</v>
      </c>
      <c r="O56" s="686">
        <v>117008.2</v>
      </c>
      <c r="P56" s="688">
        <f>O56/N56</f>
        <v>1</v>
      </c>
      <c r="Q56" s="686">
        <v>13849.9</v>
      </c>
      <c r="R56" s="686">
        <v>13849.9</v>
      </c>
      <c r="S56" s="688">
        <f>R56/Q56</f>
        <v>1</v>
      </c>
      <c r="T56" s="686">
        <v>17468.2</v>
      </c>
      <c r="U56" s="686">
        <v>17468.2</v>
      </c>
      <c r="V56" s="688">
        <f>U56/T56</f>
        <v>1</v>
      </c>
      <c r="W56" s="686">
        <v>61475.199999999997</v>
      </c>
      <c r="X56" s="686">
        <v>61475.199999999997</v>
      </c>
      <c r="Y56" s="688">
        <f>X56/W56</f>
        <v>1</v>
      </c>
      <c r="Z56" s="686">
        <v>90111.3</v>
      </c>
      <c r="AA56" s="686"/>
      <c r="AB56" s="703">
        <f t="shared" si="312"/>
        <v>0</v>
      </c>
      <c r="AC56" s="686">
        <v>40229.599999999999</v>
      </c>
      <c r="AD56" s="686"/>
      <c r="AE56" s="688">
        <f>AD56/AC56</f>
        <v>0</v>
      </c>
      <c r="AF56" s="686">
        <v>40229.599999999999</v>
      </c>
      <c r="AG56" s="686"/>
      <c r="AH56" s="688">
        <f>AG56/AF56</f>
        <v>0</v>
      </c>
      <c r="AI56" s="686">
        <v>40229.599999999999</v>
      </c>
      <c r="AJ56" s="686">
        <v>0</v>
      </c>
      <c r="AK56" s="688">
        <f t="shared" si="316"/>
        <v>0</v>
      </c>
      <c r="AL56" s="686">
        <v>40229.599999999999</v>
      </c>
      <c r="AM56" s="686">
        <v>0</v>
      </c>
      <c r="AN56" s="688">
        <f t="shared" ref="AN56" si="325">AM56/AL56</f>
        <v>0</v>
      </c>
      <c r="AO56" s="686">
        <v>40229.599999999999</v>
      </c>
      <c r="AP56" s="686">
        <f t="shared" si="324"/>
        <v>0</v>
      </c>
      <c r="AQ56" s="688">
        <f>AP56/AO56</f>
        <v>0</v>
      </c>
      <c r="AR56" s="705" t="s">
        <v>505</v>
      </c>
    </row>
    <row r="57" spans="1:45" ht="267.75" customHeight="1" thickBot="1">
      <c r="A57" s="645"/>
      <c r="B57" s="606"/>
      <c r="C57" s="584"/>
      <c r="D57" s="709"/>
      <c r="E57" s="710"/>
      <c r="F57" s="710"/>
      <c r="G57" s="712"/>
      <c r="H57" s="687"/>
      <c r="I57" s="687"/>
      <c r="J57" s="689"/>
      <c r="K57" s="687"/>
      <c r="L57" s="687"/>
      <c r="M57" s="689"/>
      <c r="N57" s="687"/>
      <c r="O57" s="687"/>
      <c r="P57" s="689"/>
      <c r="Q57" s="687"/>
      <c r="R57" s="687"/>
      <c r="S57" s="689"/>
      <c r="T57" s="687"/>
      <c r="U57" s="687"/>
      <c r="V57" s="689"/>
      <c r="W57" s="687"/>
      <c r="X57" s="687"/>
      <c r="Y57" s="689"/>
      <c r="Z57" s="687"/>
      <c r="AA57" s="687"/>
      <c r="AB57" s="704"/>
      <c r="AC57" s="687"/>
      <c r="AD57" s="687"/>
      <c r="AE57" s="689"/>
      <c r="AF57" s="687"/>
      <c r="AG57" s="687"/>
      <c r="AH57" s="689"/>
      <c r="AI57" s="687"/>
      <c r="AJ57" s="687"/>
      <c r="AK57" s="689"/>
      <c r="AL57" s="687"/>
      <c r="AM57" s="687"/>
      <c r="AN57" s="689"/>
      <c r="AO57" s="687"/>
      <c r="AP57" s="687"/>
      <c r="AQ57" s="689"/>
      <c r="AR57" s="706"/>
    </row>
    <row r="58" spans="1:45" ht="114.75" customHeight="1">
      <c r="A58" s="645"/>
      <c r="B58" s="606"/>
      <c r="C58" s="584"/>
      <c r="D58" s="232" t="s">
        <v>292</v>
      </c>
      <c r="E58" s="225">
        <f t="shared" si="320"/>
        <v>0</v>
      </c>
      <c r="F58" s="225">
        <f t="shared" si="321"/>
        <v>0</v>
      </c>
      <c r="G58" s="226" t="e">
        <f t="shared" si="306"/>
        <v>#DIV/0!</v>
      </c>
      <c r="H58" s="233"/>
      <c r="I58" s="233"/>
      <c r="J58" s="235" t="e">
        <f t="shared" si="93"/>
        <v>#DIV/0!</v>
      </c>
      <c r="K58" s="233"/>
      <c r="L58" s="233"/>
      <c r="M58" s="235" t="e">
        <f t="shared" si="307"/>
        <v>#DIV/0!</v>
      </c>
      <c r="N58" s="233"/>
      <c r="O58" s="233"/>
      <c r="P58" s="235" t="e">
        <f t="shared" si="308"/>
        <v>#DIV/0!</v>
      </c>
      <c r="Q58" s="233"/>
      <c r="R58" s="233"/>
      <c r="S58" s="235" t="e">
        <f t="shared" si="309"/>
        <v>#DIV/0!</v>
      </c>
      <c r="T58" s="233"/>
      <c r="U58" s="233"/>
      <c r="V58" s="235" t="e">
        <f t="shared" si="310"/>
        <v>#DIV/0!</v>
      </c>
      <c r="W58" s="233"/>
      <c r="X58" s="233"/>
      <c r="Y58" s="235" t="e">
        <f t="shared" si="311"/>
        <v>#DIV/0!</v>
      </c>
      <c r="Z58" s="233"/>
      <c r="AA58" s="233"/>
      <c r="AB58" s="235" t="e">
        <f t="shared" si="312"/>
        <v>#DIV/0!</v>
      </c>
      <c r="AC58" s="233"/>
      <c r="AD58" s="233"/>
      <c r="AE58" s="235" t="e">
        <f t="shared" si="313"/>
        <v>#DIV/0!</v>
      </c>
      <c r="AF58" s="233"/>
      <c r="AG58" s="233"/>
      <c r="AH58" s="235" t="e">
        <f t="shared" si="314"/>
        <v>#DIV/0!</v>
      </c>
      <c r="AI58" s="233">
        <f t="shared" ref="AI58:AJ58" si="326">AI254</f>
        <v>0</v>
      </c>
      <c r="AJ58" s="233">
        <f t="shared" si="326"/>
        <v>0</v>
      </c>
      <c r="AK58" s="235" t="e">
        <f t="shared" si="316"/>
        <v>#DIV/0!</v>
      </c>
      <c r="AL58" s="233">
        <f t="shared" ref="AL58:AM58" si="327">AL254</f>
        <v>0</v>
      </c>
      <c r="AM58" s="233">
        <f t="shared" si="327"/>
        <v>0</v>
      </c>
      <c r="AN58" s="235" t="e">
        <f t="shared" si="318"/>
        <v>#DIV/0!</v>
      </c>
      <c r="AO58" s="233">
        <f t="shared" ref="AO58:AP58" si="328">AO254</f>
        <v>0</v>
      </c>
      <c r="AP58" s="233">
        <f t="shared" si="328"/>
        <v>0</v>
      </c>
      <c r="AQ58" s="235" t="e">
        <f t="shared" si="319"/>
        <v>#DIV/0!</v>
      </c>
      <c r="AR58" s="281"/>
    </row>
    <row r="59" spans="1:45" ht="114.75" customHeight="1">
      <c r="A59" s="645"/>
      <c r="B59" s="606"/>
      <c r="C59" s="584"/>
      <c r="D59" s="232" t="s">
        <v>285</v>
      </c>
      <c r="E59" s="233">
        <f t="shared" si="320"/>
        <v>0</v>
      </c>
      <c r="F59" s="233">
        <f t="shared" si="321"/>
        <v>0</v>
      </c>
      <c r="G59" s="226" t="e">
        <f t="shared" si="306"/>
        <v>#DIV/0!</v>
      </c>
      <c r="H59" s="233"/>
      <c r="I59" s="233"/>
      <c r="J59" s="235" t="e">
        <f t="shared" si="93"/>
        <v>#DIV/0!</v>
      </c>
      <c r="K59" s="233"/>
      <c r="L59" s="233"/>
      <c r="M59" s="235" t="e">
        <f t="shared" si="307"/>
        <v>#DIV/0!</v>
      </c>
      <c r="N59" s="233"/>
      <c r="O59" s="233"/>
      <c r="P59" s="235" t="e">
        <f t="shared" si="308"/>
        <v>#DIV/0!</v>
      </c>
      <c r="Q59" s="233"/>
      <c r="R59" s="233"/>
      <c r="S59" s="235" t="e">
        <f t="shared" si="309"/>
        <v>#DIV/0!</v>
      </c>
      <c r="T59" s="233"/>
      <c r="U59" s="233"/>
      <c r="V59" s="235" t="e">
        <f t="shared" si="310"/>
        <v>#DIV/0!</v>
      </c>
      <c r="W59" s="233"/>
      <c r="X59" s="233"/>
      <c r="Y59" s="235" t="e">
        <f t="shared" si="311"/>
        <v>#DIV/0!</v>
      </c>
      <c r="Z59" s="233"/>
      <c r="AA59" s="233"/>
      <c r="AB59" s="235" t="e">
        <f t="shared" si="312"/>
        <v>#DIV/0!</v>
      </c>
      <c r="AC59" s="233"/>
      <c r="AD59" s="233"/>
      <c r="AE59" s="235" t="e">
        <f t="shared" si="313"/>
        <v>#DIV/0!</v>
      </c>
      <c r="AF59" s="233"/>
      <c r="AG59" s="233"/>
      <c r="AH59" s="235" t="e">
        <f t="shared" si="314"/>
        <v>#DIV/0!</v>
      </c>
      <c r="AI59" s="233">
        <f t="shared" ref="AI59:AJ59" si="329">AI255</f>
        <v>0</v>
      </c>
      <c r="AJ59" s="233">
        <f t="shared" si="329"/>
        <v>0</v>
      </c>
      <c r="AK59" s="235" t="e">
        <f t="shared" si="316"/>
        <v>#DIV/0!</v>
      </c>
      <c r="AL59" s="233">
        <f t="shared" ref="AL59:AM59" si="330">AL255</f>
        <v>0</v>
      </c>
      <c r="AM59" s="233">
        <f t="shared" si="330"/>
        <v>0</v>
      </c>
      <c r="AN59" s="235" t="e">
        <f t="shared" si="318"/>
        <v>#DIV/0!</v>
      </c>
      <c r="AO59" s="233">
        <f t="shared" ref="AO59:AP59" si="331">AO255</f>
        <v>0</v>
      </c>
      <c r="AP59" s="233">
        <f t="shared" si="331"/>
        <v>0</v>
      </c>
      <c r="AQ59" s="235" t="e">
        <f t="shared" si="319"/>
        <v>#DIV/0!</v>
      </c>
      <c r="AR59" s="281"/>
    </row>
    <row r="60" spans="1:45" ht="114.75" customHeight="1" thickBot="1">
      <c r="A60" s="646"/>
      <c r="B60" s="607"/>
      <c r="C60" s="585"/>
      <c r="D60" s="268" t="s">
        <v>43</v>
      </c>
      <c r="E60" s="245">
        <f t="shared" si="320"/>
        <v>0</v>
      </c>
      <c r="F60" s="245">
        <f t="shared" si="321"/>
        <v>0</v>
      </c>
      <c r="G60" s="296" t="e">
        <f t="shared" si="306"/>
        <v>#DIV/0!</v>
      </c>
      <c r="H60" s="245"/>
      <c r="I60" s="245"/>
      <c r="J60" s="271" t="e">
        <f t="shared" si="93"/>
        <v>#DIV/0!</v>
      </c>
      <c r="K60" s="245"/>
      <c r="L60" s="245"/>
      <c r="M60" s="271" t="e">
        <f t="shared" si="307"/>
        <v>#DIV/0!</v>
      </c>
      <c r="N60" s="245"/>
      <c r="O60" s="245"/>
      <c r="P60" s="271" t="e">
        <f t="shared" si="308"/>
        <v>#DIV/0!</v>
      </c>
      <c r="Q60" s="245"/>
      <c r="R60" s="245"/>
      <c r="S60" s="271" t="e">
        <f t="shared" si="309"/>
        <v>#DIV/0!</v>
      </c>
      <c r="T60" s="245"/>
      <c r="U60" s="245"/>
      <c r="V60" s="271" t="e">
        <f t="shared" si="310"/>
        <v>#DIV/0!</v>
      </c>
      <c r="W60" s="245"/>
      <c r="X60" s="245"/>
      <c r="Y60" s="271" t="e">
        <f t="shared" si="311"/>
        <v>#DIV/0!</v>
      </c>
      <c r="Z60" s="245"/>
      <c r="AA60" s="245"/>
      <c r="AB60" s="271" t="e">
        <f t="shared" si="312"/>
        <v>#DIV/0!</v>
      </c>
      <c r="AC60" s="245"/>
      <c r="AD60" s="245"/>
      <c r="AE60" s="271" t="e">
        <f t="shared" si="313"/>
        <v>#DIV/0!</v>
      </c>
      <c r="AF60" s="245"/>
      <c r="AG60" s="245"/>
      <c r="AH60" s="271" t="e">
        <f t="shared" si="314"/>
        <v>#DIV/0!</v>
      </c>
      <c r="AI60" s="245">
        <f t="shared" ref="AI60:AJ60" si="332">AI256</f>
        <v>0</v>
      </c>
      <c r="AJ60" s="245">
        <f t="shared" si="332"/>
        <v>0</v>
      </c>
      <c r="AK60" s="271" t="e">
        <f t="shared" si="316"/>
        <v>#DIV/0!</v>
      </c>
      <c r="AL60" s="245">
        <f t="shared" ref="AL60:AM60" si="333">AL256</f>
        <v>0</v>
      </c>
      <c r="AM60" s="245">
        <f t="shared" si="333"/>
        <v>0</v>
      </c>
      <c r="AN60" s="271" t="e">
        <f t="shared" si="318"/>
        <v>#DIV/0!</v>
      </c>
      <c r="AO60" s="245">
        <f t="shared" ref="AO60:AP60" si="334">AO256</f>
        <v>0</v>
      </c>
      <c r="AP60" s="245">
        <f t="shared" si="334"/>
        <v>0</v>
      </c>
      <c r="AQ60" s="271" t="e">
        <f t="shared" si="319"/>
        <v>#DIV/0!</v>
      </c>
      <c r="AR60" s="297"/>
    </row>
    <row r="61" spans="1:45" ht="81.75" customHeight="1">
      <c r="A61" s="580" t="s">
        <v>299</v>
      </c>
      <c r="B61" s="583" t="s">
        <v>439</v>
      </c>
      <c r="C61" s="583"/>
      <c r="D61" s="249" t="s">
        <v>41</v>
      </c>
      <c r="E61" s="225">
        <f>H61+K61+N61+Q61+T61+W61+Z61+AC61+AF61+AI61+AL61+AO61</f>
        <v>58712.900000000009</v>
      </c>
      <c r="F61" s="225">
        <f>I61+L61+O61+R61+U61+X61+AA61+AD61+AG61+AJ61+AM61+AP61</f>
        <v>13099.4</v>
      </c>
      <c r="G61" s="261">
        <f>F61/E61</f>
        <v>0.22310940185206313</v>
      </c>
      <c r="H61" s="225">
        <f>H62+H63+H64+H65+H66+H67</f>
        <v>0</v>
      </c>
      <c r="I61" s="225">
        <f>I62+I63+I64+I65+I66+I67</f>
        <v>0</v>
      </c>
      <c r="J61" s="228" t="e">
        <f t="shared" si="93"/>
        <v>#DIV/0!</v>
      </c>
      <c r="K61" s="225">
        <f>K62+K63+K64+K65+K66+K67</f>
        <v>2420.1999999999998</v>
      </c>
      <c r="L61" s="225">
        <f>L62+L63+L64+L65+L66+L67</f>
        <v>2420.1999999999998</v>
      </c>
      <c r="M61" s="230">
        <f>L61/K61</f>
        <v>1</v>
      </c>
      <c r="N61" s="225">
        <f>N62+N63+N64+N65+N66+N67</f>
        <v>3477.3</v>
      </c>
      <c r="O61" s="225">
        <f>O62+O63+O64+O65+O66+O67</f>
        <v>3477.3</v>
      </c>
      <c r="P61" s="230">
        <f>O61/N61</f>
        <v>1</v>
      </c>
      <c r="Q61" s="225">
        <f>Q62+Q63+Q64+Q65+Q66+Q67</f>
        <v>2338</v>
      </c>
      <c r="R61" s="225">
        <f>R62+R63+R64+R65+R66+R67</f>
        <v>2338</v>
      </c>
      <c r="S61" s="230">
        <f>R61/Q61</f>
        <v>1</v>
      </c>
      <c r="T61" s="225">
        <f>T62+T63+T64+T65+T66+T67</f>
        <v>1613.4</v>
      </c>
      <c r="U61" s="225">
        <f>U62+U63+U64+U65+U66+U67</f>
        <v>1613.4</v>
      </c>
      <c r="V61" s="228">
        <f>U61/T61*100</f>
        <v>100</v>
      </c>
      <c r="W61" s="225">
        <f>W62+W63+W64+W65+W66+W67</f>
        <v>3250.5</v>
      </c>
      <c r="X61" s="225">
        <f>X62+X63+X64+X65+X66+X67</f>
        <v>3250.5</v>
      </c>
      <c r="Y61" s="228">
        <f>X61/W61*100</f>
        <v>100</v>
      </c>
      <c r="Z61" s="225">
        <f t="shared" ref="Z61" si="335">Z62+Z63+Z64+Z65+Z66+Z67</f>
        <v>16791.900000000001</v>
      </c>
      <c r="AA61" s="225">
        <f t="shared" ref="AA61" si="336">AA62+AA63+AA64+AA65+AA66+AA67</f>
        <v>0</v>
      </c>
      <c r="AB61" s="228">
        <f>AA61/Z61*100</f>
        <v>0</v>
      </c>
      <c r="AC61" s="225">
        <f t="shared" ref="AC61" si="337">AC62+AC63+AC64+AC65+AC66+AC67</f>
        <v>8516</v>
      </c>
      <c r="AD61" s="225">
        <f t="shared" ref="AD61" si="338">AD62+AD63+AD64+AD65+AD66+AD67</f>
        <v>0</v>
      </c>
      <c r="AE61" s="228">
        <f>AD61/AC61*100</f>
        <v>0</v>
      </c>
      <c r="AF61" s="225">
        <f t="shared" ref="AF61" si="339">AF62+AF63+AF64+AF65+AF66+AF67</f>
        <v>5076.3999999999996</v>
      </c>
      <c r="AG61" s="225">
        <f t="shared" ref="AG61" si="340">AG62+AG63+AG64+AG65+AG66+AG67</f>
        <v>0</v>
      </c>
      <c r="AH61" s="228">
        <f>AG61/AF61*100</f>
        <v>0</v>
      </c>
      <c r="AI61" s="225">
        <f>AI62+AI63+AI64</f>
        <v>5076.3999999999996</v>
      </c>
      <c r="AJ61" s="225">
        <f>AJ62+AJ63+AJ64</f>
        <v>0</v>
      </c>
      <c r="AK61" s="230">
        <f t="shared" si="316"/>
        <v>0</v>
      </c>
      <c r="AL61" s="225">
        <f>AL62+AL63+AL64</f>
        <v>5076.3999999999996</v>
      </c>
      <c r="AM61" s="225">
        <f t="shared" ref="AM61" si="341">AM62+AM63+AM64+AM65+AM66+AM67</f>
        <v>0</v>
      </c>
      <c r="AN61" s="230">
        <f t="shared" ref="AN61" si="342">AM61/AL61</f>
        <v>0</v>
      </c>
      <c r="AO61" s="225">
        <f>AO62+AO63+AO64</f>
        <v>5076.3999999999996</v>
      </c>
      <c r="AP61" s="225">
        <f>AP62+AP63+AP64+AP65+AP66+AP67</f>
        <v>0</v>
      </c>
      <c r="AQ61" s="230">
        <f t="shared" ref="AQ61" si="343">AP61/AO61</f>
        <v>0</v>
      </c>
      <c r="AR61" s="298" t="s">
        <v>511</v>
      </c>
      <c r="AS61" s="167"/>
    </row>
    <row r="62" spans="1:45" ht="114.75" customHeight="1">
      <c r="A62" s="581"/>
      <c r="B62" s="584"/>
      <c r="C62" s="584"/>
      <c r="D62" s="264" t="s">
        <v>37</v>
      </c>
      <c r="E62" s="233">
        <f>H62+K62+N62+Q62+T62+W62+Z62+AC62+AF62+AI62+AL62+AO62</f>
        <v>0</v>
      </c>
      <c r="F62" s="233">
        <f>I62+L62+O62+R62+U62+X62+AA62+AD62+AG62+AJ62+AM62+AP62</f>
        <v>0</v>
      </c>
      <c r="G62" s="233" t="e">
        <f t="shared" ref="G62:AN67" si="344">G69+G76+G83+G90+G97+G104</f>
        <v>#DIV/0!</v>
      </c>
      <c r="H62" s="233">
        <f t="shared" si="344"/>
        <v>0</v>
      </c>
      <c r="I62" s="233">
        <f t="shared" si="344"/>
        <v>0</v>
      </c>
      <c r="J62" s="233" t="e">
        <f t="shared" si="344"/>
        <v>#DIV/0!</v>
      </c>
      <c r="K62" s="233">
        <f t="shared" si="344"/>
        <v>0</v>
      </c>
      <c r="L62" s="233">
        <f t="shared" si="344"/>
        <v>0</v>
      </c>
      <c r="M62" s="233" t="e">
        <f t="shared" si="344"/>
        <v>#DIV/0!</v>
      </c>
      <c r="N62" s="233">
        <f t="shared" si="344"/>
        <v>0</v>
      </c>
      <c r="O62" s="233">
        <f t="shared" si="344"/>
        <v>0</v>
      </c>
      <c r="P62" s="233" t="e">
        <f t="shared" si="344"/>
        <v>#DIV/0!</v>
      </c>
      <c r="Q62" s="233">
        <f t="shared" si="344"/>
        <v>0</v>
      </c>
      <c r="R62" s="233">
        <f t="shared" si="344"/>
        <v>0</v>
      </c>
      <c r="S62" s="233" t="e">
        <f t="shared" si="344"/>
        <v>#DIV/0!</v>
      </c>
      <c r="T62" s="233">
        <f t="shared" si="344"/>
        <v>0</v>
      </c>
      <c r="U62" s="233">
        <f t="shared" si="344"/>
        <v>0</v>
      </c>
      <c r="V62" s="233" t="e">
        <f t="shared" si="344"/>
        <v>#DIV/0!</v>
      </c>
      <c r="W62" s="233">
        <f t="shared" si="344"/>
        <v>0</v>
      </c>
      <c r="X62" s="233">
        <f t="shared" si="344"/>
        <v>0</v>
      </c>
      <c r="Y62" s="233" t="e">
        <f t="shared" si="344"/>
        <v>#DIV/0!</v>
      </c>
      <c r="Z62" s="233">
        <f t="shared" si="344"/>
        <v>0</v>
      </c>
      <c r="AA62" s="233">
        <f t="shared" si="344"/>
        <v>0</v>
      </c>
      <c r="AB62" s="233" t="e">
        <f t="shared" si="344"/>
        <v>#DIV/0!</v>
      </c>
      <c r="AC62" s="233">
        <f t="shared" si="344"/>
        <v>0</v>
      </c>
      <c r="AD62" s="233">
        <f t="shared" si="344"/>
        <v>0</v>
      </c>
      <c r="AE62" s="233" t="e">
        <f t="shared" si="344"/>
        <v>#DIV/0!</v>
      </c>
      <c r="AF62" s="233">
        <f t="shared" si="344"/>
        <v>0</v>
      </c>
      <c r="AG62" s="233">
        <f t="shared" si="344"/>
        <v>0</v>
      </c>
      <c r="AH62" s="233" t="e">
        <f t="shared" si="344"/>
        <v>#DIV/0!</v>
      </c>
      <c r="AI62" s="233">
        <f t="shared" si="344"/>
        <v>0</v>
      </c>
      <c r="AJ62" s="233">
        <f t="shared" si="344"/>
        <v>0</v>
      </c>
      <c r="AK62" s="233" t="e">
        <f t="shared" si="344"/>
        <v>#DIV/0!</v>
      </c>
      <c r="AL62" s="233">
        <f t="shared" si="344"/>
        <v>0</v>
      </c>
      <c r="AM62" s="233">
        <f t="shared" si="344"/>
        <v>0</v>
      </c>
      <c r="AN62" s="233" t="e">
        <f t="shared" si="344"/>
        <v>#DIV/0!</v>
      </c>
      <c r="AO62" s="233">
        <f t="shared" ref="AO62:AQ62" si="345">AO69+AO76+AO83+AO90+AO97+AO104</f>
        <v>0</v>
      </c>
      <c r="AP62" s="233">
        <f t="shared" si="345"/>
        <v>0</v>
      </c>
      <c r="AQ62" s="233" t="e">
        <f t="shared" si="345"/>
        <v>#DIV/0!</v>
      </c>
      <c r="AR62" s="236"/>
      <c r="AS62" s="168"/>
    </row>
    <row r="63" spans="1:45" ht="114.75" customHeight="1">
      <c r="A63" s="581"/>
      <c r="B63" s="584"/>
      <c r="C63" s="584"/>
      <c r="D63" s="232" t="s">
        <v>2</v>
      </c>
      <c r="E63" s="233">
        <f t="shared" ref="E63:E67" si="346">H63+K63+N63+Q63+T63+W63+Z63+AC63+AF63+AI63+AL63+AO63</f>
        <v>0</v>
      </c>
      <c r="F63" s="233">
        <f t="shared" ref="F63:F67" si="347">I63+L63+O63+R63+U63+X63+AA63+AD63+AG63+AJ63+AM63+AP63</f>
        <v>0</v>
      </c>
      <c r="G63" s="229" t="e">
        <f t="shared" ref="G63" si="348">F63/E63</f>
        <v>#DIV/0!</v>
      </c>
      <c r="H63" s="233">
        <f t="shared" ref="G63:T67" si="349">H70+H77+H84+H91+H98+H105</f>
        <v>0</v>
      </c>
      <c r="I63" s="233">
        <f t="shared" si="349"/>
        <v>0</v>
      </c>
      <c r="J63" s="233" t="e">
        <f t="shared" si="349"/>
        <v>#DIV/0!</v>
      </c>
      <c r="K63" s="233">
        <f t="shared" si="349"/>
        <v>0</v>
      </c>
      <c r="L63" s="233">
        <f t="shared" si="349"/>
        <v>0</v>
      </c>
      <c r="M63" s="233" t="e">
        <f t="shared" si="349"/>
        <v>#DIV/0!</v>
      </c>
      <c r="N63" s="233">
        <f t="shared" si="349"/>
        <v>0</v>
      </c>
      <c r="O63" s="233">
        <f t="shared" si="349"/>
        <v>0</v>
      </c>
      <c r="P63" s="233" t="e">
        <f t="shared" si="349"/>
        <v>#DIV/0!</v>
      </c>
      <c r="Q63" s="233">
        <f t="shared" si="349"/>
        <v>0</v>
      </c>
      <c r="R63" s="233">
        <f t="shared" si="349"/>
        <v>0</v>
      </c>
      <c r="S63" s="233" t="e">
        <f t="shared" si="349"/>
        <v>#DIV/0!</v>
      </c>
      <c r="T63" s="233">
        <f t="shared" si="349"/>
        <v>0</v>
      </c>
      <c r="U63" s="233">
        <f t="shared" si="344"/>
        <v>0</v>
      </c>
      <c r="V63" s="233" t="e">
        <f t="shared" si="344"/>
        <v>#DIV/0!</v>
      </c>
      <c r="W63" s="233">
        <f t="shared" si="344"/>
        <v>0</v>
      </c>
      <c r="X63" s="233">
        <f t="shared" si="344"/>
        <v>0</v>
      </c>
      <c r="Y63" s="233" t="e">
        <f t="shared" si="344"/>
        <v>#DIV/0!</v>
      </c>
      <c r="Z63" s="233">
        <f t="shared" si="344"/>
        <v>0</v>
      </c>
      <c r="AA63" s="233">
        <f t="shared" si="344"/>
        <v>0</v>
      </c>
      <c r="AB63" s="233" t="e">
        <f t="shared" si="344"/>
        <v>#DIV/0!</v>
      </c>
      <c r="AC63" s="233">
        <f t="shared" si="344"/>
        <v>0</v>
      </c>
      <c r="AD63" s="233">
        <f t="shared" si="344"/>
        <v>0</v>
      </c>
      <c r="AE63" s="233" t="e">
        <f t="shared" si="344"/>
        <v>#DIV/0!</v>
      </c>
      <c r="AF63" s="233">
        <f t="shared" si="344"/>
        <v>0</v>
      </c>
      <c r="AG63" s="233">
        <f t="shared" si="344"/>
        <v>0</v>
      </c>
      <c r="AH63" s="233" t="e">
        <f t="shared" si="344"/>
        <v>#DIV/0!</v>
      </c>
      <c r="AI63" s="233">
        <f t="shared" si="344"/>
        <v>0</v>
      </c>
      <c r="AJ63" s="233">
        <f t="shared" si="344"/>
        <v>0</v>
      </c>
      <c r="AK63" s="229" t="e">
        <f t="shared" ref="AK63" si="350">AJ63/AI63</f>
        <v>#DIV/0!</v>
      </c>
      <c r="AL63" s="233">
        <f t="shared" si="344"/>
        <v>0</v>
      </c>
      <c r="AM63" s="233">
        <f t="shared" si="344"/>
        <v>0</v>
      </c>
      <c r="AN63" s="229" t="e">
        <f t="shared" ref="AN63:AN64" si="351">AM63/AL63</f>
        <v>#DIV/0!</v>
      </c>
      <c r="AO63" s="233">
        <f t="shared" ref="AO63:AQ63" si="352">AO70+AO77+AO84+AO91+AO98+AO105</f>
        <v>0</v>
      </c>
      <c r="AP63" s="233">
        <f t="shared" si="352"/>
        <v>0</v>
      </c>
      <c r="AQ63" s="233" t="e">
        <f t="shared" si="352"/>
        <v>#DIV/0!</v>
      </c>
      <c r="AR63" s="236"/>
      <c r="AS63" s="168"/>
    </row>
    <row r="64" spans="1:45" ht="236.25" customHeight="1" thickBot="1">
      <c r="A64" s="581"/>
      <c r="B64" s="584"/>
      <c r="C64" s="584"/>
      <c r="D64" s="232" t="s">
        <v>284</v>
      </c>
      <c r="E64" s="233">
        <f t="shared" si="346"/>
        <v>58712.900000000009</v>
      </c>
      <c r="F64" s="233">
        <f t="shared" si="347"/>
        <v>13099.4</v>
      </c>
      <c r="G64" s="226">
        <f t="shared" ref="G64" si="353">F64/E64</f>
        <v>0.22310940185206313</v>
      </c>
      <c r="H64" s="233">
        <f>H71+H78+H85</f>
        <v>0</v>
      </c>
      <c r="I64" s="233">
        <f t="shared" si="349"/>
        <v>0</v>
      </c>
      <c r="J64" s="233" t="e">
        <f t="shared" si="349"/>
        <v>#DIV/0!</v>
      </c>
      <c r="K64" s="233">
        <f t="shared" si="349"/>
        <v>2420.1999999999998</v>
      </c>
      <c r="L64" s="233">
        <f t="shared" si="349"/>
        <v>2420.1999999999998</v>
      </c>
      <c r="M64" s="233" t="e">
        <f t="shared" si="349"/>
        <v>#DIV/0!</v>
      </c>
      <c r="N64" s="233">
        <f t="shared" si="349"/>
        <v>3477.3</v>
      </c>
      <c r="O64" s="233">
        <f t="shared" si="349"/>
        <v>3477.3</v>
      </c>
      <c r="P64" s="233" t="e">
        <f t="shared" si="349"/>
        <v>#DIV/0!</v>
      </c>
      <c r="Q64" s="233">
        <f t="shared" si="349"/>
        <v>2338</v>
      </c>
      <c r="R64" s="233">
        <f t="shared" si="349"/>
        <v>2338</v>
      </c>
      <c r="S64" s="233" t="e">
        <f t="shared" si="349"/>
        <v>#DIV/0!</v>
      </c>
      <c r="T64" s="233">
        <f t="shared" si="349"/>
        <v>1613.4</v>
      </c>
      <c r="U64" s="233">
        <f t="shared" si="344"/>
        <v>1613.4</v>
      </c>
      <c r="V64" s="233" t="e">
        <f t="shared" si="344"/>
        <v>#DIV/0!</v>
      </c>
      <c r="W64" s="233">
        <f t="shared" si="344"/>
        <v>3250.5</v>
      </c>
      <c r="X64" s="233">
        <f t="shared" si="344"/>
        <v>3250.5</v>
      </c>
      <c r="Y64" s="233" t="e">
        <f t="shared" si="344"/>
        <v>#DIV/0!</v>
      </c>
      <c r="Z64" s="233">
        <f t="shared" si="344"/>
        <v>16791.900000000001</v>
      </c>
      <c r="AA64" s="233">
        <f t="shared" si="344"/>
        <v>0</v>
      </c>
      <c r="AB64" s="233" t="e">
        <f t="shared" si="344"/>
        <v>#DIV/0!</v>
      </c>
      <c r="AC64" s="233">
        <f t="shared" si="344"/>
        <v>8516</v>
      </c>
      <c r="AD64" s="233">
        <f t="shared" si="344"/>
        <v>0</v>
      </c>
      <c r="AE64" s="233" t="e">
        <f t="shared" si="344"/>
        <v>#DIV/0!</v>
      </c>
      <c r="AF64" s="233">
        <f t="shared" si="344"/>
        <v>5076.3999999999996</v>
      </c>
      <c r="AG64" s="233">
        <f t="shared" si="344"/>
        <v>0</v>
      </c>
      <c r="AH64" s="233" t="e">
        <f t="shared" si="344"/>
        <v>#DIV/0!</v>
      </c>
      <c r="AI64" s="233">
        <f>AI71+AI78+AI85+AI92+AI99+AI106</f>
        <v>5076.3999999999996</v>
      </c>
      <c r="AJ64" s="233">
        <f t="shared" si="344"/>
        <v>0</v>
      </c>
      <c r="AK64" s="229">
        <f t="shared" ref="AK64" si="354">AJ64/AI64</f>
        <v>0</v>
      </c>
      <c r="AL64" s="233">
        <f>AL71+AL78+AL85+AL92+AL99+AL106</f>
        <v>5076.3999999999996</v>
      </c>
      <c r="AM64" s="233">
        <f t="shared" si="344"/>
        <v>0</v>
      </c>
      <c r="AN64" s="229">
        <f t="shared" si="351"/>
        <v>0</v>
      </c>
      <c r="AO64" s="233">
        <f>AO71+AO78+AO85+AO92+AO99+AO106</f>
        <v>5076.3999999999996</v>
      </c>
      <c r="AP64" s="233">
        <f t="shared" ref="AP64" si="355">AP71+AP78+AP85+AP92+AP99+AP106</f>
        <v>0</v>
      </c>
      <c r="AQ64" s="229">
        <f t="shared" ref="AQ64" si="356">AP64/AO64</f>
        <v>0</v>
      </c>
      <c r="AR64" s="243" t="s">
        <v>510</v>
      </c>
      <c r="AS64" s="168"/>
    </row>
    <row r="65" spans="1:45" ht="261.75" customHeight="1">
      <c r="A65" s="581"/>
      <c r="B65" s="584"/>
      <c r="C65" s="584"/>
      <c r="D65" s="232" t="s">
        <v>292</v>
      </c>
      <c r="E65" s="225">
        <f t="shared" si="346"/>
        <v>0</v>
      </c>
      <c r="F65" s="225">
        <f t="shared" si="347"/>
        <v>0</v>
      </c>
      <c r="G65" s="233" t="e">
        <f t="shared" si="349"/>
        <v>#DIV/0!</v>
      </c>
      <c r="H65" s="233">
        <f t="shared" si="349"/>
        <v>0</v>
      </c>
      <c r="I65" s="233">
        <f t="shared" si="349"/>
        <v>0</v>
      </c>
      <c r="J65" s="233" t="e">
        <f t="shared" si="349"/>
        <v>#DIV/0!</v>
      </c>
      <c r="K65" s="233">
        <f t="shared" si="349"/>
        <v>0</v>
      </c>
      <c r="L65" s="233">
        <f t="shared" si="349"/>
        <v>0</v>
      </c>
      <c r="M65" s="233" t="e">
        <f t="shared" si="349"/>
        <v>#DIV/0!</v>
      </c>
      <c r="N65" s="233">
        <f t="shared" si="349"/>
        <v>0</v>
      </c>
      <c r="O65" s="233">
        <f t="shared" si="349"/>
        <v>0</v>
      </c>
      <c r="P65" s="233" t="e">
        <f t="shared" si="349"/>
        <v>#DIV/0!</v>
      </c>
      <c r="Q65" s="233">
        <f t="shared" si="349"/>
        <v>0</v>
      </c>
      <c r="R65" s="233">
        <f t="shared" si="349"/>
        <v>0</v>
      </c>
      <c r="S65" s="233" t="e">
        <f t="shared" si="349"/>
        <v>#DIV/0!</v>
      </c>
      <c r="T65" s="233">
        <f t="shared" si="349"/>
        <v>0</v>
      </c>
      <c r="U65" s="233">
        <f t="shared" si="344"/>
        <v>0</v>
      </c>
      <c r="V65" s="233" t="e">
        <f t="shared" si="344"/>
        <v>#DIV/0!</v>
      </c>
      <c r="W65" s="233">
        <f t="shared" si="344"/>
        <v>0</v>
      </c>
      <c r="X65" s="233">
        <f t="shared" si="344"/>
        <v>0</v>
      </c>
      <c r="Y65" s="233" t="e">
        <f t="shared" si="344"/>
        <v>#DIV/0!</v>
      </c>
      <c r="Z65" s="233">
        <f t="shared" si="344"/>
        <v>0</v>
      </c>
      <c r="AA65" s="233">
        <f t="shared" si="344"/>
        <v>0</v>
      </c>
      <c r="AB65" s="233" t="e">
        <f t="shared" si="344"/>
        <v>#DIV/0!</v>
      </c>
      <c r="AC65" s="233">
        <f t="shared" si="344"/>
        <v>0</v>
      </c>
      <c r="AD65" s="233">
        <f t="shared" si="344"/>
        <v>0</v>
      </c>
      <c r="AE65" s="233" t="e">
        <f t="shared" si="344"/>
        <v>#DIV/0!</v>
      </c>
      <c r="AF65" s="233">
        <f t="shared" si="344"/>
        <v>0</v>
      </c>
      <c r="AG65" s="233">
        <f t="shared" si="344"/>
        <v>0</v>
      </c>
      <c r="AH65" s="233" t="e">
        <f t="shared" si="344"/>
        <v>#DIV/0!</v>
      </c>
      <c r="AI65" s="233">
        <f t="shared" si="344"/>
        <v>0</v>
      </c>
      <c r="AJ65" s="233">
        <f t="shared" si="344"/>
        <v>0</v>
      </c>
      <c r="AK65" s="233" t="e">
        <f t="shared" si="344"/>
        <v>#DIV/0!</v>
      </c>
      <c r="AL65" s="233">
        <f t="shared" si="344"/>
        <v>0</v>
      </c>
      <c r="AM65" s="233">
        <f t="shared" si="344"/>
        <v>0</v>
      </c>
      <c r="AN65" s="233" t="e">
        <f t="shared" si="344"/>
        <v>#DIV/0!</v>
      </c>
      <c r="AO65" s="233">
        <f t="shared" ref="AO65:AQ65" si="357">AO72+AO79+AO86+AO93+AO100+AO107</f>
        <v>0</v>
      </c>
      <c r="AP65" s="233">
        <f t="shared" si="357"/>
        <v>0</v>
      </c>
      <c r="AQ65" s="233" t="e">
        <f t="shared" si="357"/>
        <v>#DIV/0!</v>
      </c>
      <c r="AR65" s="236"/>
      <c r="AS65" s="168"/>
    </row>
    <row r="66" spans="1:45" ht="114.75" customHeight="1">
      <c r="A66" s="581"/>
      <c r="B66" s="584"/>
      <c r="C66" s="584"/>
      <c r="D66" s="232" t="s">
        <v>285</v>
      </c>
      <c r="E66" s="233">
        <f t="shared" si="346"/>
        <v>0</v>
      </c>
      <c r="F66" s="233">
        <f t="shared" si="347"/>
        <v>0</v>
      </c>
      <c r="G66" s="233" t="e">
        <f t="shared" si="349"/>
        <v>#DIV/0!</v>
      </c>
      <c r="H66" s="233">
        <f t="shared" si="349"/>
        <v>0</v>
      </c>
      <c r="I66" s="233">
        <f t="shared" si="349"/>
        <v>0</v>
      </c>
      <c r="J66" s="233" t="e">
        <f t="shared" si="349"/>
        <v>#DIV/0!</v>
      </c>
      <c r="K66" s="233">
        <f t="shared" si="349"/>
        <v>0</v>
      </c>
      <c r="L66" s="233">
        <f t="shared" si="349"/>
        <v>0</v>
      </c>
      <c r="M66" s="233" t="e">
        <f t="shared" si="349"/>
        <v>#DIV/0!</v>
      </c>
      <c r="N66" s="233">
        <f t="shared" si="349"/>
        <v>0</v>
      </c>
      <c r="O66" s="233">
        <f t="shared" si="349"/>
        <v>0</v>
      </c>
      <c r="P66" s="233" t="e">
        <f t="shared" si="349"/>
        <v>#DIV/0!</v>
      </c>
      <c r="Q66" s="233">
        <f t="shared" si="349"/>
        <v>0</v>
      </c>
      <c r="R66" s="233">
        <f t="shared" si="349"/>
        <v>0</v>
      </c>
      <c r="S66" s="233" t="e">
        <f t="shared" si="349"/>
        <v>#DIV/0!</v>
      </c>
      <c r="T66" s="233">
        <f t="shared" si="349"/>
        <v>0</v>
      </c>
      <c r="U66" s="233">
        <f t="shared" si="344"/>
        <v>0</v>
      </c>
      <c r="V66" s="233" t="e">
        <f t="shared" si="344"/>
        <v>#DIV/0!</v>
      </c>
      <c r="W66" s="233">
        <f t="shared" si="344"/>
        <v>0</v>
      </c>
      <c r="X66" s="233">
        <f t="shared" si="344"/>
        <v>0</v>
      </c>
      <c r="Y66" s="233" t="e">
        <f t="shared" si="344"/>
        <v>#DIV/0!</v>
      </c>
      <c r="Z66" s="233">
        <f t="shared" si="344"/>
        <v>0</v>
      </c>
      <c r="AA66" s="233">
        <f t="shared" si="344"/>
        <v>0</v>
      </c>
      <c r="AB66" s="233" t="e">
        <f t="shared" si="344"/>
        <v>#DIV/0!</v>
      </c>
      <c r="AC66" s="233">
        <f t="shared" si="344"/>
        <v>0</v>
      </c>
      <c r="AD66" s="233">
        <f t="shared" si="344"/>
        <v>0</v>
      </c>
      <c r="AE66" s="233" t="e">
        <f t="shared" si="344"/>
        <v>#DIV/0!</v>
      </c>
      <c r="AF66" s="233">
        <f t="shared" si="344"/>
        <v>0</v>
      </c>
      <c r="AG66" s="233">
        <f t="shared" si="344"/>
        <v>0</v>
      </c>
      <c r="AH66" s="233" t="e">
        <f t="shared" si="344"/>
        <v>#DIV/0!</v>
      </c>
      <c r="AI66" s="233">
        <f t="shared" si="344"/>
        <v>0</v>
      </c>
      <c r="AJ66" s="233">
        <f t="shared" si="344"/>
        <v>0</v>
      </c>
      <c r="AK66" s="233" t="e">
        <f t="shared" si="344"/>
        <v>#DIV/0!</v>
      </c>
      <c r="AL66" s="233">
        <f t="shared" si="344"/>
        <v>0</v>
      </c>
      <c r="AM66" s="233">
        <f t="shared" si="344"/>
        <v>0</v>
      </c>
      <c r="AN66" s="233" t="e">
        <f t="shared" si="344"/>
        <v>#DIV/0!</v>
      </c>
      <c r="AO66" s="233">
        <f t="shared" ref="AO66:AQ66" si="358">AO73+AO80+AO87+AO94+AO101+AO108</f>
        <v>0</v>
      </c>
      <c r="AP66" s="233">
        <f t="shared" si="358"/>
        <v>0</v>
      </c>
      <c r="AQ66" s="233" t="e">
        <f t="shared" si="358"/>
        <v>#DIV/0!</v>
      </c>
      <c r="AR66" s="236"/>
      <c r="AS66" s="168"/>
    </row>
    <row r="67" spans="1:45" ht="116.25" customHeight="1" thickBot="1">
      <c r="A67" s="582"/>
      <c r="B67" s="585"/>
      <c r="C67" s="585"/>
      <c r="D67" s="268" t="s">
        <v>43</v>
      </c>
      <c r="E67" s="245">
        <f t="shared" si="346"/>
        <v>0</v>
      </c>
      <c r="F67" s="245">
        <f t="shared" si="347"/>
        <v>0</v>
      </c>
      <c r="G67" s="296" t="e">
        <f t="shared" si="349"/>
        <v>#DIV/0!</v>
      </c>
      <c r="H67" s="245">
        <f t="shared" si="349"/>
        <v>0</v>
      </c>
      <c r="I67" s="245">
        <f t="shared" si="349"/>
        <v>0</v>
      </c>
      <c r="J67" s="245" t="e">
        <f t="shared" si="349"/>
        <v>#DIV/0!</v>
      </c>
      <c r="K67" s="245">
        <f t="shared" si="349"/>
        <v>0</v>
      </c>
      <c r="L67" s="245">
        <f t="shared" si="349"/>
        <v>0</v>
      </c>
      <c r="M67" s="245" t="e">
        <f t="shared" si="349"/>
        <v>#DIV/0!</v>
      </c>
      <c r="N67" s="245">
        <f t="shared" si="349"/>
        <v>0</v>
      </c>
      <c r="O67" s="245">
        <f t="shared" si="349"/>
        <v>0</v>
      </c>
      <c r="P67" s="245" t="e">
        <f t="shared" si="349"/>
        <v>#DIV/0!</v>
      </c>
      <c r="Q67" s="245">
        <f t="shared" si="349"/>
        <v>0</v>
      </c>
      <c r="R67" s="245">
        <f t="shared" si="349"/>
        <v>0</v>
      </c>
      <c r="S67" s="245" t="e">
        <f t="shared" si="349"/>
        <v>#DIV/0!</v>
      </c>
      <c r="T67" s="245">
        <f t="shared" si="349"/>
        <v>0</v>
      </c>
      <c r="U67" s="245">
        <f t="shared" si="344"/>
        <v>0</v>
      </c>
      <c r="V67" s="245" t="e">
        <f t="shared" si="344"/>
        <v>#DIV/0!</v>
      </c>
      <c r="W67" s="245">
        <f t="shared" si="344"/>
        <v>0</v>
      </c>
      <c r="X67" s="245">
        <f t="shared" si="344"/>
        <v>0</v>
      </c>
      <c r="Y67" s="245" t="e">
        <f t="shared" si="344"/>
        <v>#DIV/0!</v>
      </c>
      <c r="Z67" s="245">
        <f t="shared" si="344"/>
        <v>0</v>
      </c>
      <c r="AA67" s="245">
        <f t="shared" si="344"/>
        <v>0</v>
      </c>
      <c r="AB67" s="245" t="e">
        <f t="shared" si="344"/>
        <v>#DIV/0!</v>
      </c>
      <c r="AC67" s="245">
        <f t="shared" si="344"/>
        <v>0</v>
      </c>
      <c r="AD67" s="245">
        <f t="shared" si="344"/>
        <v>0</v>
      </c>
      <c r="AE67" s="245" t="e">
        <f t="shared" si="344"/>
        <v>#DIV/0!</v>
      </c>
      <c r="AF67" s="245">
        <f t="shared" si="344"/>
        <v>0</v>
      </c>
      <c r="AG67" s="245">
        <f t="shared" si="344"/>
        <v>0</v>
      </c>
      <c r="AH67" s="245" t="e">
        <f t="shared" si="344"/>
        <v>#DIV/0!</v>
      </c>
      <c r="AI67" s="245">
        <f t="shared" si="344"/>
        <v>0</v>
      </c>
      <c r="AJ67" s="245">
        <f t="shared" si="344"/>
        <v>0</v>
      </c>
      <c r="AK67" s="245" t="e">
        <f t="shared" si="344"/>
        <v>#DIV/0!</v>
      </c>
      <c r="AL67" s="245">
        <f t="shared" si="344"/>
        <v>0</v>
      </c>
      <c r="AM67" s="245">
        <f t="shared" si="344"/>
        <v>0</v>
      </c>
      <c r="AN67" s="245" t="e">
        <f t="shared" si="344"/>
        <v>#DIV/0!</v>
      </c>
      <c r="AO67" s="245">
        <f t="shared" ref="AO67:AQ67" si="359">AO74+AO81+AO88+AO95+AO102+AO109</f>
        <v>0</v>
      </c>
      <c r="AP67" s="245">
        <f t="shared" si="359"/>
        <v>0</v>
      </c>
      <c r="AQ67" s="245" t="e">
        <f t="shared" si="359"/>
        <v>#DIV/0!</v>
      </c>
      <c r="AR67" s="299"/>
      <c r="AS67" s="169"/>
    </row>
    <row r="68" spans="1:45" ht="114.75" customHeight="1">
      <c r="A68" s="554" t="s">
        <v>301</v>
      </c>
      <c r="B68" s="565" t="s">
        <v>300</v>
      </c>
      <c r="C68" s="565"/>
      <c r="D68" s="300" t="s">
        <v>41</v>
      </c>
      <c r="E68" s="274">
        <f>H68+K68+N68+Q68+T68+W68+Z68+AC68+AF68+AI68+AL68+AO68</f>
        <v>19361.900000000001</v>
      </c>
      <c r="F68" s="274">
        <f>I68+L68+O68+R68+U68+X68+AA68+AD68+AG68+AJ68+AM68+AP68</f>
        <v>9681</v>
      </c>
      <c r="G68" s="275">
        <f>F68/E68</f>
        <v>0.50000258239119089</v>
      </c>
      <c r="H68" s="274">
        <f>H69+H70+H71+H72+H73+H74</f>
        <v>0</v>
      </c>
      <c r="I68" s="274">
        <f>I69+I70+I71+I72+I73+I74</f>
        <v>0</v>
      </c>
      <c r="J68" s="276" t="e">
        <f t="shared" si="93"/>
        <v>#DIV/0!</v>
      </c>
      <c r="K68" s="274">
        <f>K69+K70+K71+K72+K73+K74</f>
        <v>2420.1999999999998</v>
      </c>
      <c r="L68" s="274">
        <f>L69+L70+L71+L72+L73+L74</f>
        <v>2420.1999999999998</v>
      </c>
      <c r="M68" s="263">
        <f>L68/K68</f>
        <v>1</v>
      </c>
      <c r="N68" s="274">
        <f>N69+N70+N71+N72+N73+N74</f>
        <v>2420.3000000000002</v>
      </c>
      <c r="O68" s="274">
        <f>O69+O70+O71+O72+O73+O74</f>
        <v>2420.3000000000002</v>
      </c>
      <c r="P68" s="263">
        <f>O68/N68</f>
        <v>1</v>
      </c>
      <c r="Q68" s="274">
        <f>Q69+Q70+Q71+Q72+Q73+Q74</f>
        <v>1613.5</v>
      </c>
      <c r="R68" s="274">
        <f>R69+R70+R71+R72+R73+R74</f>
        <v>1613.5</v>
      </c>
      <c r="S68" s="263">
        <f>R68/Q68</f>
        <v>1</v>
      </c>
      <c r="T68" s="274">
        <f>T69+T70+T71+T72+T73+T74</f>
        <v>1613.4</v>
      </c>
      <c r="U68" s="274">
        <f>U69+U70+U71+U72+U73+U74</f>
        <v>1613.4</v>
      </c>
      <c r="V68" s="262">
        <f>U68/T68</f>
        <v>1</v>
      </c>
      <c r="W68" s="274">
        <f>W69+W70+W71+W72+W73+W74</f>
        <v>1613.6</v>
      </c>
      <c r="X68" s="274">
        <f>X69+X70+X71+X72+X73+X74</f>
        <v>1613.6</v>
      </c>
      <c r="Y68" s="262">
        <f>X68/W68</f>
        <v>1</v>
      </c>
      <c r="Z68" s="274">
        <f t="shared" ref="Z68" si="360">Z69+Z70+Z71+Z72+Z73+Z74</f>
        <v>1613.4</v>
      </c>
      <c r="AA68" s="274">
        <f t="shared" ref="AA68" si="361">AA69+AA70+AA71+AA72+AA73+AA74</f>
        <v>0</v>
      </c>
      <c r="AB68" s="262">
        <f>AA68/Z68</f>
        <v>0</v>
      </c>
      <c r="AC68" s="274">
        <f t="shared" ref="AC68" si="362">AC69+AC70+AC71+AC72+AC73+AC74</f>
        <v>1613.5</v>
      </c>
      <c r="AD68" s="274">
        <f t="shared" ref="AD68" si="363">AD69+AD70+AD71+AD72+AD73+AD74</f>
        <v>0</v>
      </c>
      <c r="AE68" s="262">
        <f>AD68/AC68</f>
        <v>0</v>
      </c>
      <c r="AF68" s="274">
        <f t="shared" ref="AF68" si="364">AF69+AF70+AF71+AF72+AF73+AF74</f>
        <v>1613.5</v>
      </c>
      <c r="AG68" s="274">
        <f t="shared" ref="AG68" si="365">AG69+AG70+AG71+AG72+AG73+AG74</f>
        <v>0</v>
      </c>
      <c r="AH68" s="262">
        <f>AG68/AF68</f>
        <v>0</v>
      </c>
      <c r="AI68" s="274">
        <f t="shared" ref="AI68" si="366">AI69+AI70+AI71+AI72+AI73+AI74</f>
        <v>1613.5</v>
      </c>
      <c r="AJ68" s="274">
        <f t="shared" ref="AJ68" si="367">AJ69+AJ70+AJ71+AJ72+AJ73+AJ74</f>
        <v>0</v>
      </c>
      <c r="AK68" s="262">
        <f t="shared" ref="AK68" si="368">AJ68/AI68</f>
        <v>0</v>
      </c>
      <c r="AL68" s="274">
        <f t="shared" ref="AL68" si="369">AL69+AL70+AL71+AL72+AL73+AL74</f>
        <v>1613.5</v>
      </c>
      <c r="AM68" s="274">
        <f t="shared" ref="AM68" si="370">AM69+AM70+AM71+AM72+AM73+AM74</f>
        <v>0</v>
      </c>
      <c r="AN68" s="262">
        <f t="shared" ref="AN68" si="371">AM68/AL68</f>
        <v>0</v>
      </c>
      <c r="AO68" s="274">
        <f>AO69+AO70+AO71+AO72+AO73+AO74</f>
        <v>1613.5</v>
      </c>
      <c r="AP68" s="274">
        <f>AP69+AP70+AP71+AP72+AP73+AP74</f>
        <v>0</v>
      </c>
      <c r="AQ68" s="262">
        <f t="shared" ref="AQ68" si="372">AP68/AO68</f>
        <v>0</v>
      </c>
      <c r="AR68" s="433" t="s">
        <v>497</v>
      </c>
      <c r="AS68" s="167"/>
    </row>
    <row r="69" spans="1:45" ht="114.75" customHeight="1">
      <c r="A69" s="555"/>
      <c r="B69" s="566"/>
      <c r="C69" s="566"/>
      <c r="D69" s="253" t="s">
        <v>37</v>
      </c>
      <c r="E69" s="234">
        <f>H69+K69+N69+Q69+T69+W69+Z69+AC69+AF69+AI69+AL69+AO69</f>
        <v>0</v>
      </c>
      <c r="F69" s="234">
        <f>I69+L69+O69+R69+U69+X69+AA69+AD69+AG69+AJ69+AM69+AP69</f>
        <v>0</v>
      </c>
      <c r="G69" s="227" t="e">
        <f t="shared" ref="G69:G74" si="373">F69/E69</f>
        <v>#DIV/0!</v>
      </c>
      <c r="H69" s="234"/>
      <c r="I69" s="234"/>
      <c r="J69" s="278" t="e">
        <f t="shared" si="93"/>
        <v>#DIV/0!</v>
      </c>
      <c r="K69" s="234"/>
      <c r="L69" s="234"/>
      <c r="M69" s="278" t="e">
        <f t="shared" ref="M69:M74" si="374">L69/K69*100</f>
        <v>#DIV/0!</v>
      </c>
      <c r="N69" s="234"/>
      <c r="O69" s="234"/>
      <c r="P69" s="278" t="e">
        <f t="shared" ref="P69:P74" si="375">O69/N69*100</f>
        <v>#DIV/0!</v>
      </c>
      <c r="Q69" s="234"/>
      <c r="R69" s="234"/>
      <c r="S69" s="278" t="e">
        <f t="shared" ref="S69:S74" si="376">R69/Q69*100</f>
        <v>#DIV/0!</v>
      </c>
      <c r="T69" s="234"/>
      <c r="U69" s="234"/>
      <c r="V69" s="278" t="e">
        <f t="shared" ref="V69:V74" si="377">U69/T69*100</f>
        <v>#DIV/0!</v>
      </c>
      <c r="W69" s="234"/>
      <c r="X69" s="234"/>
      <c r="Y69" s="278" t="e">
        <f t="shared" ref="Y69:Y74" si="378">X69/W69*100</f>
        <v>#DIV/0!</v>
      </c>
      <c r="Z69" s="234"/>
      <c r="AA69" s="234"/>
      <c r="AB69" s="278" t="e">
        <f t="shared" ref="AB69:AB74" si="379">AA69/Z69*100</f>
        <v>#DIV/0!</v>
      </c>
      <c r="AC69" s="234"/>
      <c r="AD69" s="234"/>
      <c r="AE69" s="278" t="e">
        <f t="shared" ref="AE69:AE74" si="380">AD69/AC69*100</f>
        <v>#DIV/0!</v>
      </c>
      <c r="AF69" s="234"/>
      <c r="AG69" s="234"/>
      <c r="AH69" s="278" t="e">
        <f t="shared" ref="AH69:AH74" si="381">AG69/AF69*100</f>
        <v>#DIV/0!</v>
      </c>
      <c r="AI69" s="234"/>
      <c r="AJ69" s="234"/>
      <c r="AK69" s="278" t="e">
        <f t="shared" ref="AK69:AK75" si="382">AJ69/AI69</f>
        <v>#DIV/0!</v>
      </c>
      <c r="AL69" s="234"/>
      <c r="AM69" s="234"/>
      <c r="AN69" s="278" t="e">
        <f t="shared" ref="AN69:AN74" si="383">AM69/AL69*100</f>
        <v>#DIV/0!</v>
      </c>
      <c r="AO69" s="234"/>
      <c r="AP69" s="234"/>
      <c r="AQ69" s="278" t="e">
        <f t="shared" ref="AQ69:AQ70" si="384">AP69/AO69*100</f>
        <v>#DIV/0!</v>
      </c>
      <c r="AR69" s="243"/>
      <c r="AS69" s="168"/>
    </row>
    <row r="70" spans="1:45" ht="114.75" customHeight="1">
      <c r="A70" s="555"/>
      <c r="B70" s="566"/>
      <c r="C70" s="566"/>
      <c r="D70" s="257" t="s">
        <v>2</v>
      </c>
      <c r="E70" s="234">
        <f t="shared" ref="E70:E74" si="385">H70+K70+N70+Q70+T70+W70+Z70+AC70+AF70+AI70+AL70+AO70</f>
        <v>0</v>
      </c>
      <c r="F70" s="234">
        <f t="shared" ref="F70:F74" si="386">I70+L70+O70+R70+U70+X70+AA70+AD70+AG70+AJ70+AM70+AP70</f>
        <v>0</v>
      </c>
      <c r="G70" s="227" t="e">
        <f t="shared" si="373"/>
        <v>#DIV/0!</v>
      </c>
      <c r="H70" s="234"/>
      <c r="I70" s="234"/>
      <c r="J70" s="278" t="e">
        <f t="shared" si="93"/>
        <v>#DIV/0!</v>
      </c>
      <c r="K70" s="234"/>
      <c r="L70" s="234"/>
      <c r="M70" s="278" t="e">
        <f t="shared" si="374"/>
        <v>#DIV/0!</v>
      </c>
      <c r="N70" s="234"/>
      <c r="O70" s="234"/>
      <c r="P70" s="278" t="e">
        <f t="shared" si="375"/>
        <v>#DIV/0!</v>
      </c>
      <c r="Q70" s="234"/>
      <c r="R70" s="234"/>
      <c r="S70" s="278" t="e">
        <f t="shared" si="376"/>
        <v>#DIV/0!</v>
      </c>
      <c r="T70" s="234"/>
      <c r="U70" s="234"/>
      <c r="V70" s="278" t="e">
        <f t="shared" si="377"/>
        <v>#DIV/0!</v>
      </c>
      <c r="W70" s="234"/>
      <c r="X70" s="234"/>
      <c r="Y70" s="278" t="e">
        <f t="shared" si="378"/>
        <v>#DIV/0!</v>
      </c>
      <c r="Z70" s="234"/>
      <c r="AA70" s="234"/>
      <c r="AB70" s="278" t="e">
        <f t="shared" si="379"/>
        <v>#DIV/0!</v>
      </c>
      <c r="AC70" s="234"/>
      <c r="AD70" s="234"/>
      <c r="AE70" s="278" t="e">
        <f t="shared" si="380"/>
        <v>#DIV/0!</v>
      </c>
      <c r="AF70" s="234"/>
      <c r="AG70" s="234"/>
      <c r="AH70" s="278" t="e">
        <f t="shared" si="381"/>
        <v>#DIV/0!</v>
      </c>
      <c r="AI70" s="234"/>
      <c r="AJ70" s="234"/>
      <c r="AK70" s="278" t="e">
        <f t="shared" si="382"/>
        <v>#DIV/0!</v>
      </c>
      <c r="AL70" s="234"/>
      <c r="AM70" s="234"/>
      <c r="AN70" s="278" t="e">
        <f t="shared" si="383"/>
        <v>#DIV/0!</v>
      </c>
      <c r="AO70" s="234"/>
      <c r="AP70" s="234"/>
      <c r="AQ70" s="278" t="e">
        <f t="shared" si="384"/>
        <v>#DIV/0!</v>
      </c>
      <c r="AR70" s="243"/>
      <c r="AS70" s="168"/>
    </row>
    <row r="71" spans="1:45" ht="143.25" customHeight="1" thickBot="1">
      <c r="A71" s="555"/>
      <c r="B71" s="566"/>
      <c r="C71" s="566"/>
      <c r="D71" s="257" t="s">
        <v>284</v>
      </c>
      <c r="E71" s="234">
        <f t="shared" si="385"/>
        <v>19361.900000000001</v>
      </c>
      <c r="F71" s="234">
        <f t="shared" si="386"/>
        <v>9681</v>
      </c>
      <c r="G71" s="227">
        <f t="shared" si="373"/>
        <v>0.50000258239119089</v>
      </c>
      <c r="H71" s="234">
        <v>0</v>
      </c>
      <c r="I71" s="234"/>
      <c r="J71" s="278" t="e">
        <f t="shared" si="93"/>
        <v>#DIV/0!</v>
      </c>
      <c r="K71" s="234">
        <v>2420.1999999999998</v>
      </c>
      <c r="L71" s="234">
        <v>2420.1999999999998</v>
      </c>
      <c r="M71" s="263">
        <f>L71/K71</f>
        <v>1</v>
      </c>
      <c r="N71" s="234">
        <v>2420.3000000000002</v>
      </c>
      <c r="O71" s="234">
        <v>2420.3000000000002</v>
      </c>
      <c r="P71" s="263">
        <f>O71/N71</f>
        <v>1</v>
      </c>
      <c r="Q71" s="234">
        <v>1613.5</v>
      </c>
      <c r="R71" s="234">
        <v>1613.5</v>
      </c>
      <c r="S71" s="263">
        <f>R71/Q71</f>
        <v>1</v>
      </c>
      <c r="T71" s="234">
        <v>1613.4</v>
      </c>
      <c r="U71" s="234">
        <v>1613.4</v>
      </c>
      <c r="V71" s="263">
        <f>U71/T71</f>
        <v>1</v>
      </c>
      <c r="W71" s="234">
        <v>1613.6</v>
      </c>
      <c r="X71" s="234">
        <v>1613.6</v>
      </c>
      <c r="Y71" s="263">
        <f>X71/W71</f>
        <v>1</v>
      </c>
      <c r="Z71" s="234">
        <v>1613.4</v>
      </c>
      <c r="AA71" s="234"/>
      <c r="AB71" s="263">
        <f>AA71/Z71</f>
        <v>0</v>
      </c>
      <c r="AC71" s="234">
        <v>1613.5</v>
      </c>
      <c r="AD71" s="234"/>
      <c r="AE71" s="278">
        <f t="shared" si="380"/>
        <v>0</v>
      </c>
      <c r="AF71" s="234">
        <v>1613.5</v>
      </c>
      <c r="AG71" s="234"/>
      <c r="AH71" s="278">
        <f t="shared" si="381"/>
        <v>0</v>
      </c>
      <c r="AI71" s="234">
        <v>1613.5</v>
      </c>
      <c r="AJ71" s="234">
        <v>0</v>
      </c>
      <c r="AK71" s="263">
        <f t="shared" si="382"/>
        <v>0</v>
      </c>
      <c r="AL71" s="234">
        <v>1613.5</v>
      </c>
      <c r="AM71" s="234">
        <v>0</v>
      </c>
      <c r="AN71" s="263">
        <f t="shared" ref="AN71" si="387">AM71/AL71</f>
        <v>0</v>
      </c>
      <c r="AO71" s="234">
        <v>1613.5</v>
      </c>
      <c r="AP71" s="234"/>
      <c r="AQ71" s="263">
        <f t="shared" ref="AQ71" si="388">AP71/AO71</f>
        <v>0</v>
      </c>
      <c r="AR71" s="393" t="s">
        <v>498</v>
      </c>
      <c r="AS71" s="168"/>
    </row>
    <row r="72" spans="1:45" ht="251.25" customHeight="1">
      <c r="A72" s="555"/>
      <c r="B72" s="566"/>
      <c r="C72" s="566"/>
      <c r="D72" s="257" t="s">
        <v>292</v>
      </c>
      <c r="E72" s="274">
        <f t="shared" si="385"/>
        <v>0</v>
      </c>
      <c r="F72" s="274">
        <f t="shared" si="386"/>
        <v>0</v>
      </c>
      <c r="G72" s="227" t="e">
        <f t="shared" si="373"/>
        <v>#DIV/0!</v>
      </c>
      <c r="H72" s="234"/>
      <c r="I72" s="234"/>
      <c r="J72" s="278" t="e">
        <f t="shared" si="93"/>
        <v>#DIV/0!</v>
      </c>
      <c r="K72" s="234"/>
      <c r="L72" s="234"/>
      <c r="M72" s="278" t="e">
        <f t="shared" si="374"/>
        <v>#DIV/0!</v>
      </c>
      <c r="N72" s="234"/>
      <c r="O72" s="234"/>
      <c r="P72" s="278" t="e">
        <f t="shared" si="375"/>
        <v>#DIV/0!</v>
      </c>
      <c r="Q72" s="234"/>
      <c r="R72" s="234"/>
      <c r="S72" s="278" t="e">
        <f t="shared" si="376"/>
        <v>#DIV/0!</v>
      </c>
      <c r="T72" s="234"/>
      <c r="U72" s="234"/>
      <c r="V72" s="278" t="e">
        <f t="shared" si="377"/>
        <v>#DIV/0!</v>
      </c>
      <c r="W72" s="234"/>
      <c r="X72" s="234"/>
      <c r="Y72" s="278" t="e">
        <f t="shared" si="378"/>
        <v>#DIV/0!</v>
      </c>
      <c r="Z72" s="234"/>
      <c r="AA72" s="234"/>
      <c r="AB72" s="278" t="e">
        <f t="shared" si="379"/>
        <v>#DIV/0!</v>
      </c>
      <c r="AC72" s="234"/>
      <c r="AD72" s="234"/>
      <c r="AE72" s="278" t="e">
        <f t="shared" si="380"/>
        <v>#DIV/0!</v>
      </c>
      <c r="AF72" s="234"/>
      <c r="AG72" s="234"/>
      <c r="AH72" s="278" t="e">
        <f t="shared" si="381"/>
        <v>#DIV/0!</v>
      </c>
      <c r="AI72" s="234"/>
      <c r="AJ72" s="234"/>
      <c r="AK72" s="278" t="e">
        <f t="shared" si="382"/>
        <v>#DIV/0!</v>
      </c>
      <c r="AL72" s="234"/>
      <c r="AM72" s="234"/>
      <c r="AN72" s="278" t="e">
        <f t="shared" si="383"/>
        <v>#DIV/0!</v>
      </c>
      <c r="AO72" s="234"/>
      <c r="AP72" s="234"/>
      <c r="AQ72" s="278" t="e">
        <f t="shared" ref="AQ72:AQ74" si="389">AP72/AO72*100</f>
        <v>#DIV/0!</v>
      </c>
      <c r="AR72" s="243"/>
      <c r="AS72" s="168"/>
    </row>
    <row r="73" spans="1:45" ht="114.75" customHeight="1">
      <c r="A73" s="555"/>
      <c r="B73" s="566"/>
      <c r="C73" s="566"/>
      <c r="D73" s="257" t="s">
        <v>285</v>
      </c>
      <c r="E73" s="234">
        <f t="shared" si="385"/>
        <v>0</v>
      </c>
      <c r="F73" s="234">
        <f t="shared" si="386"/>
        <v>0</v>
      </c>
      <c r="G73" s="278" t="e">
        <f t="shared" si="373"/>
        <v>#DIV/0!</v>
      </c>
      <c r="H73" s="234"/>
      <c r="I73" s="234"/>
      <c r="J73" s="278" t="e">
        <f t="shared" si="93"/>
        <v>#DIV/0!</v>
      </c>
      <c r="K73" s="234"/>
      <c r="L73" s="234"/>
      <c r="M73" s="278" t="e">
        <f t="shared" si="374"/>
        <v>#DIV/0!</v>
      </c>
      <c r="N73" s="234"/>
      <c r="O73" s="234"/>
      <c r="P73" s="278" t="e">
        <f t="shared" si="375"/>
        <v>#DIV/0!</v>
      </c>
      <c r="Q73" s="234"/>
      <c r="R73" s="234"/>
      <c r="S73" s="278" t="e">
        <f t="shared" si="376"/>
        <v>#DIV/0!</v>
      </c>
      <c r="T73" s="234"/>
      <c r="U73" s="234"/>
      <c r="V73" s="278" t="e">
        <f t="shared" si="377"/>
        <v>#DIV/0!</v>
      </c>
      <c r="W73" s="234"/>
      <c r="X73" s="234"/>
      <c r="Y73" s="278" t="e">
        <f t="shared" si="378"/>
        <v>#DIV/0!</v>
      </c>
      <c r="Z73" s="234"/>
      <c r="AA73" s="234"/>
      <c r="AB73" s="278" t="e">
        <f t="shared" si="379"/>
        <v>#DIV/0!</v>
      </c>
      <c r="AC73" s="234"/>
      <c r="AD73" s="234"/>
      <c r="AE73" s="278" t="e">
        <f t="shared" si="380"/>
        <v>#DIV/0!</v>
      </c>
      <c r="AF73" s="234"/>
      <c r="AG73" s="234"/>
      <c r="AH73" s="278" t="e">
        <f t="shared" si="381"/>
        <v>#DIV/0!</v>
      </c>
      <c r="AI73" s="234"/>
      <c r="AJ73" s="234"/>
      <c r="AK73" s="278" t="e">
        <f t="shared" si="382"/>
        <v>#DIV/0!</v>
      </c>
      <c r="AL73" s="234"/>
      <c r="AM73" s="234"/>
      <c r="AN73" s="278" t="e">
        <f t="shared" si="383"/>
        <v>#DIV/0!</v>
      </c>
      <c r="AO73" s="234"/>
      <c r="AP73" s="234"/>
      <c r="AQ73" s="278" t="e">
        <f t="shared" si="389"/>
        <v>#DIV/0!</v>
      </c>
      <c r="AR73" s="243"/>
      <c r="AS73" s="168"/>
    </row>
    <row r="74" spans="1:45" ht="114.75" customHeight="1" thickBot="1">
      <c r="A74" s="556"/>
      <c r="B74" s="567"/>
      <c r="C74" s="567"/>
      <c r="D74" s="258" t="s">
        <v>43</v>
      </c>
      <c r="E74" s="272">
        <f t="shared" si="385"/>
        <v>0</v>
      </c>
      <c r="F74" s="272">
        <f t="shared" si="386"/>
        <v>0</v>
      </c>
      <c r="G74" s="283" t="e">
        <f t="shared" si="373"/>
        <v>#DIV/0!</v>
      </c>
      <c r="H74" s="272"/>
      <c r="I74" s="272"/>
      <c r="J74" s="283" t="e">
        <f t="shared" si="93"/>
        <v>#DIV/0!</v>
      </c>
      <c r="K74" s="272"/>
      <c r="L74" s="272"/>
      <c r="M74" s="283" t="e">
        <f t="shared" si="374"/>
        <v>#DIV/0!</v>
      </c>
      <c r="N74" s="272"/>
      <c r="O74" s="272"/>
      <c r="P74" s="283" t="e">
        <f t="shared" si="375"/>
        <v>#DIV/0!</v>
      </c>
      <c r="Q74" s="272"/>
      <c r="R74" s="272"/>
      <c r="S74" s="283" t="e">
        <f t="shared" si="376"/>
        <v>#DIV/0!</v>
      </c>
      <c r="T74" s="272"/>
      <c r="U74" s="272"/>
      <c r="V74" s="283" t="e">
        <f t="shared" si="377"/>
        <v>#DIV/0!</v>
      </c>
      <c r="W74" s="272"/>
      <c r="X74" s="272"/>
      <c r="Y74" s="283" t="e">
        <f t="shared" si="378"/>
        <v>#DIV/0!</v>
      </c>
      <c r="Z74" s="272"/>
      <c r="AA74" s="272"/>
      <c r="AB74" s="283" t="e">
        <f t="shared" si="379"/>
        <v>#DIV/0!</v>
      </c>
      <c r="AC74" s="272"/>
      <c r="AD74" s="272"/>
      <c r="AE74" s="283" t="e">
        <f t="shared" si="380"/>
        <v>#DIV/0!</v>
      </c>
      <c r="AF74" s="272"/>
      <c r="AG74" s="272"/>
      <c r="AH74" s="283" t="e">
        <f t="shared" si="381"/>
        <v>#DIV/0!</v>
      </c>
      <c r="AI74" s="272"/>
      <c r="AJ74" s="272"/>
      <c r="AK74" s="283" t="e">
        <f t="shared" si="382"/>
        <v>#DIV/0!</v>
      </c>
      <c r="AL74" s="272"/>
      <c r="AM74" s="272"/>
      <c r="AN74" s="283" t="e">
        <f t="shared" si="383"/>
        <v>#DIV/0!</v>
      </c>
      <c r="AO74" s="272"/>
      <c r="AP74" s="272"/>
      <c r="AQ74" s="283" t="e">
        <f t="shared" si="389"/>
        <v>#DIV/0!</v>
      </c>
      <c r="AR74" s="248"/>
      <c r="AS74" s="169"/>
    </row>
    <row r="75" spans="1:45" ht="114.75" customHeight="1">
      <c r="A75" s="554" t="s">
        <v>303</v>
      </c>
      <c r="B75" s="565" t="s">
        <v>302</v>
      </c>
      <c r="C75" s="565"/>
      <c r="D75" s="300" t="s">
        <v>41</v>
      </c>
      <c r="E75" s="274">
        <f>H75+K75+N75+Q75+T75+W75+Z75+AC75+AF75+AI75+AL75+AO75</f>
        <v>9120</v>
      </c>
      <c r="F75" s="274">
        <f>I75+L75+O75+R75+U75+X75+AA75+AD75+AG75+AJ75+AM75+AP75</f>
        <v>3220.4</v>
      </c>
      <c r="G75" s="275">
        <f>F75/E75</f>
        <v>0.35311403508771932</v>
      </c>
      <c r="H75" s="274">
        <f>H76+H77+H78+H79+H80+H81</f>
        <v>0</v>
      </c>
      <c r="I75" s="274">
        <f>I76+I77+I78+I79+I80+I81</f>
        <v>0</v>
      </c>
      <c r="J75" s="276" t="e">
        <f t="shared" si="93"/>
        <v>#DIV/0!</v>
      </c>
      <c r="K75" s="274">
        <f>K76+K77+K78+K79+K80+K81</f>
        <v>0</v>
      </c>
      <c r="L75" s="274">
        <f>L76+L77+L78+L79+L80+L81</f>
        <v>0</v>
      </c>
      <c r="M75" s="276" t="e">
        <f>L75/K75*100</f>
        <v>#DIV/0!</v>
      </c>
      <c r="N75" s="274">
        <f>N76+N77+N78+N79+N80+N81</f>
        <v>859</v>
      </c>
      <c r="O75" s="274">
        <f>O76+O77+O78+O79+O80+O81</f>
        <v>859</v>
      </c>
      <c r="P75" s="262">
        <f>O75/N75</f>
        <v>1</v>
      </c>
      <c r="Q75" s="274">
        <f>Q76+Q77+Q78+Q79+Q80+Q81</f>
        <v>724.5</v>
      </c>
      <c r="R75" s="274">
        <f>R76+R77+R78+R79+R80+R81</f>
        <v>724.5</v>
      </c>
      <c r="S75" s="263">
        <f>R75/Q75</f>
        <v>1</v>
      </c>
      <c r="T75" s="274">
        <f>T76+T77+T78+T79+T80+T81</f>
        <v>0</v>
      </c>
      <c r="U75" s="274">
        <f>U76+U77+U78+U79+U80+U81</f>
        <v>0</v>
      </c>
      <c r="V75" s="263" t="e">
        <f>U75/T75</f>
        <v>#DIV/0!</v>
      </c>
      <c r="W75" s="274">
        <f>W76+W77+W78+W79+W80+W81</f>
        <v>1636.9</v>
      </c>
      <c r="X75" s="274">
        <f>X76+X77+X78+X79+X80+X81</f>
        <v>1636.9</v>
      </c>
      <c r="Y75" s="263">
        <f>X75/W75</f>
        <v>1</v>
      </c>
      <c r="Z75" s="274">
        <f t="shared" ref="Z75" si="390">Z76+Z77+Z78+Z79+Z80+Z81</f>
        <v>760</v>
      </c>
      <c r="AA75" s="274">
        <f t="shared" ref="AA75" si="391">AA76+AA77+AA78+AA79+AA80+AA81</f>
        <v>0</v>
      </c>
      <c r="AB75" s="263">
        <f>AA75/Z75</f>
        <v>0</v>
      </c>
      <c r="AC75" s="274">
        <f t="shared" ref="AC75" si="392">AC76+AC77+AC78+AC79+AC80+AC81</f>
        <v>2099.6</v>
      </c>
      <c r="AD75" s="274">
        <f t="shared" ref="AD75" si="393">AD76+AD77+AD78+AD79+AD80+AD81</f>
        <v>0</v>
      </c>
      <c r="AE75" s="263">
        <f t="shared" ref="AE75" si="394">AD75/AC75</f>
        <v>0</v>
      </c>
      <c r="AF75" s="274">
        <f t="shared" ref="AF75" si="395">AF76+AF77+AF78+AF79+AF80+AF81</f>
        <v>760</v>
      </c>
      <c r="AG75" s="274">
        <f t="shared" ref="AG75" si="396">AG76+AG77+AG78+AG79+AG80+AG81</f>
        <v>0</v>
      </c>
      <c r="AH75" s="263">
        <f t="shared" ref="AH75" si="397">AG75/AF75</f>
        <v>0</v>
      </c>
      <c r="AI75" s="274">
        <f t="shared" ref="AI75" si="398">AI76+AI77+AI78+AI79+AI80+AI81</f>
        <v>760</v>
      </c>
      <c r="AJ75" s="274">
        <f t="shared" ref="AJ75" si="399">AJ76+AJ77+AJ78+AJ79+AJ80+AJ81</f>
        <v>0</v>
      </c>
      <c r="AK75" s="262">
        <f t="shared" si="382"/>
        <v>0</v>
      </c>
      <c r="AL75" s="274">
        <f t="shared" ref="AL75" si="400">AL76+AL77+AL78+AL79+AL80+AL81</f>
        <v>760</v>
      </c>
      <c r="AM75" s="274">
        <f t="shared" ref="AM75" si="401">AM76+AM77+AM78+AM79+AM80+AM81</f>
        <v>0</v>
      </c>
      <c r="AN75" s="263">
        <f>AM75/AL75</f>
        <v>0</v>
      </c>
      <c r="AO75" s="274">
        <f>AO76+AO77+AO78+AO79+AO80+AO81</f>
        <v>760</v>
      </c>
      <c r="AP75" s="274">
        <f>AP76+AP77+AP78+AP79+AP80+AP81</f>
        <v>0</v>
      </c>
      <c r="AQ75" s="262">
        <f t="shared" ref="AQ75" si="402">AP75/AO75</f>
        <v>0</v>
      </c>
      <c r="AR75" s="432" t="s">
        <v>512</v>
      </c>
      <c r="AS75" s="167"/>
    </row>
    <row r="76" spans="1:45" ht="114.75" customHeight="1">
      <c r="A76" s="555"/>
      <c r="B76" s="566"/>
      <c r="C76" s="566"/>
      <c r="D76" s="253" t="s">
        <v>37</v>
      </c>
      <c r="E76" s="234">
        <f>H76+K76+N76+Q76+T76+W76+Z76+AC76+AF76+AI76+AL76+AO76</f>
        <v>0</v>
      </c>
      <c r="F76" s="234">
        <f>I76+L76+O76+R76+U76+X76+AA76+AD76+AG76+AJ76+AM76+AP76</f>
        <v>0</v>
      </c>
      <c r="G76" s="227" t="e">
        <f t="shared" ref="G76:G81" si="403">F76/E76</f>
        <v>#DIV/0!</v>
      </c>
      <c r="H76" s="234"/>
      <c r="I76" s="234"/>
      <c r="J76" s="278" t="e">
        <f t="shared" si="93"/>
        <v>#DIV/0!</v>
      </c>
      <c r="K76" s="234"/>
      <c r="L76" s="234"/>
      <c r="M76" s="278" t="e">
        <f t="shared" ref="M76:M81" si="404">L76/K76*100</f>
        <v>#DIV/0!</v>
      </c>
      <c r="N76" s="234"/>
      <c r="O76" s="234"/>
      <c r="P76" s="278" t="e">
        <f t="shared" ref="P76:P81" si="405">O76/N76*100</f>
        <v>#DIV/0!</v>
      </c>
      <c r="Q76" s="234"/>
      <c r="R76" s="234"/>
      <c r="S76" s="278" t="e">
        <f t="shared" ref="S76:S81" si="406">R76/Q76*100</f>
        <v>#DIV/0!</v>
      </c>
      <c r="T76" s="234"/>
      <c r="U76" s="234"/>
      <c r="V76" s="278" t="e">
        <f t="shared" ref="V76:V81" si="407">U76/T76*100</f>
        <v>#DIV/0!</v>
      </c>
      <c r="W76" s="234"/>
      <c r="X76" s="234"/>
      <c r="Y76" s="278" t="e">
        <f t="shared" ref="Y76:Y81" si="408">X76/W76*100</f>
        <v>#DIV/0!</v>
      </c>
      <c r="Z76" s="234"/>
      <c r="AA76" s="234"/>
      <c r="AB76" s="278" t="e">
        <f t="shared" ref="AB76:AB81" si="409">AA76/Z76*100</f>
        <v>#DIV/0!</v>
      </c>
      <c r="AC76" s="234"/>
      <c r="AD76" s="234"/>
      <c r="AE76" s="278" t="e">
        <f t="shared" ref="AE76:AE81" si="410">AD76/AC76*100</f>
        <v>#DIV/0!</v>
      </c>
      <c r="AF76" s="234"/>
      <c r="AG76" s="234"/>
      <c r="AH76" s="278" t="e">
        <f t="shared" ref="AH76:AH81" si="411">AG76/AF76*100</f>
        <v>#DIV/0!</v>
      </c>
      <c r="AI76" s="234"/>
      <c r="AJ76" s="234"/>
      <c r="AK76" s="278" t="e">
        <f t="shared" ref="AK76:AK82" si="412">AJ76/AI76</f>
        <v>#DIV/0!</v>
      </c>
      <c r="AL76" s="234"/>
      <c r="AM76" s="234"/>
      <c r="AN76" s="278" t="e">
        <f t="shared" ref="AN76:AN81" si="413">AM76/AL76*100</f>
        <v>#DIV/0!</v>
      </c>
      <c r="AO76" s="234"/>
      <c r="AP76" s="234"/>
      <c r="AQ76" s="278" t="e">
        <f t="shared" ref="AQ76:AQ77" si="414">AP76/AO76*100</f>
        <v>#DIV/0!</v>
      </c>
      <c r="AR76" s="243"/>
      <c r="AS76" s="168"/>
    </row>
    <row r="77" spans="1:45" ht="114.75" customHeight="1">
      <c r="A77" s="555"/>
      <c r="B77" s="566"/>
      <c r="C77" s="566"/>
      <c r="D77" s="257" t="s">
        <v>2</v>
      </c>
      <c r="E77" s="234">
        <f t="shared" ref="E77:E81" si="415">H77+K77+N77+Q77+T77+W77+Z77+AC77+AF77+AI77+AL77+AO77</f>
        <v>0</v>
      </c>
      <c r="F77" s="234">
        <f t="shared" ref="F77:F81" si="416">I77+L77+O77+R77+U77+X77+AA77+AD77+AG77+AJ77+AM77+AP77</f>
        <v>0</v>
      </c>
      <c r="G77" s="227" t="e">
        <f t="shared" si="403"/>
        <v>#DIV/0!</v>
      </c>
      <c r="H77" s="234"/>
      <c r="I77" s="234"/>
      <c r="J77" s="278" t="e">
        <f t="shared" si="93"/>
        <v>#DIV/0!</v>
      </c>
      <c r="K77" s="234"/>
      <c r="L77" s="234"/>
      <c r="M77" s="278" t="e">
        <f t="shared" si="404"/>
        <v>#DIV/0!</v>
      </c>
      <c r="N77" s="234"/>
      <c r="O77" s="234"/>
      <c r="P77" s="278" t="e">
        <f t="shared" si="405"/>
        <v>#DIV/0!</v>
      </c>
      <c r="Q77" s="234"/>
      <c r="R77" s="234"/>
      <c r="S77" s="278" t="e">
        <f t="shared" si="406"/>
        <v>#DIV/0!</v>
      </c>
      <c r="T77" s="234"/>
      <c r="U77" s="234"/>
      <c r="V77" s="278" t="e">
        <f t="shared" si="407"/>
        <v>#DIV/0!</v>
      </c>
      <c r="W77" s="234"/>
      <c r="X77" s="234"/>
      <c r="Y77" s="278" t="e">
        <f t="shared" si="408"/>
        <v>#DIV/0!</v>
      </c>
      <c r="Z77" s="234"/>
      <c r="AA77" s="234"/>
      <c r="AB77" s="278" t="e">
        <f t="shared" si="409"/>
        <v>#DIV/0!</v>
      </c>
      <c r="AC77" s="234"/>
      <c r="AD77" s="234"/>
      <c r="AE77" s="278" t="e">
        <f t="shared" si="410"/>
        <v>#DIV/0!</v>
      </c>
      <c r="AF77" s="234"/>
      <c r="AG77" s="234"/>
      <c r="AH77" s="278" t="e">
        <f t="shared" si="411"/>
        <v>#DIV/0!</v>
      </c>
      <c r="AI77" s="234"/>
      <c r="AJ77" s="234"/>
      <c r="AK77" s="278" t="e">
        <f t="shared" si="412"/>
        <v>#DIV/0!</v>
      </c>
      <c r="AL77" s="234"/>
      <c r="AM77" s="234"/>
      <c r="AN77" s="278" t="e">
        <f t="shared" si="413"/>
        <v>#DIV/0!</v>
      </c>
      <c r="AO77" s="234"/>
      <c r="AP77" s="234"/>
      <c r="AQ77" s="278" t="e">
        <f t="shared" si="414"/>
        <v>#DIV/0!</v>
      </c>
      <c r="AR77" s="243"/>
      <c r="AS77" s="168"/>
    </row>
    <row r="78" spans="1:45" ht="114.75" customHeight="1" thickBot="1">
      <c r="A78" s="555"/>
      <c r="B78" s="566"/>
      <c r="C78" s="566"/>
      <c r="D78" s="257" t="s">
        <v>284</v>
      </c>
      <c r="E78" s="234">
        <f t="shared" si="415"/>
        <v>9120</v>
      </c>
      <c r="F78" s="234">
        <f t="shared" si="416"/>
        <v>3220.4</v>
      </c>
      <c r="G78" s="227">
        <f t="shared" si="403"/>
        <v>0.35311403508771932</v>
      </c>
      <c r="H78" s="234">
        <v>0</v>
      </c>
      <c r="I78" s="234"/>
      <c r="J78" s="278" t="e">
        <f t="shared" si="93"/>
        <v>#DIV/0!</v>
      </c>
      <c r="K78" s="234">
        <v>0</v>
      </c>
      <c r="L78" s="234"/>
      <c r="M78" s="278" t="e">
        <f t="shared" si="404"/>
        <v>#DIV/0!</v>
      </c>
      <c r="N78" s="234">
        <v>859</v>
      </c>
      <c r="O78" s="234">
        <v>859</v>
      </c>
      <c r="P78" s="263">
        <f>O78/N78</f>
        <v>1</v>
      </c>
      <c r="Q78" s="234">
        <v>724.5</v>
      </c>
      <c r="R78" s="234">
        <v>724.5</v>
      </c>
      <c r="S78" s="263">
        <f>R78/Q78</f>
        <v>1</v>
      </c>
      <c r="T78" s="234"/>
      <c r="U78" s="234"/>
      <c r="V78" s="278" t="e">
        <f t="shared" si="407"/>
        <v>#DIV/0!</v>
      </c>
      <c r="W78" s="234">
        <v>1636.9</v>
      </c>
      <c r="X78" s="234">
        <v>1636.9</v>
      </c>
      <c r="Y78" s="263">
        <f>X78/W78</f>
        <v>1</v>
      </c>
      <c r="Z78" s="234">
        <v>760</v>
      </c>
      <c r="AA78" s="234"/>
      <c r="AB78" s="278">
        <f t="shared" si="409"/>
        <v>0</v>
      </c>
      <c r="AC78" s="234">
        <v>2099.6</v>
      </c>
      <c r="AD78" s="234"/>
      <c r="AE78" s="263">
        <f t="shared" ref="AE78" si="417">AD78/AC78</f>
        <v>0</v>
      </c>
      <c r="AF78" s="234">
        <v>760</v>
      </c>
      <c r="AG78" s="234"/>
      <c r="AH78" s="263">
        <f t="shared" ref="AH78" si="418">AG78/AF78</f>
        <v>0</v>
      </c>
      <c r="AI78" s="234">
        <v>760</v>
      </c>
      <c r="AJ78" s="234">
        <v>0</v>
      </c>
      <c r="AK78" s="263">
        <f t="shared" si="412"/>
        <v>0</v>
      </c>
      <c r="AL78" s="234">
        <v>760</v>
      </c>
      <c r="AM78" s="234"/>
      <c r="AN78" s="278">
        <f t="shared" si="413"/>
        <v>0</v>
      </c>
      <c r="AO78" s="234">
        <v>760</v>
      </c>
      <c r="AP78" s="234"/>
      <c r="AQ78" s="263">
        <f t="shared" ref="AQ78" si="419">AP78/AO78</f>
        <v>0</v>
      </c>
      <c r="AR78" s="243" t="s">
        <v>504</v>
      </c>
      <c r="AS78" s="168"/>
    </row>
    <row r="79" spans="1:45" ht="251.25" customHeight="1">
      <c r="A79" s="555"/>
      <c r="B79" s="566"/>
      <c r="C79" s="566"/>
      <c r="D79" s="257" t="s">
        <v>292</v>
      </c>
      <c r="E79" s="274">
        <f t="shared" si="415"/>
        <v>0</v>
      </c>
      <c r="F79" s="274">
        <f t="shared" si="416"/>
        <v>0</v>
      </c>
      <c r="G79" s="227" t="e">
        <f t="shared" si="403"/>
        <v>#DIV/0!</v>
      </c>
      <c r="H79" s="234"/>
      <c r="I79" s="234"/>
      <c r="J79" s="278" t="e">
        <f t="shared" si="93"/>
        <v>#DIV/0!</v>
      </c>
      <c r="K79" s="234"/>
      <c r="L79" s="234"/>
      <c r="M79" s="278" t="e">
        <f t="shared" si="404"/>
        <v>#DIV/0!</v>
      </c>
      <c r="N79" s="234"/>
      <c r="O79" s="234"/>
      <c r="P79" s="278" t="e">
        <f t="shared" si="405"/>
        <v>#DIV/0!</v>
      </c>
      <c r="Q79" s="234"/>
      <c r="R79" s="234"/>
      <c r="S79" s="278" t="e">
        <f t="shared" si="406"/>
        <v>#DIV/0!</v>
      </c>
      <c r="T79" s="234"/>
      <c r="U79" s="234"/>
      <c r="V79" s="278" t="e">
        <f t="shared" si="407"/>
        <v>#DIV/0!</v>
      </c>
      <c r="W79" s="234"/>
      <c r="X79" s="234"/>
      <c r="Y79" s="278" t="e">
        <f t="shared" si="408"/>
        <v>#DIV/0!</v>
      </c>
      <c r="Z79" s="234"/>
      <c r="AA79" s="234"/>
      <c r="AB79" s="278" t="e">
        <f t="shared" si="409"/>
        <v>#DIV/0!</v>
      </c>
      <c r="AC79" s="234"/>
      <c r="AD79" s="234"/>
      <c r="AE79" s="278" t="e">
        <f t="shared" si="410"/>
        <v>#DIV/0!</v>
      </c>
      <c r="AF79" s="234"/>
      <c r="AG79" s="234"/>
      <c r="AH79" s="278" t="e">
        <f t="shared" si="411"/>
        <v>#DIV/0!</v>
      </c>
      <c r="AI79" s="234"/>
      <c r="AJ79" s="234"/>
      <c r="AK79" s="278" t="e">
        <f t="shared" si="412"/>
        <v>#DIV/0!</v>
      </c>
      <c r="AL79" s="234"/>
      <c r="AM79" s="234"/>
      <c r="AN79" s="278" t="e">
        <f t="shared" si="413"/>
        <v>#DIV/0!</v>
      </c>
      <c r="AO79" s="234"/>
      <c r="AP79" s="234"/>
      <c r="AQ79" s="278" t="e">
        <f t="shared" ref="AQ79:AQ81" si="420">AP79/AO79*100</f>
        <v>#DIV/0!</v>
      </c>
      <c r="AR79" s="243"/>
      <c r="AS79" s="168"/>
    </row>
    <row r="80" spans="1:45" ht="114.75" customHeight="1">
      <c r="A80" s="555"/>
      <c r="B80" s="566"/>
      <c r="C80" s="566"/>
      <c r="D80" s="257" t="s">
        <v>285</v>
      </c>
      <c r="E80" s="234">
        <f t="shared" si="415"/>
        <v>0</v>
      </c>
      <c r="F80" s="234">
        <f t="shared" si="416"/>
        <v>0</v>
      </c>
      <c r="G80" s="227" t="e">
        <f t="shared" si="403"/>
        <v>#DIV/0!</v>
      </c>
      <c r="H80" s="234"/>
      <c r="I80" s="234"/>
      <c r="J80" s="278" t="e">
        <f t="shared" si="93"/>
        <v>#DIV/0!</v>
      </c>
      <c r="K80" s="234"/>
      <c r="L80" s="234"/>
      <c r="M80" s="278" t="e">
        <f t="shared" si="404"/>
        <v>#DIV/0!</v>
      </c>
      <c r="N80" s="234"/>
      <c r="O80" s="234"/>
      <c r="P80" s="278" t="e">
        <f t="shared" si="405"/>
        <v>#DIV/0!</v>
      </c>
      <c r="Q80" s="234"/>
      <c r="R80" s="234"/>
      <c r="S80" s="278" t="e">
        <f t="shared" si="406"/>
        <v>#DIV/0!</v>
      </c>
      <c r="T80" s="234"/>
      <c r="U80" s="234"/>
      <c r="V80" s="278" t="e">
        <f t="shared" si="407"/>
        <v>#DIV/0!</v>
      </c>
      <c r="W80" s="234"/>
      <c r="X80" s="234"/>
      <c r="Y80" s="278" t="e">
        <f t="shared" si="408"/>
        <v>#DIV/0!</v>
      </c>
      <c r="Z80" s="234"/>
      <c r="AA80" s="234"/>
      <c r="AB80" s="278" t="e">
        <f t="shared" si="409"/>
        <v>#DIV/0!</v>
      </c>
      <c r="AC80" s="234"/>
      <c r="AD80" s="234"/>
      <c r="AE80" s="278" t="e">
        <f t="shared" si="410"/>
        <v>#DIV/0!</v>
      </c>
      <c r="AF80" s="234"/>
      <c r="AG80" s="234"/>
      <c r="AH80" s="278" t="e">
        <f t="shared" si="411"/>
        <v>#DIV/0!</v>
      </c>
      <c r="AI80" s="234"/>
      <c r="AJ80" s="234"/>
      <c r="AK80" s="278" t="e">
        <f t="shared" si="412"/>
        <v>#DIV/0!</v>
      </c>
      <c r="AL80" s="234"/>
      <c r="AM80" s="234"/>
      <c r="AN80" s="278" t="e">
        <f t="shared" si="413"/>
        <v>#DIV/0!</v>
      </c>
      <c r="AO80" s="234"/>
      <c r="AP80" s="234"/>
      <c r="AQ80" s="278" t="e">
        <f t="shared" si="420"/>
        <v>#DIV/0!</v>
      </c>
      <c r="AR80" s="243"/>
      <c r="AS80" s="168"/>
    </row>
    <row r="81" spans="1:45" ht="114.75" customHeight="1" thickBot="1">
      <c r="A81" s="556"/>
      <c r="B81" s="567"/>
      <c r="C81" s="567"/>
      <c r="D81" s="258" t="s">
        <v>43</v>
      </c>
      <c r="E81" s="272">
        <f t="shared" si="415"/>
        <v>0</v>
      </c>
      <c r="F81" s="272">
        <f t="shared" si="416"/>
        <v>0</v>
      </c>
      <c r="G81" s="282" t="e">
        <f t="shared" si="403"/>
        <v>#DIV/0!</v>
      </c>
      <c r="H81" s="272"/>
      <c r="I81" s="272"/>
      <c r="J81" s="283" t="e">
        <f t="shared" si="93"/>
        <v>#DIV/0!</v>
      </c>
      <c r="K81" s="272"/>
      <c r="L81" s="272"/>
      <c r="M81" s="283" t="e">
        <f t="shared" si="404"/>
        <v>#DIV/0!</v>
      </c>
      <c r="N81" s="272"/>
      <c r="O81" s="272"/>
      <c r="P81" s="283" t="e">
        <f t="shared" si="405"/>
        <v>#DIV/0!</v>
      </c>
      <c r="Q81" s="272"/>
      <c r="R81" s="272"/>
      <c r="S81" s="283" t="e">
        <f t="shared" si="406"/>
        <v>#DIV/0!</v>
      </c>
      <c r="T81" s="272"/>
      <c r="U81" s="272"/>
      <c r="V81" s="283" t="e">
        <f t="shared" si="407"/>
        <v>#DIV/0!</v>
      </c>
      <c r="W81" s="272"/>
      <c r="X81" s="272"/>
      <c r="Y81" s="283" t="e">
        <f t="shared" si="408"/>
        <v>#DIV/0!</v>
      </c>
      <c r="Z81" s="272"/>
      <c r="AA81" s="272"/>
      <c r="AB81" s="283" t="e">
        <f t="shared" si="409"/>
        <v>#DIV/0!</v>
      </c>
      <c r="AC81" s="272"/>
      <c r="AD81" s="272"/>
      <c r="AE81" s="283" t="e">
        <f t="shared" si="410"/>
        <v>#DIV/0!</v>
      </c>
      <c r="AF81" s="272"/>
      <c r="AG81" s="272"/>
      <c r="AH81" s="283" t="e">
        <f t="shared" si="411"/>
        <v>#DIV/0!</v>
      </c>
      <c r="AI81" s="272"/>
      <c r="AJ81" s="272"/>
      <c r="AK81" s="283" t="e">
        <f t="shared" si="412"/>
        <v>#DIV/0!</v>
      </c>
      <c r="AL81" s="272"/>
      <c r="AM81" s="272"/>
      <c r="AN81" s="283" t="e">
        <f t="shared" si="413"/>
        <v>#DIV/0!</v>
      </c>
      <c r="AO81" s="272"/>
      <c r="AP81" s="272"/>
      <c r="AQ81" s="283" t="e">
        <f t="shared" si="420"/>
        <v>#DIV/0!</v>
      </c>
      <c r="AR81" s="248"/>
      <c r="AS81" s="169"/>
    </row>
    <row r="82" spans="1:45" ht="56.25" customHeight="1">
      <c r="A82" s="554" t="s">
        <v>304</v>
      </c>
      <c r="B82" s="565" t="s">
        <v>416</v>
      </c>
      <c r="C82" s="565"/>
      <c r="D82" s="300" t="s">
        <v>41</v>
      </c>
      <c r="E82" s="274">
        <f>H82+K82+N82+Q82+T82+W82+Z82+AC82+AF82+AI82+AL82+AO82</f>
        <v>30231.000000000007</v>
      </c>
      <c r="F82" s="274">
        <f>I82+L82+O82+R82+U82+X82+AA82+AD82+AG82+AJ82+AM82+AP82</f>
        <v>198</v>
      </c>
      <c r="G82" s="275">
        <f>F82/E82</f>
        <v>6.5495683239059225E-3</v>
      </c>
      <c r="H82" s="274">
        <f>H83+H84+H85+H86+H87+H88</f>
        <v>0</v>
      </c>
      <c r="I82" s="274">
        <f>I83+I84+I85+I86+I87+I88</f>
        <v>0</v>
      </c>
      <c r="J82" s="276" t="e">
        <f t="shared" si="93"/>
        <v>#DIV/0!</v>
      </c>
      <c r="K82" s="274">
        <f>K83+K84+K85+K86+K87+K88</f>
        <v>0</v>
      </c>
      <c r="L82" s="274">
        <f>L83+L84+L85+L86+L87+L88</f>
        <v>0</v>
      </c>
      <c r="M82" s="276" t="e">
        <f>L82/K82*100</f>
        <v>#DIV/0!</v>
      </c>
      <c r="N82" s="274">
        <f>N83+N84+N85+N86+N87+N88</f>
        <v>198</v>
      </c>
      <c r="O82" s="274">
        <f>O83+O84+O85+O86+O87+O88</f>
        <v>198</v>
      </c>
      <c r="P82" s="262">
        <f>O82/N82</f>
        <v>1</v>
      </c>
      <c r="Q82" s="274">
        <f>Q83+Q84+Q85+Q86+Q87+Q88</f>
        <v>0</v>
      </c>
      <c r="R82" s="274">
        <f>R83+R84+R85+R86+R87+R88</f>
        <v>0</v>
      </c>
      <c r="S82" s="276" t="e">
        <f>R82/Q82*100</f>
        <v>#DIV/0!</v>
      </c>
      <c r="T82" s="274">
        <f>T83+T84+T85+T86+T87+T88</f>
        <v>0</v>
      </c>
      <c r="U82" s="274">
        <f>U83+U84+U85+U86+U87+U88</f>
        <v>0</v>
      </c>
      <c r="V82" s="276" t="e">
        <f>U82/T82*100</f>
        <v>#DIV/0!</v>
      </c>
      <c r="W82" s="274">
        <f>W83+W84+W85+W86+W87+W88</f>
        <v>0</v>
      </c>
      <c r="X82" s="274">
        <f>X83+X84+X85+X86+X87+X88</f>
        <v>0</v>
      </c>
      <c r="Y82" s="276" t="e">
        <f>X82/W82*100</f>
        <v>#DIV/0!</v>
      </c>
      <c r="Z82" s="274">
        <f t="shared" ref="Z82" si="421">Z83+Z84+Z85+Z86+Z87+Z88</f>
        <v>14418.5</v>
      </c>
      <c r="AA82" s="274">
        <f t="shared" ref="AA82" si="422">AA83+AA84+AA85+AA86+AA87+AA88</f>
        <v>0</v>
      </c>
      <c r="AB82" s="276">
        <f>AA82/Z82*100</f>
        <v>0</v>
      </c>
      <c r="AC82" s="274">
        <f t="shared" ref="AC82" si="423">AC83+AC84+AC85+AC86+AC87+AC88</f>
        <v>4802.8999999999996</v>
      </c>
      <c r="AD82" s="274">
        <f t="shared" ref="AD82" si="424">AD83+AD84+AD85+AD86+AD87+AD88</f>
        <v>0</v>
      </c>
      <c r="AE82" s="263">
        <f t="shared" ref="AE82" si="425">AD82/AC82</f>
        <v>0</v>
      </c>
      <c r="AF82" s="274">
        <f t="shared" ref="AF82" si="426">AF83+AF84+AF85+AF86+AF87+AF88</f>
        <v>2702.9</v>
      </c>
      <c r="AG82" s="274">
        <f t="shared" ref="AG82" si="427">AG83+AG84+AG85+AG86+AG87+AG88</f>
        <v>0</v>
      </c>
      <c r="AH82" s="263">
        <f t="shared" ref="AH82" si="428">AG82/AF82</f>
        <v>0</v>
      </c>
      <c r="AI82" s="274">
        <f t="shared" ref="AI82" si="429">AI83+AI84+AI85+AI86+AI87+AI88</f>
        <v>2702.9</v>
      </c>
      <c r="AJ82" s="274">
        <f t="shared" ref="AJ82" si="430">AJ83+AJ84+AJ85+AJ86+AJ87+AJ88</f>
        <v>0</v>
      </c>
      <c r="AK82" s="262">
        <f t="shared" si="412"/>
        <v>0</v>
      </c>
      <c r="AL82" s="274">
        <f t="shared" ref="AL82" si="431">AL83+AL84+AL85+AL86+AL87+AL88</f>
        <v>2702.9</v>
      </c>
      <c r="AM82" s="274">
        <f t="shared" ref="AM82" si="432">AM83+AM84+AM85+AM86+AM87+AM88</f>
        <v>0</v>
      </c>
      <c r="AN82" s="263">
        <f t="shared" ref="AN82" si="433">AM82/AL82</f>
        <v>0</v>
      </c>
      <c r="AO82" s="274">
        <f>AO83+AO84+AO85+AO86+AO87+AO88</f>
        <v>2702.9</v>
      </c>
      <c r="AP82" s="274">
        <f>AP83+AP84+AP85+AP86+AP87+AP88</f>
        <v>0</v>
      </c>
      <c r="AQ82" s="262">
        <f t="shared" ref="AQ82" si="434">AP82/AO82</f>
        <v>0</v>
      </c>
      <c r="AR82" s="432" t="s">
        <v>470</v>
      </c>
      <c r="AS82" s="167"/>
    </row>
    <row r="83" spans="1:45" ht="86.25" customHeight="1">
      <c r="A83" s="555"/>
      <c r="B83" s="566"/>
      <c r="C83" s="566"/>
      <c r="D83" s="253" t="s">
        <v>37</v>
      </c>
      <c r="E83" s="234">
        <f>H83+K83+N83+Q83+T83+W83+Z83+AC83+AF83+AI83+AL83+AO83</f>
        <v>0</v>
      </c>
      <c r="F83" s="234">
        <f>I83+L83+O83+R83+U83+X83+AA83+AD83+AG83+AJ83+AM83+AP83</f>
        <v>0</v>
      </c>
      <c r="G83" s="227" t="e">
        <f t="shared" ref="G83:G102" si="435">F83/E83</f>
        <v>#DIV/0!</v>
      </c>
      <c r="H83" s="234"/>
      <c r="I83" s="234"/>
      <c r="J83" s="278" t="e">
        <f t="shared" si="93"/>
        <v>#DIV/0!</v>
      </c>
      <c r="K83" s="234"/>
      <c r="L83" s="234"/>
      <c r="M83" s="278" t="e">
        <f t="shared" ref="M83:M88" si="436">L83/K83*100</f>
        <v>#DIV/0!</v>
      </c>
      <c r="N83" s="234"/>
      <c r="O83" s="234"/>
      <c r="P83" s="278" t="e">
        <f t="shared" ref="P83:P88" si="437">O83/N83*100</f>
        <v>#DIV/0!</v>
      </c>
      <c r="Q83" s="234"/>
      <c r="R83" s="234"/>
      <c r="S83" s="278" t="e">
        <f t="shared" ref="S83:S88" si="438">R83/Q83*100</f>
        <v>#DIV/0!</v>
      </c>
      <c r="T83" s="234"/>
      <c r="U83" s="234"/>
      <c r="V83" s="278" t="e">
        <f t="shared" ref="V83:V88" si="439">U83/T83*100</f>
        <v>#DIV/0!</v>
      </c>
      <c r="W83" s="234"/>
      <c r="X83" s="234"/>
      <c r="Y83" s="278" t="e">
        <f t="shared" ref="Y83:Y88" si="440">X83/W83*100</f>
        <v>#DIV/0!</v>
      </c>
      <c r="Z83" s="234"/>
      <c r="AA83" s="234"/>
      <c r="AB83" s="278" t="e">
        <f t="shared" ref="AB83:AB88" si="441">AA83/Z83*100</f>
        <v>#DIV/0!</v>
      </c>
      <c r="AC83" s="234"/>
      <c r="AD83" s="234"/>
      <c r="AE83" s="278" t="e">
        <f t="shared" ref="AE83:AE88" si="442">AD83/AC83*100</f>
        <v>#DIV/0!</v>
      </c>
      <c r="AF83" s="234"/>
      <c r="AG83" s="234"/>
      <c r="AH83" s="278" t="e">
        <f t="shared" ref="AH83:AH88" si="443">AG83/AF83*100</f>
        <v>#DIV/0!</v>
      </c>
      <c r="AI83" s="234"/>
      <c r="AJ83" s="234"/>
      <c r="AK83" s="278" t="e">
        <f t="shared" ref="AK83:AK89" si="444">AJ83/AI83</f>
        <v>#DIV/0!</v>
      </c>
      <c r="AL83" s="234"/>
      <c r="AM83" s="234"/>
      <c r="AN83" s="278" t="e">
        <f t="shared" ref="AN83:AN88" si="445">AM83/AL83*100</f>
        <v>#DIV/0!</v>
      </c>
      <c r="AO83" s="234"/>
      <c r="AP83" s="234"/>
      <c r="AQ83" s="278" t="e">
        <f t="shared" ref="AQ83:AQ84" si="446">AP83/AO83*100</f>
        <v>#DIV/0!</v>
      </c>
      <c r="AR83" s="243"/>
      <c r="AS83" s="168"/>
    </row>
    <row r="84" spans="1:45" ht="114.75" customHeight="1">
      <c r="A84" s="555"/>
      <c r="B84" s="566"/>
      <c r="C84" s="566"/>
      <c r="D84" s="257" t="s">
        <v>2</v>
      </c>
      <c r="E84" s="234">
        <f t="shared" ref="E84:E88" si="447">H84+K84+N84+Q84+T84+W84+Z84+AC84+AF84+AI84+AL84+AO84</f>
        <v>0</v>
      </c>
      <c r="F84" s="234">
        <f t="shared" ref="F84:F88" si="448">I84+L84+O84+R84+U84+X84+AA84+AD84+AG84+AJ84+AM84+AP84</f>
        <v>0</v>
      </c>
      <c r="G84" s="227" t="e">
        <f t="shared" si="435"/>
        <v>#DIV/0!</v>
      </c>
      <c r="H84" s="234"/>
      <c r="I84" s="234"/>
      <c r="J84" s="278" t="e">
        <f t="shared" si="93"/>
        <v>#DIV/0!</v>
      </c>
      <c r="K84" s="234"/>
      <c r="L84" s="234"/>
      <c r="M84" s="278" t="e">
        <f t="shared" si="436"/>
        <v>#DIV/0!</v>
      </c>
      <c r="N84" s="234"/>
      <c r="O84" s="234"/>
      <c r="P84" s="278" t="e">
        <f t="shared" si="437"/>
        <v>#DIV/0!</v>
      </c>
      <c r="Q84" s="234"/>
      <c r="R84" s="234"/>
      <c r="S84" s="278" t="e">
        <f t="shared" si="438"/>
        <v>#DIV/0!</v>
      </c>
      <c r="T84" s="234"/>
      <c r="U84" s="234"/>
      <c r="V84" s="278" t="e">
        <f t="shared" si="439"/>
        <v>#DIV/0!</v>
      </c>
      <c r="W84" s="234"/>
      <c r="X84" s="234"/>
      <c r="Y84" s="278" t="e">
        <f t="shared" si="440"/>
        <v>#DIV/0!</v>
      </c>
      <c r="Z84" s="234"/>
      <c r="AA84" s="234"/>
      <c r="AB84" s="278" t="e">
        <f t="shared" si="441"/>
        <v>#DIV/0!</v>
      </c>
      <c r="AC84" s="234"/>
      <c r="AD84" s="234"/>
      <c r="AE84" s="278" t="e">
        <f t="shared" si="442"/>
        <v>#DIV/0!</v>
      </c>
      <c r="AF84" s="234"/>
      <c r="AG84" s="234"/>
      <c r="AH84" s="278" t="e">
        <f t="shared" si="443"/>
        <v>#DIV/0!</v>
      </c>
      <c r="AI84" s="234"/>
      <c r="AJ84" s="234"/>
      <c r="AK84" s="278" t="e">
        <f t="shared" si="444"/>
        <v>#DIV/0!</v>
      </c>
      <c r="AL84" s="234"/>
      <c r="AM84" s="234"/>
      <c r="AN84" s="278" t="e">
        <f t="shared" si="445"/>
        <v>#DIV/0!</v>
      </c>
      <c r="AO84" s="234"/>
      <c r="AP84" s="234"/>
      <c r="AQ84" s="278" t="e">
        <f t="shared" si="446"/>
        <v>#DIV/0!</v>
      </c>
      <c r="AR84" s="243"/>
      <c r="AS84" s="168"/>
    </row>
    <row r="85" spans="1:45" ht="101.25" customHeight="1" thickBot="1">
      <c r="A85" s="555"/>
      <c r="B85" s="566"/>
      <c r="C85" s="566"/>
      <c r="D85" s="257" t="s">
        <v>284</v>
      </c>
      <c r="E85" s="234">
        <f t="shared" si="447"/>
        <v>30231.000000000007</v>
      </c>
      <c r="F85" s="234">
        <f t="shared" si="448"/>
        <v>198</v>
      </c>
      <c r="G85" s="227">
        <f t="shared" si="435"/>
        <v>6.5495683239059225E-3</v>
      </c>
      <c r="H85" s="234"/>
      <c r="I85" s="234"/>
      <c r="J85" s="278" t="e">
        <f t="shared" si="93"/>
        <v>#DIV/0!</v>
      </c>
      <c r="K85" s="234">
        <v>0</v>
      </c>
      <c r="L85" s="234"/>
      <c r="M85" s="278" t="e">
        <f t="shared" si="436"/>
        <v>#DIV/0!</v>
      </c>
      <c r="N85" s="234">
        <v>198</v>
      </c>
      <c r="O85" s="234">
        <v>198</v>
      </c>
      <c r="P85" s="263">
        <f>O85/N85</f>
        <v>1</v>
      </c>
      <c r="Q85" s="234"/>
      <c r="R85" s="234"/>
      <c r="S85" s="278" t="e">
        <f t="shared" si="438"/>
        <v>#DIV/0!</v>
      </c>
      <c r="T85" s="234"/>
      <c r="U85" s="234"/>
      <c r="V85" s="278" t="e">
        <f t="shared" si="439"/>
        <v>#DIV/0!</v>
      </c>
      <c r="W85" s="234"/>
      <c r="X85" s="234"/>
      <c r="Y85" s="278" t="e">
        <f t="shared" si="440"/>
        <v>#DIV/0!</v>
      </c>
      <c r="Z85" s="234">
        <v>14418.5</v>
      </c>
      <c r="AA85" s="234"/>
      <c r="AB85" s="278">
        <f t="shared" si="441"/>
        <v>0</v>
      </c>
      <c r="AC85" s="234">
        <v>4802.8999999999996</v>
      </c>
      <c r="AD85" s="234"/>
      <c r="AE85" s="263">
        <f t="shared" ref="AE85" si="449">AD85/AC85</f>
        <v>0</v>
      </c>
      <c r="AF85" s="234">
        <v>2702.9</v>
      </c>
      <c r="AG85" s="234"/>
      <c r="AH85" s="263">
        <f t="shared" ref="AH85" si="450">AG85/AF85</f>
        <v>0</v>
      </c>
      <c r="AI85" s="234">
        <v>2702.9</v>
      </c>
      <c r="AJ85" s="234">
        <v>0</v>
      </c>
      <c r="AK85" s="263">
        <f t="shared" si="444"/>
        <v>0</v>
      </c>
      <c r="AL85" s="234">
        <v>2702.9</v>
      </c>
      <c r="AM85" s="234"/>
      <c r="AN85" s="263">
        <f t="shared" ref="AN85" si="451">AM85/AL85</f>
        <v>0</v>
      </c>
      <c r="AO85" s="234">
        <v>2702.9</v>
      </c>
      <c r="AP85" s="234"/>
      <c r="AQ85" s="263">
        <f t="shared" ref="AQ85" si="452">AP85/AO85</f>
        <v>0</v>
      </c>
      <c r="AR85" s="243" t="s">
        <v>475</v>
      </c>
      <c r="AS85" s="168"/>
    </row>
    <row r="86" spans="1:45" ht="270.75" customHeight="1">
      <c r="A86" s="555"/>
      <c r="B86" s="566"/>
      <c r="C86" s="566"/>
      <c r="D86" s="257" t="s">
        <v>292</v>
      </c>
      <c r="E86" s="274">
        <f t="shared" si="447"/>
        <v>0</v>
      </c>
      <c r="F86" s="274">
        <f t="shared" si="448"/>
        <v>0</v>
      </c>
      <c r="G86" s="227" t="e">
        <f t="shared" si="435"/>
        <v>#DIV/0!</v>
      </c>
      <c r="H86" s="234"/>
      <c r="I86" s="234"/>
      <c r="J86" s="278" t="e">
        <f t="shared" si="93"/>
        <v>#DIV/0!</v>
      </c>
      <c r="K86" s="234"/>
      <c r="L86" s="234"/>
      <c r="M86" s="278" t="e">
        <f t="shared" si="436"/>
        <v>#DIV/0!</v>
      </c>
      <c r="N86" s="234"/>
      <c r="O86" s="234"/>
      <c r="P86" s="278" t="e">
        <f t="shared" si="437"/>
        <v>#DIV/0!</v>
      </c>
      <c r="Q86" s="234"/>
      <c r="R86" s="234"/>
      <c r="S86" s="278" t="e">
        <f t="shared" si="438"/>
        <v>#DIV/0!</v>
      </c>
      <c r="T86" s="234"/>
      <c r="U86" s="234"/>
      <c r="V86" s="278" t="e">
        <f t="shared" si="439"/>
        <v>#DIV/0!</v>
      </c>
      <c r="W86" s="234"/>
      <c r="X86" s="234"/>
      <c r="Y86" s="278" t="e">
        <f t="shared" si="440"/>
        <v>#DIV/0!</v>
      </c>
      <c r="Z86" s="234"/>
      <c r="AA86" s="234"/>
      <c r="AB86" s="278" t="e">
        <f t="shared" si="441"/>
        <v>#DIV/0!</v>
      </c>
      <c r="AC86" s="234"/>
      <c r="AD86" s="234"/>
      <c r="AE86" s="278" t="e">
        <f t="shared" si="442"/>
        <v>#DIV/0!</v>
      </c>
      <c r="AF86" s="234"/>
      <c r="AG86" s="234"/>
      <c r="AH86" s="278" t="e">
        <f t="shared" si="443"/>
        <v>#DIV/0!</v>
      </c>
      <c r="AI86" s="234"/>
      <c r="AJ86" s="234"/>
      <c r="AK86" s="278" t="e">
        <f t="shared" si="444"/>
        <v>#DIV/0!</v>
      </c>
      <c r="AL86" s="234"/>
      <c r="AM86" s="234"/>
      <c r="AN86" s="278" t="e">
        <f t="shared" si="445"/>
        <v>#DIV/0!</v>
      </c>
      <c r="AO86" s="234"/>
      <c r="AP86" s="234"/>
      <c r="AQ86" s="278" t="e">
        <f t="shared" ref="AQ86:AQ88" si="453">AP86/AO86*100</f>
        <v>#DIV/0!</v>
      </c>
      <c r="AR86" s="243"/>
      <c r="AS86" s="168"/>
    </row>
    <row r="87" spans="1:45" ht="86.25" customHeight="1">
      <c r="A87" s="555"/>
      <c r="B87" s="566"/>
      <c r="C87" s="566"/>
      <c r="D87" s="257" t="s">
        <v>285</v>
      </c>
      <c r="E87" s="234">
        <f t="shared" si="447"/>
        <v>0</v>
      </c>
      <c r="F87" s="234">
        <f t="shared" si="448"/>
        <v>0</v>
      </c>
      <c r="G87" s="227" t="e">
        <f t="shared" si="435"/>
        <v>#DIV/0!</v>
      </c>
      <c r="H87" s="234"/>
      <c r="I87" s="234"/>
      <c r="J87" s="278" t="e">
        <f t="shared" si="93"/>
        <v>#DIV/0!</v>
      </c>
      <c r="K87" s="234"/>
      <c r="L87" s="234"/>
      <c r="M87" s="278" t="e">
        <f t="shared" si="436"/>
        <v>#DIV/0!</v>
      </c>
      <c r="N87" s="234"/>
      <c r="O87" s="234"/>
      <c r="P87" s="278" t="e">
        <f t="shared" si="437"/>
        <v>#DIV/0!</v>
      </c>
      <c r="Q87" s="234"/>
      <c r="R87" s="234"/>
      <c r="S87" s="278" t="e">
        <f t="shared" si="438"/>
        <v>#DIV/0!</v>
      </c>
      <c r="T87" s="234"/>
      <c r="U87" s="234"/>
      <c r="V87" s="278" t="e">
        <f t="shared" si="439"/>
        <v>#DIV/0!</v>
      </c>
      <c r="W87" s="234"/>
      <c r="X87" s="234"/>
      <c r="Y87" s="278" t="e">
        <f t="shared" si="440"/>
        <v>#DIV/0!</v>
      </c>
      <c r="Z87" s="234"/>
      <c r="AA87" s="234"/>
      <c r="AB87" s="278" t="e">
        <f t="shared" si="441"/>
        <v>#DIV/0!</v>
      </c>
      <c r="AC87" s="234"/>
      <c r="AD87" s="234"/>
      <c r="AE87" s="278" t="e">
        <f t="shared" si="442"/>
        <v>#DIV/0!</v>
      </c>
      <c r="AF87" s="234"/>
      <c r="AG87" s="234"/>
      <c r="AH87" s="278" t="e">
        <f t="shared" si="443"/>
        <v>#DIV/0!</v>
      </c>
      <c r="AI87" s="234"/>
      <c r="AJ87" s="234"/>
      <c r="AK87" s="278" t="e">
        <f t="shared" si="444"/>
        <v>#DIV/0!</v>
      </c>
      <c r="AL87" s="234"/>
      <c r="AM87" s="234"/>
      <c r="AN87" s="278" t="e">
        <f t="shared" si="445"/>
        <v>#DIV/0!</v>
      </c>
      <c r="AO87" s="234"/>
      <c r="AP87" s="234"/>
      <c r="AQ87" s="278" t="e">
        <f t="shared" si="453"/>
        <v>#DIV/0!</v>
      </c>
      <c r="AR87" s="243"/>
      <c r="AS87" s="168"/>
    </row>
    <row r="88" spans="1:45" ht="114.75" customHeight="1" thickBot="1">
      <c r="A88" s="556"/>
      <c r="B88" s="567"/>
      <c r="C88" s="567"/>
      <c r="D88" s="258" t="s">
        <v>43</v>
      </c>
      <c r="E88" s="272">
        <f t="shared" si="447"/>
        <v>0</v>
      </c>
      <c r="F88" s="272">
        <f t="shared" si="448"/>
        <v>0</v>
      </c>
      <c r="G88" s="282" t="e">
        <f t="shared" si="435"/>
        <v>#DIV/0!</v>
      </c>
      <c r="H88" s="272"/>
      <c r="I88" s="272"/>
      <c r="J88" s="283" t="e">
        <f t="shared" si="93"/>
        <v>#DIV/0!</v>
      </c>
      <c r="K88" s="272"/>
      <c r="L88" s="272"/>
      <c r="M88" s="283" t="e">
        <f t="shared" si="436"/>
        <v>#DIV/0!</v>
      </c>
      <c r="N88" s="272"/>
      <c r="O88" s="272"/>
      <c r="P88" s="283" t="e">
        <f t="shared" si="437"/>
        <v>#DIV/0!</v>
      </c>
      <c r="Q88" s="272"/>
      <c r="R88" s="272"/>
      <c r="S88" s="283" t="e">
        <f t="shared" si="438"/>
        <v>#DIV/0!</v>
      </c>
      <c r="T88" s="272"/>
      <c r="U88" s="272"/>
      <c r="V88" s="283" t="e">
        <f t="shared" si="439"/>
        <v>#DIV/0!</v>
      </c>
      <c r="W88" s="272"/>
      <c r="X88" s="272"/>
      <c r="Y88" s="283" t="e">
        <f t="shared" si="440"/>
        <v>#DIV/0!</v>
      </c>
      <c r="Z88" s="272"/>
      <c r="AA88" s="272"/>
      <c r="AB88" s="283" t="e">
        <f t="shared" si="441"/>
        <v>#DIV/0!</v>
      </c>
      <c r="AC88" s="272"/>
      <c r="AD88" s="272"/>
      <c r="AE88" s="283" t="e">
        <f t="shared" si="442"/>
        <v>#DIV/0!</v>
      </c>
      <c r="AF88" s="272"/>
      <c r="AG88" s="272"/>
      <c r="AH88" s="283" t="e">
        <f t="shared" si="443"/>
        <v>#DIV/0!</v>
      </c>
      <c r="AI88" s="272"/>
      <c r="AJ88" s="272"/>
      <c r="AK88" s="283" t="e">
        <f t="shared" si="444"/>
        <v>#DIV/0!</v>
      </c>
      <c r="AL88" s="272"/>
      <c r="AM88" s="272"/>
      <c r="AN88" s="283" t="e">
        <f t="shared" si="445"/>
        <v>#DIV/0!</v>
      </c>
      <c r="AO88" s="272"/>
      <c r="AP88" s="272"/>
      <c r="AQ88" s="283" t="e">
        <f t="shared" si="453"/>
        <v>#DIV/0!</v>
      </c>
      <c r="AR88" s="248"/>
      <c r="AS88" s="169"/>
    </row>
    <row r="89" spans="1:45" ht="114.75" hidden="1" customHeight="1">
      <c r="A89" s="601" t="s">
        <v>305</v>
      </c>
      <c r="B89" s="643" t="s">
        <v>425</v>
      </c>
      <c r="C89" s="643"/>
      <c r="D89" s="285" t="s">
        <v>41</v>
      </c>
      <c r="E89" s="286" t="e">
        <f>H89+K89+N89+Q89+T89+W89+Z89+AC89+AF89+AI89+AL89+#REF!</f>
        <v>#REF!</v>
      </c>
      <c r="F89" s="286" t="e">
        <f>I89+L89+O89+R89+U89+-X89+AA89+AD89+AG89+AJ89+AM89+#REF!</f>
        <v>#REF!</v>
      </c>
      <c r="G89" s="289" t="e">
        <f t="shared" si="435"/>
        <v>#REF!</v>
      </c>
      <c r="H89" s="286">
        <f>H90+H91+H92+H93+H94+H95</f>
        <v>0</v>
      </c>
      <c r="I89" s="286">
        <f>I90+I91+I92+I93+I94+I95</f>
        <v>0</v>
      </c>
      <c r="J89" s="288" t="e">
        <f t="shared" si="93"/>
        <v>#DIV/0!</v>
      </c>
      <c r="K89" s="286">
        <f>K90+K91+K92+K93+K94+K95</f>
        <v>0</v>
      </c>
      <c r="L89" s="286">
        <f>L90+L91+L92+L93+L94+L95</f>
        <v>0</v>
      </c>
      <c r="M89" s="288" t="e">
        <f>L89/K89*100</f>
        <v>#DIV/0!</v>
      </c>
      <c r="N89" s="286">
        <f>N90+N91+N92+N93+N94+N95</f>
        <v>0</v>
      </c>
      <c r="O89" s="286">
        <f>O90+O91+O92+O93+O94+O95</f>
        <v>0</v>
      </c>
      <c r="P89" s="288" t="e">
        <f>O89/N89*100</f>
        <v>#DIV/0!</v>
      </c>
      <c r="Q89" s="286">
        <f>Q90+Q91+Q92+Q93+Q94+Q95</f>
        <v>0</v>
      </c>
      <c r="R89" s="286">
        <f>R90+R91+R92+R93+R94+R95</f>
        <v>0</v>
      </c>
      <c r="S89" s="288" t="e">
        <f>R89/Q89*100</f>
        <v>#DIV/0!</v>
      </c>
      <c r="T89" s="286">
        <f>T90+T91+T92+T93+T94+T95</f>
        <v>0</v>
      </c>
      <c r="U89" s="286">
        <f>U90+U91+U92+U93+U94+U95</f>
        <v>0</v>
      </c>
      <c r="V89" s="288" t="e">
        <f>U89/T89*100</f>
        <v>#DIV/0!</v>
      </c>
      <c r="W89" s="286">
        <f>W90+W91+W92+W93+W94+W95</f>
        <v>0</v>
      </c>
      <c r="X89" s="286">
        <f>X90+X91+X92+X93+X94+X95</f>
        <v>0</v>
      </c>
      <c r="Y89" s="288" t="e">
        <f>X89/W89*100</f>
        <v>#DIV/0!</v>
      </c>
      <c r="Z89" s="286">
        <f t="shared" ref="Z89" si="454">Z90+Z91+Z92+Z93+Z94+Z95</f>
        <v>0</v>
      </c>
      <c r="AA89" s="286">
        <f t="shared" ref="AA89" si="455">AA90+AA91+AA92+AA93+AA94+AA95</f>
        <v>0</v>
      </c>
      <c r="AB89" s="288" t="e">
        <f>AA89/Z89*100</f>
        <v>#DIV/0!</v>
      </c>
      <c r="AC89" s="286">
        <f t="shared" ref="AC89" si="456">AC90+AC91+AC92+AC93+AC94+AC95</f>
        <v>0</v>
      </c>
      <c r="AD89" s="286">
        <f t="shared" ref="AD89" si="457">AD90+AD91+AD92+AD93+AD94+AD95</f>
        <v>0</v>
      </c>
      <c r="AE89" s="288" t="e">
        <f>AD89/AC89*100</f>
        <v>#DIV/0!</v>
      </c>
      <c r="AF89" s="286">
        <f t="shared" ref="AF89" si="458">AF90+AF91+AF92+AF93+AF94+AF95</f>
        <v>0</v>
      </c>
      <c r="AG89" s="286">
        <f t="shared" ref="AG89" si="459">AG90+AG91+AG92+AG93+AG94+AG95</f>
        <v>0</v>
      </c>
      <c r="AH89" s="288" t="e">
        <f>AG89/AF89*100</f>
        <v>#DIV/0!</v>
      </c>
      <c r="AI89" s="286">
        <f t="shared" ref="AI89" si="460">AI90+AI91+AI92+AI93+AI94+AI95</f>
        <v>0</v>
      </c>
      <c r="AJ89" s="286">
        <f t="shared" ref="AJ89" si="461">AJ90+AJ91+AJ92+AJ93+AJ94+AJ95</f>
        <v>0</v>
      </c>
      <c r="AK89" s="289" t="e">
        <f t="shared" si="444"/>
        <v>#DIV/0!</v>
      </c>
      <c r="AL89" s="286">
        <f t="shared" ref="AL89" si="462">AL90+AL91+AL92+AL93+AL94+AL95</f>
        <v>0</v>
      </c>
      <c r="AM89" s="286">
        <f t="shared" ref="AM89" si="463">AM90+AM91+AM92+AM93+AM94+AM95</f>
        <v>0</v>
      </c>
      <c r="AN89" s="289" t="e">
        <f t="shared" ref="AN89" si="464">AM89/AL89</f>
        <v>#DIV/0!</v>
      </c>
      <c r="AO89" s="286">
        <f>AO90+AO91+AO92+AO93+AO94+AO95</f>
        <v>0</v>
      </c>
      <c r="AP89" s="286">
        <f>AP90+AP91+AP92+AP93+AP94+AP95</f>
        <v>0</v>
      </c>
      <c r="AQ89" s="288" t="e">
        <f>AP89/AO89*100</f>
        <v>#DIV/0!</v>
      </c>
      <c r="AR89" s="301"/>
    </row>
    <row r="90" spans="1:45" ht="114.75" hidden="1" customHeight="1">
      <c r="A90" s="555"/>
      <c r="B90" s="566"/>
      <c r="C90" s="566"/>
      <c r="D90" s="253" t="s">
        <v>37</v>
      </c>
      <c r="E90" s="233" t="e">
        <f>H90+K90+N90+Q90+T90+W90+Z90+AC90+AF90+AI90+AL90+#REF!</f>
        <v>#REF!</v>
      </c>
      <c r="F90" s="233" t="e">
        <f>I90+L90+O90+R90+U90+-X90+AA90+AD90+AG90+AJ90+AM90+#REF!</f>
        <v>#REF!</v>
      </c>
      <c r="G90" s="226" t="e">
        <f t="shared" si="435"/>
        <v>#REF!</v>
      </c>
      <c r="H90" s="234"/>
      <c r="I90" s="234"/>
      <c r="J90" s="235" t="e">
        <f t="shared" si="93"/>
        <v>#DIV/0!</v>
      </c>
      <c r="K90" s="234"/>
      <c r="L90" s="234"/>
      <c r="M90" s="235" t="e">
        <f t="shared" ref="M90:M95" si="465">L90/K90*100</f>
        <v>#DIV/0!</v>
      </c>
      <c r="N90" s="234"/>
      <c r="O90" s="234"/>
      <c r="P90" s="235" t="e">
        <f t="shared" ref="P90:P95" si="466">O90/N90*100</f>
        <v>#DIV/0!</v>
      </c>
      <c r="Q90" s="234"/>
      <c r="R90" s="234"/>
      <c r="S90" s="235" t="e">
        <f t="shared" ref="S90:S95" si="467">R90/Q90*100</f>
        <v>#DIV/0!</v>
      </c>
      <c r="T90" s="234"/>
      <c r="U90" s="234"/>
      <c r="V90" s="235" t="e">
        <f t="shared" ref="V90:V95" si="468">U90/T90*100</f>
        <v>#DIV/0!</v>
      </c>
      <c r="W90" s="234"/>
      <c r="X90" s="234"/>
      <c r="Y90" s="235" t="e">
        <f t="shared" ref="Y90:Y95" si="469">X90/W90*100</f>
        <v>#DIV/0!</v>
      </c>
      <c r="Z90" s="234"/>
      <c r="AA90" s="234"/>
      <c r="AB90" s="235" t="e">
        <f t="shared" ref="AB90:AB95" si="470">AA90/Z90*100</f>
        <v>#DIV/0!</v>
      </c>
      <c r="AC90" s="234"/>
      <c r="AD90" s="234"/>
      <c r="AE90" s="235" t="e">
        <f t="shared" ref="AE90:AE95" si="471">AD90/AC90*100</f>
        <v>#DIV/0!</v>
      </c>
      <c r="AF90" s="234"/>
      <c r="AG90" s="234"/>
      <c r="AH90" s="235" t="e">
        <f t="shared" ref="AH90:AH95" si="472">AG90/AF90*100</f>
        <v>#DIV/0!</v>
      </c>
      <c r="AI90" s="234"/>
      <c r="AJ90" s="234"/>
      <c r="AK90" s="235" t="e">
        <f t="shared" ref="AK90:AK95" si="473">AJ90/AI90</f>
        <v>#DIV/0!</v>
      </c>
      <c r="AL90" s="234"/>
      <c r="AM90" s="234"/>
      <c r="AN90" s="235" t="e">
        <f t="shared" ref="AN90:AN95" si="474">AM90/AL90*100</f>
        <v>#DIV/0!</v>
      </c>
      <c r="AO90" s="234"/>
      <c r="AP90" s="234"/>
      <c r="AQ90" s="235" t="e">
        <f t="shared" ref="AQ90:AQ95" si="475">AP90/AO90*100</f>
        <v>#DIV/0!</v>
      </c>
      <c r="AR90" s="243"/>
    </row>
    <row r="91" spans="1:45" ht="114.75" hidden="1" customHeight="1">
      <c r="A91" s="555"/>
      <c r="B91" s="566"/>
      <c r="C91" s="566"/>
      <c r="D91" s="257" t="s">
        <v>2</v>
      </c>
      <c r="E91" s="233" t="e">
        <f>H91+K91+N91+Q91+T91+W91+Z91+AC91+AF91+AI91+AL91+#REF!</f>
        <v>#REF!</v>
      </c>
      <c r="F91" s="233" t="e">
        <f>I91+L91+O91+R91+U91+-X91+AA91+AD91+AG91+AJ91+AM91+#REF!</f>
        <v>#REF!</v>
      </c>
      <c r="G91" s="229" t="e">
        <f t="shared" si="435"/>
        <v>#REF!</v>
      </c>
      <c r="H91" s="234"/>
      <c r="I91" s="234"/>
      <c r="J91" s="235" t="e">
        <f t="shared" si="93"/>
        <v>#DIV/0!</v>
      </c>
      <c r="K91" s="234"/>
      <c r="L91" s="234"/>
      <c r="M91" s="235" t="e">
        <f t="shared" si="465"/>
        <v>#DIV/0!</v>
      </c>
      <c r="N91" s="234"/>
      <c r="O91" s="234"/>
      <c r="P91" s="235" t="e">
        <f t="shared" si="466"/>
        <v>#DIV/0!</v>
      </c>
      <c r="Q91" s="234"/>
      <c r="R91" s="234"/>
      <c r="S91" s="235" t="e">
        <f t="shared" si="467"/>
        <v>#DIV/0!</v>
      </c>
      <c r="T91" s="234"/>
      <c r="U91" s="234"/>
      <c r="V91" s="235" t="e">
        <f t="shared" si="468"/>
        <v>#DIV/0!</v>
      </c>
      <c r="W91" s="234"/>
      <c r="X91" s="234"/>
      <c r="Y91" s="235" t="e">
        <f t="shared" si="469"/>
        <v>#DIV/0!</v>
      </c>
      <c r="Z91" s="234"/>
      <c r="AA91" s="234"/>
      <c r="AB91" s="235" t="e">
        <f t="shared" si="470"/>
        <v>#DIV/0!</v>
      </c>
      <c r="AC91" s="234"/>
      <c r="AD91" s="234"/>
      <c r="AE91" s="235" t="e">
        <f t="shared" si="471"/>
        <v>#DIV/0!</v>
      </c>
      <c r="AF91" s="234"/>
      <c r="AG91" s="234"/>
      <c r="AH91" s="235" t="e">
        <f t="shared" si="472"/>
        <v>#DIV/0!</v>
      </c>
      <c r="AI91" s="234">
        <v>0</v>
      </c>
      <c r="AJ91" s="234">
        <v>0</v>
      </c>
      <c r="AK91" s="229" t="e">
        <f t="shared" si="473"/>
        <v>#DIV/0!</v>
      </c>
      <c r="AL91" s="234">
        <v>0</v>
      </c>
      <c r="AM91" s="234">
        <v>0</v>
      </c>
      <c r="AN91" s="226" t="e">
        <f t="shared" ref="AN91" si="476">AM91/AL91</f>
        <v>#DIV/0!</v>
      </c>
      <c r="AO91" s="234">
        <v>0</v>
      </c>
      <c r="AP91" s="234"/>
      <c r="AQ91" s="235" t="e">
        <f t="shared" si="475"/>
        <v>#DIV/0!</v>
      </c>
      <c r="AR91" s="243"/>
    </row>
    <row r="92" spans="1:45" ht="114.75" hidden="1" customHeight="1">
      <c r="A92" s="555"/>
      <c r="B92" s="566"/>
      <c r="C92" s="566"/>
      <c r="D92" s="257" t="s">
        <v>284</v>
      </c>
      <c r="E92" s="233" t="e">
        <f>H92+K92+N92+Q92+T92+W92+Z92+AC92+AF92+AI92+AL92+#REF!</f>
        <v>#REF!</v>
      </c>
      <c r="F92" s="233" t="e">
        <f>I92+L92+O92+R92+U92+-X92+AA92+AD92+AG92+AJ92+AM92+#REF!</f>
        <v>#REF!</v>
      </c>
      <c r="G92" s="235" t="e">
        <f t="shared" si="435"/>
        <v>#REF!</v>
      </c>
      <c r="H92" s="234"/>
      <c r="I92" s="234"/>
      <c r="J92" s="235" t="e">
        <f t="shared" si="93"/>
        <v>#DIV/0!</v>
      </c>
      <c r="K92" s="234"/>
      <c r="L92" s="234"/>
      <c r="M92" s="235" t="e">
        <f t="shared" si="465"/>
        <v>#DIV/0!</v>
      </c>
      <c r="N92" s="234"/>
      <c r="O92" s="234"/>
      <c r="P92" s="235" t="e">
        <f t="shared" si="466"/>
        <v>#DIV/0!</v>
      </c>
      <c r="Q92" s="234"/>
      <c r="R92" s="234"/>
      <c r="S92" s="235" t="e">
        <f t="shared" si="467"/>
        <v>#DIV/0!</v>
      </c>
      <c r="T92" s="234"/>
      <c r="U92" s="234"/>
      <c r="V92" s="235" t="e">
        <f t="shared" si="468"/>
        <v>#DIV/0!</v>
      </c>
      <c r="W92" s="234"/>
      <c r="X92" s="234"/>
      <c r="Y92" s="235" t="e">
        <f t="shared" si="469"/>
        <v>#DIV/0!</v>
      </c>
      <c r="Z92" s="234"/>
      <c r="AA92" s="234"/>
      <c r="AB92" s="235" t="e">
        <f t="shared" si="470"/>
        <v>#DIV/0!</v>
      </c>
      <c r="AC92" s="234"/>
      <c r="AD92" s="234"/>
      <c r="AE92" s="235" t="e">
        <f t="shared" si="471"/>
        <v>#DIV/0!</v>
      </c>
      <c r="AF92" s="234"/>
      <c r="AG92" s="234"/>
      <c r="AH92" s="235" t="e">
        <f t="shared" si="472"/>
        <v>#DIV/0!</v>
      </c>
      <c r="AI92" s="234"/>
      <c r="AJ92" s="234"/>
      <c r="AK92" s="235" t="e">
        <f t="shared" si="473"/>
        <v>#DIV/0!</v>
      </c>
      <c r="AL92" s="234"/>
      <c r="AM92" s="234"/>
      <c r="AN92" s="235" t="e">
        <f t="shared" si="474"/>
        <v>#DIV/0!</v>
      </c>
      <c r="AO92" s="234"/>
      <c r="AP92" s="234"/>
      <c r="AQ92" s="235" t="e">
        <f t="shared" si="475"/>
        <v>#DIV/0!</v>
      </c>
      <c r="AR92" s="243"/>
    </row>
    <row r="93" spans="1:45" ht="114.75" hidden="1" customHeight="1">
      <c r="A93" s="555"/>
      <c r="B93" s="566"/>
      <c r="C93" s="566"/>
      <c r="D93" s="257" t="s">
        <v>292</v>
      </c>
      <c r="E93" s="233" t="e">
        <f>H93+K93+N93+Q93+T93+W93+Z93+AC93+AF93+AI93+AL93+#REF!</f>
        <v>#REF!</v>
      </c>
      <c r="F93" s="233" t="e">
        <f>I93+L93+O93+R93+U93+-X93+AA93+AD93+AG93+AJ93+AM93+#REF!</f>
        <v>#REF!</v>
      </c>
      <c r="G93" s="235" t="e">
        <f t="shared" si="435"/>
        <v>#REF!</v>
      </c>
      <c r="H93" s="234"/>
      <c r="I93" s="234"/>
      <c r="J93" s="235" t="e">
        <f t="shared" si="93"/>
        <v>#DIV/0!</v>
      </c>
      <c r="K93" s="234"/>
      <c r="L93" s="234"/>
      <c r="M93" s="235" t="e">
        <f t="shared" si="465"/>
        <v>#DIV/0!</v>
      </c>
      <c r="N93" s="234"/>
      <c r="O93" s="234"/>
      <c r="P93" s="235" t="e">
        <f t="shared" si="466"/>
        <v>#DIV/0!</v>
      </c>
      <c r="Q93" s="234"/>
      <c r="R93" s="234"/>
      <c r="S93" s="235" t="e">
        <f t="shared" si="467"/>
        <v>#DIV/0!</v>
      </c>
      <c r="T93" s="234"/>
      <c r="U93" s="234"/>
      <c r="V93" s="235" t="e">
        <f t="shared" si="468"/>
        <v>#DIV/0!</v>
      </c>
      <c r="W93" s="234"/>
      <c r="X93" s="234"/>
      <c r="Y93" s="235" t="e">
        <f t="shared" si="469"/>
        <v>#DIV/0!</v>
      </c>
      <c r="Z93" s="234"/>
      <c r="AA93" s="234"/>
      <c r="AB93" s="235" t="e">
        <f t="shared" si="470"/>
        <v>#DIV/0!</v>
      </c>
      <c r="AC93" s="234"/>
      <c r="AD93" s="234"/>
      <c r="AE93" s="235" t="e">
        <f t="shared" si="471"/>
        <v>#DIV/0!</v>
      </c>
      <c r="AF93" s="234"/>
      <c r="AG93" s="234"/>
      <c r="AH93" s="235" t="e">
        <f t="shared" si="472"/>
        <v>#DIV/0!</v>
      </c>
      <c r="AI93" s="234"/>
      <c r="AJ93" s="234"/>
      <c r="AK93" s="235" t="e">
        <f t="shared" si="473"/>
        <v>#DIV/0!</v>
      </c>
      <c r="AL93" s="234"/>
      <c r="AM93" s="234"/>
      <c r="AN93" s="235" t="e">
        <f t="shared" si="474"/>
        <v>#DIV/0!</v>
      </c>
      <c r="AO93" s="234"/>
      <c r="AP93" s="234"/>
      <c r="AQ93" s="235" t="e">
        <f t="shared" si="475"/>
        <v>#DIV/0!</v>
      </c>
      <c r="AR93" s="243"/>
    </row>
    <row r="94" spans="1:45" ht="114.75" hidden="1" customHeight="1">
      <c r="A94" s="555"/>
      <c r="B94" s="566"/>
      <c r="C94" s="566"/>
      <c r="D94" s="257" t="s">
        <v>285</v>
      </c>
      <c r="E94" s="233" t="e">
        <f>H94+K94+N94+Q94+T94+W94+Z94+AC94+AF94+AI94+AL94+#REF!</f>
        <v>#REF!</v>
      </c>
      <c r="F94" s="233" t="e">
        <f>I94+L94+O94+R94+U94+-X94+AA94+AD94+AG94+AJ94+AM94+#REF!</f>
        <v>#REF!</v>
      </c>
      <c r="G94" s="229" t="e">
        <f t="shared" si="435"/>
        <v>#REF!</v>
      </c>
      <c r="H94" s="234"/>
      <c r="I94" s="234"/>
      <c r="J94" s="235" t="e">
        <f t="shared" si="93"/>
        <v>#DIV/0!</v>
      </c>
      <c r="K94" s="234"/>
      <c r="L94" s="234"/>
      <c r="M94" s="235" t="e">
        <f t="shared" si="465"/>
        <v>#DIV/0!</v>
      </c>
      <c r="N94" s="234"/>
      <c r="O94" s="234"/>
      <c r="P94" s="235" t="e">
        <f t="shared" si="466"/>
        <v>#DIV/0!</v>
      </c>
      <c r="Q94" s="234"/>
      <c r="R94" s="234"/>
      <c r="S94" s="235" t="e">
        <f t="shared" si="467"/>
        <v>#DIV/0!</v>
      </c>
      <c r="T94" s="234"/>
      <c r="U94" s="234"/>
      <c r="V94" s="235" t="e">
        <f t="shared" si="468"/>
        <v>#DIV/0!</v>
      </c>
      <c r="W94" s="234"/>
      <c r="X94" s="234"/>
      <c r="Y94" s="235" t="e">
        <f t="shared" si="469"/>
        <v>#DIV/0!</v>
      </c>
      <c r="Z94" s="234"/>
      <c r="AA94" s="234"/>
      <c r="AB94" s="235" t="e">
        <f t="shared" si="470"/>
        <v>#DIV/0!</v>
      </c>
      <c r="AC94" s="234"/>
      <c r="AD94" s="234"/>
      <c r="AE94" s="235" t="e">
        <f t="shared" si="471"/>
        <v>#DIV/0!</v>
      </c>
      <c r="AF94" s="234"/>
      <c r="AG94" s="234"/>
      <c r="AH94" s="235" t="e">
        <f t="shared" si="472"/>
        <v>#DIV/0!</v>
      </c>
      <c r="AI94" s="234"/>
      <c r="AJ94" s="234"/>
      <c r="AK94" s="235" t="e">
        <f t="shared" si="473"/>
        <v>#DIV/0!</v>
      </c>
      <c r="AL94" s="234"/>
      <c r="AM94" s="234"/>
      <c r="AN94" s="235" t="e">
        <f t="shared" si="474"/>
        <v>#DIV/0!</v>
      </c>
      <c r="AO94" s="234"/>
      <c r="AP94" s="234"/>
      <c r="AQ94" s="235" t="e">
        <f t="shared" si="475"/>
        <v>#DIV/0!</v>
      </c>
      <c r="AR94" s="243"/>
    </row>
    <row r="95" spans="1:45" ht="114.75" hidden="1" customHeight="1" thickBot="1">
      <c r="A95" s="586"/>
      <c r="B95" s="600"/>
      <c r="C95" s="600"/>
      <c r="D95" s="302" t="s">
        <v>43</v>
      </c>
      <c r="E95" s="303" t="e">
        <f>H95+K95+N95+Q95+T95+W95+Z95+AC95+AF95+AI95+AL95+#REF!</f>
        <v>#REF!</v>
      </c>
      <c r="F95" s="303" t="e">
        <f>I95+L95+O95+R95+U95+-X95+AA95+AD95+AG95+AJ95+AM95+#REF!</f>
        <v>#REF!</v>
      </c>
      <c r="G95" s="292" t="e">
        <f t="shared" si="435"/>
        <v>#REF!</v>
      </c>
      <c r="H95" s="239"/>
      <c r="I95" s="239"/>
      <c r="J95" s="293" t="e">
        <f t="shared" si="93"/>
        <v>#DIV/0!</v>
      </c>
      <c r="K95" s="239"/>
      <c r="L95" s="239"/>
      <c r="M95" s="293" t="e">
        <f t="shared" si="465"/>
        <v>#DIV/0!</v>
      </c>
      <c r="N95" s="239"/>
      <c r="O95" s="239"/>
      <c r="P95" s="293" t="e">
        <f t="shared" si="466"/>
        <v>#DIV/0!</v>
      </c>
      <c r="Q95" s="239"/>
      <c r="R95" s="239"/>
      <c r="S95" s="293" t="e">
        <f t="shared" si="467"/>
        <v>#DIV/0!</v>
      </c>
      <c r="T95" s="239"/>
      <c r="U95" s="239"/>
      <c r="V95" s="293" t="e">
        <f t="shared" si="468"/>
        <v>#DIV/0!</v>
      </c>
      <c r="W95" s="239"/>
      <c r="X95" s="239"/>
      <c r="Y95" s="293" t="e">
        <f t="shared" si="469"/>
        <v>#DIV/0!</v>
      </c>
      <c r="Z95" s="239"/>
      <c r="AA95" s="239"/>
      <c r="AB95" s="293" t="e">
        <f t="shared" si="470"/>
        <v>#DIV/0!</v>
      </c>
      <c r="AC95" s="239"/>
      <c r="AD95" s="239"/>
      <c r="AE95" s="293" t="e">
        <f t="shared" si="471"/>
        <v>#DIV/0!</v>
      </c>
      <c r="AF95" s="239"/>
      <c r="AG95" s="239"/>
      <c r="AH95" s="293" t="e">
        <f t="shared" si="472"/>
        <v>#DIV/0!</v>
      </c>
      <c r="AI95" s="239"/>
      <c r="AJ95" s="239"/>
      <c r="AK95" s="293" t="e">
        <f t="shared" si="473"/>
        <v>#DIV/0!</v>
      </c>
      <c r="AL95" s="239"/>
      <c r="AM95" s="239"/>
      <c r="AN95" s="293" t="e">
        <f t="shared" si="474"/>
        <v>#DIV/0!</v>
      </c>
      <c r="AO95" s="239"/>
      <c r="AP95" s="239"/>
      <c r="AQ95" s="293" t="e">
        <f t="shared" si="475"/>
        <v>#DIV/0!</v>
      </c>
      <c r="AR95" s="304"/>
    </row>
    <row r="96" spans="1:45" ht="114.75" hidden="1" customHeight="1">
      <c r="A96" s="554" t="s">
        <v>306</v>
      </c>
      <c r="B96" s="565" t="s">
        <v>424</v>
      </c>
      <c r="C96" s="565"/>
      <c r="D96" s="249" t="s">
        <v>41</v>
      </c>
      <c r="E96" s="225" t="e">
        <f>H96+K96+N96+Q96+T96+W96+Z96+AC96+AF96+AI96+AL96+#REF!</f>
        <v>#REF!</v>
      </c>
      <c r="F96" s="225" t="e">
        <f>I96+L96+O96+R96+U96+-X96+AA96+AD96+AG96+AJ96+AM96+#REF!</f>
        <v>#REF!</v>
      </c>
      <c r="G96" s="230" t="e">
        <f>F96/E96</f>
        <v>#REF!</v>
      </c>
      <c r="H96" s="225">
        <f>H97+H98+H99+H100+H101+H102</f>
        <v>0</v>
      </c>
      <c r="I96" s="225">
        <f>I97+I98+I99+I100+I101+I102</f>
        <v>0</v>
      </c>
      <c r="J96" s="228" t="e">
        <f t="shared" si="93"/>
        <v>#DIV/0!</v>
      </c>
      <c r="K96" s="225">
        <f>K97+K98+K99+K100+K101+K102</f>
        <v>0</v>
      </c>
      <c r="L96" s="225">
        <f>L97+L98+L99+L100+L101+L102</f>
        <v>0</v>
      </c>
      <c r="M96" s="228" t="e">
        <f>L96/K96*100</f>
        <v>#DIV/0!</v>
      </c>
      <c r="N96" s="225">
        <f>N97+N98+N99+N100+N101+N102</f>
        <v>0</v>
      </c>
      <c r="O96" s="225">
        <f>O97+O98+O99+O100+O101+O102</f>
        <v>0</v>
      </c>
      <c r="P96" s="228" t="e">
        <f>O96/N96*100</f>
        <v>#DIV/0!</v>
      </c>
      <c r="Q96" s="225">
        <f>Q97+Q98+Q99+Q100+Q101+Q102</f>
        <v>0</v>
      </c>
      <c r="R96" s="225">
        <f>R97+R98+R99+R100+R101+R102</f>
        <v>0</v>
      </c>
      <c r="S96" s="228" t="e">
        <f>R96/Q96*100</f>
        <v>#DIV/0!</v>
      </c>
      <c r="T96" s="225">
        <f>T97+T98+T99+T100+T101+T102</f>
        <v>0</v>
      </c>
      <c r="U96" s="225">
        <f>U97+U98+U99+U100+U101+U102</f>
        <v>0</v>
      </c>
      <c r="V96" s="228" t="e">
        <f>U96/T96*100</f>
        <v>#DIV/0!</v>
      </c>
      <c r="W96" s="225">
        <f>W97+W98+W99+W100+W101+W102</f>
        <v>0</v>
      </c>
      <c r="X96" s="225">
        <f>X97+X98+X99+X100+X101+X102</f>
        <v>0</v>
      </c>
      <c r="Y96" s="228" t="e">
        <f>X96/W96*100</f>
        <v>#DIV/0!</v>
      </c>
      <c r="Z96" s="225">
        <f t="shared" ref="Z96" si="477">Z97+Z98+Z99+Z100+Z101+Z102</f>
        <v>0</v>
      </c>
      <c r="AA96" s="225">
        <f t="shared" ref="AA96" si="478">AA97+AA98+AA99+AA100+AA101+AA102</f>
        <v>0</v>
      </c>
      <c r="AB96" s="228" t="e">
        <f>AA96/Z96*100</f>
        <v>#DIV/0!</v>
      </c>
      <c r="AC96" s="225">
        <f t="shared" ref="AC96" si="479">AC97+AC98+AC99+AC100+AC101+AC102</f>
        <v>0</v>
      </c>
      <c r="AD96" s="225">
        <f t="shared" ref="AD96" si="480">AD97+AD98+AD99+AD100+AD101+AD102</f>
        <v>0</v>
      </c>
      <c r="AE96" s="228" t="e">
        <f>AD96/AC96*100</f>
        <v>#DIV/0!</v>
      </c>
      <c r="AF96" s="225">
        <f t="shared" ref="AF96" si="481">AF97+AF98+AF99+AF100+AF101+AF102</f>
        <v>0</v>
      </c>
      <c r="AG96" s="225">
        <f t="shared" ref="AG96" si="482">AG97+AG98+AG99+AG100+AG101+AG102</f>
        <v>0</v>
      </c>
      <c r="AH96" s="228" t="e">
        <f>AG96/AF96*100</f>
        <v>#DIV/0!</v>
      </c>
      <c r="AI96" s="225">
        <f t="shared" ref="AI96" si="483">AI97+AI98+AI99+AI100+AI101+AI102</f>
        <v>0</v>
      </c>
      <c r="AJ96" s="225">
        <f t="shared" ref="AJ96" si="484">AJ97+AJ98+AJ99+AJ100+AJ101+AJ102</f>
        <v>0</v>
      </c>
      <c r="AK96" s="230" t="e">
        <f>AJ96/AI96</f>
        <v>#DIV/0!</v>
      </c>
      <c r="AL96" s="225">
        <f t="shared" ref="AL96" si="485">AL97+AL98+AL99+AL100+AL101+AL102</f>
        <v>0</v>
      </c>
      <c r="AM96" s="225">
        <f t="shared" ref="AM96" si="486">AM97+AM98+AM99+AM100+AM101+AM102</f>
        <v>0</v>
      </c>
      <c r="AN96" s="228" t="e">
        <f>AM96/AL96*100</f>
        <v>#DIV/0!</v>
      </c>
      <c r="AO96" s="225">
        <f>AO97+AO98+AO99+AO100+AO101+AO102</f>
        <v>0</v>
      </c>
      <c r="AP96" s="225">
        <f>AP97+AP98+AP99+AP100+AP101+AP102</f>
        <v>0</v>
      </c>
      <c r="AQ96" s="228" t="e">
        <f>AP96/AO96*100</f>
        <v>#DIV/0!</v>
      </c>
      <c r="AR96" s="273"/>
    </row>
    <row r="97" spans="1:45" ht="114.75" hidden="1" customHeight="1">
      <c r="A97" s="555"/>
      <c r="B97" s="566"/>
      <c r="C97" s="566"/>
      <c r="D97" s="253" t="s">
        <v>37</v>
      </c>
      <c r="E97" s="233" t="e">
        <f>H97+K97+N97+Q97+T97+W97+Z97+AC97+AF97+AI97+AL97+#REF!</f>
        <v>#REF!</v>
      </c>
      <c r="F97" s="233" t="e">
        <f>I97+L97+O97+R97+U97+-X97+AA97+AD97+AG97+AJ97+AM97+#REF!</f>
        <v>#REF!</v>
      </c>
      <c r="G97" s="229" t="e">
        <f t="shared" si="435"/>
        <v>#REF!</v>
      </c>
      <c r="H97" s="234"/>
      <c r="I97" s="234"/>
      <c r="J97" s="235" t="e">
        <f t="shared" ref="J97:J188" si="487">I97/H97*100</f>
        <v>#DIV/0!</v>
      </c>
      <c r="K97" s="234"/>
      <c r="L97" s="234"/>
      <c r="M97" s="235" t="e">
        <f t="shared" ref="M97:M102" si="488">L97/K97*100</f>
        <v>#DIV/0!</v>
      </c>
      <c r="N97" s="234"/>
      <c r="O97" s="234"/>
      <c r="P97" s="235" t="e">
        <f t="shared" ref="P97:P102" si="489">O97/N97*100</f>
        <v>#DIV/0!</v>
      </c>
      <c r="Q97" s="234"/>
      <c r="R97" s="234"/>
      <c r="S97" s="235" t="e">
        <f t="shared" ref="S97:S102" si="490">R97/Q97*100</f>
        <v>#DIV/0!</v>
      </c>
      <c r="T97" s="234"/>
      <c r="U97" s="234"/>
      <c r="V97" s="235" t="e">
        <f t="shared" ref="V97:V102" si="491">U97/T97*100</f>
        <v>#DIV/0!</v>
      </c>
      <c r="W97" s="234"/>
      <c r="X97" s="234"/>
      <c r="Y97" s="235" t="e">
        <f t="shared" ref="Y97:Y102" si="492">X97/W97*100</f>
        <v>#DIV/0!</v>
      </c>
      <c r="Z97" s="234"/>
      <c r="AA97" s="234"/>
      <c r="AB97" s="235" t="e">
        <f t="shared" ref="AB97:AB102" si="493">AA97/Z97*100</f>
        <v>#DIV/0!</v>
      </c>
      <c r="AC97" s="234"/>
      <c r="AD97" s="234"/>
      <c r="AE97" s="235" t="e">
        <f t="shared" ref="AE97:AE102" si="494">AD97/AC97*100</f>
        <v>#DIV/0!</v>
      </c>
      <c r="AF97" s="234"/>
      <c r="AG97" s="234"/>
      <c r="AH97" s="235" t="e">
        <f t="shared" ref="AH97:AH102" si="495">AG97/AF97*100</f>
        <v>#DIV/0!</v>
      </c>
      <c r="AI97" s="234"/>
      <c r="AJ97" s="234"/>
      <c r="AK97" s="235" t="e">
        <f t="shared" ref="AK97:AK102" si="496">AJ97/AI97</f>
        <v>#DIV/0!</v>
      </c>
      <c r="AL97" s="234"/>
      <c r="AM97" s="234"/>
      <c r="AN97" s="235" t="e">
        <f t="shared" ref="AN97:AN102" si="497">AM97/AL97*100</f>
        <v>#DIV/0!</v>
      </c>
      <c r="AO97" s="234"/>
      <c r="AP97" s="234"/>
      <c r="AQ97" s="235" t="e">
        <f t="shared" ref="AQ97:AQ102" si="498">AP97/AO97*100</f>
        <v>#DIV/0!</v>
      </c>
      <c r="AR97" s="243"/>
    </row>
    <row r="98" spans="1:45" ht="114.75" hidden="1" customHeight="1">
      <c r="A98" s="555"/>
      <c r="B98" s="566"/>
      <c r="C98" s="566"/>
      <c r="D98" s="257" t="s">
        <v>2</v>
      </c>
      <c r="E98" s="233" t="e">
        <f>H98+K98+N98+Q98+T98+W98+Z98+AC98+AF98+AI98+AL98+#REF!</f>
        <v>#REF!</v>
      </c>
      <c r="F98" s="233" t="e">
        <f>I98+L98+O98+R98+U98+-X98+AA98+AD98+AG98+AJ98+AM98+#REF!</f>
        <v>#REF!</v>
      </c>
      <c r="G98" s="229" t="e">
        <f t="shared" si="435"/>
        <v>#REF!</v>
      </c>
      <c r="H98" s="234"/>
      <c r="I98" s="234"/>
      <c r="J98" s="235" t="e">
        <f t="shared" si="487"/>
        <v>#DIV/0!</v>
      </c>
      <c r="K98" s="234"/>
      <c r="L98" s="234"/>
      <c r="M98" s="235" t="e">
        <f t="shared" si="488"/>
        <v>#DIV/0!</v>
      </c>
      <c r="N98" s="234"/>
      <c r="O98" s="234"/>
      <c r="P98" s="235" t="e">
        <f t="shared" si="489"/>
        <v>#DIV/0!</v>
      </c>
      <c r="Q98" s="234"/>
      <c r="R98" s="234"/>
      <c r="S98" s="235" t="e">
        <f t="shared" si="490"/>
        <v>#DIV/0!</v>
      </c>
      <c r="T98" s="234"/>
      <c r="U98" s="234"/>
      <c r="V98" s="235" t="e">
        <f t="shared" si="491"/>
        <v>#DIV/0!</v>
      </c>
      <c r="W98" s="234"/>
      <c r="X98" s="234"/>
      <c r="Y98" s="235" t="e">
        <f t="shared" si="492"/>
        <v>#DIV/0!</v>
      </c>
      <c r="Z98" s="234"/>
      <c r="AA98" s="234"/>
      <c r="AB98" s="235" t="e">
        <f t="shared" si="493"/>
        <v>#DIV/0!</v>
      </c>
      <c r="AC98" s="234"/>
      <c r="AD98" s="234"/>
      <c r="AE98" s="235" t="e">
        <f t="shared" si="494"/>
        <v>#DIV/0!</v>
      </c>
      <c r="AF98" s="234"/>
      <c r="AG98" s="234"/>
      <c r="AH98" s="235" t="e">
        <f t="shared" si="495"/>
        <v>#DIV/0!</v>
      </c>
      <c r="AI98" s="234"/>
      <c r="AJ98" s="234"/>
      <c r="AK98" s="235" t="e">
        <f t="shared" si="496"/>
        <v>#DIV/0!</v>
      </c>
      <c r="AL98" s="234"/>
      <c r="AM98" s="234"/>
      <c r="AN98" s="235" t="e">
        <f t="shared" si="497"/>
        <v>#DIV/0!</v>
      </c>
      <c r="AO98" s="234"/>
      <c r="AP98" s="234"/>
      <c r="AQ98" s="235" t="e">
        <f t="shared" si="498"/>
        <v>#DIV/0!</v>
      </c>
      <c r="AR98" s="243"/>
    </row>
    <row r="99" spans="1:45" ht="114.75" hidden="1" customHeight="1">
      <c r="A99" s="555"/>
      <c r="B99" s="566"/>
      <c r="C99" s="566"/>
      <c r="D99" s="257" t="s">
        <v>284</v>
      </c>
      <c r="E99" s="233" t="e">
        <f>H99+K99+N99+Q99+T99+W99+Z99+AC99+AF99+AI99+AL99+#REF!</f>
        <v>#REF!</v>
      </c>
      <c r="F99" s="233" t="e">
        <f>I99+L99+O99+R99+U99+-X99+AA99+AD99+AG99+AJ99+AM99+#REF!</f>
        <v>#REF!</v>
      </c>
      <c r="G99" s="229" t="e">
        <f t="shared" si="435"/>
        <v>#REF!</v>
      </c>
      <c r="H99" s="234"/>
      <c r="I99" s="234"/>
      <c r="J99" s="235" t="e">
        <f t="shared" si="487"/>
        <v>#DIV/0!</v>
      </c>
      <c r="K99" s="234"/>
      <c r="L99" s="234"/>
      <c r="M99" s="235" t="e">
        <f t="shared" si="488"/>
        <v>#DIV/0!</v>
      </c>
      <c r="N99" s="234"/>
      <c r="O99" s="234"/>
      <c r="P99" s="235" t="e">
        <f t="shared" si="489"/>
        <v>#DIV/0!</v>
      </c>
      <c r="Q99" s="234"/>
      <c r="R99" s="234"/>
      <c r="S99" s="235" t="e">
        <f t="shared" si="490"/>
        <v>#DIV/0!</v>
      </c>
      <c r="T99" s="234"/>
      <c r="U99" s="234"/>
      <c r="V99" s="235" t="e">
        <f t="shared" si="491"/>
        <v>#DIV/0!</v>
      </c>
      <c r="W99" s="234"/>
      <c r="X99" s="234"/>
      <c r="Y99" s="235" t="e">
        <f t="shared" si="492"/>
        <v>#DIV/0!</v>
      </c>
      <c r="Z99" s="234"/>
      <c r="AA99" s="234"/>
      <c r="AB99" s="235" t="e">
        <f t="shared" si="493"/>
        <v>#DIV/0!</v>
      </c>
      <c r="AC99" s="234"/>
      <c r="AD99" s="234"/>
      <c r="AE99" s="235" t="e">
        <f t="shared" si="494"/>
        <v>#DIV/0!</v>
      </c>
      <c r="AF99" s="234"/>
      <c r="AG99" s="234"/>
      <c r="AH99" s="235" t="e">
        <f t="shared" si="495"/>
        <v>#DIV/0!</v>
      </c>
      <c r="AI99" s="234">
        <v>0</v>
      </c>
      <c r="AJ99" s="234">
        <v>0</v>
      </c>
      <c r="AK99" s="229" t="e">
        <f t="shared" si="496"/>
        <v>#DIV/0!</v>
      </c>
      <c r="AL99" s="234"/>
      <c r="AM99" s="234"/>
      <c r="AN99" s="235" t="e">
        <f t="shared" si="497"/>
        <v>#DIV/0!</v>
      </c>
      <c r="AO99" s="234"/>
      <c r="AP99" s="234"/>
      <c r="AQ99" s="235" t="e">
        <f t="shared" si="498"/>
        <v>#DIV/0!</v>
      </c>
      <c r="AR99" s="243"/>
    </row>
    <row r="100" spans="1:45" ht="114.75" hidden="1" customHeight="1">
      <c r="A100" s="555"/>
      <c r="B100" s="566"/>
      <c r="C100" s="566"/>
      <c r="D100" s="257" t="s">
        <v>292</v>
      </c>
      <c r="E100" s="233" t="e">
        <f>H100+K100+N100+Q100+T100+W100+Z100+AC100+AF100+AI100+AL100+#REF!</f>
        <v>#REF!</v>
      </c>
      <c r="F100" s="233" t="e">
        <f>I100+L100+O100+R100+U100+-X100+AA100+AD100+AG100+AJ100+AM100+#REF!</f>
        <v>#REF!</v>
      </c>
      <c r="G100" s="229" t="e">
        <f t="shared" si="435"/>
        <v>#REF!</v>
      </c>
      <c r="H100" s="234"/>
      <c r="I100" s="234"/>
      <c r="J100" s="235" t="e">
        <f t="shared" si="487"/>
        <v>#DIV/0!</v>
      </c>
      <c r="K100" s="234"/>
      <c r="L100" s="234"/>
      <c r="M100" s="235" t="e">
        <f t="shared" si="488"/>
        <v>#DIV/0!</v>
      </c>
      <c r="N100" s="234"/>
      <c r="O100" s="234"/>
      <c r="P100" s="235" t="e">
        <f t="shared" si="489"/>
        <v>#DIV/0!</v>
      </c>
      <c r="Q100" s="234"/>
      <c r="R100" s="234"/>
      <c r="S100" s="235" t="e">
        <f t="shared" si="490"/>
        <v>#DIV/0!</v>
      </c>
      <c r="T100" s="234"/>
      <c r="U100" s="234"/>
      <c r="V100" s="235" t="e">
        <f t="shared" si="491"/>
        <v>#DIV/0!</v>
      </c>
      <c r="W100" s="234"/>
      <c r="X100" s="234"/>
      <c r="Y100" s="235" t="e">
        <f t="shared" si="492"/>
        <v>#DIV/0!</v>
      </c>
      <c r="Z100" s="234"/>
      <c r="AA100" s="234"/>
      <c r="AB100" s="235" t="e">
        <f t="shared" si="493"/>
        <v>#DIV/0!</v>
      </c>
      <c r="AC100" s="234"/>
      <c r="AD100" s="234"/>
      <c r="AE100" s="235" t="e">
        <f t="shared" si="494"/>
        <v>#DIV/0!</v>
      </c>
      <c r="AF100" s="234"/>
      <c r="AG100" s="234"/>
      <c r="AH100" s="235" t="e">
        <f t="shared" si="495"/>
        <v>#DIV/0!</v>
      </c>
      <c r="AI100" s="234"/>
      <c r="AJ100" s="234"/>
      <c r="AK100" s="235" t="e">
        <f t="shared" si="496"/>
        <v>#DIV/0!</v>
      </c>
      <c r="AL100" s="234"/>
      <c r="AM100" s="234"/>
      <c r="AN100" s="235" t="e">
        <f t="shared" si="497"/>
        <v>#DIV/0!</v>
      </c>
      <c r="AO100" s="234"/>
      <c r="AP100" s="234"/>
      <c r="AQ100" s="235" t="e">
        <f t="shared" si="498"/>
        <v>#DIV/0!</v>
      </c>
      <c r="AR100" s="243"/>
    </row>
    <row r="101" spans="1:45" ht="114.75" hidden="1" customHeight="1">
      <c r="A101" s="555"/>
      <c r="B101" s="566"/>
      <c r="C101" s="566"/>
      <c r="D101" s="257" t="s">
        <v>285</v>
      </c>
      <c r="E101" s="233" t="e">
        <f>H101+K101+N101+Q101+T101+W101+Z101+AC101+AF101+AI101+AL101+#REF!</f>
        <v>#REF!</v>
      </c>
      <c r="F101" s="233" t="e">
        <f>I101+L101+O101+R101+U101+-X101+AA101+AD101+AG101+AJ101+AM101+#REF!</f>
        <v>#REF!</v>
      </c>
      <c r="G101" s="235" t="e">
        <f t="shared" si="435"/>
        <v>#REF!</v>
      </c>
      <c r="H101" s="234"/>
      <c r="I101" s="234"/>
      <c r="J101" s="235" t="e">
        <f t="shared" si="487"/>
        <v>#DIV/0!</v>
      </c>
      <c r="K101" s="234"/>
      <c r="L101" s="234"/>
      <c r="M101" s="235" t="e">
        <f t="shared" si="488"/>
        <v>#DIV/0!</v>
      </c>
      <c r="N101" s="234"/>
      <c r="O101" s="234"/>
      <c r="P101" s="235" t="e">
        <f t="shared" si="489"/>
        <v>#DIV/0!</v>
      </c>
      <c r="Q101" s="234"/>
      <c r="R101" s="234"/>
      <c r="S101" s="235" t="e">
        <f t="shared" si="490"/>
        <v>#DIV/0!</v>
      </c>
      <c r="T101" s="234"/>
      <c r="U101" s="234"/>
      <c r="V101" s="235" t="e">
        <f t="shared" si="491"/>
        <v>#DIV/0!</v>
      </c>
      <c r="W101" s="234"/>
      <c r="X101" s="234"/>
      <c r="Y101" s="235" t="e">
        <f t="shared" si="492"/>
        <v>#DIV/0!</v>
      </c>
      <c r="Z101" s="234"/>
      <c r="AA101" s="234"/>
      <c r="AB101" s="235" t="e">
        <f t="shared" si="493"/>
        <v>#DIV/0!</v>
      </c>
      <c r="AC101" s="234"/>
      <c r="AD101" s="234"/>
      <c r="AE101" s="235" t="e">
        <f t="shared" si="494"/>
        <v>#DIV/0!</v>
      </c>
      <c r="AF101" s="234"/>
      <c r="AG101" s="234"/>
      <c r="AH101" s="235" t="e">
        <f t="shared" si="495"/>
        <v>#DIV/0!</v>
      </c>
      <c r="AI101" s="234"/>
      <c r="AJ101" s="234"/>
      <c r="AK101" s="235" t="e">
        <f t="shared" si="496"/>
        <v>#DIV/0!</v>
      </c>
      <c r="AL101" s="234"/>
      <c r="AM101" s="234"/>
      <c r="AN101" s="235" t="e">
        <f t="shared" si="497"/>
        <v>#DIV/0!</v>
      </c>
      <c r="AO101" s="234"/>
      <c r="AP101" s="234"/>
      <c r="AQ101" s="235" t="e">
        <f t="shared" si="498"/>
        <v>#DIV/0!</v>
      </c>
      <c r="AR101" s="243"/>
    </row>
    <row r="102" spans="1:45" ht="114.75" hidden="1" customHeight="1" thickBot="1">
      <c r="A102" s="586"/>
      <c r="B102" s="600"/>
      <c r="C102" s="600"/>
      <c r="D102" s="302" t="s">
        <v>43</v>
      </c>
      <c r="E102" s="303" t="e">
        <f>H102+K102+N102+Q102+T102+W102+Z102+AC102+AF102+AI102+AL102+#REF!</f>
        <v>#REF!</v>
      </c>
      <c r="F102" s="303" t="e">
        <f>I102+L102+O102+R102+U102+-X102+AA102+AD102+AG102+AJ102+AM102+#REF!</f>
        <v>#REF!</v>
      </c>
      <c r="G102" s="292" t="e">
        <f t="shared" si="435"/>
        <v>#REF!</v>
      </c>
      <c r="H102" s="239"/>
      <c r="I102" s="239"/>
      <c r="J102" s="293" t="e">
        <f t="shared" si="487"/>
        <v>#DIV/0!</v>
      </c>
      <c r="K102" s="239"/>
      <c r="L102" s="239"/>
      <c r="M102" s="293" t="e">
        <f t="shared" si="488"/>
        <v>#DIV/0!</v>
      </c>
      <c r="N102" s="239"/>
      <c r="O102" s="239"/>
      <c r="P102" s="293" t="e">
        <f t="shared" si="489"/>
        <v>#DIV/0!</v>
      </c>
      <c r="Q102" s="239"/>
      <c r="R102" s="239"/>
      <c r="S102" s="293" t="e">
        <f t="shared" si="490"/>
        <v>#DIV/0!</v>
      </c>
      <c r="T102" s="239"/>
      <c r="U102" s="239"/>
      <c r="V102" s="293" t="e">
        <f t="shared" si="491"/>
        <v>#DIV/0!</v>
      </c>
      <c r="W102" s="239"/>
      <c r="X102" s="239"/>
      <c r="Y102" s="293" t="e">
        <f t="shared" si="492"/>
        <v>#DIV/0!</v>
      </c>
      <c r="Z102" s="239"/>
      <c r="AA102" s="239"/>
      <c r="AB102" s="293" t="e">
        <f t="shared" si="493"/>
        <v>#DIV/0!</v>
      </c>
      <c r="AC102" s="239"/>
      <c r="AD102" s="239"/>
      <c r="AE102" s="293" t="e">
        <f t="shared" si="494"/>
        <v>#DIV/0!</v>
      </c>
      <c r="AF102" s="239"/>
      <c r="AG102" s="239"/>
      <c r="AH102" s="293" t="e">
        <f t="shared" si="495"/>
        <v>#DIV/0!</v>
      </c>
      <c r="AI102" s="239"/>
      <c r="AJ102" s="239"/>
      <c r="AK102" s="293" t="e">
        <f t="shared" si="496"/>
        <v>#DIV/0!</v>
      </c>
      <c r="AL102" s="239"/>
      <c r="AM102" s="239"/>
      <c r="AN102" s="293" t="e">
        <f t="shared" si="497"/>
        <v>#DIV/0!</v>
      </c>
      <c r="AO102" s="239"/>
      <c r="AP102" s="239"/>
      <c r="AQ102" s="293" t="e">
        <f t="shared" si="498"/>
        <v>#DIV/0!</v>
      </c>
      <c r="AR102" s="304"/>
    </row>
    <row r="103" spans="1:45" ht="114.75" hidden="1" customHeight="1">
      <c r="A103" s="554" t="s">
        <v>307</v>
      </c>
      <c r="B103" s="565" t="s">
        <v>431</v>
      </c>
      <c r="C103" s="565"/>
      <c r="D103" s="249" t="s">
        <v>41</v>
      </c>
      <c r="E103" s="225" t="e">
        <f>H103+K103+N103+Q103+T103+W103+Z103+AC103+AF103+AI103+AL103+#REF!</f>
        <v>#REF!</v>
      </c>
      <c r="F103" s="225" t="e">
        <f>I103+L103+O103+R103+U103+-X103+AA103+AD103+AG103+AJ103+AM103+#REF!</f>
        <v>#REF!</v>
      </c>
      <c r="G103" s="230" t="e">
        <f>F103/E103</f>
        <v>#REF!</v>
      </c>
      <c r="H103" s="225">
        <f>H104+H105+H106+H107+H108+H109</f>
        <v>0</v>
      </c>
      <c r="I103" s="225">
        <f>I104+I105+I106+I107+I108+I109</f>
        <v>0</v>
      </c>
      <c r="J103" s="228" t="e">
        <f t="shared" si="487"/>
        <v>#DIV/0!</v>
      </c>
      <c r="K103" s="225">
        <f>K104+K105+K106+K107+K108+K109</f>
        <v>0</v>
      </c>
      <c r="L103" s="225">
        <f>L104+L105+L106+L107+L108+L109</f>
        <v>0</v>
      </c>
      <c r="M103" s="228" t="e">
        <f>L103/K103*100</f>
        <v>#DIV/0!</v>
      </c>
      <c r="N103" s="225">
        <f>N104+N105+N106+N107+N108+N109</f>
        <v>0</v>
      </c>
      <c r="O103" s="225">
        <f>O104+O105+O106+O107+O108+O109</f>
        <v>0</v>
      </c>
      <c r="P103" s="228" t="e">
        <f>O103/N103*100</f>
        <v>#DIV/0!</v>
      </c>
      <c r="Q103" s="225">
        <f>Q104+Q105+Q106+Q107+Q108+Q109</f>
        <v>0</v>
      </c>
      <c r="R103" s="225">
        <f>R104+R105+R106+R107+R108+R109</f>
        <v>0</v>
      </c>
      <c r="S103" s="228" t="e">
        <f>R103/Q103*100</f>
        <v>#DIV/0!</v>
      </c>
      <c r="T103" s="225">
        <f>T104+T105+T106+T107+T108+T109</f>
        <v>0</v>
      </c>
      <c r="U103" s="225">
        <f>U104+U105+U106+U107+U108+U109</f>
        <v>0</v>
      </c>
      <c r="V103" s="228" t="e">
        <f>U103/T103*100</f>
        <v>#DIV/0!</v>
      </c>
      <c r="W103" s="225">
        <f>W104+W105+W106+W107+W108+W109</f>
        <v>0</v>
      </c>
      <c r="X103" s="225">
        <f>X104+X105+X106+X107+X108+X109</f>
        <v>0</v>
      </c>
      <c r="Y103" s="228" t="e">
        <f>X103/W103*100</f>
        <v>#DIV/0!</v>
      </c>
      <c r="Z103" s="225">
        <f t="shared" ref="Z103" si="499">Z104+Z105+Z106+Z107+Z108+Z109</f>
        <v>0</v>
      </c>
      <c r="AA103" s="225">
        <f t="shared" ref="AA103" si="500">AA104+AA105+AA106+AA107+AA108+AA109</f>
        <v>0</v>
      </c>
      <c r="AB103" s="228" t="e">
        <f>AA103/Z103*100</f>
        <v>#DIV/0!</v>
      </c>
      <c r="AC103" s="225">
        <f t="shared" ref="AC103" si="501">AC104+AC105+AC106+AC107+AC108+AC109</f>
        <v>0</v>
      </c>
      <c r="AD103" s="225">
        <f t="shared" ref="AD103" si="502">AD104+AD105+AD106+AD107+AD108+AD109</f>
        <v>0</v>
      </c>
      <c r="AE103" s="228" t="e">
        <f>AD103/AC103*100</f>
        <v>#DIV/0!</v>
      </c>
      <c r="AF103" s="225">
        <f t="shared" ref="AF103" si="503">AF104+AF105+AF106+AF107+AF108+AF109</f>
        <v>0</v>
      </c>
      <c r="AG103" s="225">
        <f t="shared" ref="AG103" si="504">AG104+AG105+AG106+AG107+AG108+AG109</f>
        <v>0</v>
      </c>
      <c r="AH103" s="228" t="e">
        <f>AG103/AF103*100</f>
        <v>#DIV/0!</v>
      </c>
      <c r="AI103" s="225">
        <f t="shared" ref="AI103" si="505">AI104+AI105+AI106+AI107+AI108+AI109</f>
        <v>0</v>
      </c>
      <c r="AJ103" s="225">
        <f t="shared" ref="AJ103" si="506">AJ104+AJ105+AJ106+AJ107+AJ108+AJ109</f>
        <v>0</v>
      </c>
      <c r="AK103" s="230" t="e">
        <f>AJ103/AI103</f>
        <v>#DIV/0!</v>
      </c>
      <c r="AL103" s="225">
        <f t="shared" ref="AL103" si="507">AL104+AL105+AL106+AL107+AL108+AL109</f>
        <v>0</v>
      </c>
      <c r="AM103" s="225">
        <f t="shared" ref="AM103" si="508">AM104+AM105+AM106+AM107+AM108+AM109</f>
        <v>0</v>
      </c>
      <c r="AN103" s="228" t="e">
        <f>AM103/AL103*100</f>
        <v>#DIV/0!</v>
      </c>
      <c r="AO103" s="225">
        <f>AO104+AO105+AO106+AO107+AO108+AO109</f>
        <v>0</v>
      </c>
      <c r="AP103" s="225">
        <f>AP104+AP105+AP106+AP107+AP108+AP109</f>
        <v>0</v>
      </c>
      <c r="AQ103" s="228" t="e">
        <f>AP103/AO103*100</f>
        <v>#DIV/0!</v>
      </c>
      <c r="AR103" s="273"/>
    </row>
    <row r="104" spans="1:45" ht="114.75" hidden="1" customHeight="1">
      <c r="A104" s="555"/>
      <c r="B104" s="566"/>
      <c r="C104" s="566"/>
      <c r="D104" s="253" t="s">
        <v>37</v>
      </c>
      <c r="E104" s="233" t="e">
        <f>H104+K104+N104+Q104+T104+W104+Z104+AC104+AF104+AI104+AL104+#REF!</f>
        <v>#REF!</v>
      </c>
      <c r="F104" s="233" t="e">
        <f>I104+L104+O104+R104+U104+-X104+AA104+AD104+AG104+AJ104+AM104+#REF!</f>
        <v>#REF!</v>
      </c>
      <c r="G104" s="229" t="e">
        <f t="shared" ref="G104:G109" si="509">F104/E104</f>
        <v>#REF!</v>
      </c>
      <c r="H104" s="234"/>
      <c r="I104" s="234"/>
      <c r="J104" s="235" t="e">
        <f t="shared" si="487"/>
        <v>#DIV/0!</v>
      </c>
      <c r="K104" s="234"/>
      <c r="L104" s="234"/>
      <c r="M104" s="235" t="e">
        <f t="shared" ref="M104:M114" si="510">L104/K104*100</f>
        <v>#DIV/0!</v>
      </c>
      <c r="N104" s="234"/>
      <c r="O104" s="234"/>
      <c r="P104" s="235" t="e">
        <f t="shared" ref="P104:P111" si="511">O104/N104*100</f>
        <v>#DIV/0!</v>
      </c>
      <c r="Q104" s="234"/>
      <c r="R104" s="234"/>
      <c r="S104" s="235" t="e">
        <f t="shared" ref="S104:S114" si="512">R104/Q104*100</f>
        <v>#DIV/0!</v>
      </c>
      <c r="T104" s="234"/>
      <c r="U104" s="234"/>
      <c r="V104" s="235" t="e">
        <f t="shared" ref="V104:V114" si="513">U104/T104*100</f>
        <v>#DIV/0!</v>
      </c>
      <c r="W104" s="234"/>
      <c r="X104" s="234"/>
      <c r="Y104" s="235" t="e">
        <f t="shared" ref="Y104:Y114" si="514">X104/W104*100</f>
        <v>#DIV/0!</v>
      </c>
      <c r="Z104" s="234"/>
      <c r="AA104" s="234"/>
      <c r="AB104" s="235" t="e">
        <f t="shared" ref="AB104:AB109" si="515">AA104/Z104*100</f>
        <v>#DIV/0!</v>
      </c>
      <c r="AC104" s="234"/>
      <c r="AD104" s="234"/>
      <c r="AE104" s="235" t="e">
        <f t="shared" ref="AE104:AE109" si="516">AD104/AC104*100</f>
        <v>#DIV/0!</v>
      </c>
      <c r="AF104" s="234"/>
      <c r="AG104" s="234"/>
      <c r="AH104" s="235" t="e">
        <f t="shared" ref="AH104:AH109" si="517">AG104/AF104*100</f>
        <v>#DIV/0!</v>
      </c>
      <c r="AI104" s="234"/>
      <c r="AJ104" s="234"/>
      <c r="AK104" s="235" t="e">
        <f t="shared" ref="AK104:AK110" si="518">AJ104/AI104</f>
        <v>#DIV/0!</v>
      </c>
      <c r="AL104" s="234"/>
      <c r="AM104" s="234"/>
      <c r="AN104" s="235" t="e">
        <f t="shared" ref="AN104:AN109" si="519">AM104/AL104*100</f>
        <v>#DIV/0!</v>
      </c>
      <c r="AO104" s="234"/>
      <c r="AP104" s="234"/>
      <c r="AQ104" s="235" t="e">
        <f t="shared" ref="AQ104:AQ109" si="520">AP104/AO104*100</f>
        <v>#DIV/0!</v>
      </c>
      <c r="AR104" s="243"/>
    </row>
    <row r="105" spans="1:45" ht="114.75" hidden="1" customHeight="1">
      <c r="A105" s="555"/>
      <c r="B105" s="566"/>
      <c r="C105" s="566"/>
      <c r="D105" s="257" t="s">
        <v>2</v>
      </c>
      <c r="E105" s="233" t="e">
        <f>H105+K105+N105+Q105+T105+W105+Z105+AC105+AF105+AI105+AL105+#REF!</f>
        <v>#REF!</v>
      </c>
      <c r="F105" s="233" t="e">
        <f>I105+L105+O105+R105+U105+-X105+AA105+AD105+AG105+AJ105+AM105+#REF!</f>
        <v>#REF!</v>
      </c>
      <c r="G105" s="229" t="e">
        <f t="shared" si="509"/>
        <v>#REF!</v>
      </c>
      <c r="H105" s="234"/>
      <c r="I105" s="234"/>
      <c r="J105" s="235" t="e">
        <f t="shared" si="487"/>
        <v>#DIV/0!</v>
      </c>
      <c r="K105" s="234"/>
      <c r="L105" s="234"/>
      <c r="M105" s="235" t="e">
        <f t="shared" si="510"/>
        <v>#DIV/0!</v>
      </c>
      <c r="N105" s="234"/>
      <c r="O105" s="234"/>
      <c r="P105" s="235" t="e">
        <f t="shared" si="511"/>
        <v>#DIV/0!</v>
      </c>
      <c r="Q105" s="234"/>
      <c r="R105" s="234"/>
      <c r="S105" s="235" t="e">
        <f t="shared" si="512"/>
        <v>#DIV/0!</v>
      </c>
      <c r="T105" s="234"/>
      <c r="U105" s="234"/>
      <c r="V105" s="235" t="e">
        <f t="shared" si="513"/>
        <v>#DIV/0!</v>
      </c>
      <c r="W105" s="234"/>
      <c r="X105" s="234"/>
      <c r="Y105" s="235" t="e">
        <f t="shared" si="514"/>
        <v>#DIV/0!</v>
      </c>
      <c r="Z105" s="234"/>
      <c r="AA105" s="234"/>
      <c r="AB105" s="235" t="e">
        <f t="shared" si="515"/>
        <v>#DIV/0!</v>
      </c>
      <c r="AC105" s="234"/>
      <c r="AD105" s="234"/>
      <c r="AE105" s="235" t="e">
        <f t="shared" si="516"/>
        <v>#DIV/0!</v>
      </c>
      <c r="AF105" s="234"/>
      <c r="AG105" s="234"/>
      <c r="AH105" s="235" t="e">
        <f t="shared" si="517"/>
        <v>#DIV/0!</v>
      </c>
      <c r="AI105" s="234"/>
      <c r="AJ105" s="234"/>
      <c r="AK105" s="235" t="e">
        <f t="shared" si="518"/>
        <v>#DIV/0!</v>
      </c>
      <c r="AL105" s="234"/>
      <c r="AM105" s="234"/>
      <c r="AN105" s="235" t="e">
        <f t="shared" si="519"/>
        <v>#DIV/0!</v>
      </c>
      <c r="AO105" s="234"/>
      <c r="AP105" s="234"/>
      <c r="AQ105" s="235" t="e">
        <f t="shared" si="520"/>
        <v>#DIV/0!</v>
      </c>
      <c r="AR105" s="243"/>
    </row>
    <row r="106" spans="1:45" ht="114.75" hidden="1" customHeight="1">
      <c r="A106" s="555"/>
      <c r="B106" s="566"/>
      <c r="C106" s="566"/>
      <c r="D106" s="257" t="s">
        <v>284</v>
      </c>
      <c r="E106" s="233" t="e">
        <f>H106+K106+N106+Q106+T106+W106+Z106+AC106+AF106+AI106+AL106+#REF!</f>
        <v>#REF!</v>
      </c>
      <c r="F106" s="233" t="e">
        <f>I106+L106+O106+R106+U106+-X106+AA106+AD106+AG106+AJ106+AM106+#REF!</f>
        <v>#REF!</v>
      </c>
      <c r="G106" s="229" t="e">
        <f t="shared" si="509"/>
        <v>#REF!</v>
      </c>
      <c r="H106" s="234"/>
      <c r="I106" s="234"/>
      <c r="J106" s="235" t="e">
        <f t="shared" si="487"/>
        <v>#DIV/0!</v>
      </c>
      <c r="K106" s="234"/>
      <c r="L106" s="234"/>
      <c r="M106" s="235" t="e">
        <f t="shared" si="510"/>
        <v>#DIV/0!</v>
      </c>
      <c r="N106" s="234"/>
      <c r="O106" s="234"/>
      <c r="P106" s="235" t="e">
        <f t="shared" si="511"/>
        <v>#DIV/0!</v>
      </c>
      <c r="Q106" s="234"/>
      <c r="R106" s="234"/>
      <c r="S106" s="235" t="e">
        <f t="shared" si="512"/>
        <v>#DIV/0!</v>
      </c>
      <c r="T106" s="234"/>
      <c r="U106" s="234"/>
      <c r="V106" s="235" t="e">
        <f t="shared" si="513"/>
        <v>#DIV/0!</v>
      </c>
      <c r="W106" s="234"/>
      <c r="X106" s="234"/>
      <c r="Y106" s="235" t="e">
        <f t="shared" si="514"/>
        <v>#DIV/0!</v>
      </c>
      <c r="Z106" s="234"/>
      <c r="AA106" s="234"/>
      <c r="AB106" s="235" t="e">
        <f t="shared" si="515"/>
        <v>#DIV/0!</v>
      </c>
      <c r="AC106" s="234"/>
      <c r="AD106" s="234"/>
      <c r="AE106" s="235" t="e">
        <f t="shared" si="516"/>
        <v>#DIV/0!</v>
      </c>
      <c r="AF106" s="234"/>
      <c r="AG106" s="234"/>
      <c r="AH106" s="235" t="e">
        <f t="shared" si="517"/>
        <v>#DIV/0!</v>
      </c>
      <c r="AI106" s="234">
        <v>0</v>
      </c>
      <c r="AJ106" s="234">
        <v>0</v>
      </c>
      <c r="AK106" s="229" t="e">
        <f t="shared" si="518"/>
        <v>#DIV/0!</v>
      </c>
      <c r="AL106" s="234"/>
      <c r="AM106" s="234"/>
      <c r="AN106" s="235" t="e">
        <f t="shared" si="519"/>
        <v>#DIV/0!</v>
      </c>
      <c r="AO106" s="234"/>
      <c r="AP106" s="234"/>
      <c r="AQ106" s="235" t="e">
        <f t="shared" si="520"/>
        <v>#DIV/0!</v>
      </c>
      <c r="AR106" s="243"/>
    </row>
    <row r="107" spans="1:45" ht="114.75" hidden="1" customHeight="1">
      <c r="A107" s="555"/>
      <c r="B107" s="566"/>
      <c r="C107" s="566"/>
      <c r="D107" s="257" t="s">
        <v>292</v>
      </c>
      <c r="E107" s="233" t="e">
        <f>H107+K107+N107+Q107+T107+W107+Z107+AC107+AF107+AI107+AL107+#REF!</f>
        <v>#REF!</v>
      </c>
      <c r="F107" s="233" t="e">
        <f>I107+L107+O107+R107+U107+-X107+AA107+AD107+AG107+AJ107+AM107+#REF!</f>
        <v>#REF!</v>
      </c>
      <c r="G107" s="235" t="e">
        <f t="shared" si="509"/>
        <v>#REF!</v>
      </c>
      <c r="H107" s="234"/>
      <c r="I107" s="234"/>
      <c r="J107" s="235" t="e">
        <f t="shared" si="487"/>
        <v>#DIV/0!</v>
      </c>
      <c r="K107" s="234"/>
      <c r="L107" s="234"/>
      <c r="M107" s="235" t="e">
        <f t="shared" si="510"/>
        <v>#DIV/0!</v>
      </c>
      <c r="N107" s="234"/>
      <c r="O107" s="234"/>
      <c r="P107" s="235" t="e">
        <f t="shared" si="511"/>
        <v>#DIV/0!</v>
      </c>
      <c r="Q107" s="234"/>
      <c r="R107" s="234"/>
      <c r="S107" s="235" t="e">
        <f t="shared" si="512"/>
        <v>#DIV/0!</v>
      </c>
      <c r="T107" s="234"/>
      <c r="U107" s="234"/>
      <c r="V107" s="235" t="e">
        <f t="shared" si="513"/>
        <v>#DIV/0!</v>
      </c>
      <c r="W107" s="234"/>
      <c r="X107" s="234"/>
      <c r="Y107" s="235" t="e">
        <f t="shared" si="514"/>
        <v>#DIV/0!</v>
      </c>
      <c r="Z107" s="234"/>
      <c r="AA107" s="234"/>
      <c r="AB107" s="235" t="e">
        <f t="shared" si="515"/>
        <v>#DIV/0!</v>
      </c>
      <c r="AC107" s="234"/>
      <c r="AD107" s="234"/>
      <c r="AE107" s="235" t="e">
        <f t="shared" si="516"/>
        <v>#DIV/0!</v>
      </c>
      <c r="AF107" s="234"/>
      <c r="AG107" s="234"/>
      <c r="AH107" s="235" t="e">
        <f t="shared" si="517"/>
        <v>#DIV/0!</v>
      </c>
      <c r="AI107" s="234"/>
      <c r="AJ107" s="234"/>
      <c r="AK107" s="226" t="e">
        <f t="shared" si="518"/>
        <v>#DIV/0!</v>
      </c>
      <c r="AL107" s="234"/>
      <c r="AM107" s="234"/>
      <c r="AN107" s="235" t="e">
        <f t="shared" si="519"/>
        <v>#DIV/0!</v>
      </c>
      <c r="AO107" s="234"/>
      <c r="AP107" s="234"/>
      <c r="AQ107" s="235" t="e">
        <f t="shared" si="520"/>
        <v>#DIV/0!</v>
      </c>
      <c r="AR107" s="243"/>
    </row>
    <row r="108" spans="1:45" ht="114.75" hidden="1" customHeight="1">
      <c r="A108" s="555"/>
      <c r="B108" s="566"/>
      <c r="C108" s="566"/>
      <c r="D108" s="257" t="s">
        <v>285</v>
      </c>
      <c r="E108" s="233" t="e">
        <f>H108+K108+N108+Q108+T108+W108+Z108+AC108+AF108+AI108+AL108+#REF!</f>
        <v>#REF!</v>
      </c>
      <c r="F108" s="233" t="e">
        <f>I108+L108+O108+R108+U108+-X108+AA108+AD108+AG108+AJ108+AM108+#REF!</f>
        <v>#REF!</v>
      </c>
      <c r="G108" s="235" t="e">
        <f t="shared" si="509"/>
        <v>#REF!</v>
      </c>
      <c r="H108" s="234"/>
      <c r="I108" s="234"/>
      <c r="J108" s="235" t="e">
        <f t="shared" si="487"/>
        <v>#DIV/0!</v>
      </c>
      <c r="K108" s="234"/>
      <c r="L108" s="234"/>
      <c r="M108" s="235" t="e">
        <f t="shared" si="510"/>
        <v>#DIV/0!</v>
      </c>
      <c r="N108" s="234"/>
      <c r="O108" s="234"/>
      <c r="P108" s="235" t="e">
        <f t="shared" si="511"/>
        <v>#DIV/0!</v>
      </c>
      <c r="Q108" s="234"/>
      <c r="R108" s="234"/>
      <c r="S108" s="235" t="e">
        <f t="shared" si="512"/>
        <v>#DIV/0!</v>
      </c>
      <c r="T108" s="234"/>
      <c r="U108" s="234"/>
      <c r="V108" s="235" t="e">
        <f t="shared" si="513"/>
        <v>#DIV/0!</v>
      </c>
      <c r="W108" s="234"/>
      <c r="X108" s="234"/>
      <c r="Y108" s="235" t="e">
        <f t="shared" si="514"/>
        <v>#DIV/0!</v>
      </c>
      <c r="Z108" s="234"/>
      <c r="AA108" s="234"/>
      <c r="AB108" s="235" t="e">
        <f t="shared" si="515"/>
        <v>#DIV/0!</v>
      </c>
      <c r="AC108" s="234"/>
      <c r="AD108" s="234"/>
      <c r="AE108" s="235" t="e">
        <f t="shared" si="516"/>
        <v>#DIV/0!</v>
      </c>
      <c r="AF108" s="234"/>
      <c r="AG108" s="234"/>
      <c r="AH108" s="235" t="e">
        <f t="shared" si="517"/>
        <v>#DIV/0!</v>
      </c>
      <c r="AI108" s="234"/>
      <c r="AJ108" s="234"/>
      <c r="AK108" s="226" t="e">
        <f t="shared" si="518"/>
        <v>#DIV/0!</v>
      </c>
      <c r="AL108" s="234"/>
      <c r="AM108" s="234"/>
      <c r="AN108" s="235" t="e">
        <f t="shared" si="519"/>
        <v>#DIV/0!</v>
      </c>
      <c r="AO108" s="234"/>
      <c r="AP108" s="234"/>
      <c r="AQ108" s="235" t="e">
        <f t="shared" si="520"/>
        <v>#DIV/0!</v>
      </c>
      <c r="AR108" s="243"/>
    </row>
    <row r="109" spans="1:45" ht="114.75" hidden="1" customHeight="1" thickBot="1">
      <c r="A109" s="586"/>
      <c r="B109" s="600"/>
      <c r="C109" s="600"/>
      <c r="D109" s="302" t="s">
        <v>43</v>
      </c>
      <c r="E109" s="303" t="e">
        <f>H109+K109+N109+Q109+T109+W109+Z109+AC109+AF109+AI109+AL109+#REF!</f>
        <v>#REF!</v>
      </c>
      <c r="F109" s="303" t="e">
        <f>I109+L109+O109+R109+U109+-X109+AA109+AD109+AG109+AJ109+AM109+#REF!</f>
        <v>#REF!</v>
      </c>
      <c r="G109" s="293" t="e">
        <f t="shared" si="509"/>
        <v>#REF!</v>
      </c>
      <c r="H109" s="239"/>
      <c r="I109" s="239"/>
      <c r="J109" s="293" t="e">
        <f t="shared" si="487"/>
        <v>#DIV/0!</v>
      </c>
      <c r="K109" s="239"/>
      <c r="L109" s="239"/>
      <c r="M109" s="293" t="e">
        <f t="shared" si="510"/>
        <v>#DIV/0!</v>
      </c>
      <c r="N109" s="239"/>
      <c r="O109" s="239"/>
      <c r="P109" s="293" t="e">
        <f t="shared" si="511"/>
        <v>#DIV/0!</v>
      </c>
      <c r="Q109" s="239"/>
      <c r="R109" s="239"/>
      <c r="S109" s="293" t="e">
        <f t="shared" si="512"/>
        <v>#DIV/0!</v>
      </c>
      <c r="T109" s="239"/>
      <c r="U109" s="239"/>
      <c r="V109" s="293" t="e">
        <f t="shared" si="513"/>
        <v>#DIV/0!</v>
      </c>
      <c r="W109" s="239"/>
      <c r="X109" s="239"/>
      <c r="Y109" s="293" t="e">
        <f t="shared" si="514"/>
        <v>#DIV/0!</v>
      </c>
      <c r="Z109" s="239"/>
      <c r="AA109" s="239"/>
      <c r="AB109" s="293" t="e">
        <f t="shared" si="515"/>
        <v>#DIV/0!</v>
      </c>
      <c r="AC109" s="239"/>
      <c r="AD109" s="239"/>
      <c r="AE109" s="293" t="e">
        <f t="shared" si="516"/>
        <v>#DIV/0!</v>
      </c>
      <c r="AF109" s="239"/>
      <c r="AG109" s="239"/>
      <c r="AH109" s="293" t="e">
        <f t="shared" si="517"/>
        <v>#DIV/0!</v>
      </c>
      <c r="AI109" s="239"/>
      <c r="AJ109" s="239"/>
      <c r="AK109" s="291" t="e">
        <f t="shared" si="518"/>
        <v>#DIV/0!</v>
      </c>
      <c r="AL109" s="239"/>
      <c r="AM109" s="239"/>
      <c r="AN109" s="293" t="e">
        <f t="shared" si="519"/>
        <v>#DIV/0!</v>
      </c>
      <c r="AO109" s="239"/>
      <c r="AP109" s="239"/>
      <c r="AQ109" s="293" t="e">
        <f t="shared" si="520"/>
        <v>#DIV/0!</v>
      </c>
      <c r="AR109" s="304"/>
    </row>
    <row r="110" spans="1:45" ht="59.25" customHeight="1">
      <c r="A110" s="580" t="s">
        <v>308</v>
      </c>
      <c r="B110" s="583" t="s">
        <v>415</v>
      </c>
      <c r="C110" s="583"/>
      <c r="D110" s="249" t="s">
        <v>41</v>
      </c>
      <c r="E110" s="225">
        <f>H110+K110+N110+Q110+T110+W110+Z110+AC110+AF110+AI110+AL110+AO110</f>
        <v>18960.600000000006</v>
      </c>
      <c r="F110" s="225">
        <f>I110+L110+O110+R110+U110+X110+AA110+AD110+AG110+AJ110+AM110+AP110</f>
        <v>14100.3</v>
      </c>
      <c r="G110" s="230">
        <f>F110/E110</f>
        <v>0.74366317521597392</v>
      </c>
      <c r="H110" s="225">
        <f>H111+H112+H113+H114+H115+H116</f>
        <v>0</v>
      </c>
      <c r="I110" s="225">
        <f>I111+I112+I113+I114+I115+I116</f>
        <v>0</v>
      </c>
      <c r="J110" s="228" t="e">
        <f t="shared" si="487"/>
        <v>#DIV/0!</v>
      </c>
      <c r="K110" s="225">
        <f>K111+K112+K113+K114+K115+K116</f>
        <v>4362.6000000000004</v>
      </c>
      <c r="L110" s="225">
        <f>L111+L112+L113+L114+L115+L116</f>
        <v>4362.6000000000004</v>
      </c>
      <c r="M110" s="230">
        <f>L110/K110</f>
        <v>1</v>
      </c>
      <c r="N110" s="225">
        <f>N111+N112+N113+N114+N115+N116</f>
        <v>105.8</v>
      </c>
      <c r="O110" s="225">
        <f>O111+O112+O113+O114+O115+O116</f>
        <v>105.7</v>
      </c>
      <c r="P110" s="229">
        <f>O110/N110</f>
        <v>0.99905482041587912</v>
      </c>
      <c r="Q110" s="225">
        <f>Q111+Q112+Q113+Q114+Q115+Q116</f>
        <v>7080.5</v>
      </c>
      <c r="R110" s="225">
        <f>R111+R112+R113+R114+R115+R116</f>
        <v>7080.5</v>
      </c>
      <c r="S110" s="229">
        <f>R110/Q110</f>
        <v>1</v>
      </c>
      <c r="T110" s="225">
        <f>T111+T112+T113+T114+T115+T116</f>
        <v>2487.4</v>
      </c>
      <c r="U110" s="225">
        <f>U111+U112+U113+U114+U115+U116</f>
        <v>2487.4</v>
      </c>
      <c r="V110" s="229">
        <f>U110/T110</f>
        <v>1</v>
      </c>
      <c r="W110" s="225">
        <f>W111+W112+W113+W114+W115+W116</f>
        <v>64.099999999999994</v>
      </c>
      <c r="X110" s="225">
        <f>X111+X112+X113+X114+X115+X116</f>
        <v>64.099999999999994</v>
      </c>
      <c r="Y110" s="229">
        <f>X110/W110</f>
        <v>1</v>
      </c>
      <c r="Z110" s="225">
        <f>Z111+Z112+Z113+Z114+Z115+Z116</f>
        <v>3994.2</v>
      </c>
      <c r="AA110" s="225">
        <f>AA111+AA112+AA113+AA114+AA115+AA116</f>
        <v>0</v>
      </c>
      <c r="AB110" s="228">
        <f t="shared" ref="AB110:AB114" si="521">AA110/Z110*100</f>
        <v>0</v>
      </c>
      <c r="AC110" s="225">
        <f>AC111+AC112+AC113+AC114+AC115+AC116</f>
        <v>173.2</v>
      </c>
      <c r="AD110" s="225">
        <f>AD111+AD112+AD113+AD114+AD115+AD116</f>
        <v>0</v>
      </c>
      <c r="AE110" s="263">
        <f t="shared" ref="AE110" si="522">AD110/AC110</f>
        <v>0</v>
      </c>
      <c r="AF110" s="225">
        <f>AF111+AF112+AF113+AF114+AF115+AF116</f>
        <v>173.2</v>
      </c>
      <c r="AG110" s="225">
        <f>AG111+AG112+AG113+AG114+AG115+AG116</f>
        <v>0</v>
      </c>
      <c r="AH110" s="263">
        <f t="shared" ref="AH110" si="523">AG110/AF110</f>
        <v>0</v>
      </c>
      <c r="AI110" s="225">
        <f>AI111+AI112+AI113+AI114+AI115+AI116</f>
        <v>173.2</v>
      </c>
      <c r="AJ110" s="225">
        <f>AJ111+AJ112+AJ113+AJ114+AJ115+AJ116</f>
        <v>0</v>
      </c>
      <c r="AK110" s="230">
        <f t="shared" si="518"/>
        <v>0</v>
      </c>
      <c r="AL110" s="225">
        <f>AL111+AL112+AL113+AL114+AL115+AL116</f>
        <v>173.2</v>
      </c>
      <c r="AM110" s="225">
        <f>AM111+AM112+AM113+AM114+AM115+AM116</f>
        <v>0</v>
      </c>
      <c r="AN110" s="230">
        <f t="shared" ref="AN110" si="524">AM110/AL110</f>
        <v>0</v>
      </c>
      <c r="AO110" s="225">
        <f>AO111+AO112+AO113+AO114+AO115+AO116</f>
        <v>173.2</v>
      </c>
      <c r="AP110" s="225">
        <f>AP111+AP112+AP113+AP114+AP115+AP116</f>
        <v>0</v>
      </c>
      <c r="AQ110" s="230">
        <f t="shared" ref="AQ110" si="525">AP110/AO110</f>
        <v>0</v>
      </c>
      <c r="AR110" s="298" t="s">
        <v>499</v>
      </c>
      <c r="AS110" s="167"/>
    </row>
    <row r="111" spans="1:45" ht="129.75" customHeight="1">
      <c r="A111" s="581"/>
      <c r="B111" s="584"/>
      <c r="C111" s="584"/>
      <c r="D111" s="264" t="s">
        <v>37</v>
      </c>
      <c r="E111" s="233">
        <f>H111+K111+N111+Q111+T111+W111+Z111+AC111+AF111+AI111+AL111+AO111</f>
        <v>3888</v>
      </c>
      <c r="F111" s="233">
        <f>I111+L111+O111+R111+U111+X111+AA111+AD111+AG111+AJ111+AM111+AP111</f>
        <v>3304.8</v>
      </c>
      <c r="G111" s="229">
        <f t="shared" ref="G111:G116" si="526">F111/E111</f>
        <v>0.85000000000000009</v>
      </c>
      <c r="H111" s="233">
        <f t="shared" ref="H111:I111" si="527">H118+H125+H132+H146</f>
        <v>0</v>
      </c>
      <c r="I111" s="233">
        <f t="shared" si="527"/>
        <v>0</v>
      </c>
      <c r="J111" s="235" t="e">
        <f t="shared" si="487"/>
        <v>#DIV/0!</v>
      </c>
      <c r="K111" s="233">
        <f>K118+K125+K132+K146</f>
        <v>3304.8</v>
      </c>
      <c r="L111" s="233">
        <f>L118+L125+L132+L146</f>
        <v>3304.8</v>
      </c>
      <c r="M111" s="229">
        <f>L111/K111</f>
        <v>1</v>
      </c>
      <c r="N111" s="233">
        <f>N118+N125+N132+N146</f>
        <v>0</v>
      </c>
      <c r="O111" s="233">
        <f>O118+O125+O132+O146</f>
        <v>0</v>
      </c>
      <c r="P111" s="235" t="e">
        <f t="shared" si="511"/>
        <v>#DIV/0!</v>
      </c>
      <c r="Q111" s="233">
        <f>Q118+Q125+Q132+Q146</f>
        <v>0</v>
      </c>
      <c r="R111" s="233">
        <f>R118+R125+R132+R146</f>
        <v>0</v>
      </c>
      <c r="S111" s="235" t="e">
        <f t="shared" si="512"/>
        <v>#DIV/0!</v>
      </c>
      <c r="T111" s="233">
        <f>T118+T125+T132+T146</f>
        <v>0</v>
      </c>
      <c r="U111" s="233">
        <f>U118+U125+U132+U146</f>
        <v>0</v>
      </c>
      <c r="V111" s="235" t="e">
        <f t="shared" si="513"/>
        <v>#DIV/0!</v>
      </c>
      <c r="W111" s="233">
        <f>W118+W125+W132+W146</f>
        <v>0</v>
      </c>
      <c r="X111" s="233">
        <f>X118+X125+X132+X146</f>
        <v>0</v>
      </c>
      <c r="Y111" s="235" t="e">
        <f t="shared" si="514"/>
        <v>#DIV/0!</v>
      </c>
      <c r="Z111" s="233">
        <f>Z118+Z125+Z132+Z146</f>
        <v>583.20000000000005</v>
      </c>
      <c r="AA111" s="233">
        <f>AA118+AA125+AA132+AA146</f>
        <v>0</v>
      </c>
      <c r="AB111" s="229">
        <f>AA111/Z111</f>
        <v>0</v>
      </c>
      <c r="AC111" s="233">
        <f>AC118+AC125+AC132+AC146</f>
        <v>0</v>
      </c>
      <c r="AD111" s="233">
        <f>AD118+AD125+AD132+AD146</f>
        <v>0</v>
      </c>
      <c r="AE111" s="235" t="e">
        <f t="shared" ref="AE111:AE114" si="528">AD111/AC111*100</f>
        <v>#DIV/0!</v>
      </c>
      <c r="AF111" s="233">
        <f>AF118+AF125+AF132+AF146</f>
        <v>0</v>
      </c>
      <c r="AG111" s="233">
        <f>AG118+AG125+AG132+AG146</f>
        <v>0</v>
      </c>
      <c r="AH111" s="235" t="e">
        <f t="shared" ref="AH111:AH114" si="529">AG111/AF111*100</f>
        <v>#DIV/0!</v>
      </c>
      <c r="AI111" s="233">
        <v>0</v>
      </c>
      <c r="AJ111" s="233">
        <v>0</v>
      </c>
      <c r="AK111" s="229" t="e">
        <f t="shared" ref="AK111:AK116" si="530">AJ111/AI111</f>
        <v>#DIV/0!</v>
      </c>
      <c r="AL111" s="233">
        <f>AL118+AL125+AL132+AL146</f>
        <v>0</v>
      </c>
      <c r="AM111" s="233">
        <f>AM118+AM125+AM132+AM146</f>
        <v>0</v>
      </c>
      <c r="AN111" s="235" t="e">
        <f t="shared" ref="AN111:AN114" si="531">AM111/AL111*100</f>
        <v>#DIV/0!</v>
      </c>
      <c r="AO111" s="233">
        <f>AO118+AO125+AO132+AO146</f>
        <v>0</v>
      </c>
      <c r="AP111" s="233">
        <f>AP118+AP125+AP132+AP146</f>
        <v>0</v>
      </c>
      <c r="AQ111" s="235" t="e">
        <f t="shared" ref="AQ111" si="532">AP111/AO111*100</f>
        <v>#DIV/0!</v>
      </c>
      <c r="AR111" s="393" t="s">
        <v>486</v>
      </c>
      <c r="AS111" s="168"/>
    </row>
    <row r="112" spans="1:45" ht="383.25" customHeight="1">
      <c r="A112" s="581"/>
      <c r="B112" s="584"/>
      <c r="C112" s="584"/>
      <c r="D112" s="232" t="s">
        <v>2</v>
      </c>
      <c r="E112" s="233">
        <f t="shared" ref="E112:E116" si="533">H112+K112+N112+Q112+T112+W112+Z112+AC112+AF112+AI112+AL112+AO112</f>
        <v>15072.600000000004</v>
      </c>
      <c r="F112" s="233">
        <f t="shared" ref="F112:F116" si="534">I112+L112+O112+R112+U112+X112+AA112+AD112+AG112+AJ112+AM112+AP112</f>
        <v>10795.5</v>
      </c>
      <c r="G112" s="226">
        <f t="shared" si="526"/>
        <v>0.71623343019784225</v>
      </c>
      <c r="H112" s="233">
        <f>H119+H126+H140+H147+H168+H175+H231</f>
        <v>0</v>
      </c>
      <c r="I112" s="233">
        <f>I119+I126+I140+I147+I168+I175+I231</f>
        <v>0</v>
      </c>
      <c r="J112" s="235" t="e">
        <f t="shared" si="487"/>
        <v>#DIV/0!</v>
      </c>
      <c r="K112" s="233">
        <f>K119+K126+K140+K147+K168+K154</f>
        <v>1057.8</v>
      </c>
      <c r="L112" s="233">
        <f>L119+L126+L140+L147+L168+L154</f>
        <v>1057.8</v>
      </c>
      <c r="M112" s="229">
        <f>L112/K112</f>
        <v>1</v>
      </c>
      <c r="N112" s="233">
        <f>N119+N126+N140+N147+N168+N154</f>
        <v>105.8</v>
      </c>
      <c r="O112" s="233">
        <f>O119+O126+O140+O147+O168+O154</f>
        <v>105.7</v>
      </c>
      <c r="P112" s="229">
        <f>O112/N112</f>
        <v>0.99905482041587912</v>
      </c>
      <c r="Q112" s="233">
        <f>Q119+Q126+Q140+Q147+Q168+Q154+Q161</f>
        <v>7080.5</v>
      </c>
      <c r="R112" s="233">
        <f>R119+R126+R140+R147+R168+R154+R161</f>
        <v>7080.5</v>
      </c>
      <c r="S112" s="229">
        <f>R112/Q112</f>
        <v>1</v>
      </c>
      <c r="T112" s="233">
        <f>T119+T126+T140+T147+T168+T154</f>
        <v>2487.4</v>
      </c>
      <c r="U112" s="233">
        <f>U119+U126+U140+U147+U168+U154</f>
        <v>2487.4</v>
      </c>
      <c r="V112" s="229">
        <f>U112/T112</f>
        <v>1</v>
      </c>
      <c r="W112" s="233">
        <f>W119+W126+W140+W147+W168+W154</f>
        <v>64.099999999999994</v>
      </c>
      <c r="X112" s="233">
        <f>X119+X126+X140+X147+X168+X154</f>
        <v>64.099999999999994</v>
      </c>
      <c r="Y112" s="229">
        <f>X112/W112</f>
        <v>1</v>
      </c>
      <c r="Z112" s="233">
        <f>Z119+Z126+Z140+Z147+Z168+Z154+Z161</f>
        <v>3411</v>
      </c>
      <c r="AA112" s="233">
        <f>AA119+AA126+AA140+AA147+AA168+AA154</f>
        <v>0</v>
      </c>
      <c r="AB112" s="229">
        <f>AA112/Z112</f>
        <v>0</v>
      </c>
      <c r="AC112" s="233">
        <f>AC119+AC126+AC140+AC147+AC168+AC154</f>
        <v>173.2</v>
      </c>
      <c r="AD112" s="233">
        <f>AD119+AD126+AD140+AD147+AD168+AD154</f>
        <v>0</v>
      </c>
      <c r="AE112" s="263">
        <f t="shared" ref="AE112" si="535">AD112/AC112</f>
        <v>0</v>
      </c>
      <c r="AF112" s="233">
        <f>AF119+AF126+AF140+AF147+AF168+AF154</f>
        <v>173.2</v>
      </c>
      <c r="AG112" s="233">
        <f>AG119+AG126+AG140+AG147+AG168+AG154</f>
        <v>0</v>
      </c>
      <c r="AH112" s="263">
        <f t="shared" ref="AH112" si="536">AG112/AF112</f>
        <v>0</v>
      </c>
      <c r="AI112" s="233">
        <f>AI119+AI126+AI140+AI147+AI168+AI154</f>
        <v>173.2</v>
      </c>
      <c r="AJ112" s="233">
        <f>AJ119+AJ126+AJ140+AJ147+AJ168+AJ154</f>
        <v>0</v>
      </c>
      <c r="AK112" s="229">
        <f t="shared" si="530"/>
        <v>0</v>
      </c>
      <c r="AL112" s="233">
        <f>AL119+AL126+AL140+AL147+AL168+AL154</f>
        <v>173.2</v>
      </c>
      <c r="AM112" s="233">
        <f>AM119+AM126+AM140+AM147+AM168+AM154</f>
        <v>0</v>
      </c>
      <c r="AN112" s="229">
        <f t="shared" ref="AN112" si="537">AM112/AL112</f>
        <v>0</v>
      </c>
      <c r="AO112" s="233">
        <f>AO119+AO126+AO140+AO147+AO168+AO154</f>
        <v>173.2</v>
      </c>
      <c r="AP112" s="233">
        <f>AP119+AP126+AP140+AP147+AP168+AP154</f>
        <v>0</v>
      </c>
      <c r="AQ112" s="229">
        <f t="shared" ref="AQ112" si="538">AP112/AO112</f>
        <v>0</v>
      </c>
      <c r="AR112" s="243" t="s">
        <v>502</v>
      </c>
      <c r="AS112" s="168"/>
    </row>
    <row r="113" spans="1:45" ht="60.75" customHeight="1" thickBot="1">
      <c r="A113" s="581"/>
      <c r="B113" s="584"/>
      <c r="C113" s="584"/>
      <c r="D113" s="232" t="s">
        <v>284</v>
      </c>
      <c r="E113" s="233">
        <f>H113+K113+N113+Q113+T113+W113+Z113+AC113+AF113+AI113+AL113+AO113</f>
        <v>0</v>
      </c>
      <c r="F113" s="233">
        <f t="shared" si="534"/>
        <v>0</v>
      </c>
      <c r="G113" s="229" t="e">
        <f t="shared" si="526"/>
        <v>#DIV/0!</v>
      </c>
      <c r="H113" s="233">
        <f>H120+H127+H141+H148+H169</f>
        <v>0</v>
      </c>
      <c r="I113" s="233">
        <f>I120+I127+I141+I148+I169</f>
        <v>0</v>
      </c>
      <c r="J113" s="235" t="e">
        <f t="shared" si="487"/>
        <v>#DIV/0!</v>
      </c>
      <c r="K113" s="233">
        <f>K120+K127+K141+K148+K169</f>
        <v>0</v>
      </c>
      <c r="L113" s="233">
        <f>L120+L127+L141+L148+L169</f>
        <v>0</v>
      </c>
      <c r="M113" s="229" t="e">
        <f>L113/K113</f>
        <v>#DIV/0!</v>
      </c>
      <c r="N113" s="233">
        <f>N120+N127+N141+N148+N169</f>
        <v>0</v>
      </c>
      <c r="O113" s="233">
        <f>O120+O127+O141+O148+O169</f>
        <v>0</v>
      </c>
      <c r="P113" s="235" t="e">
        <f>O113/N113*100</f>
        <v>#DIV/0!</v>
      </c>
      <c r="Q113" s="233">
        <f>Q120+Q127+Q141+Q148+Q169</f>
        <v>0</v>
      </c>
      <c r="R113" s="233">
        <f>R120+R127+R141+R148+R169</f>
        <v>0</v>
      </c>
      <c r="S113" s="235" t="e">
        <f t="shared" si="512"/>
        <v>#DIV/0!</v>
      </c>
      <c r="T113" s="233">
        <f>T120+T127+T141+T148+T169</f>
        <v>0</v>
      </c>
      <c r="U113" s="233">
        <f>U120+U127+U141+U148+U169</f>
        <v>0</v>
      </c>
      <c r="V113" s="235" t="e">
        <f t="shared" si="513"/>
        <v>#DIV/0!</v>
      </c>
      <c r="W113" s="233">
        <f>W120+W127+W141+W148+W169</f>
        <v>0</v>
      </c>
      <c r="X113" s="233">
        <f>X120+X127+X141+X148+X169</f>
        <v>0</v>
      </c>
      <c r="Y113" s="235" t="e">
        <f t="shared" si="514"/>
        <v>#DIV/0!</v>
      </c>
      <c r="Z113" s="233">
        <f>Z120+Z127+Z141+Z148+Z169</f>
        <v>0</v>
      </c>
      <c r="AA113" s="233">
        <f>AA120+AA127+AA141+AA148+AA169</f>
        <v>0</v>
      </c>
      <c r="AB113" s="235" t="e">
        <f t="shared" si="521"/>
        <v>#DIV/0!</v>
      </c>
      <c r="AC113" s="233">
        <f>AC120+AC127+AC141+AC148+AC169</f>
        <v>0</v>
      </c>
      <c r="AD113" s="233">
        <f>AD120+AD127+AD141+AD148+AD169</f>
        <v>0</v>
      </c>
      <c r="AE113" s="235" t="e">
        <f t="shared" si="528"/>
        <v>#DIV/0!</v>
      </c>
      <c r="AF113" s="233">
        <f>AF120+AF127+AF141+AF148+AF169</f>
        <v>0</v>
      </c>
      <c r="AG113" s="233">
        <f>AG120+AG127+AG141+AG148+AG169</f>
        <v>0</v>
      </c>
      <c r="AH113" s="235" t="e">
        <f t="shared" si="529"/>
        <v>#DIV/0!</v>
      </c>
      <c r="AI113" s="233">
        <f>AI120+AI127+AI141+AI148+AI169</f>
        <v>0</v>
      </c>
      <c r="AJ113" s="233">
        <f>AJ120+AJ127+AJ141+AJ148+AJ169</f>
        <v>0</v>
      </c>
      <c r="AK113" s="226" t="e">
        <f t="shared" si="530"/>
        <v>#DIV/0!</v>
      </c>
      <c r="AL113" s="233">
        <f>AL120+AL127+AL141+AL148+AL169</f>
        <v>0</v>
      </c>
      <c r="AM113" s="233">
        <f>AM120+AM127+AM141+AM148+AM169</f>
        <v>0</v>
      </c>
      <c r="AN113" s="235" t="e">
        <f t="shared" si="531"/>
        <v>#DIV/0!</v>
      </c>
      <c r="AO113" s="233">
        <f>AO120+AO127+AO141+AO148+AO169</f>
        <v>0</v>
      </c>
      <c r="AP113" s="233">
        <f>AP120+AP127+AP141+AP148+AP169</f>
        <v>0</v>
      </c>
      <c r="AQ113" s="235" t="e">
        <f t="shared" ref="AQ113:AQ116" si="539">AP113/AO113*100</f>
        <v>#DIV/0!</v>
      </c>
      <c r="AR113" s="236"/>
      <c r="AS113" s="168"/>
    </row>
    <row r="114" spans="1:45" ht="60.75" customHeight="1">
      <c r="A114" s="581"/>
      <c r="B114" s="584"/>
      <c r="C114" s="584"/>
      <c r="D114" s="232" t="s">
        <v>292</v>
      </c>
      <c r="E114" s="225">
        <f t="shared" si="533"/>
        <v>0</v>
      </c>
      <c r="F114" s="225">
        <f>I114+L114+O114+R114+U114+X114+AA114+AD114+AG114+AJ114+AM114+AP114</f>
        <v>0</v>
      </c>
      <c r="G114" s="235" t="e">
        <f t="shared" si="526"/>
        <v>#DIV/0!</v>
      </c>
      <c r="H114" s="233"/>
      <c r="I114" s="233"/>
      <c r="J114" s="235" t="e">
        <f t="shared" si="487"/>
        <v>#DIV/0!</v>
      </c>
      <c r="K114" s="233"/>
      <c r="L114" s="233"/>
      <c r="M114" s="235" t="e">
        <f t="shared" si="510"/>
        <v>#DIV/0!</v>
      </c>
      <c r="N114" s="233"/>
      <c r="O114" s="233"/>
      <c r="P114" s="235" t="e">
        <f>O114/N114*100</f>
        <v>#DIV/0!</v>
      </c>
      <c r="Q114" s="233"/>
      <c r="R114" s="233"/>
      <c r="S114" s="235" t="e">
        <f t="shared" si="512"/>
        <v>#DIV/0!</v>
      </c>
      <c r="T114" s="233"/>
      <c r="U114" s="233"/>
      <c r="V114" s="235" t="e">
        <f t="shared" si="513"/>
        <v>#DIV/0!</v>
      </c>
      <c r="W114" s="233"/>
      <c r="X114" s="233"/>
      <c r="Y114" s="235" t="e">
        <f t="shared" si="514"/>
        <v>#DIV/0!</v>
      </c>
      <c r="Z114" s="233"/>
      <c r="AA114" s="233"/>
      <c r="AB114" s="235" t="e">
        <f t="shared" si="521"/>
        <v>#DIV/0!</v>
      </c>
      <c r="AC114" s="233"/>
      <c r="AD114" s="233"/>
      <c r="AE114" s="235" t="e">
        <f t="shared" si="528"/>
        <v>#DIV/0!</v>
      </c>
      <c r="AF114" s="233"/>
      <c r="AG114" s="233"/>
      <c r="AH114" s="235" t="e">
        <f t="shared" si="529"/>
        <v>#DIV/0!</v>
      </c>
      <c r="AI114" s="233"/>
      <c r="AJ114" s="233"/>
      <c r="AK114" s="226" t="e">
        <f t="shared" si="530"/>
        <v>#DIV/0!</v>
      </c>
      <c r="AL114" s="233"/>
      <c r="AM114" s="233"/>
      <c r="AN114" s="235" t="e">
        <f t="shared" si="531"/>
        <v>#DIV/0!</v>
      </c>
      <c r="AO114" s="233"/>
      <c r="AP114" s="233"/>
      <c r="AQ114" s="235" t="e">
        <f t="shared" si="539"/>
        <v>#DIV/0!</v>
      </c>
      <c r="AR114" s="236"/>
      <c r="AS114" s="168"/>
    </row>
    <row r="115" spans="1:45" ht="69.75" customHeight="1">
      <c r="A115" s="581"/>
      <c r="B115" s="584"/>
      <c r="C115" s="584"/>
      <c r="D115" s="232" t="s">
        <v>285</v>
      </c>
      <c r="E115" s="233">
        <f t="shared" si="533"/>
        <v>0</v>
      </c>
      <c r="F115" s="233">
        <f t="shared" si="534"/>
        <v>0</v>
      </c>
      <c r="G115" s="235" t="e">
        <f t="shared" si="526"/>
        <v>#DIV/0!</v>
      </c>
      <c r="H115" s="233">
        <f>H122+H129+H136+H150</f>
        <v>0</v>
      </c>
      <c r="I115" s="233">
        <f>I122+I129+I136+I150</f>
        <v>0</v>
      </c>
      <c r="J115" s="235" t="e">
        <f t="shared" si="487"/>
        <v>#DIV/0!</v>
      </c>
      <c r="K115" s="233">
        <f>K403</f>
        <v>0</v>
      </c>
      <c r="L115" s="233">
        <f>L403</f>
        <v>0</v>
      </c>
      <c r="M115" s="235" t="e">
        <f t="shared" ref="M115:M116" si="540">L115/K115*100</f>
        <v>#DIV/0!</v>
      </c>
      <c r="N115" s="233">
        <f>N403</f>
        <v>0</v>
      </c>
      <c r="O115" s="233">
        <f>O403</f>
        <v>0</v>
      </c>
      <c r="P115" s="235" t="e">
        <f t="shared" ref="P115:P116" si="541">O115/N115*100</f>
        <v>#DIV/0!</v>
      </c>
      <c r="Q115" s="233">
        <f>Q403</f>
        <v>0</v>
      </c>
      <c r="R115" s="233">
        <f>R403</f>
        <v>0</v>
      </c>
      <c r="S115" s="235" t="e">
        <f t="shared" ref="S115:S116" si="542">R115/Q115*100</f>
        <v>#DIV/0!</v>
      </c>
      <c r="T115" s="233">
        <f>T403</f>
        <v>0</v>
      </c>
      <c r="U115" s="233">
        <f>U403</f>
        <v>0</v>
      </c>
      <c r="V115" s="235" t="e">
        <f t="shared" ref="V115:V116" si="543">U115/T115*100</f>
        <v>#DIV/0!</v>
      </c>
      <c r="W115" s="233">
        <f>W403</f>
        <v>0</v>
      </c>
      <c r="X115" s="233">
        <f>X403</f>
        <v>0</v>
      </c>
      <c r="Y115" s="235" t="e">
        <f t="shared" ref="Y115:Y116" si="544">X115/W115*100</f>
        <v>#DIV/0!</v>
      </c>
      <c r="Z115" s="233">
        <f>Z403</f>
        <v>0</v>
      </c>
      <c r="AA115" s="233">
        <f>AA403</f>
        <v>0</v>
      </c>
      <c r="AB115" s="235" t="e">
        <f>AA115/Z115*100</f>
        <v>#DIV/0!</v>
      </c>
      <c r="AC115" s="233">
        <f>AC403</f>
        <v>0</v>
      </c>
      <c r="AD115" s="233">
        <f>AD403</f>
        <v>0</v>
      </c>
      <c r="AE115" s="235" t="e">
        <f>AD115/AC115*100</f>
        <v>#DIV/0!</v>
      </c>
      <c r="AF115" s="233">
        <f>AF403</f>
        <v>0</v>
      </c>
      <c r="AG115" s="233">
        <f>AG403</f>
        <v>0</v>
      </c>
      <c r="AH115" s="235" t="e">
        <f>AG115/AF115*100</f>
        <v>#DIV/0!</v>
      </c>
      <c r="AI115" s="233">
        <f>AI403</f>
        <v>0</v>
      </c>
      <c r="AJ115" s="233">
        <f>AJ403</f>
        <v>0</v>
      </c>
      <c r="AK115" s="226" t="e">
        <f t="shared" si="530"/>
        <v>#DIV/0!</v>
      </c>
      <c r="AL115" s="233">
        <f>AL403</f>
        <v>0</v>
      </c>
      <c r="AM115" s="233">
        <f>AM403</f>
        <v>0</v>
      </c>
      <c r="AN115" s="235" t="e">
        <f>AM115/AL115*100</f>
        <v>#DIV/0!</v>
      </c>
      <c r="AO115" s="233">
        <f>AO403</f>
        <v>0</v>
      </c>
      <c r="AP115" s="233">
        <f>AP403</f>
        <v>0</v>
      </c>
      <c r="AQ115" s="235" t="e">
        <f t="shared" si="539"/>
        <v>#DIV/0!</v>
      </c>
      <c r="AR115" s="236"/>
      <c r="AS115" s="168"/>
    </row>
    <row r="116" spans="1:45" ht="90.75" customHeight="1" thickBot="1">
      <c r="A116" s="582"/>
      <c r="B116" s="585"/>
      <c r="C116" s="585"/>
      <c r="D116" s="268" t="s">
        <v>43</v>
      </c>
      <c r="E116" s="245">
        <f t="shared" si="533"/>
        <v>0</v>
      </c>
      <c r="F116" s="245">
        <f t="shared" si="534"/>
        <v>0</v>
      </c>
      <c r="G116" s="271" t="e">
        <f t="shared" si="526"/>
        <v>#DIV/0!</v>
      </c>
      <c r="H116" s="245">
        <f>H123+H130+H137+H151</f>
        <v>0</v>
      </c>
      <c r="I116" s="245">
        <f>I123+I130+I137+I151</f>
        <v>0</v>
      </c>
      <c r="J116" s="271" t="e">
        <f t="shared" si="487"/>
        <v>#DIV/0!</v>
      </c>
      <c r="K116" s="245">
        <f t="shared" ref="K116:L116" si="545">K404</f>
        <v>0</v>
      </c>
      <c r="L116" s="245">
        <f t="shared" si="545"/>
        <v>0</v>
      </c>
      <c r="M116" s="271" t="e">
        <f t="shared" si="540"/>
        <v>#DIV/0!</v>
      </c>
      <c r="N116" s="245">
        <f t="shared" ref="N116:O116" si="546">N404</f>
        <v>0</v>
      </c>
      <c r="O116" s="245">
        <f t="shared" si="546"/>
        <v>0</v>
      </c>
      <c r="P116" s="271" t="e">
        <f t="shared" si="541"/>
        <v>#DIV/0!</v>
      </c>
      <c r="Q116" s="245">
        <f t="shared" ref="Q116:R116" si="547">Q404</f>
        <v>0</v>
      </c>
      <c r="R116" s="245">
        <f t="shared" si="547"/>
        <v>0</v>
      </c>
      <c r="S116" s="271" t="e">
        <f t="shared" si="542"/>
        <v>#DIV/0!</v>
      </c>
      <c r="T116" s="245">
        <f t="shared" ref="T116:U116" si="548">T404</f>
        <v>0</v>
      </c>
      <c r="U116" s="245">
        <f t="shared" si="548"/>
        <v>0</v>
      </c>
      <c r="V116" s="271" t="e">
        <f t="shared" si="543"/>
        <v>#DIV/0!</v>
      </c>
      <c r="W116" s="245">
        <f t="shared" ref="W116:X116" si="549">W404</f>
        <v>0</v>
      </c>
      <c r="X116" s="245">
        <f t="shared" si="549"/>
        <v>0</v>
      </c>
      <c r="Y116" s="271" t="e">
        <f t="shared" si="544"/>
        <v>#DIV/0!</v>
      </c>
      <c r="Z116" s="245">
        <f t="shared" ref="Z116:AA116" si="550">Z404</f>
        <v>0</v>
      </c>
      <c r="AA116" s="245">
        <f t="shared" si="550"/>
        <v>0</v>
      </c>
      <c r="AB116" s="271" t="e">
        <f t="shared" ref="AB116:AB207" si="551">AA116/Z116*100</f>
        <v>#DIV/0!</v>
      </c>
      <c r="AC116" s="245">
        <f t="shared" ref="AC116:AD116" si="552">AC404</f>
        <v>0</v>
      </c>
      <c r="AD116" s="245">
        <f t="shared" si="552"/>
        <v>0</v>
      </c>
      <c r="AE116" s="271" t="e">
        <f t="shared" ref="AE116:AE121" si="553">AD116/AC116*100</f>
        <v>#DIV/0!</v>
      </c>
      <c r="AF116" s="245">
        <f t="shared" ref="AF116:AG116" si="554">AF404</f>
        <v>0</v>
      </c>
      <c r="AG116" s="245">
        <f t="shared" si="554"/>
        <v>0</v>
      </c>
      <c r="AH116" s="271" t="e">
        <f t="shared" ref="AH116:AH121" si="555">AG116/AF116*100</f>
        <v>#DIV/0!</v>
      </c>
      <c r="AI116" s="245">
        <f t="shared" ref="AI116:AJ116" si="556">AI404</f>
        <v>0</v>
      </c>
      <c r="AJ116" s="245">
        <f t="shared" si="556"/>
        <v>0</v>
      </c>
      <c r="AK116" s="296" t="e">
        <f t="shared" si="530"/>
        <v>#DIV/0!</v>
      </c>
      <c r="AL116" s="245">
        <f t="shared" ref="AL116:AM116" si="557">AL404</f>
        <v>0</v>
      </c>
      <c r="AM116" s="245">
        <f t="shared" si="557"/>
        <v>0</v>
      </c>
      <c r="AN116" s="271" t="e">
        <f t="shared" ref="AN116:AN121" si="558">AM116/AL116*100</f>
        <v>#DIV/0!</v>
      </c>
      <c r="AO116" s="245">
        <f t="shared" ref="AO116:AP116" si="559">AO404</f>
        <v>0</v>
      </c>
      <c r="AP116" s="245">
        <f t="shared" si="559"/>
        <v>0</v>
      </c>
      <c r="AQ116" s="271" t="e">
        <f t="shared" si="539"/>
        <v>#DIV/0!</v>
      </c>
      <c r="AR116" s="299"/>
      <c r="AS116" s="169"/>
    </row>
    <row r="117" spans="1:45" ht="60.75" customHeight="1">
      <c r="A117" s="554" t="s">
        <v>309</v>
      </c>
      <c r="B117" s="557" t="s">
        <v>426</v>
      </c>
      <c r="C117" s="557"/>
      <c r="D117" s="300" t="s">
        <v>41</v>
      </c>
      <c r="E117" s="274">
        <f>H117+K117+N117+Q117+T117+W117+Z117+AC117+AF117+AI117+AL117+AO117</f>
        <v>3888</v>
      </c>
      <c r="F117" s="274">
        <f>I117+L117+O117+R117+U117+X117+AA117+AD117+AG117+AJ117+AM117+AP117</f>
        <v>3304.8</v>
      </c>
      <c r="G117" s="262">
        <f>F117/E117</f>
        <v>0.85000000000000009</v>
      </c>
      <c r="H117" s="274">
        <f>H118+H119+H120+H121+H122+H123</f>
        <v>0</v>
      </c>
      <c r="I117" s="274">
        <f>I118+I119+I120+I121+I122+I123</f>
        <v>0</v>
      </c>
      <c r="J117" s="276" t="e">
        <f t="shared" si="487"/>
        <v>#DIV/0!</v>
      </c>
      <c r="K117" s="274">
        <f>K118+K119+K120+K121+K122+K123</f>
        <v>3304.8</v>
      </c>
      <c r="L117" s="274">
        <f>L118+L119+L120+L121+L122+L123</f>
        <v>3304.8</v>
      </c>
      <c r="M117" s="262">
        <f>L117/K117</f>
        <v>1</v>
      </c>
      <c r="N117" s="274">
        <f>N118+N119+N120+N121+N122+N123</f>
        <v>0</v>
      </c>
      <c r="O117" s="274">
        <f>O118+O119+O120+O121+O122+O123</f>
        <v>0</v>
      </c>
      <c r="P117" s="276" t="e">
        <f>O117/N117*100</f>
        <v>#DIV/0!</v>
      </c>
      <c r="Q117" s="274">
        <f>Q118+Q119+Q120+Q121+Q122+Q123</f>
        <v>0</v>
      </c>
      <c r="R117" s="274">
        <f>R118+R119+R120+R121+R122+R123</f>
        <v>0</v>
      </c>
      <c r="S117" s="276" t="e">
        <f>R117/Q117*100</f>
        <v>#DIV/0!</v>
      </c>
      <c r="T117" s="274">
        <f>T118+T119+T120+T121+T122+T123</f>
        <v>0</v>
      </c>
      <c r="U117" s="274">
        <f>U118+U119+U120+U121+U122+U123</f>
        <v>0</v>
      </c>
      <c r="V117" s="276" t="e">
        <f>U117/T117*100</f>
        <v>#DIV/0!</v>
      </c>
      <c r="W117" s="274">
        <f>W118+W119+W120+W121+W122+W123</f>
        <v>0</v>
      </c>
      <c r="X117" s="274">
        <f>X118+X119+X120+X121+X122+X123</f>
        <v>0</v>
      </c>
      <c r="Y117" s="276" t="e">
        <f>X117/W117*100</f>
        <v>#DIV/0!</v>
      </c>
      <c r="Z117" s="274">
        <f t="shared" ref="Z117" si="560">Z118+Z119+Z120+Z121+Z122+Z123</f>
        <v>583.20000000000005</v>
      </c>
      <c r="AA117" s="274">
        <f t="shared" ref="AA117" si="561">AA118+AA119+AA120+AA121+AA122+AA123</f>
        <v>0</v>
      </c>
      <c r="AB117" s="276">
        <f t="shared" si="551"/>
        <v>0</v>
      </c>
      <c r="AC117" s="274">
        <f t="shared" ref="AC117" si="562">AC118+AC119+AC120+AC121+AC122+AC123</f>
        <v>0</v>
      </c>
      <c r="AD117" s="274">
        <f t="shared" ref="AD117" si="563">AD118+AD119+AD120+AD121+AD122+AD123</f>
        <v>0</v>
      </c>
      <c r="AE117" s="276" t="e">
        <f t="shared" si="553"/>
        <v>#DIV/0!</v>
      </c>
      <c r="AF117" s="274">
        <f t="shared" ref="AF117" si="564">AF118+AF119+AF120+AF121+AF122+AF123</f>
        <v>0</v>
      </c>
      <c r="AG117" s="274">
        <f t="shared" ref="AG117" si="565">AG118+AG119+AG120+AG121+AG122+AG123</f>
        <v>0</v>
      </c>
      <c r="AH117" s="276" t="e">
        <f t="shared" si="555"/>
        <v>#DIV/0!</v>
      </c>
      <c r="AI117" s="274">
        <f t="shared" ref="AI117" si="566">AI118+AI119+AI120+AI121+AI122+AI123</f>
        <v>0</v>
      </c>
      <c r="AJ117" s="274">
        <f t="shared" ref="AJ117" si="567">AJ118+AJ119+AJ120+AJ121+AJ122+AJ123</f>
        <v>0</v>
      </c>
      <c r="AK117" s="262" t="e">
        <f>AJ117/AI117</f>
        <v>#DIV/0!</v>
      </c>
      <c r="AL117" s="274">
        <f t="shared" ref="AL117" si="568">AL118+AL119+AL120+AL121+AL122+AL123</f>
        <v>0</v>
      </c>
      <c r="AM117" s="274">
        <f t="shared" ref="AM117" si="569">AM118+AM119+AM120+AM121+AM122+AM123</f>
        <v>0</v>
      </c>
      <c r="AN117" s="276" t="e">
        <f t="shared" si="558"/>
        <v>#DIV/0!</v>
      </c>
      <c r="AO117" s="274">
        <f>AO118+AO119+AO120+AO121+AO122+AO123</f>
        <v>0</v>
      </c>
      <c r="AP117" s="274">
        <f>AP118+AP119+AP120+AP121+AP122+AP123</f>
        <v>0</v>
      </c>
      <c r="AQ117" s="276" t="e">
        <f>AP117/AO117*100</f>
        <v>#DIV/0!</v>
      </c>
      <c r="AR117" s="298" t="s">
        <v>474</v>
      </c>
      <c r="AS117" s="167"/>
    </row>
    <row r="118" spans="1:45" ht="111.75" customHeight="1">
      <c r="A118" s="555"/>
      <c r="B118" s="558"/>
      <c r="C118" s="558"/>
      <c r="D118" s="253" t="s">
        <v>37</v>
      </c>
      <c r="E118" s="234">
        <f>H118+K118+N118+Q118+T118+W118+Z118+AC118+AF118+AI118+AL118+AO118</f>
        <v>3888</v>
      </c>
      <c r="F118" s="234">
        <f>I118+L118+O118+R118+U118+X118+AA118+AD118+AG118+AJ118+AM118+AP118</f>
        <v>3304.8</v>
      </c>
      <c r="G118" s="263">
        <f t="shared" ref="G118:G123" si="570">F118/E118</f>
        <v>0.85000000000000009</v>
      </c>
      <c r="H118" s="234"/>
      <c r="I118" s="234"/>
      <c r="J118" s="278" t="e">
        <f t="shared" si="487"/>
        <v>#DIV/0!</v>
      </c>
      <c r="K118" s="234">
        <v>3304.8</v>
      </c>
      <c r="L118" s="234">
        <v>3304.8</v>
      </c>
      <c r="M118" s="263">
        <f>L118/K118</f>
        <v>1</v>
      </c>
      <c r="N118" s="234">
        <v>0</v>
      </c>
      <c r="O118" s="234"/>
      <c r="P118" s="278" t="e">
        <f t="shared" ref="P118:P123" si="571">O118/N118*100</f>
        <v>#DIV/0!</v>
      </c>
      <c r="Q118" s="234"/>
      <c r="R118" s="234"/>
      <c r="S118" s="278" t="e">
        <f t="shared" ref="S118:S123" si="572">R118/Q118*100</f>
        <v>#DIV/0!</v>
      </c>
      <c r="T118" s="234"/>
      <c r="U118" s="234"/>
      <c r="V118" s="278" t="e">
        <f t="shared" ref="V118:V123" si="573">U118/T118*100</f>
        <v>#DIV/0!</v>
      </c>
      <c r="W118" s="234"/>
      <c r="X118" s="234"/>
      <c r="Y118" s="278" t="e">
        <f t="shared" ref="Y118:Y123" si="574">X118/W118*100</f>
        <v>#DIV/0!</v>
      </c>
      <c r="Z118" s="234">
        <v>583.20000000000005</v>
      </c>
      <c r="AA118" s="234"/>
      <c r="AB118" s="278">
        <f t="shared" si="551"/>
        <v>0</v>
      </c>
      <c r="AC118" s="234"/>
      <c r="AD118" s="234"/>
      <c r="AE118" s="278" t="e">
        <f t="shared" si="553"/>
        <v>#DIV/0!</v>
      </c>
      <c r="AF118" s="234"/>
      <c r="AG118" s="234"/>
      <c r="AH118" s="278" t="e">
        <f t="shared" si="555"/>
        <v>#DIV/0!</v>
      </c>
      <c r="AI118" s="234">
        <v>0</v>
      </c>
      <c r="AJ118" s="234">
        <v>0</v>
      </c>
      <c r="AK118" s="263" t="e">
        <f t="shared" ref="AK118:AK123" si="575">AJ118/AI118</f>
        <v>#DIV/0!</v>
      </c>
      <c r="AL118" s="234"/>
      <c r="AM118" s="234"/>
      <c r="AN118" s="278" t="e">
        <f t="shared" si="558"/>
        <v>#DIV/0!</v>
      </c>
      <c r="AO118" s="234"/>
      <c r="AP118" s="234"/>
      <c r="AQ118" s="278" t="e">
        <f t="shared" ref="AQ118:AQ123" si="576">AP118/AO118*100</f>
        <v>#DIV/0!</v>
      </c>
      <c r="AR118" s="243" t="s">
        <v>485</v>
      </c>
      <c r="AS118" s="168"/>
    </row>
    <row r="119" spans="1:45" ht="98.25" customHeight="1">
      <c r="A119" s="555"/>
      <c r="B119" s="558"/>
      <c r="C119" s="558"/>
      <c r="D119" s="257" t="s">
        <v>2</v>
      </c>
      <c r="E119" s="234">
        <f t="shared" ref="E119:E123" si="577">H119+K119+N119+Q119+T119+W119+Z119+AC119+AF119+AI119+AL119+AO119</f>
        <v>0</v>
      </c>
      <c r="F119" s="234">
        <f t="shared" ref="F119:F123" si="578">I119+L119+O119+R119+U119+X119+AA119+AD119+AG119+AJ119+AM119+AP119</f>
        <v>0</v>
      </c>
      <c r="G119" s="263" t="e">
        <f t="shared" si="570"/>
        <v>#DIV/0!</v>
      </c>
      <c r="H119" s="234"/>
      <c r="I119" s="234"/>
      <c r="J119" s="278" t="e">
        <f t="shared" si="487"/>
        <v>#DIV/0!</v>
      </c>
      <c r="K119" s="234"/>
      <c r="L119" s="234"/>
      <c r="M119" s="278" t="e">
        <f t="shared" ref="M119:M123" si="579">L119/K119*100</f>
        <v>#DIV/0!</v>
      </c>
      <c r="N119" s="234"/>
      <c r="O119" s="234"/>
      <c r="P119" s="278" t="e">
        <f t="shared" si="571"/>
        <v>#DIV/0!</v>
      </c>
      <c r="Q119" s="234"/>
      <c r="R119" s="234"/>
      <c r="S119" s="278" t="e">
        <f t="shared" si="572"/>
        <v>#DIV/0!</v>
      </c>
      <c r="T119" s="234"/>
      <c r="U119" s="234"/>
      <c r="V119" s="278" t="e">
        <f t="shared" si="573"/>
        <v>#DIV/0!</v>
      </c>
      <c r="W119" s="234"/>
      <c r="X119" s="234"/>
      <c r="Y119" s="278" t="e">
        <f t="shared" si="574"/>
        <v>#DIV/0!</v>
      </c>
      <c r="Z119" s="234"/>
      <c r="AA119" s="234"/>
      <c r="AB119" s="278" t="e">
        <f t="shared" si="551"/>
        <v>#DIV/0!</v>
      </c>
      <c r="AC119" s="234"/>
      <c r="AD119" s="234"/>
      <c r="AE119" s="278" t="e">
        <f t="shared" si="553"/>
        <v>#DIV/0!</v>
      </c>
      <c r="AF119" s="234"/>
      <c r="AG119" s="234"/>
      <c r="AH119" s="278" t="e">
        <f t="shared" si="555"/>
        <v>#DIV/0!</v>
      </c>
      <c r="AI119" s="234"/>
      <c r="AJ119" s="234"/>
      <c r="AK119" s="227" t="e">
        <f t="shared" si="575"/>
        <v>#DIV/0!</v>
      </c>
      <c r="AL119" s="234"/>
      <c r="AM119" s="234"/>
      <c r="AN119" s="278" t="e">
        <f t="shared" si="558"/>
        <v>#DIV/0!</v>
      </c>
      <c r="AO119" s="234"/>
      <c r="AP119" s="234"/>
      <c r="AQ119" s="278" t="e">
        <f t="shared" si="576"/>
        <v>#DIV/0!</v>
      </c>
      <c r="AR119" s="243"/>
      <c r="AS119" s="168"/>
    </row>
    <row r="120" spans="1:45" ht="50.25" customHeight="1" thickBot="1">
      <c r="A120" s="555"/>
      <c r="B120" s="558"/>
      <c r="C120" s="558"/>
      <c r="D120" s="257" t="s">
        <v>284</v>
      </c>
      <c r="E120" s="234">
        <f t="shared" si="577"/>
        <v>0</v>
      </c>
      <c r="F120" s="234">
        <f t="shared" si="578"/>
        <v>0</v>
      </c>
      <c r="G120" s="263" t="e">
        <f t="shared" si="570"/>
        <v>#DIV/0!</v>
      </c>
      <c r="H120" s="234">
        <f>H127+H141+H148</f>
        <v>0</v>
      </c>
      <c r="I120" s="234"/>
      <c r="J120" s="278" t="e">
        <f t="shared" si="487"/>
        <v>#DIV/0!</v>
      </c>
      <c r="K120" s="234"/>
      <c r="L120" s="234"/>
      <c r="M120" s="278" t="e">
        <f t="shared" si="579"/>
        <v>#DIV/0!</v>
      </c>
      <c r="N120" s="234"/>
      <c r="O120" s="234"/>
      <c r="P120" s="278" t="e">
        <f t="shared" si="571"/>
        <v>#DIV/0!</v>
      </c>
      <c r="Q120" s="234"/>
      <c r="R120" s="234"/>
      <c r="S120" s="278" t="e">
        <f t="shared" si="572"/>
        <v>#DIV/0!</v>
      </c>
      <c r="T120" s="234"/>
      <c r="U120" s="234"/>
      <c r="V120" s="278" t="e">
        <f t="shared" si="573"/>
        <v>#DIV/0!</v>
      </c>
      <c r="W120" s="234"/>
      <c r="X120" s="234"/>
      <c r="Y120" s="278" t="e">
        <f t="shared" si="574"/>
        <v>#DIV/0!</v>
      </c>
      <c r="Z120" s="234"/>
      <c r="AA120" s="234"/>
      <c r="AB120" s="278" t="e">
        <f t="shared" si="551"/>
        <v>#DIV/0!</v>
      </c>
      <c r="AC120" s="234"/>
      <c r="AD120" s="234"/>
      <c r="AE120" s="278" t="e">
        <f t="shared" si="553"/>
        <v>#DIV/0!</v>
      </c>
      <c r="AF120" s="234"/>
      <c r="AG120" s="234"/>
      <c r="AH120" s="278" t="e">
        <f t="shared" si="555"/>
        <v>#DIV/0!</v>
      </c>
      <c r="AI120" s="234"/>
      <c r="AJ120" s="234"/>
      <c r="AK120" s="227" t="e">
        <f t="shared" si="575"/>
        <v>#DIV/0!</v>
      </c>
      <c r="AL120" s="234"/>
      <c r="AM120" s="234"/>
      <c r="AN120" s="278" t="e">
        <f t="shared" si="558"/>
        <v>#DIV/0!</v>
      </c>
      <c r="AO120" s="234"/>
      <c r="AP120" s="234"/>
      <c r="AQ120" s="278" t="e">
        <f t="shared" si="576"/>
        <v>#DIV/0!</v>
      </c>
      <c r="AR120" s="243"/>
      <c r="AS120" s="168"/>
    </row>
    <row r="121" spans="1:45" ht="122.25" customHeight="1">
      <c r="A121" s="555"/>
      <c r="B121" s="558"/>
      <c r="C121" s="558"/>
      <c r="D121" s="257" t="s">
        <v>292</v>
      </c>
      <c r="E121" s="274">
        <f t="shared" si="577"/>
        <v>0</v>
      </c>
      <c r="F121" s="274">
        <f t="shared" si="578"/>
        <v>0</v>
      </c>
      <c r="G121" s="263" t="e">
        <f t="shared" si="570"/>
        <v>#DIV/0!</v>
      </c>
      <c r="H121" s="234"/>
      <c r="I121" s="234"/>
      <c r="J121" s="278" t="e">
        <f t="shared" si="487"/>
        <v>#DIV/0!</v>
      </c>
      <c r="K121" s="234"/>
      <c r="L121" s="234"/>
      <c r="M121" s="278" t="e">
        <f t="shared" si="579"/>
        <v>#DIV/0!</v>
      </c>
      <c r="N121" s="234"/>
      <c r="O121" s="234"/>
      <c r="P121" s="278" t="e">
        <f t="shared" si="571"/>
        <v>#DIV/0!</v>
      </c>
      <c r="Q121" s="234"/>
      <c r="R121" s="234"/>
      <c r="S121" s="278" t="e">
        <f t="shared" si="572"/>
        <v>#DIV/0!</v>
      </c>
      <c r="T121" s="234"/>
      <c r="U121" s="234"/>
      <c r="V121" s="278" t="e">
        <f t="shared" si="573"/>
        <v>#DIV/0!</v>
      </c>
      <c r="W121" s="234"/>
      <c r="X121" s="234"/>
      <c r="Y121" s="278" t="e">
        <f t="shared" si="574"/>
        <v>#DIV/0!</v>
      </c>
      <c r="Z121" s="234"/>
      <c r="AA121" s="234"/>
      <c r="AB121" s="278" t="e">
        <f t="shared" si="551"/>
        <v>#DIV/0!</v>
      </c>
      <c r="AC121" s="234"/>
      <c r="AD121" s="234"/>
      <c r="AE121" s="278" t="e">
        <f t="shared" si="553"/>
        <v>#DIV/0!</v>
      </c>
      <c r="AF121" s="234"/>
      <c r="AG121" s="234"/>
      <c r="AH121" s="278" t="e">
        <f t="shared" si="555"/>
        <v>#DIV/0!</v>
      </c>
      <c r="AI121" s="234"/>
      <c r="AJ121" s="234"/>
      <c r="AK121" s="227" t="e">
        <f t="shared" si="575"/>
        <v>#DIV/0!</v>
      </c>
      <c r="AL121" s="234"/>
      <c r="AM121" s="234"/>
      <c r="AN121" s="278" t="e">
        <f t="shared" si="558"/>
        <v>#DIV/0!</v>
      </c>
      <c r="AO121" s="234"/>
      <c r="AP121" s="234"/>
      <c r="AQ121" s="278" t="e">
        <f t="shared" si="576"/>
        <v>#DIV/0!</v>
      </c>
      <c r="AR121" s="243"/>
      <c r="AS121" s="168"/>
    </row>
    <row r="122" spans="1:45" ht="114.75" customHeight="1">
      <c r="A122" s="555"/>
      <c r="B122" s="558"/>
      <c r="C122" s="558"/>
      <c r="D122" s="257" t="s">
        <v>285</v>
      </c>
      <c r="E122" s="234">
        <f t="shared" si="577"/>
        <v>0</v>
      </c>
      <c r="F122" s="234">
        <f t="shared" si="578"/>
        <v>0</v>
      </c>
      <c r="G122" s="263" t="e">
        <f t="shared" si="570"/>
        <v>#DIV/0!</v>
      </c>
      <c r="H122" s="234"/>
      <c r="I122" s="234"/>
      <c r="J122" s="278" t="e">
        <f t="shared" si="487"/>
        <v>#DIV/0!</v>
      </c>
      <c r="K122" s="234"/>
      <c r="L122" s="234"/>
      <c r="M122" s="278" t="e">
        <f t="shared" si="579"/>
        <v>#DIV/0!</v>
      </c>
      <c r="N122" s="234"/>
      <c r="O122" s="234"/>
      <c r="P122" s="278" t="e">
        <f t="shared" si="571"/>
        <v>#DIV/0!</v>
      </c>
      <c r="Q122" s="234"/>
      <c r="R122" s="234"/>
      <c r="S122" s="278" t="e">
        <f t="shared" si="572"/>
        <v>#DIV/0!</v>
      </c>
      <c r="T122" s="234"/>
      <c r="U122" s="234"/>
      <c r="V122" s="278" t="e">
        <f t="shared" si="573"/>
        <v>#DIV/0!</v>
      </c>
      <c r="W122" s="234"/>
      <c r="X122" s="234"/>
      <c r="Y122" s="278" t="e">
        <f t="shared" si="574"/>
        <v>#DIV/0!</v>
      </c>
      <c r="Z122" s="234"/>
      <c r="AA122" s="234"/>
      <c r="AB122" s="278" t="e">
        <f t="shared" si="551"/>
        <v>#DIV/0!</v>
      </c>
      <c r="AC122" s="234"/>
      <c r="AD122" s="234"/>
      <c r="AE122" s="278" t="e">
        <f>AD122/AC122*100</f>
        <v>#DIV/0!</v>
      </c>
      <c r="AF122" s="234"/>
      <c r="AG122" s="234"/>
      <c r="AH122" s="278" t="e">
        <f>AG122/AF122*100</f>
        <v>#DIV/0!</v>
      </c>
      <c r="AI122" s="234"/>
      <c r="AJ122" s="234"/>
      <c r="AK122" s="227" t="e">
        <f t="shared" si="575"/>
        <v>#DIV/0!</v>
      </c>
      <c r="AL122" s="234"/>
      <c r="AM122" s="234"/>
      <c r="AN122" s="278" t="e">
        <f>AM122/AL122*100</f>
        <v>#DIV/0!</v>
      </c>
      <c r="AO122" s="234"/>
      <c r="AP122" s="234"/>
      <c r="AQ122" s="278" t="e">
        <f t="shared" si="576"/>
        <v>#DIV/0!</v>
      </c>
      <c r="AR122" s="243"/>
      <c r="AS122" s="168"/>
    </row>
    <row r="123" spans="1:45" ht="114.75" customHeight="1" thickBot="1">
      <c r="A123" s="556"/>
      <c r="B123" s="559"/>
      <c r="C123" s="559"/>
      <c r="D123" s="258" t="s">
        <v>43</v>
      </c>
      <c r="E123" s="272">
        <f t="shared" si="577"/>
        <v>0</v>
      </c>
      <c r="F123" s="272">
        <f t="shared" si="578"/>
        <v>0</v>
      </c>
      <c r="G123" s="305" t="e">
        <f t="shared" si="570"/>
        <v>#DIV/0!</v>
      </c>
      <c r="H123" s="272"/>
      <c r="I123" s="272"/>
      <c r="J123" s="283" t="e">
        <f t="shared" si="487"/>
        <v>#DIV/0!</v>
      </c>
      <c r="K123" s="272"/>
      <c r="L123" s="272"/>
      <c r="M123" s="283" t="e">
        <f t="shared" si="579"/>
        <v>#DIV/0!</v>
      </c>
      <c r="N123" s="272"/>
      <c r="O123" s="272"/>
      <c r="P123" s="283" t="e">
        <f t="shared" si="571"/>
        <v>#DIV/0!</v>
      </c>
      <c r="Q123" s="272"/>
      <c r="R123" s="272"/>
      <c r="S123" s="283" t="e">
        <f t="shared" si="572"/>
        <v>#DIV/0!</v>
      </c>
      <c r="T123" s="272"/>
      <c r="U123" s="272"/>
      <c r="V123" s="283" t="e">
        <f t="shared" si="573"/>
        <v>#DIV/0!</v>
      </c>
      <c r="W123" s="272"/>
      <c r="X123" s="272"/>
      <c r="Y123" s="283" t="e">
        <f t="shared" si="574"/>
        <v>#DIV/0!</v>
      </c>
      <c r="Z123" s="272"/>
      <c r="AA123" s="272"/>
      <c r="AB123" s="283" t="e">
        <f t="shared" si="551"/>
        <v>#DIV/0!</v>
      </c>
      <c r="AC123" s="272"/>
      <c r="AD123" s="272"/>
      <c r="AE123" s="283" t="e">
        <f t="shared" ref="AE123:AE214" si="580">AD123/AC123*100</f>
        <v>#DIV/0!</v>
      </c>
      <c r="AF123" s="272"/>
      <c r="AG123" s="272"/>
      <c r="AH123" s="283" t="e">
        <f t="shared" ref="AH123:AH214" si="581">AG123/AF123*100</f>
        <v>#DIV/0!</v>
      </c>
      <c r="AI123" s="272"/>
      <c r="AJ123" s="272"/>
      <c r="AK123" s="282" t="e">
        <f t="shared" si="575"/>
        <v>#DIV/0!</v>
      </c>
      <c r="AL123" s="272"/>
      <c r="AM123" s="272"/>
      <c r="AN123" s="283" t="e">
        <f t="shared" ref="AN123:AN214" si="582">AM123/AL123*100</f>
        <v>#DIV/0!</v>
      </c>
      <c r="AO123" s="272"/>
      <c r="AP123" s="272"/>
      <c r="AQ123" s="283" t="e">
        <f t="shared" si="576"/>
        <v>#DIV/0!</v>
      </c>
      <c r="AR123" s="248"/>
      <c r="AS123" s="169"/>
    </row>
    <row r="124" spans="1:45" ht="48.75" customHeight="1">
      <c r="A124" s="554" t="s">
        <v>310</v>
      </c>
      <c r="B124" s="557" t="s">
        <v>414</v>
      </c>
      <c r="C124" s="557"/>
      <c r="D124" s="300" t="s">
        <v>41</v>
      </c>
      <c r="E124" s="274">
        <f>H124+K124+N124+Q124+T124+W124+Z124+AC124+AF124+AI124+AL124+AO124</f>
        <v>317.10000000000002</v>
      </c>
      <c r="F124" s="274">
        <f>I124+L124+O124+R124+U124+X124+AA124+AD124+AG124+AJ124+AM124+AP124</f>
        <v>154</v>
      </c>
      <c r="G124" s="262">
        <f>F124/E124</f>
        <v>0.4856512141280353</v>
      </c>
      <c r="H124" s="274">
        <f>H125+H126+H128+H129+H130</f>
        <v>0</v>
      </c>
      <c r="I124" s="274">
        <f>I125+I126+I128+I129+I130</f>
        <v>0</v>
      </c>
      <c r="J124" s="276" t="e">
        <f t="shared" si="487"/>
        <v>#DIV/0!</v>
      </c>
      <c r="K124" s="274">
        <f>K125+K126+K128+K129+K130</f>
        <v>0</v>
      </c>
      <c r="L124" s="274">
        <f>L125+L126+L128+L129+L130</f>
        <v>0</v>
      </c>
      <c r="M124" s="276" t="e">
        <f>L124/K124*100</f>
        <v>#DIV/0!</v>
      </c>
      <c r="N124" s="274">
        <f>N125+N126+N128+N129+N130</f>
        <v>0</v>
      </c>
      <c r="O124" s="274">
        <f>O125+O126+O128+O129+O130</f>
        <v>0</v>
      </c>
      <c r="P124" s="276" t="e">
        <f>O124/N124*100</f>
        <v>#DIV/0!</v>
      </c>
      <c r="Q124" s="274">
        <f>Q125+Q126+Q128+Q129+Q130</f>
        <v>78.5</v>
      </c>
      <c r="R124" s="274">
        <f>R125+R126+R128+R129+R130</f>
        <v>78.5</v>
      </c>
      <c r="S124" s="262">
        <f>R124/Q124</f>
        <v>1</v>
      </c>
      <c r="T124" s="274">
        <f>T125+T126+T128+T129+T130</f>
        <v>75.5</v>
      </c>
      <c r="U124" s="274">
        <f>U125+U126+U128+U129+U130</f>
        <v>75.5</v>
      </c>
      <c r="V124" s="262">
        <f>U124/T124</f>
        <v>1</v>
      </c>
      <c r="W124" s="274">
        <f>W125+W126+W128+W129+W130</f>
        <v>0</v>
      </c>
      <c r="X124" s="274">
        <f>X125+X126+X128+X129+X130</f>
        <v>0</v>
      </c>
      <c r="Y124" s="276" t="e">
        <f>X124/W124*100</f>
        <v>#DIV/0!</v>
      </c>
      <c r="Z124" s="274">
        <f t="shared" ref="Z124" si="583">Z125+Z126+Z127+Z128+Z129+Z130</f>
        <v>163.1</v>
      </c>
      <c r="AA124" s="274">
        <f t="shared" ref="AA124" si="584">AA125+AA126+AA127+AA128+AA129+AA130</f>
        <v>0</v>
      </c>
      <c r="AB124" s="276">
        <f t="shared" si="551"/>
        <v>0</v>
      </c>
      <c r="AC124" s="274">
        <f>AC125+AC126+AC128+AC129+AC130</f>
        <v>0</v>
      </c>
      <c r="AD124" s="274">
        <f>AD125+AD126+AD128+AD129+AD130</f>
        <v>0</v>
      </c>
      <c r="AE124" s="276" t="e">
        <f t="shared" si="580"/>
        <v>#DIV/0!</v>
      </c>
      <c r="AF124" s="274">
        <f>AF125+AF126+AF128+AF129+AF130</f>
        <v>0</v>
      </c>
      <c r="AG124" s="274">
        <f>AG125+AG126+AG128+AG129+AG130</f>
        <v>0</v>
      </c>
      <c r="AH124" s="276" t="e">
        <f t="shared" si="581"/>
        <v>#DIV/0!</v>
      </c>
      <c r="AI124" s="274">
        <f>AI125+AI126+AI128+AI129+AI130</f>
        <v>0</v>
      </c>
      <c r="AJ124" s="274">
        <f>AJ125+AJ126+AJ128+AJ129+AJ130</f>
        <v>0</v>
      </c>
      <c r="AK124" s="262" t="e">
        <f>AJ124/AI124</f>
        <v>#DIV/0!</v>
      </c>
      <c r="AL124" s="274">
        <f>AL125+AL126+AL128+AL129+AL130</f>
        <v>0</v>
      </c>
      <c r="AM124" s="274">
        <f>AM125+AM126+AM128+AM129+AM130</f>
        <v>0</v>
      </c>
      <c r="AN124" s="276" t="e">
        <f t="shared" si="582"/>
        <v>#DIV/0!</v>
      </c>
      <c r="AO124" s="274">
        <f>AO125+AO126+AO128+AO129+AO130</f>
        <v>0</v>
      </c>
      <c r="AP124" s="274">
        <f>AP125+AP126+AP128+AP129+AP130</f>
        <v>0</v>
      </c>
      <c r="AQ124" s="276" t="e">
        <f>AP124/AO124*100</f>
        <v>#DIV/0!</v>
      </c>
      <c r="AR124" s="298" t="s">
        <v>513</v>
      </c>
      <c r="AS124" s="167"/>
    </row>
    <row r="125" spans="1:45" ht="114.75" customHeight="1" thickBot="1">
      <c r="A125" s="555"/>
      <c r="B125" s="558"/>
      <c r="C125" s="558"/>
      <c r="D125" s="253" t="s">
        <v>37</v>
      </c>
      <c r="E125" s="234">
        <f>H125+K125+N125+Q125+T125+W125+Z125+AC125+AF125+AI125+AL125+AO125</f>
        <v>0</v>
      </c>
      <c r="F125" s="234">
        <f>I125+L125+O125+R125+U125+X125+AA125+AD125+AG125+AJ125+AM125+AP125</f>
        <v>0</v>
      </c>
      <c r="G125" s="263" t="e">
        <f t="shared" ref="G125:G131" si="585">F125/E125</f>
        <v>#DIV/0!</v>
      </c>
      <c r="H125" s="234"/>
      <c r="I125" s="234"/>
      <c r="J125" s="278" t="e">
        <f t="shared" si="487"/>
        <v>#DIV/0!</v>
      </c>
      <c r="K125" s="234"/>
      <c r="L125" s="234"/>
      <c r="M125" s="278" t="e">
        <f t="shared" ref="M125:M130" si="586">L125/K125*100</f>
        <v>#DIV/0!</v>
      </c>
      <c r="N125" s="234"/>
      <c r="O125" s="234"/>
      <c r="P125" s="278" t="e">
        <f t="shared" ref="P125:P130" si="587">O125/N125*100</f>
        <v>#DIV/0!</v>
      </c>
      <c r="Q125" s="234"/>
      <c r="R125" s="234"/>
      <c r="S125" s="278" t="e">
        <f t="shared" ref="S125:S130" si="588">R125/Q125*100</f>
        <v>#DIV/0!</v>
      </c>
      <c r="T125" s="234"/>
      <c r="U125" s="234"/>
      <c r="V125" s="278" t="e">
        <f t="shared" ref="V125:V130" si="589">U125/T125*100</f>
        <v>#DIV/0!</v>
      </c>
      <c r="W125" s="234"/>
      <c r="X125" s="234"/>
      <c r="Y125" s="278" t="e">
        <f t="shared" ref="Y125:Y130" si="590">X125/W125*100</f>
        <v>#DIV/0!</v>
      </c>
      <c r="Z125" s="234"/>
      <c r="AA125" s="234"/>
      <c r="AB125" s="278" t="e">
        <f t="shared" si="551"/>
        <v>#DIV/0!</v>
      </c>
      <c r="AC125" s="234"/>
      <c r="AD125" s="234"/>
      <c r="AE125" s="278" t="e">
        <f t="shared" si="580"/>
        <v>#DIV/0!</v>
      </c>
      <c r="AF125" s="234"/>
      <c r="AG125" s="234"/>
      <c r="AH125" s="278" t="e">
        <f t="shared" si="581"/>
        <v>#DIV/0!</v>
      </c>
      <c r="AI125" s="234"/>
      <c r="AJ125" s="234"/>
      <c r="AK125" s="227" t="e">
        <f t="shared" ref="AK125:AK131" si="591">AJ125/AI125</f>
        <v>#DIV/0!</v>
      </c>
      <c r="AL125" s="234"/>
      <c r="AM125" s="234"/>
      <c r="AN125" s="278" t="e">
        <f t="shared" si="582"/>
        <v>#DIV/0!</v>
      </c>
      <c r="AO125" s="234"/>
      <c r="AP125" s="234"/>
      <c r="AQ125" s="278" t="e">
        <f t="shared" ref="AQ125:AQ130" si="592">AP125/AO125*100</f>
        <v>#DIV/0!</v>
      </c>
      <c r="AR125" s="243"/>
      <c r="AS125" s="168"/>
    </row>
    <row r="126" spans="1:45" ht="114.75" customHeight="1">
      <c r="A126" s="555"/>
      <c r="B126" s="558"/>
      <c r="C126" s="558"/>
      <c r="D126" s="257" t="s">
        <v>2</v>
      </c>
      <c r="E126" s="234">
        <f t="shared" ref="E126:E130" si="593">H126+K126+N126+Q126+T126+W126+Z126+AC126+AF126+AI126+AL126+AO126</f>
        <v>317.10000000000002</v>
      </c>
      <c r="F126" s="234">
        <f t="shared" ref="F126:F130" si="594">I126+L126+O126+R126+U126+X126+AA126+AD126+AG126+AJ126+AM126+AP126</f>
        <v>154</v>
      </c>
      <c r="G126" s="263">
        <f t="shared" si="585"/>
        <v>0.4856512141280353</v>
      </c>
      <c r="H126" s="234"/>
      <c r="I126" s="234"/>
      <c r="J126" s="278" t="e">
        <f t="shared" si="487"/>
        <v>#DIV/0!</v>
      </c>
      <c r="K126" s="234"/>
      <c r="L126" s="234"/>
      <c r="M126" s="278" t="e">
        <f t="shared" si="586"/>
        <v>#DIV/0!</v>
      </c>
      <c r="N126" s="234">
        <v>0</v>
      </c>
      <c r="O126" s="234"/>
      <c r="P126" s="278" t="e">
        <f t="shared" si="587"/>
        <v>#DIV/0!</v>
      </c>
      <c r="Q126" s="234">
        <v>78.5</v>
      </c>
      <c r="R126" s="234">
        <v>78.5</v>
      </c>
      <c r="S126" s="262">
        <f>R126/Q126</f>
        <v>1</v>
      </c>
      <c r="T126" s="234">
        <v>75.5</v>
      </c>
      <c r="U126" s="234">
        <v>75.5</v>
      </c>
      <c r="V126" s="262">
        <f>U126/T126</f>
        <v>1</v>
      </c>
      <c r="W126" s="234"/>
      <c r="X126" s="234"/>
      <c r="Y126" s="278" t="e">
        <f t="shared" si="590"/>
        <v>#DIV/0!</v>
      </c>
      <c r="Z126" s="234">
        <v>163.1</v>
      </c>
      <c r="AA126" s="234"/>
      <c r="AB126" s="278">
        <f t="shared" si="551"/>
        <v>0</v>
      </c>
      <c r="AC126" s="234"/>
      <c r="AD126" s="234"/>
      <c r="AE126" s="278" t="e">
        <f t="shared" si="580"/>
        <v>#DIV/0!</v>
      </c>
      <c r="AF126" s="234"/>
      <c r="AG126" s="234"/>
      <c r="AH126" s="278" t="e">
        <f t="shared" si="581"/>
        <v>#DIV/0!</v>
      </c>
      <c r="AI126" s="234">
        <v>0</v>
      </c>
      <c r="AJ126" s="234">
        <v>0</v>
      </c>
      <c r="AK126" s="263" t="e">
        <f t="shared" si="591"/>
        <v>#DIV/0!</v>
      </c>
      <c r="AL126" s="234"/>
      <c r="AM126" s="234"/>
      <c r="AN126" s="278" t="e">
        <f t="shared" si="582"/>
        <v>#DIV/0!</v>
      </c>
      <c r="AO126" s="234"/>
      <c r="AP126" s="234"/>
      <c r="AQ126" s="278" t="e">
        <f t="shared" si="592"/>
        <v>#DIV/0!</v>
      </c>
      <c r="AR126" s="243" t="s">
        <v>514</v>
      </c>
      <c r="AS126" s="168"/>
    </row>
    <row r="127" spans="1:45" ht="114.75" customHeight="1" thickBot="1">
      <c r="A127" s="555"/>
      <c r="B127" s="558"/>
      <c r="C127" s="558"/>
      <c r="D127" s="257" t="s">
        <v>284</v>
      </c>
      <c r="E127" s="234">
        <f t="shared" si="593"/>
        <v>0</v>
      </c>
      <c r="F127" s="234">
        <f t="shared" si="594"/>
        <v>0</v>
      </c>
      <c r="G127" s="278" t="e">
        <f t="shared" si="585"/>
        <v>#DIV/0!</v>
      </c>
      <c r="H127" s="234"/>
      <c r="I127" s="234"/>
      <c r="J127" s="278" t="e">
        <f t="shared" si="487"/>
        <v>#DIV/0!</v>
      </c>
      <c r="K127" s="234"/>
      <c r="L127" s="234"/>
      <c r="M127" s="278" t="e">
        <f t="shared" si="586"/>
        <v>#DIV/0!</v>
      </c>
      <c r="N127" s="234"/>
      <c r="O127" s="234"/>
      <c r="P127" s="278" t="e">
        <f t="shared" si="587"/>
        <v>#DIV/0!</v>
      </c>
      <c r="Q127" s="234"/>
      <c r="R127" s="234"/>
      <c r="S127" s="278" t="e">
        <f t="shared" si="588"/>
        <v>#DIV/0!</v>
      </c>
      <c r="T127" s="234"/>
      <c r="U127" s="234"/>
      <c r="V127" s="278" t="e">
        <f t="shared" si="589"/>
        <v>#DIV/0!</v>
      </c>
      <c r="W127" s="234"/>
      <c r="X127" s="234"/>
      <c r="Y127" s="278" t="e">
        <f t="shared" si="590"/>
        <v>#DIV/0!</v>
      </c>
      <c r="Z127" s="234"/>
      <c r="AA127" s="234"/>
      <c r="AB127" s="278" t="e">
        <f t="shared" si="551"/>
        <v>#DIV/0!</v>
      </c>
      <c r="AC127" s="234"/>
      <c r="AD127" s="234"/>
      <c r="AE127" s="278" t="e">
        <f t="shared" si="580"/>
        <v>#DIV/0!</v>
      </c>
      <c r="AF127" s="234"/>
      <c r="AG127" s="234"/>
      <c r="AH127" s="278" t="e">
        <f t="shared" si="581"/>
        <v>#DIV/0!</v>
      </c>
      <c r="AI127" s="234"/>
      <c r="AJ127" s="234"/>
      <c r="AK127" s="227" t="e">
        <f t="shared" si="591"/>
        <v>#DIV/0!</v>
      </c>
      <c r="AL127" s="234"/>
      <c r="AM127" s="234"/>
      <c r="AN127" s="278" t="e">
        <f t="shared" si="582"/>
        <v>#DIV/0!</v>
      </c>
      <c r="AO127" s="234"/>
      <c r="AP127" s="234"/>
      <c r="AQ127" s="278" t="e">
        <f t="shared" si="592"/>
        <v>#DIV/0!</v>
      </c>
      <c r="AR127" s="243"/>
      <c r="AS127" s="168"/>
    </row>
    <row r="128" spans="1:45" ht="269.25" customHeight="1">
      <c r="A128" s="555"/>
      <c r="B128" s="558"/>
      <c r="C128" s="558"/>
      <c r="D128" s="257" t="s">
        <v>292</v>
      </c>
      <c r="E128" s="274">
        <f t="shared" si="593"/>
        <v>0</v>
      </c>
      <c r="F128" s="274">
        <f t="shared" si="594"/>
        <v>0</v>
      </c>
      <c r="G128" s="278" t="e">
        <f t="shared" si="585"/>
        <v>#DIV/0!</v>
      </c>
      <c r="H128" s="234"/>
      <c r="I128" s="234"/>
      <c r="J128" s="278" t="e">
        <f t="shared" si="487"/>
        <v>#DIV/0!</v>
      </c>
      <c r="K128" s="234"/>
      <c r="L128" s="234"/>
      <c r="M128" s="278" t="e">
        <f t="shared" si="586"/>
        <v>#DIV/0!</v>
      </c>
      <c r="N128" s="234"/>
      <c r="O128" s="234"/>
      <c r="P128" s="278" t="e">
        <f t="shared" si="587"/>
        <v>#DIV/0!</v>
      </c>
      <c r="Q128" s="234"/>
      <c r="R128" s="234"/>
      <c r="S128" s="278" t="e">
        <f t="shared" si="588"/>
        <v>#DIV/0!</v>
      </c>
      <c r="T128" s="234"/>
      <c r="U128" s="234"/>
      <c r="V128" s="278" t="e">
        <f t="shared" si="589"/>
        <v>#DIV/0!</v>
      </c>
      <c r="W128" s="234"/>
      <c r="X128" s="234"/>
      <c r="Y128" s="278" t="e">
        <f t="shared" si="590"/>
        <v>#DIV/0!</v>
      </c>
      <c r="Z128" s="234"/>
      <c r="AA128" s="234"/>
      <c r="AB128" s="278" t="e">
        <f t="shared" si="551"/>
        <v>#DIV/0!</v>
      </c>
      <c r="AC128" s="234"/>
      <c r="AD128" s="234"/>
      <c r="AE128" s="278" t="e">
        <f t="shared" si="580"/>
        <v>#DIV/0!</v>
      </c>
      <c r="AF128" s="234"/>
      <c r="AG128" s="234"/>
      <c r="AH128" s="278" t="e">
        <f t="shared" si="581"/>
        <v>#DIV/0!</v>
      </c>
      <c r="AI128" s="234"/>
      <c r="AJ128" s="234"/>
      <c r="AK128" s="227" t="e">
        <f t="shared" si="591"/>
        <v>#DIV/0!</v>
      </c>
      <c r="AL128" s="234"/>
      <c r="AM128" s="234"/>
      <c r="AN128" s="278" t="e">
        <f t="shared" si="582"/>
        <v>#DIV/0!</v>
      </c>
      <c r="AO128" s="234"/>
      <c r="AP128" s="234"/>
      <c r="AQ128" s="278" t="e">
        <f t="shared" si="592"/>
        <v>#DIV/0!</v>
      </c>
      <c r="AR128" s="243"/>
      <c r="AS128" s="168"/>
    </row>
    <row r="129" spans="1:45" ht="114.75" customHeight="1">
      <c r="A129" s="555"/>
      <c r="B129" s="558"/>
      <c r="C129" s="558"/>
      <c r="D129" s="257" t="s">
        <v>285</v>
      </c>
      <c r="E129" s="234">
        <f t="shared" si="593"/>
        <v>0</v>
      </c>
      <c r="F129" s="234">
        <f t="shared" si="594"/>
        <v>0</v>
      </c>
      <c r="G129" s="227" t="e">
        <f t="shared" si="585"/>
        <v>#DIV/0!</v>
      </c>
      <c r="H129" s="234"/>
      <c r="I129" s="234"/>
      <c r="J129" s="278" t="e">
        <f t="shared" si="487"/>
        <v>#DIV/0!</v>
      </c>
      <c r="K129" s="234"/>
      <c r="L129" s="234"/>
      <c r="M129" s="278" t="e">
        <f t="shared" si="586"/>
        <v>#DIV/0!</v>
      </c>
      <c r="N129" s="234"/>
      <c r="O129" s="234"/>
      <c r="P129" s="278" t="e">
        <f t="shared" si="587"/>
        <v>#DIV/0!</v>
      </c>
      <c r="Q129" s="234"/>
      <c r="R129" s="234"/>
      <c r="S129" s="278" t="e">
        <f t="shared" si="588"/>
        <v>#DIV/0!</v>
      </c>
      <c r="T129" s="234"/>
      <c r="U129" s="234"/>
      <c r="V129" s="278" t="e">
        <f t="shared" si="589"/>
        <v>#DIV/0!</v>
      </c>
      <c r="W129" s="234"/>
      <c r="X129" s="234"/>
      <c r="Y129" s="278" t="e">
        <f t="shared" si="590"/>
        <v>#DIV/0!</v>
      </c>
      <c r="Z129" s="234"/>
      <c r="AA129" s="234"/>
      <c r="AB129" s="278" t="e">
        <f t="shared" si="551"/>
        <v>#DIV/0!</v>
      </c>
      <c r="AC129" s="234"/>
      <c r="AD129" s="234"/>
      <c r="AE129" s="278" t="e">
        <f t="shared" si="580"/>
        <v>#DIV/0!</v>
      </c>
      <c r="AF129" s="234"/>
      <c r="AG129" s="234"/>
      <c r="AH129" s="278" t="e">
        <f t="shared" si="581"/>
        <v>#DIV/0!</v>
      </c>
      <c r="AI129" s="234"/>
      <c r="AJ129" s="234"/>
      <c r="AK129" s="227" t="e">
        <f t="shared" si="591"/>
        <v>#DIV/0!</v>
      </c>
      <c r="AL129" s="234"/>
      <c r="AM129" s="234"/>
      <c r="AN129" s="278" t="e">
        <f t="shared" si="582"/>
        <v>#DIV/0!</v>
      </c>
      <c r="AO129" s="234"/>
      <c r="AP129" s="234"/>
      <c r="AQ129" s="278" t="e">
        <f t="shared" si="592"/>
        <v>#DIV/0!</v>
      </c>
      <c r="AR129" s="243"/>
      <c r="AS129" s="168"/>
    </row>
    <row r="130" spans="1:45" ht="114.75" customHeight="1" thickBot="1">
      <c r="A130" s="556"/>
      <c r="B130" s="559"/>
      <c r="C130" s="559"/>
      <c r="D130" s="258" t="s">
        <v>43</v>
      </c>
      <c r="E130" s="272">
        <f t="shared" si="593"/>
        <v>0</v>
      </c>
      <c r="F130" s="272">
        <f t="shared" si="594"/>
        <v>0</v>
      </c>
      <c r="G130" s="282" t="e">
        <f t="shared" si="585"/>
        <v>#DIV/0!</v>
      </c>
      <c r="H130" s="272"/>
      <c r="I130" s="272"/>
      <c r="J130" s="283" t="e">
        <f t="shared" si="487"/>
        <v>#DIV/0!</v>
      </c>
      <c r="K130" s="272"/>
      <c r="L130" s="272"/>
      <c r="M130" s="283" t="e">
        <f t="shared" si="586"/>
        <v>#DIV/0!</v>
      </c>
      <c r="N130" s="272"/>
      <c r="O130" s="272"/>
      <c r="P130" s="283" t="e">
        <f t="shared" si="587"/>
        <v>#DIV/0!</v>
      </c>
      <c r="Q130" s="272"/>
      <c r="R130" s="272"/>
      <c r="S130" s="283" t="e">
        <f t="shared" si="588"/>
        <v>#DIV/0!</v>
      </c>
      <c r="T130" s="272"/>
      <c r="U130" s="272"/>
      <c r="V130" s="283" t="e">
        <f t="shared" si="589"/>
        <v>#DIV/0!</v>
      </c>
      <c r="W130" s="272"/>
      <c r="X130" s="272"/>
      <c r="Y130" s="283" t="e">
        <f t="shared" si="590"/>
        <v>#DIV/0!</v>
      </c>
      <c r="Z130" s="272"/>
      <c r="AA130" s="272"/>
      <c r="AB130" s="283" t="e">
        <f t="shared" si="551"/>
        <v>#DIV/0!</v>
      </c>
      <c r="AC130" s="272"/>
      <c r="AD130" s="272"/>
      <c r="AE130" s="283" t="e">
        <f t="shared" si="580"/>
        <v>#DIV/0!</v>
      </c>
      <c r="AF130" s="272"/>
      <c r="AG130" s="272"/>
      <c r="AH130" s="283" t="e">
        <f t="shared" si="581"/>
        <v>#DIV/0!</v>
      </c>
      <c r="AI130" s="272"/>
      <c r="AJ130" s="272"/>
      <c r="AK130" s="282" t="e">
        <f t="shared" si="591"/>
        <v>#DIV/0!</v>
      </c>
      <c r="AL130" s="272"/>
      <c r="AM130" s="272"/>
      <c r="AN130" s="283" t="e">
        <f t="shared" si="582"/>
        <v>#DIV/0!</v>
      </c>
      <c r="AO130" s="272"/>
      <c r="AP130" s="272"/>
      <c r="AQ130" s="283" t="e">
        <f t="shared" si="592"/>
        <v>#DIV/0!</v>
      </c>
      <c r="AR130" s="248"/>
      <c r="AS130" s="169"/>
    </row>
    <row r="131" spans="1:45" ht="114.75" hidden="1" customHeight="1">
      <c r="A131" s="601" t="s">
        <v>311</v>
      </c>
      <c r="B131" s="587" t="s">
        <v>413</v>
      </c>
      <c r="C131" s="587"/>
      <c r="D131" s="306" t="s">
        <v>41</v>
      </c>
      <c r="E131" s="307" t="e">
        <f>H131+K131+N131+Q131+T131+W131+Z131+AC131+AF131+AI131+AL131+#REF!</f>
        <v>#REF!</v>
      </c>
      <c r="F131" s="307" t="e">
        <f>I131+L131+O131+R131+U131+-X131+AA131+AD131+AG131+AJ131+AM131+#REF!</f>
        <v>#REF!</v>
      </c>
      <c r="G131" s="308" t="e">
        <f t="shared" si="585"/>
        <v>#REF!</v>
      </c>
      <c r="H131" s="307">
        <f>H132+H133+H134+H135+H136+H137</f>
        <v>0</v>
      </c>
      <c r="I131" s="307">
        <f>I132+I133+I134+I135+I136+I137</f>
        <v>0</v>
      </c>
      <c r="J131" s="309" t="e">
        <f t="shared" si="487"/>
        <v>#DIV/0!</v>
      </c>
      <c r="K131" s="307">
        <f>K132+K133+K134+K135+K136+K137</f>
        <v>0</v>
      </c>
      <c r="L131" s="307">
        <f>L132+L133+L134+L135+L136+L137</f>
        <v>0</v>
      </c>
      <c r="M131" s="309" t="e">
        <f>L131/K131*100</f>
        <v>#DIV/0!</v>
      </c>
      <c r="N131" s="307">
        <f>N132+N133+N134+N135+N136+N137</f>
        <v>0</v>
      </c>
      <c r="O131" s="307">
        <f>O132+O133+O134+O135+O136+O137</f>
        <v>0</v>
      </c>
      <c r="P131" s="309" t="e">
        <f>O131/N131*100</f>
        <v>#DIV/0!</v>
      </c>
      <c r="Q131" s="307">
        <f>Q132+Q133+Q134+Q135+Q136+Q137</f>
        <v>0</v>
      </c>
      <c r="R131" s="307">
        <f>R132+R133+R134+R135+R136+R137</f>
        <v>0</v>
      </c>
      <c r="S131" s="309" t="e">
        <f>R131/Q131*100</f>
        <v>#DIV/0!</v>
      </c>
      <c r="T131" s="307">
        <f>T132+T133+T134+T135+T136+T137</f>
        <v>0</v>
      </c>
      <c r="U131" s="307">
        <f>U132+U133+U134+U135+U136+U137</f>
        <v>0</v>
      </c>
      <c r="V131" s="309" t="e">
        <f>U131/T131*100</f>
        <v>#DIV/0!</v>
      </c>
      <c r="W131" s="307">
        <f>W132+W133+W134+W135+W136+W137</f>
        <v>0</v>
      </c>
      <c r="X131" s="307">
        <f>X132+X133+X134+X135+X136+X137</f>
        <v>0</v>
      </c>
      <c r="Y131" s="309" t="e">
        <f>X131/W131*100</f>
        <v>#DIV/0!</v>
      </c>
      <c r="Z131" s="307">
        <f t="shared" ref="Z131" si="595">Z132+Z133+Z134+Z135+Z136+Z137</f>
        <v>0</v>
      </c>
      <c r="AA131" s="307">
        <f t="shared" ref="AA131" si="596">AA132+AA133+AA134+AA135+AA136+AA137</f>
        <v>0</v>
      </c>
      <c r="AB131" s="309" t="e">
        <f t="shared" si="551"/>
        <v>#DIV/0!</v>
      </c>
      <c r="AC131" s="307">
        <f t="shared" ref="AC131" si="597">AC132+AC133+AC134+AC135+AC136+AC137</f>
        <v>0</v>
      </c>
      <c r="AD131" s="307">
        <f t="shared" ref="AD131" si="598">AD132+AD133+AD134+AD135+AD136+AD137</f>
        <v>0</v>
      </c>
      <c r="AE131" s="309" t="e">
        <f t="shared" si="580"/>
        <v>#DIV/0!</v>
      </c>
      <c r="AF131" s="307">
        <f t="shared" ref="AF131" si="599">AF132+AF133+AF134+AF135+AF136+AF137</f>
        <v>0</v>
      </c>
      <c r="AG131" s="307">
        <f t="shared" ref="AG131" si="600">AG132+AG133+AG134+AG135+AG136+AG137</f>
        <v>0</v>
      </c>
      <c r="AH131" s="309" t="e">
        <f t="shared" si="581"/>
        <v>#DIV/0!</v>
      </c>
      <c r="AI131" s="307">
        <f t="shared" ref="AI131" si="601">AI132+AI133+AI134+AI135+AI136+AI137</f>
        <v>0</v>
      </c>
      <c r="AJ131" s="307">
        <f t="shared" ref="AJ131" si="602">AJ132+AJ133+AJ134+AJ135+AJ136+AJ137</f>
        <v>0</v>
      </c>
      <c r="AK131" s="308" t="e">
        <f t="shared" si="591"/>
        <v>#DIV/0!</v>
      </c>
      <c r="AL131" s="307">
        <f t="shared" ref="AL131" si="603">AL132+AL133+AL134+AL135+AL136+AL137</f>
        <v>0</v>
      </c>
      <c r="AM131" s="307">
        <f t="shared" ref="AM131" si="604">AM132+AM133+AM134+AM135+AM136+AM137</f>
        <v>0</v>
      </c>
      <c r="AN131" s="308" t="e">
        <f t="shared" ref="AN131" si="605">AM131/AL131</f>
        <v>#DIV/0!</v>
      </c>
      <c r="AO131" s="307">
        <f>AO132+AO133+AO134+AO135+AO136+AO137</f>
        <v>0</v>
      </c>
      <c r="AP131" s="307">
        <f>AP132+AP133+AP134+AP135+AP136+AP137</f>
        <v>0</v>
      </c>
      <c r="AQ131" s="309" t="e">
        <f>AP131/AO131*100</f>
        <v>#DIV/0!</v>
      </c>
      <c r="AR131" s="301"/>
    </row>
    <row r="132" spans="1:45" ht="114.75" hidden="1" customHeight="1">
      <c r="A132" s="555"/>
      <c r="B132" s="558"/>
      <c r="C132" s="558"/>
      <c r="D132" s="253" t="s">
        <v>37</v>
      </c>
      <c r="E132" s="234" t="e">
        <f>H132+K132+N132+Q132+T132+W132+Z132+AC132+AF132+AI132+AL132+#REF!</f>
        <v>#REF!</v>
      </c>
      <c r="F132" s="234" t="e">
        <f>I132+L132+O132+R132+U132+-X132+AA132+AD132+AG132+AJ132+AM132+#REF!</f>
        <v>#REF!</v>
      </c>
      <c r="G132" s="227" t="e">
        <f t="shared" ref="G132:G137" si="606">F132/E132</f>
        <v>#REF!</v>
      </c>
      <c r="H132" s="234"/>
      <c r="I132" s="234"/>
      <c r="J132" s="278" t="e">
        <f t="shared" si="487"/>
        <v>#DIV/0!</v>
      </c>
      <c r="K132" s="234"/>
      <c r="L132" s="234"/>
      <c r="M132" s="278" t="e">
        <f t="shared" ref="M132:M137" si="607">L132/K132*100</f>
        <v>#DIV/0!</v>
      </c>
      <c r="N132" s="234"/>
      <c r="O132" s="234"/>
      <c r="P132" s="278" t="e">
        <f t="shared" ref="P132:P137" si="608">O132/N132*100</f>
        <v>#DIV/0!</v>
      </c>
      <c r="Q132" s="234"/>
      <c r="R132" s="234"/>
      <c r="S132" s="278" t="e">
        <f t="shared" ref="S132:S137" si="609">R132/Q132*100</f>
        <v>#DIV/0!</v>
      </c>
      <c r="T132" s="234"/>
      <c r="U132" s="234"/>
      <c r="V132" s="278" t="e">
        <f t="shared" ref="V132:V137" si="610">U132/T132*100</f>
        <v>#DIV/0!</v>
      </c>
      <c r="W132" s="234"/>
      <c r="X132" s="234"/>
      <c r="Y132" s="278" t="e">
        <f t="shared" ref="Y132:Y137" si="611">X132/W132*100</f>
        <v>#DIV/0!</v>
      </c>
      <c r="Z132" s="234"/>
      <c r="AA132" s="234"/>
      <c r="AB132" s="278" t="e">
        <f t="shared" si="551"/>
        <v>#DIV/0!</v>
      </c>
      <c r="AC132" s="234"/>
      <c r="AD132" s="234"/>
      <c r="AE132" s="278" t="e">
        <f t="shared" si="580"/>
        <v>#DIV/0!</v>
      </c>
      <c r="AF132" s="234"/>
      <c r="AG132" s="234"/>
      <c r="AH132" s="278" t="e">
        <f t="shared" si="581"/>
        <v>#DIV/0!</v>
      </c>
      <c r="AI132" s="234"/>
      <c r="AJ132" s="234"/>
      <c r="AK132" s="227" t="e">
        <f t="shared" ref="AK132:AK145" si="612">AJ132/AI132</f>
        <v>#DIV/0!</v>
      </c>
      <c r="AL132" s="234"/>
      <c r="AM132" s="234"/>
      <c r="AN132" s="278" t="e">
        <f t="shared" si="582"/>
        <v>#DIV/0!</v>
      </c>
      <c r="AO132" s="234"/>
      <c r="AP132" s="234"/>
      <c r="AQ132" s="278" t="e">
        <f t="shared" ref="AQ132:AQ137" si="613">AP132/AO132*100</f>
        <v>#DIV/0!</v>
      </c>
      <c r="AR132" s="243"/>
    </row>
    <row r="133" spans="1:45" ht="114.75" hidden="1" customHeight="1">
      <c r="A133" s="555"/>
      <c r="B133" s="558"/>
      <c r="C133" s="558"/>
      <c r="D133" s="257" t="s">
        <v>2</v>
      </c>
      <c r="E133" s="234" t="e">
        <f>H133+K133+N133+Q133+T133+W133+Z133+AC133+AF133+AI133+AL133+#REF!</f>
        <v>#REF!</v>
      </c>
      <c r="F133" s="234" t="e">
        <f>I133+L133+O133+R133+U133+-X133+AA133+AD133+AG133+AJ133+AM133+#REF!</f>
        <v>#REF!</v>
      </c>
      <c r="G133" s="263" t="e">
        <f t="shared" si="606"/>
        <v>#REF!</v>
      </c>
      <c r="H133" s="234"/>
      <c r="I133" s="234"/>
      <c r="J133" s="278" t="e">
        <f t="shared" si="487"/>
        <v>#DIV/0!</v>
      </c>
      <c r="K133" s="234"/>
      <c r="L133" s="234"/>
      <c r="M133" s="278" t="e">
        <f t="shared" si="607"/>
        <v>#DIV/0!</v>
      </c>
      <c r="N133" s="234"/>
      <c r="O133" s="234"/>
      <c r="P133" s="278" t="e">
        <f t="shared" si="608"/>
        <v>#DIV/0!</v>
      </c>
      <c r="Q133" s="234"/>
      <c r="R133" s="234"/>
      <c r="S133" s="278" t="e">
        <f t="shared" si="609"/>
        <v>#DIV/0!</v>
      </c>
      <c r="T133" s="234"/>
      <c r="U133" s="234"/>
      <c r="V133" s="278" t="e">
        <f t="shared" si="610"/>
        <v>#DIV/0!</v>
      </c>
      <c r="W133" s="234"/>
      <c r="X133" s="234"/>
      <c r="Y133" s="278" t="e">
        <f t="shared" si="611"/>
        <v>#DIV/0!</v>
      </c>
      <c r="Z133" s="234"/>
      <c r="AA133" s="234"/>
      <c r="AB133" s="278" t="e">
        <f t="shared" si="551"/>
        <v>#DIV/0!</v>
      </c>
      <c r="AC133" s="234"/>
      <c r="AD133" s="234"/>
      <c r="AE133" s="278" t="e">
        <f t="shared" si="580"/>
        <v>#DIV/0!</v>
      </c>
      <c r="AF133" s="234"/>
      <c r="AG133" s="234"/>
      <c r="AH133" s="278" t="e">
        <f t="shared" si="581"/>
        <v>#DIV/0!</v>
      </c>
      <c r="AI133" s="234">
        <v>0</v>
      </c>
      <c r="AJ133" s="234">
        <v>0</v>
      </c>
      <c r="AK133" s="263" t="e">
        <f t="shared" si="612"/>
        <v>#DIV/0!</v>
      </c>
      <c r="AL133" s="234">
        <v>0</v>
      </c>
      <c r="AM133" s="234">
        <v>0</v>
      </c>
      <c r="AN133" s="263" t="e">
        <f t="shared" ref="AN133" si="614">AM133/AL133</f>
        <v>#DIV/0!</v>
      </c>
      <c r="AO133" s="234"/>
      <c r="AP133" s="234"/>
      <c r="AQ133" s="278" t="e">
        <f t="shared" si="613"/>
        <v>#DIV/0!</v>
      </c>
      <c r="AR133" s="243"/>
    </row>
    <row r="134" spans="1:45" ht="114.75" hidden="1" customHeight="1">
      <c r="A134" s="555"/>
      <c r="B134" s="558"/>
      <c r="C134" s="558"/>
      <c r="D134" s="257" t="s">
        <v>284</v>
      </c>
      <c r="E134" s="234" t="e">
        <f>H134+K134+N134+Q134+T134+W134+Z134+AC134+AF134+AI134+AL134+#REF!</f>
        <v>#REF!</v>
      </c>
      <c r="F134" s="234" t="e">
        <f>I134+L134+O134+R134+U134+-X134+AA134+AD134+AG134+AJ134+AM134+#REF!</f>
        <v>#REF!</v>
      </c>
      <c r="G134" s="227" t="e">
        <f t="shared" si="606"/>
        <v>#REF!</v>
      </c>
      <c r="H134" s="234"/>
      <c r="I134" s="234"/>
      <c r="J134" s="278" t="e">
        <f t="shared" si="487"/>
        <v>#DIV/0!</v>
      </c>
      <c r="K134" s="234"/>
      <c r="L134" s="234"/>
      <c r="M134" s="278" t="e">
        <f t="shared" si="607"/>
        <v>#DIV/0!</v>
      </c>
      <c r="N134" s="234"/>
      <c r="O134" s="234"/>
      <c r="P134" s="278" t="e">
        <f t="shared" si="608"/>
        <v>#DIV/0!</v>
      </c>
      <c r="Q134" s="234"/>
      <c r="R134" s="234"/>
      <c r="S134" s="278" t="e">
        <f t="shared" si="609"/>
        <v>#DIV/0!</v>
      </c>
      <c r="T134" s="234"/>
      <c r="U134" s="234"/>
      <c r="V134" s="278" t="e">
        <f t="shared" si="610"/>
        <v>#DIV/0!</v>
      </c>
      <c r="W134" s="234"/>
      <c r="X134" s="234"/>
      <c r="Y134" s="278" t="e">
        <f t="shared" si="611"/>
        <v>#DIV/0!</v>
      </c>
      <c r="Z134" s="234"/>
      <c r="AA134" s="234"/>
      <c r="AB134" s="278" t="e">
        <f t="shared" si="551"/>
        <v>#DIV/0!</v>
      </c>
      <c r="AC134" s="234"/>
      <c r="AD134" s="234"/>
      <c r="AE134" s="278" t="e">
        <f t="shared" si="580"/>
        <v>#DIV/0!</v>
      </c>
      <c r="AF134" s="234"/>
      <c r="AG134" s="234"/>
      <c r="AH134" s="278" t="e">
        <f t="shared" si="581"/>
        <v>#DIV/0!</v>
      </c>
      <c r="AI134" s="234"/>
      <c r="AJ134" s="234"/>
      <c r="AK134" s="227" t="e">
        <f t="shared" si="612"/>
        <v>#DIV/0!</v>
      </c>
      <c r="AL134" s="234"/>
      <c r="AM134" s="234"/>
      <c r="AN134" s="278" t="e">
        <f t="shared" si="582"/>
        <v>#DIV/0!</v>
      </c>
      <c r="AO134" s="234"/>
      <c r="AP134" s="234"/>
      <c r="AQ134" s="278" t="e">
        <f t="shared" si="613"/>
        <v>#DIV/0!</v>
      </c>
      <c r="AR134" s="243"/>
    </row>
    <row r="135" spans="1:45" ht="290.25" hidden="1" customHeight="1">
      <c r="A135" s="555"/>
      <c r="B135" s="558"/>
      <c r="C135" s="558"/>
      <c r="D135" s="257" t="s">
        <v>292</v>
      </c>
      <c r="E135" s="234" t="e">
        <f>H135+K135+N135+Q135+T135+W135+Z135+AC135+AF135+AI135+AL135+#REF!</f>
        <v>#REF!</v>
      </c>
      <c r="F135" s="234" t="e">
        <f>I135+L135+O135+R135+U135+-X135+AA135+AD135+AG135+AJ135+AM135+#REF!</f>
        <v>#REF!</v>
      </c>
      <c r="G135" s="227" t="e">
        <f t="shared" si="606"/>
        <v>#REF!</v>
      </c>
      <c r="H135" s="234"/>
      <c r="I135" s="234"/>
      <c r="J135" s="278" t="e">
        <f t="shared" si="487"/>
        <v>#DIV/0!</v>
      </c>
      <c r="K135" s="234"/>
      <c r="L135" s="234"/>
      <c r="M135" s="278" t="e">
        <f t="shared" si="607"/>
        <v>#DIV/0!</v>
      </c>
      <c r="N135" s="234"/>
      <c r="O135" s="234"/>
      <c r="P135" s="278" t="e">
        <f t="shared" si="608"/>
        <v>#DIV/0!</v>
      </c>
      <c r="Q135" s="234"/>
      <c r="R135" s="234"/>
      <c r="S135" s="278" t="e">
        <f t="shared" si="609"/>
        <v>#DIV/0!</v>
      </c>
      <c r="T135" s="234"/>
      <c r="U135" s="234"/>
      <c r="V135" s="278" t="e">
        <f t="shared" si="610"/>
        <v>#DIV/0!</v>
      </c>
      <c r="W135" s="234"/>
      <c r="X135" s="234"/>
      <c r="Y135" s="278" t="e">
        <f t="shared" si="611"/>
        <v>#DIV/0!</v>
      </c>
      <c r="Z135" s="234"/>
      <c r="AA135" s="234"/>
      <c r="AB135" s="278" t="e">
        <f t="shared" si="551"/>
        <v>#DIV/0!</v>
      </c>
      <c r="AC135" s="234"/>
      <c r="AD135" s="234"/>
      <c r="AE135" s="278" t="e">
        <f t="shared" si="580"/>
        <v>#DIV/0!</v>
      </c>
      <c r="AF135" s="234"/>
      <c r="AG135" s="234"/>
      <c r="AH135" s="278" t="e">
        <f t="shared" si="581"/>
        <v>#DIV/0!</v>
      </c>
      <c r="AI135" s="234"/>
      <c r="AJ135" s="234"/>
      <c r="AK135" s="227" t="e">
        <f t="shared" si="612"/>
        <v>#DIV/0!</v>
      </c>
      <c r="AL135" s="234"/>
      <c r="AM135" s="234"/>
      <c r="AN135" s="278" t="e">
        <f t="shared" si="582"/>
        <v>#DIV/0!</v>
      </c>
      <c r="AO135" s="234"/>
      <c r="AP135" s="234"/>
      <c r="AQ135" s="278" t="e">
        <f t="shared" si="613"/>
        <v>#DIV/0!</v>
      </c>
      <c r="AR135" s="243"/>
    </row>
    <row r="136" spans="1:45" ht="114.75" hidden="1" customHeight="1">
      <c r="A136" s="555"/>
      <c r="B136" s="558"/>
      <c r="C136" s="558"/>
      <c r="D136" s="257" t="s">
        <v>285</v>
      </c>
      <c r="E136" s="234" t="e">
        <f>H136+K136+N136+Q136+T136+W136+Z136+AC136+AF136+AI136+AL136+#REF!</f>
        <v>#REF!</v>
      </c>
      <c r="F136" s="234" t="e">
        <f>I136+L136+O136+R136+U136+-X136+AA136+AD136+AG136+AJ136+AM136+#REF!</f>
        <v>#REF!</v>
      </c>
      <c r="G136" s="227" t="e">
        <f t="shared" si="606"/>
        <v>#REF!</v>
      </c>
      <c r="H136" s="234"/>
      <c r="I136" s="234"/>
      <c r="J136" s="278" t="e">
        <f t="shared" si="487"/>
        <v>#DIV/0!</v>
      </c>
      <c r="K136" s="234"/>
      <c r="L136" s="234"/>
      <c r="M136" s="278" t="e">
        <f t="shared" si="607"/>
        <v>#DIV/0!</v>
      </c>
      <c r="N136" s="234"/>
      <c r="O136" s="234"/>
      <c r="P136" s="278" t="e">
        <f t="shared" si="608"/>
        <v>#DIV/0!</v>
      </c>
      <c r="Q136" s="234"/>
      <c r="R136" s="234"/>
      <c r="S136" s="278" t="e">
        <f t="shared" si="609"/>
        <v>#DIV/0!</v>
      </c>
      <c r="T136" s="234"/>
      <c r="U136" s="234"/>
      <c r="V136" s="278" t="e">
        <f t="shared" si="610"/>
        <v>#DIV/0!</v>
      </c>
      <c r="W136" s="234"/>
      <c r="X136" s="234"/>
      <c r="Y136" s="278" t="e">
        <f t="shared" si="611"/>
        <v>#DIV/0!</v>
      </c>
      <c r="Z136" s="234"/>
      <c r="AA136" s="234"/>
      <c r="AB136" s="278" t="e">
        <f t="shared" si="551"/>
        <v>#DIV/0!</v>
      </c>
      <c r="AC136" s="234"/>
      <c r="AD136" s="234"/>
      <c r="AE136" s="278" t="e">
        <f t="shared" si="580"/>
        <v>#DIV/0!</v>
      </c>
      <c r="AF136" s="234"/>
      <c r="AG136" s="234"/>
      <c r="AH136" s="278" t="e">
        <f t="shared" si="581"/>
        <v>#DIV/0!</v>
      </c>
      <c r="AI136" s="234"/>
      <c r="AJ136" s="234"/>
      <c r="AK136" s="227" t="e">
        <f t="shared" si="612"/>
        <v>#DIV/0!</v>
      </c>
      <c r="AL136" s="234"/>
      <c r="AM136" s="234"/>
      <c r="AN136" s="278" t="e">
        <f t="shared" si="582"/>
        <v>#DIV/0!</v>
      </c>
      <c r="AO136" s="234"/>
      <c r="AP136" s="234"/>
      <c r="AQ136" s="278" t="e">
        <f t="shared" si="613"/>
        <v>#DIV/0!</v>
      </c>
      <c r="AR136" s="243"/>
    </row>
    <row r="137" spans="1:45" ht="114.75" hidden="1" customHeight="1" thickBot="1">
      <c r="A137" s="586"/>
      <c r="B137" s="588"/>
      <c r="C137" s="588"/>
      <c r="D137" s="302" t="s">
        <v>43</v>
      </c>
      <c r="E137" s="239" t="e">
        <f>H137+K137+N137+Q137+T137+W137+Z137+AC137+AF137+AI137+AL137+#REF!</f>
        <v>#REF!</v>
      </c>
      <c r="F137" s="239" t="e">
        <f>I137+L137+O137+R137+U137+-X137+AA137+AD137+AG137+AJ137+AM137+#REF!</f>
        <v>#REF!</v>
      </c>
      <c r="G137" s="310" t="e">
        <f t="shared" si="606"/>
        <v>#REF!</v>
      </c>
      <c r="H137" s="239"/>
      <c r="I137" s="239"/>
      <c r="J137" s="311" t="e">
        <f t="shared" si="487"/>
        <v>#DIV/0!</v>
      </c>
      <c r="K137" s="239"/>
      <c r="L137" s="239"/>
      <c r="M137" s="311" t="e">
        <f t="shared" si="607"/>
        <v>#DIV/0!</v>
      </c>
      <c r="N137" s="239"/>
      <c r="O137" s="239"/>
      <c r="P137" s="311" t="e">
        <f t="shared" si="608"/>
        <v>#DIV/0!</v>
      </c>
      <c r="Q137" s="239"/>
      <c r="R137" s="239"/>
      <c r="S137" s="311" t="e">
        <f t="shared" si="609"/>
        <v>#DIV/0!</v>
      </c>
      <c r="T137" s="239"/>
      <c r="U137" s="239"/>
      <c r="V137" s="311" t="e">
        <f t="shared" si="610"/>
        <v>#DIV/0!</v>
      </c>
      <c r="W137" s="239"/>
      <c r="X137" s="239"/>
      <c r="Y137" s="311" t="e">
        <f t="shared" si="611"/>
        <v>#DIV/0!</v>
      </c>
      <c r="Z137" s="239"/>
      <c r="AA137" s="239"/>
      <c r="AB137" s="311" t="e">
        <f t="shared" si="551"/>
        <v>#DIV/0!</v>
      </c>
      <c r="AC137" s="239"/>
      <c r="AD137" s="239"/>
      <c r="AE137" s="311" t="e">
        <f t="shared" si="580"/>
        <v>#DIV/0!</v>
      </c>
      <c r="AF137" s="239"/>
      <c r="AG137" s="239"/>
      <c r="AH137" s="311" t="e">
        <f t="shared" si="581"/>
        <v>#DIV/0!</v>
      </c>
      <c r="AI137" s="239"/>
      <c r="AJ137" s="239"/>
      <c r="AK137" s="310" t="e">
        <f t="shared" si="612"/>
        <v>#DIV/0!</v>
      </c>
      <c r="AL137" s="239"/>
      <c r="AM137" s="239"/>
      <c r="AN137" s="311" t="e">
        <f t="shared" si="582"/>
        <v>#DIV/0!</v>
      </c>
      <c r="AO137" s="239"/>
      <c r="AP137" s="239"/>
      <c r="AQ137" s="311" t="e">
        <f t="shared" si="613"/>
        <v>#DIV/0!</v>
      </c>
      <c r="AR137" s="312"/>
    </row>
    <row r="138" spans="1:45" ht="48.75" customHeight="1">
      <c r="A138" s="554" t="s">
        <v>311</v>
      </c>
      <c r="B138" s="557" t="s">
        <v>456</v>
      </c>
      <c r="C138" s="557"/>
      <c r="D138" s="300" t="s">
        <v>41</v>
      </c>
      <c r="E138" s="274">
        <f>H138+K138+N138+Q138+T138+W138+Z138+AC138+AF138+AI138+AL138+AO138</f>
        <v>2433.8999999999996</v>
      </c>
      <c r="F138" s="274">
        <f>I138+L138+O138+R138+U138+X138+AA138+AD138+AG138+AJ138+AM138+AP138</f>
        <v>906.5</v>
      </c>
      <c r="G138" s="275">
        <f>F138/E138</f>
        <v>0.37244751222318095</v>
      </c>
      <c r="H138" s="274">
        <f>H139+H140+H141+H142+H143+H144</f>
        <v>0</v>
      </c>
      <c r="I138" s="274">
        <f>I139+I140+I141+I142+I143+I144</f>
        <v>0</v>
      </c>
      <c r="J138" s="276" t="e">
        <f t="shared" ref="J138:J144" si="615">I138/H138*100</f>
        <v>#DIV/0!</v>
      </c>
      <c r="K138" s="274">
        <f>K139+K140+K141+K142+K143+K144</f>
        <v>422.8</v>
      </c>
      <c r="L138" s="274">
        <f>L139+L140+L141+L142+L143+L144</f>
        <v>422.8</v>
      </c>
      <c r="M138" s="262">
        <f>L138/K138</f>
        <v>1</v>
      </c>
      <c r="N138" s="274">
        <f>N139+N140+N141+N142+N143+N144</f>
        <v>105.8</v>
      </c>
      <c r="O138" s="274">
        <f>O139+O140+O141+O142+O143+O144</f>
        <v>105.7</v>
      </c>
      <c r="P138" s="263">
        <f>O138/N138</f>
        <v>0.99905482041587912</v>
      </c>
      <c r="Q138" s="274">
        <f>Q139+Q140+Q141+Q142+Q143+Q144</f>
        <v>102</v>
      </c>
      <c r="R138" s="274">
        <f>R139+R140+R141+R142+R143+R144</f>
        <v>102</v>
      </c>
      <c r="S138" s="262">
        <f>R138/Q138</f>
        <v>1</v>
      </c>
      <c r="T138" s="274">
        <f>T139+T140+T141+T142+T143+T144</f>
        <v>211.9</v>
      </c>
      <c r="U138" s="274">
        <f>U139+U140+U141+U142+U143+U144</f>
        <v>211.9</v>
      </c>
      <c r="V138" s="263">
        <f>U138/T138</f>
        <v>1</v>
      </c>
      <c r="W138" s="274">
        <f>W139+W140+W141+W142+W143+W144</f>
        <v>64.099999999999994</v>
      </c>
      <c r="X138" s="274">
        <f>X139+X140+X141+X142+X143+X144</f>
        <v>64.099999999999994</v>
      </c>
      <c r="Y138" s="276">
        <f>X138/W138*100</f>
        <v>100</v>
      </c>
      <c r="Z138" s="274">
        <f t="shared" ref="Z138:AA138" si="616">Z139+Z140+Z141+Z142+Z143+Z144</f>
        <v>661.3</v>
      </c>
      <c r="AA138" s="274">
        <f t="shared" si="616"/>
        <v>0</v>
      </c>
      <c r="AB138" s="276">
        <f t="shared" ref="AB138:AB144" si="617">AA138/Z138*100</f>
        <v>0</v>
      </c>
      <c r="AC138" s="274">
        <f t="shared" ref="AC138:AD138" si="618">AC139+AC140+AC141+AC142+AC143+AC144</f>
        <v>173.2</v>
      </c>
      <c r="AD138" s="274">
        <f t="shared" si="618"/>
        <v>0</v>
      </c>
      <c r="AE138" s="263">
        <f t="shared" ref="AE138" si="619">AD138/AC138</f>
        <v>0</v>
      </c>
      <c r="AF138" s="274">
        <f t="shared" ref="AF138:AG138" si="620">AF139+AF140+AF141+AF142+AF143+AF144</f>
        <v>173.2</v>
      </c>
      <c r="AG138" s="274">
        <f t="shared" si="620"/>
        <v>0</v>
      </c>
      <c r="AH138" s="276">
        <f t="shared" ref="AH138:AH144" si="621">AG138/AF138*100</f>
        <v>0</v>
      </c>
      <c r="AI138" s="274">
        <f t="shared" ref="AI138:AJ138" si="622">AI139+AI140+AI141+AI142+AI143+AI144</f>
        <v>173.2</v>
      </c>
      <c r="AJ138" s="274">
        <f t="shared" si="622"/>
        <v>0</v>
      </c>
      <c r="AK138" s="262">
        <f t="shared" ref="AK138:AK144" si="623">AJ138/AI138</f>
        <v>0</v>
      </c>
      <c r="AL138" s="274">
        <f t="shared" ref="AL138:AM138" si="624">AL139+AL140+AL141+AL142+AL143+AL144</f>
        <v>173.2</v>
      </c>
      <c r="AM138" s="274">
        <f t="shared" si="624"/>
        <v>0</v>
      </c>
      <c r="AN138" s="262">
        <f t="shared" ref="AN138" si="625">AM138/AL138</f>
        <v>0</v>
      </c>
      <c r="AO138" s="274">
        <f>AO139+AO140+AO141+AO142+AO143+AO144</f>
        <v>173.2</v>
      </c>
      <c r="AP138" s="274">
        <f>AP139+AP140+AP141+AP142+AP143+AP144</f>
        <v>0</v>
      </c>
      <c r="AQ138" s="276">
        <f>AP138/AO138*100</f>
        <v>0</v>
      </c>
      <c r="AR138" s="298" t="s">
        <v>501</v>
      </c>
      <c r="AS138" s="167"/>
    </row>
    <row r="139" spans="1:45" ht="114.75" customHeight="1">
      <c r="A139" s="555"/>
      <c r="B139" s="558"/>
      <c r="C139" s="558"/>
      <c r="D139" s="253" t="s">
        <v>37</v>
      </c>
      <c r="E139" s="234">
        <f>H139+K139+N139+Q139+T139+W139+Z139+AC139+AF139+AI139+AL139+AO139</f>
        <v>0</v>
      </c>
      <c r="F139" s="234">
        <f>I139+L139+O139+R139+U139+X139+AA139+AD139+AG139+AJ139+AM139+AP139</f>
        <v>0</v>
      </c>
      <c r="G139" s="227" t="e">
        <f t="shared" ref="G139:G144" si="626">F139/E139</f>
        <v>#DIV/0!</v>
      </c>
      <c r="H139" s="234"/>
      <c r="I139" s="234"/>
      <c r="J139" s="278" t="e">
        <f t="shared" si="615"/>
        <v>#DIV/0!</v>
      </c>
      <c r="K139" s="234"/>
      <c r="L139" s="234"/>
      <c r="M139" s="278" t="e">
        <f t="shared" ref="M139:M144" si="627">L139/K139*100</f>
        <v>#DIV/0!</v>
      </c>
      <c r="N139" s="234"/>
      <c r="O139" s="234"/>
      <c r="P139" s="278" t="e">
        <f t="shared" ref="P139:P144" si="628">O139/N139*100</f>
        <v>#DIV/0!</v>
      </c>
      <c r="Q139" s="234"/>
      <c r="R139" s="234"/>
      <c r="S139" s="278" t="e">
        <f t="shared" ref="S139:S144" si="629">R139/Q139*100</f>
        <v>#DIV/0!</v>
      </c>
      <c r="T139" s="234"/>
      <c r="U139" s="234"/>
      <c r="V139" s="278" t="e">
        <f t="shared" ref="V139:V144" si="630">U139/T139*100</f>
        <v>#DIV/0!</v>
      </c>
      <c r="W139" s="234"/>
      <c r="X139" s="234"/>
      <c r="Y139" s="278" t="e">
        <f t="shared" ref="Y139:Y144" si="631">X139/W139*100</f>
        <v>#DIV/0!</v>
      </c>
      <c r="Z139" s="234"/>
      <c r="AA139" s="234"/>
      <c r="AB139" s="278" t="e">
        <f t="shared" si="617"/>
        <v>#DIV/0!</v>
      </c>
      <c r="AC139" s="234"/>
      <c r="AD139" s="234"/>
      <c r="AE139" s="278" t="e">
        <f t="shared" ref="AE139:AE144" si="632">AD139/AC139*100</f>
        <v>#DIV/0!</v>
      </c>
      <c r="AF139" s="234"/>
      <c r="AG139" s="234"/>
      <c r="AH139" s="278" t="e">
        <f t="shared" si="621"/>
        <v>#DIV/0!</v>
      </c>
      <c r="AI139" s="234"/>
      <c r="AJ139" s="234"/>
      <c r="AK139" s="227" t="e">
        <f t="shared" si="623"/>
        <v>#DIV/0!</v>
      </c>
      <c r="AL139" s="234"/>
      <c r="AM139" s="234"/>
      <c r="AN139" s="278" t="e">
        <f t="shared" ref="AN139" si="633">AM139/AL139*100</f>
        <v>#DIV/0!</v>
      </c>
      <c r="AO139" s="234"/>
      <c r="AP139" s="234"/>
      <c r="AQ139" s="278" t="e">
        <f t="shared" ref="AQ139:AQ144" si="634">AP139/AO139*100</f>
        <v>#DIV/0!</v>
      </c>
      <c r="AR139" s="243"/>
      <c r="AS139" s="168"/>
    </row>
    <row r="140" spans="1:45" ht="104.25" customHeight="1">
      <c r="A140" s="555"/>
      <c r="B140" s="558"/>
      <c r="C140" s="558"/>
      <c r="D140" s="257" t="s">
        <v>2</v>
      </c>
      <c r="E140" s="234">
        <f t="shared" ref="E140:E144" si="635">H140+K140+N140+Q140+T140+W140+Z140+AC140+AF140+AI140+AL140+AO140</f>
        <v>2433.8999999999996</v>
      </c>
      <c r="F140" s="234">
        <f t="shared" ref="F140:F144" si="636">I140+L140+O140+R140+U140+X140+AA140+AD140+AG140+AJ140+AM140+AP140</f>
        <v>906.5</v>
      </c>
      <c r="G140" s="227">
        <f t="shared" si="626"/>
        <v>0.37244751222318095</v>
      </c>
      <c r="H140" s="234"/>
      <c r="I140" s="234"/>
      <c r="J140" s="278" t="e">
        <f t="shared" si="615"/>
        <v>#DIV/0!</v>
      </c>
      <c r="K140" s="234">
        <v>422.8</v>
      </c>
      <c r="L140" s="234">
        <v>422.8</v>
      </c>
      <c r="M140" s="263">
        <f>L140/K140</f>
        <v>1</v>
      </c>
      <c r="N140" s="234">
        <v>105.8</v>
      </c>
      <c r="O140" s="234">
        <v>105.7</v>
      </c>
      <c r="P140" s="263">
        <f>O140/N140</f>
        <v>0.99905482041587912</v>
      </c>
      <c r="Q140" s="234">
        <v>102</v>
      </c>
      <c r="R140" s="234">
        <v>102</v>
      </c>
      <c r="S140" s="263">
        <f>R140/Q140</f>
        <v>1</v>
      </c>
      <c r="T140" s="234">
        <v>211.9</v>
      </c>
      <c r="U140" s="234">
        <v>211.9</v>
      </c>
      <c r="V140" s="263">
        <f>U140/T140</f>
        <v>1</v>
      </c>
      <c r="W140" s="234">
        <v>64.099999999999994</v>
      </c>
      <c r="X140" s="234">
        <v>64.099999999999994</v>
      </c>
      <c r="Y140" s="278">
        <f t="shared" si="631"/>
        <v>100</v>
      </c>
      <c r="Z140" s="234">
        <v>661.3</v>
      </c>
      <c r="AA140" s="234"/>
      <c r="AB140" s="278">
        <f t="shared" si="617"/>
        <v>0</v>
      </c>
      <c r="AC140" s="234">
        <v>173.2</v>
      </c>
      <c r="AD140" s="234"/>
      <c r="AE140" s="263">
        <f t="shared" ref="AE140" si="637">AD140/AC140</f>
        <v>0</v>
      </c>
      <c r="AF140" s="234">
        <v>173.2</v>
      </c>
      <c r="AG140" s="234"/>
      <c r="AH140" s="278">
        <f t="shared" si="621"/>
        <v>0</v>
      </c>
      <c r="AI140" s="234">
        <v>173.2</v>
      </c>
      <c r="AJ140" s="234">
        <v>0</v>
      </c>
      <c r="AK140" s="263">
        <f t="shared" si="623"/>
        <v>0</v>
      </c>
      <c r="AL140" s="234">
        <v>173.2</v>
      </c>
      <c r="AM140" s="234">
        <v>0</v>
      </c>
      <c r="AN140" s="227">
        <f t="shared" ref="AN140" si="638">AM140/AL140</f>
        <v>0</v>
      </c>
      <c r="AO140" s="234">
        <v>173.2</v>
      </c>
      <c r="AP140" s="234"/>
      <c r="AQ140" s="278">
        <f t="shared" si="634"/>
        <v>0</v>
      </c>
      <c r="AR140" s="393" t="s">
        <v>500</v>
      </c>
      <c r="AS140" s="168"/>
    </row>
    <row r="141" spans="1:45" ht="114.75" customHeight="1" thickBot="1">
      <c r="A141" s="555"/>
      <c r="B141" s="558"/>
      <c r="C141" s="558"/>
      <c r="D141" s="257" t="s">
        <v>284</v>
      </c>
      <c r="E141" s="234">
        <f t="shared" si="635"/>
        <v>0</v>
      </c>
      <c r="F141" s="234">
        <f t="shared" si="636"/>
        <v>0</v>
      </c>
      <c r="G141" s="263" t="e">
        <f t="shared" si="626"/>
        <v>#DIV/0!</v>
      </c>
      <c r="H141" s="234"/>
      <c r="I141" s="234"/>
      <c r="J141" s="278" t="e">
        <f t="shared" si="615"/>
        <v>#DIV/0!</v>
      </c>
      <c r="K141" s="234"/>
      <c r="L141" s="234"/>
      <c r="M141" s="278" t="e">
        <f t="shared" si="627"/>
        <v>#DIV/0!</v>
      </c>
      <c r="N141" s="234"/>
      <c r="O141" s="234"/>
      <c r="P141" s="278" t="e">
        <f t="shared" si="628"/>
        <v>#DIV/0!</v>
      </c>
      <c r="Q141" s="234"/>
      <c r="R141" s="234"/>
      <c r="S141" s="278" t="e">
        <f t="shared" si="629"/>
        <v>#DIV/0!</v>
      </c>
      <c r="T141" s="234"/>
      <c r="U141" s="234"/>
      <c r="V141" s="278" t="e">
        <f t="shared" si="630"/>
        <v>#DIV/0!</v>
      </c>
      <c r="W141" s="234"/>
      <c r="X141" s="234"/>
      <c r="Y141" s="278" t="e">
        <f t="shared" si="631"/>
        <v>#DIV/0!</v>
      </c>
      <c r="Z141" s="234"/>
      <c r="AA141" s="234"/>
      <c r="AB141" s="278" t="e">
        <f t="shared" si="617"/>
        <v>#DIV/0!</v>
      </c>
      <c r="AC141" s="234"/>
      <c r="AD141" s="234"/>
      <c r="AE141" s="278" t="e">
        <f t="shared" si="632"/>
        <v>#DIV/0!</v>
      </c>
      <c r="AF141" s="234"/>
      <c r="AG141" s="234"/>
      <c r="AH141" s="278" t="e">
        <f t="shared" si="621"/>
        <v>#DIV/0!</v>
      </c>
      <c r="AI141" s="234"/>
      <c r="AJ141" s="234"/>
      <c r="AK141" s="227" t="e">
        <f t="shared" si="623"/>
        <v>#DIV/0!</v>
      </c>
      <c r="AL141" s="234"/>
      <c r="AM141" s="234"/>
      <c r="AN141" s="278" t="e">
        <f t="shared" ref="AN141:AN144" si="639">AM141/AL141*100</f>
        <v>#DIV/0!</v>
      </c>
      <c r="AO141" s="234"/>
      <c r="AP141" s="234"/>
      <c r="AQ141" s="278" t="e">
        <f t="shared" si="634"/>
        <v>#DIV/0!</v>
      </c>
      <c r="AR141" s="243"/>
      <c r="AS141" s="168"/>
    </row>
    <row r="142" spans="1:45" ht="114.75" customHeight="1">
      <c r="A142" s="555"/>
      <c r="B142" s="558"/>
      <c r="C142" s="558"/>
      <c r="D142" s="257" t="s">
        <v>292</v>
      </c>
      <c r="E142" s="274">
        <f t="shared" si="635"/>
        <v>0</v>
      </c>
      <c r="F142" s="274">
        <f t="shared" si="636"/>
        <v>0</v>
      </c>
      <c r="G142" s="263" t="e">
        <f t="shared" si="626"/>
        <v>#DIV/0!</v>
      </c>
      <c r="H142" s="234"/>
      <c r="I142" s="234"/>
      <c r="J142" s="278" t="e">
        <f t="shared" si="615"/>
        <v>#DIV/0!</v>
      </c>
      <c r="K142" s="234"/>
      <c r="L142" s="234"/>
      <c r="M142" s="278" t="e">
        <f t="shared" si="627"/>
        <v>#DIV/0!</v>
      </c>
      <c r="N142" s="234"/>
      <c r="O142" s="234"/>
      <c r="P142" s="278" t="e">
        <f t="shared" si="628"/>
        <v>#DIV/0!</v>
      </c>
      <c r="Q142" s="234"/>
      <c r="R142" s="234"/>
      <c r="S142" s="278" t="e">
        <f t="shared" si="629"/>
        <v>#DIV/0!</v>
      </c>
      <c r="T142" s="234"/>
      <c r="U142" s="234"/>
      <c r="V142" s="278" t="e">
        <f t="shared" si="630"/>
        <v>#DIV/0!</v>
      </c>
      <c r="W142" s="234"/>
      <c r="X142" s="234"/>
      <c r="Y142" s="278" t="e">
        <f t="shared" si="631"/>
        <v>#DIV/0!</v>
      </c>
      <c r="Z142" s="234"/>
      <c r="AA142" s="234"/>
      <c r="AB142" s="278" t="e">
        <f t="shared" si="617"/>
        <v>#DIV/0!</v>
      </c>
      <c r="AC142" s="234"/>
      <c r="AD142" s="234"/>
      <c r="AE142" s="278" t="e">
        <f t="shared" si="632"/>
        <v>#DIV/0!</v>
      </c>
      <c r="AF142" s="234"/>
      <c r="AG142" s="234"/>
      <c r="AH142" s="278" t="e">
        <f t="shared" si="621"/>
        <v>#DIV/0!</v>
      </c>
      <c r="AI142" s="234"/>
      <c r="AJ142" s="234"/>
      <c r="AK142" s="227" t="e">
        <f t="shared" si="623"/>
        <v>#DIV/0!</v>
      </c>
      <c r="AL142" s="234"/>
      <c r="AM142" s="234"/>
      <c r="AN142" s="278" t="e">
        <f t="shared" si="639"/>
        <v>#DIV/0!</v>
      </c>
      <c r="AO142" s="234"/>
      <c r="AP142" s="234"/>
      <c r="AQ142" s="278" t="e">
        <f t="shared" si="634"/>
        <v>#DIV/0!</v>
      </c>
      <c r="AR142" s="243"/>
      <c r="AS142" s="168"/>
    </row>
    <row r="143" spans="1:45" ht="114.75" customHeight="1">
      <c r="A143" s="555"/>
      <c r="B143" s="558"/>
      <c r="C143" s="558"/>
      <c r="D143" s="257" t="s">
        <v>285</v>
      </c>
      <c r="E143" s="234">
        <f t="shared" si="635"/>
        <v>0</v>
      </c>
      <c r="F143" s="234">
        <f t="shared" si="636"/>
        <v>0</v>
      </c>
      <c r="G143" s="263" t="e">
        <f t="shared" si="626"/>
        <v>#DIV/0!</v>
      </c>
      <c r="H143" s="234"/>
      <c r="I143" s="234"/>
      <c r="J143" s="278" t="e">
        <f t="shared" si="615"/>
        <v>#DIV/0!</v>
      </c>
      <c r="K143" s="234"/>
      <c r="L143" s="234"/>
      <c r="M143" s="278" t="e">
        <f t="shared" si="627"/>
        <v>#DIV/0!</v>
      </c>
      <c r="N143" s="234"/>
      <c r="O143" s="234"/>
      <c r="P143" s="278" t="e">
        <f t="shared" si="628"/>
        <v>#DIV/0!</v>
      </c>
      <c r="Q143" s="234"/>
      <c r="R143" s="234"/>
      <c r="S143" s="278" t="e">
        <f t="shared" si="629"/>
        <v>#DIV/0!</v>
      </c>
      <c r="T143" s="234"/>
      <c r="U143" s="234"/>
      <c r="V143" s="278" t="e">
        <f t="shared" si="630"/>
        <v>#DIV/0!</v>
      </c>
      <c r="W143" s="234"/>
      <c r="X143" s="234"/>
      <c r="Y143" s="278" t="e">
        <f t="shared" si="631"/>
        <v>#DIV/0!</v>
      </c>
      <c r="Z143" s="234"/>
      <c r="AA143" s="234"/>
      <c r="AB143" s="278" t="e">
        <f t="shared" si="617"/>
        <v>#DIV/0!</v>
      </c>
      <c r="AC143" s="234"/>
      <c r="AD143" s="234"/>
      <c r="AE143" s="278" t="e">
        <f t="shared" si="632"/>
        <v>#DIV/0!</v>
      </c>
      <c r="AF143" s="234"/>
      <c r="AG143" s="234"/>
      <c r="AH143" s="278" t="e">
        <f t="shared" si="621"/>
        <v>#DIV/0!</v>
      </c>
      <c r="AI143" s="234"/>
      <c r="AJ143" s="234"/>
      <c r="AK143" s="227" t="e">
        <f t="shared" si="623"/>
        <v>#DIV/0!</v>
      </c>
      <c r="AL143" s="234"/>
      <c r="AM143" s="234"/>
      <c r="AN143" s="278" t="e">
        <f t="shared" si="639"/>
        <v>#DIV/0!</v>
      </c>
      <c r="AO143" s="234"/>
      <c r="AP143" s="234"/>
      <c r="AQ143" s="278" t="e">
        <f t="shared" si="634"/>
        <v>#DIV/0!</v>
      </c>
      <c r="AR143" s="243"/>
      <c r="AS143" s="168"/>
    </row>
    <row r="144" spans="1:45" ht="114.75" customHeight="1" thickBot="1">
      <c r="A144" s="556"/>
      <c r="B144" s="559"/>
      <c r="C144" s="559"/>
      <c r="D144" s="258" t="s">
        <v>43</v>
      </c>
      <c r="E144" s="272">
        <f t="shared" si="635"/>
        <v>0</v>
      </c>
      <c r="F144" s="272">
        <f t="shared" si="636"/>
        <v>0</v>
      </c>
      <c r="G144" s="305" t="e">
        <f t="shared" si="626"/>
        <v>#DIV/0!</v>
      </c>
      <c r="H144" s="272"/>
      <c r="I144" s="272"/>
      <c r="J144" s="283" t="e">
        <f t="shared" si="615"/>
        <v>#DIV/0!</v>
      </c>
      <c r="K144" s="272"/>
      <c r="L144" s="272"/>
      <c r="M144" s="283" t="e">
        <f t="shared" si="627"/>
        <v>#DIV/0!</v>
      </c>
      <c r="N144" s="272"/>
      <c r="O144" s="272"/>
      <c r="P144" s="283" t="e">
        <f t="shared" si="628"/>
        <v>#DIV/0!</v>
      </c>
      <c r="Q144" s="272"/>
      <c r="R144" s="272"/>
      <c r="S144" s="283" t="e">
        <f t="shared" si="629"/>
        <v>#DIV/0!</v>
      </c>
      <c r="T144" s="272"/>
      <c r="U144" s="272"/>
      <c r="V144" s="283" t="e">
        <f t="shared" si="630"/>
        <v>#DIV/0!</v>
      </c>
      <c r="W144" s="272"/>
      <c r="X144" s="272"/>
      <c r="Y144" s="283" t="e">
        <f t="shared" si="631"/>
        <v>#DIV/0!</v>
      </c>
      <c r="Z144" s="272"/>
      <c r="AA144" s="272"/>
      <c r="AB144" s="283" t="e">
        <f t="shared" si="617"/>
        <v>#DIV/0!</v>
      </c>
      <c r="AC144" s="272"/>
      <c r="AD144" s="272"/>
      <c r="AE144" s="283" t="e">
        <f t="shared" si="632"/>
        <v>#DIV/0!</v>
      </c>
      <c r="AF144" s="272"/>
      <c r="AG144" s="272"/>
      <c r="AH144" s="283" t="e">
        <f t="shared" si="621"/>
        <v>#DIV/0!</v>
      </c>
      <c r="AI144" s="272"/>
      <c r="AJ144" s="272"/>
      <c r="AK144" s="282" t="e">
        <f t="shared" si="623"/>
        <v>#DIV/0!</v>
      </c>
      <c r="AL144" s="272"/>
      <c r="AM144" s="272"/>
      <c r="AN144" s="283" t="e">
        <f t="shared" si="639"/>
        <v>#DIV/0!</v>
      </c>
      <c r="AO144" s="272"/>
      <c r="AP144" s="272"/>
      <c r="AQ144" s="283" t="e">
        <f t="shared" si="634"/>
        <v>#DIV/0!</v>
      </c>
      <c r="AR144" s="248"/>
      <c r="AS144" s="169"/>
    </row>
    <row r="145" spans="1:45" ht="44.25" customHeight="1">
      <c r="A145" s="554" t="s">
        <v>312</v>
      </c>
      <c r="B145" s="557" t="s">
        <v>457</v>
      </c>
      <c r="C145" s="557"/>
      <c r="D145" s="300" t="s">
        <v>41</v>
      </c>
      <c r="E145" s="274">
        <f>H145+K145+N145+Q145+T145+W145+Z145+AC145+AF145+AI145+AL145+AO145</f>
        <v>2200</v>
      </c>
      <c r="F145" s="274">
        <f>I145+L145+O145+R145+U145+X145+AA145+AD145+AG145+AJ145+AM145+AP145</f>
        <v>2200</v>
      </c>
      <c r="G145" s="275">
        <f>F145/E145</f>
        <v>1</v>
      </c>
      <c r="H145" s="274">
        <f>H146+H147+H148+H149+H150+H151</f>
        <v>0</v>
      </c>
      <c r="I145" s="274">
        <f>I146+I147+I148+I149+I150+I151</f>
        <v>0</v>
      </c>
      <c r="J145" s="276" t="e">
        <f t="shared" si="487"/>
        <v>#DIV/0!</v>
      </c>
      <c r="K145" s="274">
        <f>K146+K147+K148+K149+K150+K151</f>
        <v>0</v>
      </c>
      <c r="L145" s="274">
        <f>L146+L147+L148+L149+L150+L151</f>
        <v>0</v>
      </c>
      <c r="M145" s="276" t="e">
        <f>L145/K145*100</f>
        <v>#DIV/0!</v>
      </c>
      <c r="N145" s="274">
        <f>N146+N147+N148+N149+N150+N151</f>
        <v>0</v>
      </c>
      <c r="O145" s="274">
        <f>O146+O147+O148+O149+O150+O151</f>
        <v>0</v>
      </c>
      <c r="P145" s="276" t="e">
        <f>O145/N145*100</f>
        <v>#DIV/0!</v>
      </c>
      <c r="Q145" s="274">
        <f>Q146+Q147+Q148+Q149+Q150+Q151</f>
        <v>0</v>
      </c>
      <c r="R145" s="274">
        <f>R146+R147+R148+R149+R150+R151</f>
        <v>0</v>
      </c>
      <c r="S145" s="276" t="e">
        <f>R145/Q145*100</f>
        <v>#DIV/0!</v>
      </c>
      <c r="T145" s="274">
        <f>T146+T147+T148+T149+T150+T151</f>
        <v>2200</v>
      </c>
      <c r="U145" s="274">
        <f>U146+U147+U148+U149+U150+U151</f>
        <v>2200</v>
      </c>
      <c r="V145" s="263">
        <f>U145/T145</f>
        <v>1</v>
      </c>
      <c r="W145" s="274">
        <f>W146+W147+W148+W149+W150+W151</f>
        <v>0</v>
      </c>
      <c r="X145" s="274">
        <f>X146+X147+X148+X149+X150+X151</f>
        <v>0</v>
      </c>
      <c r="Y145" s="276" t="e">
        <f>X145/W145*100</f>
        <v>#DIV/0!</v>
      </c>
      <c r="Z145" s="274">
        <f t="shared" ref="Z145" si="640">Z146+Z147+Z148+Z149+Z150+Z151</f>
        <v>0</v>
      </c>
      <c r="AA145" s="274">
        <f t="shared" ref="AA145" si="641">AA146+AA147+AA148+AA149+AA150+AA151</f>
        <v>0</v>
      </c>
      <c r="AB145" s="276" t="e">
        <f t="shared" si="551"/>
        <v>#DIV/0!</v>
      </c>
      <c r="AC145" s="274">
        <f t="shared" ref="AC145" si="642">AC146+AC147+AC148+AC149+AC150+AC151</f>
        <v>0</v>
      </c>
      <c r="AD145" s="274">
        <f t="shared" ref="AD145" si="643">AD146+AD147+AD148+AD149+AD150+AD151</f>
        <v>0</v>
      </c>
      <c r="AE145" s="276" t="e">
        <f t="shared" si="580"/>
        <v>#DIV/0!</v>
      </c>
      <c r="AF145" s="274">
        <f t="shared" ref="AF145" si="644">AF146+AF147+AF148+AF149+AF150+AF151</f>
        <v>0</v>
      </c>
      <c r="AG145" s="274">
        <f t="shared" ref="AG145" si="645">AG146+AG147+AG148+AG149+AG150+AG151</f>
        <v>0</v>
      </c>
      <c r="AH145" s="276" t="e">
        <f t="shared" si="581"/>
        <v>#DIV/0!</v>
      </c>
      <c r="AI145" s="274">
        <f t="shared" ref="AI145" si="646">AI146+AI147+AI148+AI149+AI150+AI151</f>
        <v>0</v>
      </c>
      <c r="AJ145" s="274">
        <f t="shared" ref="AJ145" si="647">AJ146+AJ147+AJ148+AJ149+AJ150+AJ151</f>
        <v>0</v>
      </c>
      <c r="AK145" s="262" t="e">
        <f t="shared" si="612"/>
        <v>#DIV/0!</v>
      </c>
      <c r="AL145" s="274">
        <f t="shared" ref="AL145" si="648">AL146+AL147+AL148+AL149+AL150+AL151</f>
        <v>0</v>
      </c>
      <c r="AM145" s="274">
        <f t="shared" ref="AM145" si="649">AM146+AM147+AM148+AM149+AM150+AM151</f>
        <v>0</v>
      </c>
      <c r="AN145" s="262" t="e">
        <f t="shared" ref="AN145" si="650">AM145/AL145</f>
        <v>#DIV/0!</v>
      </c>
      <c r="AO145" s="274">
        <f>AO146+AO147+AO148+AO149+AO150+AO151</f>
        <v>0</v>
      </c>
      <c r="AP145" s="274">
        <f>AP146+AP147+AP148+AP149+AP150+AP151</f>
        <v>0</v>
      </c>
      <c r="AQ145" s="276" t="e">
        <f>AP145/AO145*100</f>
        <v>#DIV/0!</v>
      </c>
      <c r="AR145" s="298" t="s">
        <v>515</v>
      </c>
      <c r="AS145" s="167"/>
    </row>
    <row r="146" spans="1:45" ht="114.75" customHeight="1">
      <c r="A146" s="555"/>
      <c r="B146" s="558"/>
      <c r="C146" s="558"/>
      <c r="D146" s="253" t="s">
        <v>37</v>
      </c>
      <c r="E146" s="234">
        <f>H146+K146+N146+Q146+T146+W146+Z146+AC146+AF146+AI146+AL146+AO146</f>
        <v>0</v>
      </c>
      <c r="F146" s="234">
        <f>I146+L146+O146+R146+U146+X146+AA146+AD146+AG146+AJ146+AM146+AP146</f>
        <v>0</v>
      </c>
      <c r="G146" s="227" t="e">
        <f t="shared" ref="G146:G151" si="651">F146/E146</f>
        <v>#DIV/0!</v>
      </c>
      <c r="H146" s="234"/>
      <c r="I146" s="234"/>
      <c r="J146" s="278" t="e">
        <f t="shared" si="487"/>
        <v>#DIV/0!</v>
      </c>
      <c r="K146" s="234"/>
      <c r="L146" s="234"/>
      <c r="M146" s="278" t="e">
        <f t="shared" ref="M146:M151" si="652">L146/K146*100</f>
        <v>#DIV/0!</v>
      </c>
      <c r="N146" s="234"/>
      <c r="O146" s="234"/>
      <c r="P146" s="278" t="e">
        <f t="shared" ref="P146:P151" si="653">O146/N146*100</f>
        <v>#DIV/0!</v>
      </c>
      <c r="Q146" s="234"/>
      <c r="R146" s="234"/>
      <c r="S146" s="278" t="e">
        <f t="shared" ref="S146:S151" si="654">R146/Q146*100</f>
        <v>#DIV/0!</v>
      </c>
      <c r="T146" s="234"/>
      <c r="U146" s="234"/>
      <c r="V146" s="278" t="e">
        <f t="shared" ref="V146:V151" si="655">U146/T146*100</f>
        <v>#DIV/0!</v>
      </c>
      <c r="W146" s="234"/>
      <c r="X146" s="234"/>
      <c r="Y146" s="278" t="e">
        <f t="shared" ref="Y146:Y151" si="656">X146/W146*100</f>
        <v>#DIV/0!</v>
      </c>
      <c r="Z146" s="234"/>
      <c r="AA146" s="234"/>
      <c r="AB146" s="278" t="e">
        <f t="shared" si="551"/>
        <v>#DIV/0!</v>
      </c>
      <c r="AC146" s="234"/>
      <c r="AD146" s="234"/>
      <c r="AE146" s="278" t="e">
        <f t="shared" si="580"/>
        <v>#DIV/0!</v>
      </c>
      <c r="AF146" s="234"/>
      <c r="AG146" s="234"/>
      <c r="AH146" s="278" t="e">
        <f t="shared" si="581"/>
        <v>#DIV/0!</v>
      </c>
      <c r="AI146" s="234"/>
      <c r="AJ146" s="234"/>
      <c r="AK146" s="227" t="e">
        <f t="shared" ref="AK146:AK166" si="657">AJ146/AI146</f>
        <v>#DIV/0!</v>
      </c>
      <c r="AL146" s="234"/>
      <c r="AM146" s="234"/>
      <c r="AN146" s="278" t="e">
        <f t="shared" si="582"/>
        <v>#DIV/0!</v>
      </c>
      <c r="AO146" s="234"/>
      <c r="AP146" s="234"/>
      <c r="AQ146" s="278" t="e">
        <f t="shared" ref="AQ146:AQ151" si="658">AP146/AO146*100</f>
        <v>#DIV/0!</v>
      </c>
      <c r="AR146" s="243"/>
      <c r="AS146" s="168"/>
    </row>
    <row r="147" spans="1:45" ht="114.75" customHeight="1">
      <c r="A147" s="555"/>
      <c r="B147" s="558"/>
      <c r="C147" s="558"/>
      <c r="D147" s="257" t="s">
        <v>2</v>
      </c>
      <c r="E147" s="234">
        <f t="shared" ref="E147:E151" si="659">H147+K147+N147+Q147+T147+W147+Z147+AC147+AF147+AI147+AL147+AO147</f>
        <v>2200</v>
      </c>
      <c r="F147" s="234">
        <f t="shared" ref="F147:F151" si="660">I147+L147+O147+R147+U147+X147+AA147+AD147+AG147+AJ147+AM147+AP147</f>
        <v>2200</v>
      </c>
      <c r="G147" s="263">
        <f t="shared" ref="G147" si="661">F147/E147</f>
        <v>1</v>
      </c>
      <c r="H147" s="234"/>
      <c r="I147" s="234"/>
      <c r="J147" s="278" t="e">
        <f t="shared" ref="J147" si="662">I147/H147*100</f>
        <v>#DIV/0!</v>
      </c>
      <c r="K147" s="234"/>
      <c r="L147" s="234"/>
      <c r="M147" s="278" t="e">
        <f t="shared" ref="M147" si="663">L147/K147*100</f>
        <v>#DIV/0!</v>
      </c>
      <c r="N147" s="234">
        <v>0</v>
      </c>
      <c r="O147" s="234"/>
      <c r="P147" s="278" t="e">
        <f t="shared" ref="P147" si="664">O147/N147*100</f>
        <v>#DIV/0!</v>
      </c>
      <c r="Q147" s="234"/>
      <c r="R147" s="234"/>
      <c r="S147" s="278" t="e">
        <f t="shared" ref="S147" si="665">R147/Q147*100</f>
        <v>#DIV/0!</v>
      </c>
      <c r="T147" s="234">
        <v>2200</v>
      </c>
      <c r="U147" s="234">
        <v>2200</v>
      </c>
      <c r="V147" s="263">
        <f>U147/T147</f>
        <v>1</v>
      </c>
      <c r="W147" s="234">
        <v>0</v>
      </c>
      <c r="X147" s="234"/>
      <c r="Y147" s="278" t="e">
        <f t="shared" ref="Y147" si="666">X147/W147*100</f>
        <v>#DIV/0!</v>
      </c>
      <c r="Z147" s="234"/>
      <c r="AA147" s="234"/>
      <c r="AB147" s="278" t="e">
        <f t="shared" ref="AB147" si="667">AA147/Z147*100</f>
        <v>#DIV/0!</v>
      </c>
      <c r="AC147" s="234"/>
      <c r="AD147" s="234"/>
      <c r="AE147" s="278" t="e">
        <f t="shared" ref="AE147" si="668">AD147/AC147*100</f>
        <v>#DIV/0!</v>
      </c>
      <c r="AF147" s="234"/>
      <c r="AG147" s="234"/>
      <c r="AH147" s="278" t="e">
        <f t="shared" ref="AH147" si="669">AG147/AF147*100</f>
        <v>#DIV/0!</v>
      </c>
      <c r="AI147" s="234"/>
      <c r="AJ147" s="234"/>
      <c r="AK147" s="227" t="e">
        <f t="shared" ref="AK147" si="670">AJ147/AI147</f>
        <v>#DIV/0!</v>
      </c>
      <c r="AL147" s="234"/>
      <c r="AM147" s="234"/>
      <c r="AN147" s="278" t="e">
        <f t="shared" ref="AN147" si="671">AM147/AL147*100</f>
        <v>#DIV/0!</v>
      </c>
      <c r="AO147" s="234"/>
      <c r="AP147" s="234"/>
      <c r="AQ147" s="278" t="e">
        <f t="shared" ref="AQ147" si="672">AP147/AO147*100</f>
        <v>#DIV/0!</v>
      </c>
      <c r="AR147" s="243" t="s">
        <v>478</v>
      </c>
      <c r="AS147" s="168"/>
    </row>
    <row r="148" spans="1:45" ht="114.75" customHeight="1" thickBot="1">
      <c r="A148" s="555"/>
      <c r="B148" s="558"/>
      <c r="C148" s="558"/>
      <c r="D148" s="257" t="s">
        <v>284</v>
      </c>
      <c r="E148" s="234">
        <f t="shared" si="659"/>
        <v>0</v>
      </c>
      <c r="F148" s="234">
        <f t="shared" si="660"/>
        <v>0</v>
      </c>
      <c r="G148" s="263" t="e">
        <f t="shared" si="651"/>
        <v>#DIV/0!</v>
      </c>
      <c r="H148" s="234"/>
      <c r="I148" s="234"/>
      <c r="J148" s="278" t="e">
        <f t="shared" si="487"/>
        <v>#DIV/0!</v>
      </c>
      <c r="K148" s="234"/>
      <c r="L148" s="234"/>
      <c r="M148" s="278" t="e">
        <f t="shared" si="652"/>
        <v>#DIV/0!</v>
      </c>
      <c r="N148" s="234">
        <v>0</v>
      </c>
      <c r="O148" s="234"/>
      <c r="P148" s="278" t="e">
        <f t="shared" si="653"/>
        <v>#DIV/0!</v>
      </c>
      <c r="Q148" s="234">
        <v>0</v>
      </c>
      <c r="R148" s="234"/>
      <c r="S148" s="278" t="e">
        <f t="shared" si="654"/>
        <v>#DIV/0!</v>
      </c>
      <c r="T148" s="234">
        <v>0</v>
      </c>
      <c r="U148" s="234"/>
      <c r="V148" s="278" t="e">
        <f t="shared" si="655"/>
        <v>#DIV/0!</v>
      </c>
      <c r="W148" s="234">
        <v>0</v>
      </c>
      <c r="X148" s="234"/>
      <c r="Y148" s="278" t="e">
        <f t="shared" si="656"/>
        <v>#DIV/0!</v>
      </c>
      <c r="Z148" s="234"/>
      <c r="AA148" s="234"/>
      <c r="AB148" s="278" t="e">
        <f t="shared" si="551"/>
        <v>#DIV/0!</v>
      </c>
      <c r="AC148" s="234"/>
      <c r="AD148" s="234"/>
      <c r="AE148" s="278" t="e">
        <f t="shared" si="580"/>
        <v>#DIV/0!</v>
      </c>
      <c r="AF148" s="234"/>
      <c r="AG148" s="234"/>
      <c r="AH148" s="278" t="e">
        <f t="shared" si="581"/>
        <v>#DIV/0!</v>
      </c>
      <c r="AI148" s="234"/>
      <c r="AJ148" s="234"/>
      <c r="AK148" s="227" t="e">
        <f t="shared" si="657"/>
        <v>#DIV/0!</v>
      </c>
      <c r="AL148" s="234"/>
      <c r="AM148" s="234"/>
      <c r="AN148" s="278" t="e">
        <f t="shared" si="582"/>
        <v>#DIV/0!</v>
      </c>
      <c r="AO148" s="234"/>
      <c r="AP148" s="234"/>
      <c r="AQ148" s="278" t="e">
        <f t="shared" si="658"/>
        <v>#DIV/0!</v>
      </c>
      <c r="AR148" s="243"/>
      <c r="AS148" s="168"/>
    </row>
    <row r="149" spans="1:45" ht="272.25" customHeight="1">
      <c r="A149" s="555"/>
      <c r="B149" s="558"/>
      <c r="C149" s="558"/>
      <c r="D149" s="257" t="s">
        <v>292</v>
      </c>
      <c r="E149" s="274">
        <f t="shared" si="659"/>
        <v>0</v>
      </c>
      <c r="F149" s="274">
        <f t="shared" si="660"/>
        <v>0</v>
      </c>
      <c r="G149" s="263" t="e">
        <f t="shared" si="651"/>
        <v>#DIV/0!</v>
      </c>
      <c r="H149" s="234"/>
      <c r="I149" s="234"/>
      <c r="J149" s="278" t="e">
        <f t="shared" si="487"/>
        <v>#DIV/0!</v>
      </c>
      <c r="K149" s="234"/>
      <c r="L149" s="234"/>
      <c r="M149" s="278" t="e">
        <f t="shared" si="652"/>
        <v>#DIV/0!</v>
      </c>
      <c r="N149" s="234"/>
      <c r="O149" s="234"/>
      <c r="P149" s="278" t="e">
        <f t="shared" si="653"/>
        <v>#DIV/0!</v>
      </c>
      <c r="Q149" s="234"/>
      <c r="R149" s="234"/>
      <c r="S149" s="278" t="e">
        <f t="shared" si="654"/>
        <v>#DIV/0!</v>
      </c>
      <c r="T149" s="234"/>
      <c r="U149" s="234"/>
      <c r="V149" s="278" t="e">
        <f t="shared" si="655"/>
        <v>#DIV/0!</v>
      </c>
      <c r="W149" s="234"/>
      <c r="X149" s="234"/>
      <c r="Y149" s="278" t="e">
        <f t="shared" si="656"/>
        <v>#DIV/0!</v>
      </c>
      <c r="Z149" s="234"/>
      <c r="AA149" s="234"/>
      <c r="AB149" s="278" t="e">
        <f t="shared" si="551"/>
        <v>#DIV/0!</v>
      </c>
      <c r="AC149" s="234"/>
      <c r="AD149" s="234"/>
      <c r="AE149" s="278" t="e">
        <f t="shared" si="580"/>
        <v>#DIV/0!</v>
      </c>
      <c r="AF149" s="234"/>
      <c r="AG149" s="234"/>
      <c r="AH149" s="278" t="e">
        <f t="shared" si="581"/>
        <v>#DIV/0!</v>
      </c>
      <c r="AI149" s="234"/>
      <c r="AJ149" s="234"/>
      <c r="AK149" s="227" t="e">
        <f t="shared" si="657"/>
        <v>#DIV/0!</v>
      </c>
      <c r="AL149" s="234"/>
      <c r="AM149" s="234"/>
      <c r="AN149" s="278" t="e">
        <f t="shared" si="582"/>
        <v>#DIV/0!</v>
      </c>
      <c r="AO149" s="234"/>
      <c r="AP149" s="234"/>
      <c r="AQ149" s="278" t="e">
        <f t="shared" si="658"/>
        <v>#DIV/0!</v>
      </c>
      <c r="AR149" s="243"/>
      <c r="AS149" s="168"/>
    </row>
    <row r="150" spans="1:45" ht="114.75" customHeight="1">
      <c r="A150" s="555"/>
      <c r="B150" s="558"/>
      <c r="C150" s="558"/>
      <c r="D150" s="257" t="s">
        <v>285</v>
      </c>
      <c r="E150" s="234">
        <f t="shared" si="659"/>
        <v>0</v>
      </c>
      <c r="F150" s="234">
        <f t="shared" si="660"/>
        <v>0</v>
      </c>
      <c r="G150" s="263" t="e">
        <f t="shared" si="651"/>
        <v>#DIV/0!</v>
      </c>
      <c r="H150" s="234"/>
      <c r="I150" s="234"/>
      <c r="J150" s="278" t="e">
        <f t="shared" si="487"/>
        <v>#DIV/0!</v>
      </c>
      <c r="K150" s="234"/>
      <c r="L150" s="234"/>
      <c r="M150" s="278" t="e">
        <f t="shared" si="652"/>
        <v>#DIV/0!</v>
      </c>
      <c r="N150" s="234"/>
      <c r="O150" s="234"/>
      <c r="P150" s="278" t="e">
        <f t="shared" si="653"/>
        <v>#DIV/0!</v>
      </c>
      <c r="Q150" s="234"/>
      <c r="R150" s="234"/>
      <c r="S150" s="278" t="e">
        <f t="shared" si="654"/>
        <v>#DIV/0!</v>
      </c>
      <c r="T150" s="234"/>
      <c r="U150" s="234"/>
      <c r="V150" s="278" t="e">
        <f t="shared" si="655"/>
        <v>#DIV/0!</v>
      </c>
      <c r="W150" s="234"/>
      <c r="X150" s="234"/>
      <c r="Y150" s="278" t="e">
        <f t="shared" si="656"/>
        <v>#DIV/0!</v>
      </c>
      <c r="Z150" s="234"/>
      <c r="AA150" s="234"/>
      <c r="AB150" s="278" t="e">
        <f t="shared" si="551"/>
        <v>#DIV/0!</v>
      </c>
      <c r="AC150" s="234"/>
      <c r="AD150" s="234"/>
      <c r="AE150" s="278" t="e">
        <f t="shared" si="580"/>
        <v>#DIV/0!</v>
      </c>
      <c r="AF150" s="234"/>
      <c r="AG150" s="234"/>
      <c r="AH150" s="278" t="e">
        <f t="shared" si="581"/>
        <v>#DIV/0!</v>
      </c>
      <c r="AI150" s="234"/>
      <c r="AJ150" s="234"/>
      <c r="AK150" s="227" t="e">
        <f t="shared" si="657"/>
        <v>#DIV/0!</v>
      </c>
      <c r="AL150" s="234"/>
      <c r="AM150" s="234"/>
      <c r="AN150" s="278" t="e">
        <f t="shared" si="582"/>
        <v>#DIV/0!</v>
      </c>
      <c r="AO150" s="234"/>
      <c r="AP150" s="234"/>
      <c r="AQ150" s="278" t="e">
        <f t="shared" si="658"/>
        <v>#DIV/0!</v>
      </c>
      <c r="AR150" s="243"/>
      <c r="AS150" s="168"/>
    </row>
    <row r="151" spans="1:45" ht="114.75" customHeight="1" thickBot="1">
      <c r="A151" s="556"/>
      <c r="B151" s="559"/>
      <c r="C151" s="559"/>
      <c r="D151" s="258" t="s">
        <v>43</v>
      </c>
      <c r="E151" s="272">
        <f t="shared" si="659"/>
        <v>0</v>
      </c>
      <c r="F151" s="272">
        <f t="shared" si="660"/>
        <v>0</v>
      </c>
      <c r="G151" s="305" t="e">
        <f t="shared" si="651"/>
        <v>#DIV/0!</v>
      </c>
      <c r="H151" s="272"/>
      <c r="I151" s="272"/>
      <c r="J151" s="283" t="e">
        <f t="shared" si="487"/>
        <v>#DIV/0!</v>
      </c>
      <c r="K151" s="272"/>
      <c r="L151" s="272"/>
      <c r="M151" s="283" t="e">
        <f t="shared" si="652"/>
        <v>#DIV/0!</v>
      </c>
      <c r="N151" s="272"/>
      <c r="O151" s="272"/>
      <c r="P151" s="283" t="e">
        <f t="shared" si="653"/>
        <v>#DIV/0!</v>
      </c>
      <c r="Q151" s="272"/>
      <c r="R151" s="272"/>
      <c r="S151" s="283" t="e">
        <f t="shared" si="654"/>
        <v>#DIV/0!</v>
      </c>
      <c r="T151" s="272"/>
      <c r="U151" s="272"/>
      <c r="V151" s="283" t="e">
        <f t="shared" si="655"/>
        <v>#DIV/0!</v>
      </c>
      <c r="W151" s="272"/>
      <c r="X151" s="272"/>
      <c r="Y151" s="283" t="e">
        <f t="shared" si="656"/>
        <v>#DIV/0!</v>
      </c>
      <c r="Z151" s="272"/>
      <c r="AA151" s="272"/>
      <c r="AB151" s="283" t="e">
        <f t="shared" si="551"/>
        <v>#DIV/0!</v>
      </c>
      <c r="AC151" s="272"/>
      <c r="AD151" s="272"/>
      <c r="AE151" s="283" t="e">
        <f t="shared" si="580"/>
        <v>#DIV/0!</v>
      </c>
      <c r="AF151" s="272"/>
      <c r="AG151" s="272"/>
      <c r="AH151" s="283" t="e">
        <f t="shared" si="581"/>
        <v>#DIV/0!</v>
      </c>
      <c r="AI151" s="272"/>
      <c r="AJ151" s="272"/>
      <c r="AK151" s="282" t="e">
        <f t="shared" si="657"/>
        <v>#DIV/0!</v>
      </c>
      <c r="AL151" s="272"/>
      <c r="AM151" s="272"/>
      <c r="AN151" s="283" t="e">
        <f t="shared" si="582"/>
        <v>#DIV/0!</v>
      </c>
      <c r="AO151" s="272"/>
      <c r="AP151" s="272"/>
      <c r="AQ151" s="283" t="e">
        <f t="shared" si="658"/>
        <v>#DIV/0!</v>
      </c>
      <c r="AR151" s="248"/>
      <c r="AS151" s="169"/>
    </row>
    <row r="152" spans="1:45" ht="114.75" customHeight="1">
      <c r="A152" s="554" t="s">
        <v>441</v>
      </c>
      <c r="B152" s="557" t="s">
        <v>458</v>
      </c>
      <c r="C152" s="557"/>
      <c r="D152" s="404" t="s">
        <v>41</v>
      </c>
      <c r="E152" s="274">
        <f>H152+K152+N152+Q152+T152+W152+Z152+AC152+AF152+AI152+AL152+AO152</f>
        <v>635</v>
      </c>
      <c r="F152" s="274">
        <f>I152+L152+O152+R152+U152+X152+AA152+AD152+AG152+AJ152+AM152+AP152</f>
        <v>635</v>
      </c>
      <c r="G152" s="262">
        <f>F152/E152</f>
        <v>1</v>
      </c>
      <c r="H152" s="274">
        <f>H153+H154+H155+H156+H157+H158</f>
        <v>0</v>
      </c>
      <c r="I152" s="274">
        <f>I153+I154+I155+I156+I157+I158</f>
        <v>0</v>
      </c>
      <c r="J152" s="276" t="e">
        <f t="shared" si="487"/>
        <v>#DIV/0!</v>
      </c>
      <c r="K152" s="274">
        <f>K153+K154+K155+K156+K157+K158</f>
        <v>635</v>
      </c>
      <c r="L152" s="274">
        <f>L153+L154+L155+L156+L157+L158</f>
        <v>635</v>
      </c>
      <c r="M152" s="262">
        <f>L152/K152</f>
        <v>1</v>
      </c>
      <c r="N152" s="274">
        <f>N153+N154+N155+N156+N157+N158</f>
        <v>0</v>
      </c>
      <c r="O152" s="274">
        <f>O153+O154+O155+O156+O157+O158</f>
        <v>0</v>
      </c>
      <c r="P152" s="276" t="e">
        <f>O152/N152*100</f>
        <v>#DIV/0!</v>
      </c>
      <c r="Q152" s="274">
        <f>Q153+Q154+Q155+Q156+Q157+Q158</f>
        <v>0</v>
      </c>
      <c r="R152" s="274">
        <f>R153+R154+R155+R156+R157+R158</f>
        <v>0</v>
      </c>
      <c r="S152" s="276" t="e">
        <f>R152/Q152*100</f>
        <v>#DIV/0!</v>
      </c>
      <c r="T152" s="274">
        <f>T153+T154+T155+T156+T157+T158</f>
        <v>0</v>
      </c>
      <c r="U152" s="274">
        <f>U153+U154+U155+U156+U157+U158</f>
        <v>0</v>
      </c>
      <c r="V152" s="276" t="e">
        <f>U152/T152*100</f>
        <v>#DIV/0!</v>
      </c>
      <c r="W152" s="274">
        <f>W153+W154+W155+W156+W157+W158</f>
        <v>0</v>
      </c>
      <c r="X152" s="274">
        <f>X153+X154+X155+X156+X157+X158</f>
        <v>0</v>
      </c>
      <c r="Y152" s="276" t="e">
        <f>X152/W152*100</f>
        <v>#DIV/0!</v>
      </c>
      <c r="Z152" s="274">
        <f t="shared" ref="Z152:AA152" si="673">Z153+Z154+Z155+Z156+Z157+Z158</f>
        <v>0</v>
      </c>
      <c r="AA152" s="274">
        <f t="shared" si="673"/>
        <v>0</v>
      </c>
      <c r="AB152" s="276" t="e">
        <f t="shared" si="551"/>
        <v>#DIV/0!</v>
      </c>
      <c r="AC152" s="274">
        <f t="shared" ref="AC152:AD152" si="674">AC153+AC154+AC155+AC156+AC157+AC158</f>
        <v>0</v>
      </c>
      <c r="AD152" s="274">
        <f t="shared" si="674"/>
        <v>0</v>
      </c>
      <c r="AE152" s="276" t="e">
        <f t="shared" si="580"/>
        <v>#DIV/0!</v>
      </c>
      <c r="AF152" s="274">
        <f t="shared" ref="AF152:AG152" si="675">AF153+AF154+AF155+AF156+AF157+AF158</f>
        <v>0</v>
      </c>
      <c r="AG152" s="274">
        <f t="shared" si="675"/>
        <v>0</v>
      </c>
      <c r="AH152" s="276" t="e">
        <f t="shared" si="581"/>
        <v>#DIV/0!</v>
      </c>
      <c r="AI152" s="274">
        <f t="shared" ref="AI152:AJ152" si="676">AI153+AI154+AI155+AI156+AI157+AI158</f>
        <v>0</v>
      </c>
      <c r="AJ152" s="274">
        <f t="shared" si="676"/>
        <v>0</v>
      </c>
      <c r="AK152" s="262" t="e">
        <f t="shared" ref="AK152:AK165" si="677">AJ152/AI152</f>
        <v>#DIV/0!</v>
      </c>
      <c r="AL152" s="274">
        <f t="shared" ref="AL152:AM152" si="678">AL153+AL154+AL155+AL156+AL157+AL158</f>
        <v>0</v>
      </c>
      <c r="AM152" s="274">
        <f t="shared" si="678"/>
        <v>0</v>
      </c>
      <c r="AN152" s="262" t="e">
        <f t="shared" ref="AN152" si="679">AM152/AL152</f>
        <v>#DIV/0!</v>
      </c>
      <c r="AO152" s="274">
        <f>AO153+AO154+AO155+AO156+AO157+AO158</f>
        <v>0</v>
      </c>
      <c r="AP152" s="274">
        <f>AP153+AP154+AP155+AP156+AP157+AP158</f>
        <v>0</v>
      </c>
      <c r="AQ152" s="276" t="e">
        <f>AP152/AO152*100</f>
        <v>#DIV/0!</v>
      </c>
      <c r="AR152" s="298" t="s">
        <v>471</v>
      </c>
      <c r="AS152" s="167"/>
    </row>
    <row r="153" spans="1:45" ht="114.75" customHeight="1">
      <c r="A153" s="555"/>
      <c r="B153" s="558"/>
      <c r="C153" s="558"/>
      <c r="D153" s="405" t="s">
        <v>37</v>
      </c>
      <c r="E153" s="234">
        <f>H153+K153+N153+Q153+T153+W153+Z153+AC153+AF153+AI153+AL153+AO153</f>
        <v>0</v>
      </c>
      <c r="F153" s="234">
        <f>I153+L153+O153+R153+U153+X153+AA153+AD153+AG153+AJ153+AM153+AP153</f>
        <v>0</v>
      </c>
      <c r="G153" s="227" t="e">
        <f t="shared" ref="G153:G158" si="680">F153/E153</f>
        <v>#DIV/0!</v>
      </c>
      <c r="H153" s="234"/>
      <c r="I153" s="234"/>
      <c r="J153" s="278" t="e">
        <f t="shared" si="487"/>
        <v>#DIV/0!</v>
      </c>
      <c r="K153" s="234"/>
      <c r="L153" s="234"/>
      <c r="M153" s="278" t="e">
        <f t="shared" ref="M153" si="681">L153/K153*100</f>
        <v>#DIV/0!</v>
      </c>
      <c r="N153" s="234"/>
      <c r="O153" s="234"/>
      <c r="P153" s="278" t="e">
        <f t="shared" ref="P153:P158" si="682">O153/N153*100</f>
        <v>#DIV/0!</v>
      </c>
      <c r="Q153" s="234"/>
      <c r="R153" s="234"/>
      <c r="S153" s="278" t="e">
        <f t="shared" ref="S153:S158" si="683">R153/Q153*100</f>
        <v>#DIV/0!</v>
      </c>
      <c r="T153" s="234"/>
      <c r="U153" s="234"/>
      <c r="V153" s="278" t="e">
        <f t="shared" ref="V153:V158" si="684">U153/T153*100</f>
        <v>#DIV/0!</v>
      </c>
      <c r="W153" s="234"/>
      <c r="X153" s="234"/>
      <c r="Y153" s="278" t="e">
        <f t="shared" ref="Y153:Y158" si="685">X153/W153*100</f>
        <v>#DIV/0!</v>
      </c>
      <c r="Z153" s="234"/>
      <c r="AA153" s="234"/>
      <c r="AB153" s="278" t="e">
        <f t="shared" si="551"/>
        <v>#DIV/0!</v>
      </c>
      <c r="AC153" s="234"/>
      <c r="AD153" s="234"/>
      <c r="AE153" s="278" t="e">
        <f t="shared" si="580"/>
        <v>#DIV/0!</v>
      </c>
      <c r="AF153" s="234"/>
      <c r="AG153" s="234"/>
      <c r="AH153" s="278" t="e">
        <f t="shared" si="581"/>
        <v>#DIV/0!</v>
      </c>
      <c r="AI153" s="234"/>
      <c r="AJ153" s="234"/>
      <c r="AK153" s="227" t="e">
        <f t="shared" si="677"/>
        <v>#DIV/0!</v>
      </c>
      <c r="AL153" s="234"/>
      <c r="AM153" s="234"/>
      <c r="AN153" s="278" t="e">
        <f t="shared" ref="AN153:AN158" si="686">AM153/AL153*100</f>
        <v>#DIV/0!</v>
      </c>
      <c r="AO153" s="234"/>
      <c r="AP153" s="234"/>
      <c r="AQ153" s="278" t="e">
        <f t="shared" ref="AQ153:AQ158" si="687">AP153/AO153*100</f>
        <v>#DIV/0!</v>
      </c>
      <c r="AR153" s="243"/>
      <c r="AS153" s="168"/>
    </row>
    <row r="154" spans="1:45" ht="185.25" customHeight="1">
      <c r="A154" s="555"/>
      <c r="B154" s="558"/>
      <c r="C154" s="558"/>
      <c r="D154" s="403" t="s">
        <v>2</v>
      </c>
      <c r="E154" s="234">
        <f t="shared" ref="E154:E158" si="688">H154+K154+N154+Q154+T154+W154+Z154+AC154+AF154+AI154+AL154+AO154</f>
        <v>635</v>
      </c>
      <c r="F154" s="234">
        <f t="shared" ref="F154:F158" si="689">I154+L154+O154+R154+U154+X154+AA154+AD154+AG154+AJ154+AM154+AP154</f>
        <v>635</v>
      </c>
      <c r="G154" s="263">
        <f t="shared" si="680"/>
        <v>1</v>
      </c>
      <c r="H154" s="234">
        <v>0</v>
      </c>
      <c r="I154" s="234"/>
      <c r="J154" s="278" t="e">
        <f t="shared" si="487"/>
        <v>#DIV/0!</v>
      </c>
      <c r="K154" s="234">
        <v>635</v>
      </c>
      <c r="L154" s="234">
        <v>635</v>
      </c>
      <c r="M154" s="263">
        <f>L154/K154</f>
        <v>1</v>
      </c>
      <c r="N154" s="234">
        <v>0</v>
      </c>
      <c r="O154" s="234"/>
      <c r="P154" s="278" t="e">
        <f t="shared" si="682"/>
        <v>#DIV/0!</v>
      </c>
      <c r="Q154" s="234">
        <v>0</v>
      </c>
      <c r="R154" s="234"/>
      <c r="S154" s="278" t="e">
        <f t="shared" si="683"/>
        <v>#DIV/0!</v>
      </c>
      <c r="T154" s="234">
        <v>0</v>
      </c>
      <c r="U154" s="234"/>
      <c r="V154" s="278" t="e">
        <f t="shared" si="684"/>
        <v>#DIV/0!</v>
      </c>
      <c r="W154" s="234">
        <v>0</v>
      </c>
      <c r="X154" s="234"/>
      <c r="Y154" s="278" t="e">
        <f t="shared" si="685"/>
        <v>#DIV/0!</v>
      </c>
      <c r="Z154" s="234"/>
      <c r="AA154" s="234"/>
      <c r="AB154" s="278" t="e">
        <f t="shared" si="551"/>
        <v>#DIV/0!</v>
      </c>
      <c r="AC154" s="234"/>
      <c r="AD154" s="234"/>
      <c r="AE154" s="278" t="e">
        <f t="shared" si="580"/>
        <v>#DIV/0!</v>
      </c>
      <c r="AF154" s="234"/>
      <c r="AG154" s="234"/>
      <c r="AH154" s="278" t="e">
        <f t="shared" si="581"/>
        <v>#DIV/0!</v>
      </c>
      <c r="AI154" s="234"/>
      <c r="AJ154" s="234"/>
      <c r="AK154" s="227" t="e">
        <f t="shared" si="677"/>
        <v>#DIV/0!</v>
      </c>
      <c r="AL154" s="234"/>
      <c r="AM154" s="234"/>
      <c r="AN154" s="278" t="e">
        <f t="shared" si="686"/>
        <v>#DIV/0!</v>
      </c>
      <c r="AO154" s="234"/>
      <c r="AP154" s="234"/>
      <c r="AQ154" s="278" t="e">
        <f t="shared" si="687"/>
        <v>#DIV/0!</v>
      </c>
      <c r="AR154" s="243" t="s">
        <v>519</v>
      </c>
      <c r="AS154" s="168"/>
    </row>
    <row r="155" spans="1:45" ht="114.75" customHeight="1" thickBot="1">
      <c r="A155" s="555"/>
      <c r="B155" s="558"/>
      <c r="C155" s="558"/>
      <c r="D155" s="403" t="s">
        <v>284</v>
      </c>
      <c r="E155" s="234">
        <f t="shared" si="688"/>
        <v>0</v>
      </c>
      <c r="F155" s="234">
        <f t="shared" si="689"/>
        <v>0</v>
      </c>
      <c r="G155" s="263" t="e">
        <f t="shared" si="680"/>
        <v>#DIV/0!</v>
      </c>
      <c r="H155" s="234"/>
      <c r="I155" s="234"/>
      <c r="J155" s="278" t="e">
        <f t="shared" si="487"/>
        <v>#DIV/0!</v>
      </c>
      <c r="K155" s="234"/>
      <c r="L155" s="234"/>
      <c r="M155" s="278" t="e">
        <f t="shared" ref="M155:M158" si="690">L155/K155*100</f>
        <v>#DIV/0!</v>
      </c>
      <c r="N155" s="234">
        <v>0</v>
      </c>
      <c r="O155" s="234"/>
      <c r="P155" s="278" t="e">
        <f t="shared" si="682"/>
        <v>#DIV/0!</v>
      </c>
      <c r="Q155" s="234">
        <v>0</v>
      </c>
      <c r="R155" s="234"/>
      <c r="S155" s="278" t="e">
        <f t="shared" si="683"/>
        <v>#DIV/0!</v>
      </c>
      <c r="T155" s="234">
        <v>0</v>
      </c>
      <c r="U155" s="234"/>
      <c r="V155" s="278" t="e">
        <f t="shared" si="684"/>
        <v>#DIV/0!</v>
      </c>
      <c r="W155" s="234">
        <v>0</v>
      </c>
      <c r="X155" s="234"/>
      <c r="Y155" s="278" t="e">
        <f t="shared" si="685"/>
        <v>#DIV/0!</v>
      </c>
      <c r="Z155" s="234"/>
      <c r="AA155" s="234"/>
      <c r="AB155" s="278" t="e">
        <f t="shared" si="551"/>
        <v>#DIV/0!</v>
      </c>
      <c r="AC155" s="234"/>
      <c r="AD155" s="234"/>
      <c r="AE155" s="278" t="e">
        <f t="shared" si="580"/>
        <v>#DIV/0!</v>
      </c>
      <c r="AF155" s="234"/>
      <c r="AG155" s="234"/>
      <c r="AH155" s="278" t="e">
        <f t="shared" si="581"/>
        <v>#DIV/0!</v>
      </c>
      <c r="AI155" s="234"/>
      <c r="AJ155" s="234"/>
      <c r="AK155" s="227" t="e">
        <f t="shared" si="677"/>
        <v>#DIV/0!</v>
      </c>
      <c r="AL155" s="234"/>
      <c r="AM155" s="234"/>
      <c r="AN155" s="278" t="e">
        <f t="shared" si="686"/>
        <v>#DIV/0!</v>
      </c>
      <c r="AO155" s="234"/>
      <c r="AP155" s="234"/>
      <c r="AQ155" s="278" t="e">
        <f t="shared" si="687"/>
        <v>#DIV/0!</v>
      </c>
      <c r="AR155" s="243"/>
      <c r="AS155" s="168"/>
    </row>
    <row r="156" spans="1:45" ht="258.75" customHeight="1">
      <c r="A156" s="555"/>
      <c r="B156" s="558"/>
      <c r="C156" s="558"/>
      <c r="D156" s="403" t="s">
        <v>292</v>
      </c>
      <c r="E156" s="274">
        <f t="shared" si="688"/>
        <v>0</v>
      </c>
      <c r="F156" s="274">
        <f t="shared" si="689"/>
        <v>0</v>
      </c>
      <c r="G156" s="263" t="e">
        <f t="shared" si="680"/>
        <v>#DIV/0!</v>
      </c>
      <c r="H156" s="234"/>
      <c r="I156" s="234"/>
      <c r="J156" s="278" t="e">
        <f t="shared" si="487"/>
        <v>#DIV/0!</v>
      </c>
      <c r="K156" s="234"/>
      <c r="L156" s="234"/>
      <c r="M156" s="278" t="e">
        <f t="shared" si="690"/>
        <v>#DIV/0!</v>
      </c>
      <c r="N156" s="234"/>
      <c r="O156" s="234"/>
      <c r="P156" s="278" t="e">
        <f t="shared" si="682"/>
        <v>#DIV/0!</v>
      </c>
      <c r="Q156" s="234"/>
      <c r="R156" s="234"/>
      <c r="S156" s="278" t="e">
        <f t="shared" si="683"/>
        <v>#DIV/0!</v>
      </c>
      <c r="T156" s="234"/>
      <c r="U156" s="234"/>
      <c r="V156" s="278" t="e">
        <f t="shared" si="684"/>
        <v>#DIV/0!</v>
      </c>
      <c r="W156" s="234"/>
      <c r="X156" s="234"/>
      <c r="Y156" s="278" t="e">
        <f t="shared" si="685"/>
        <v>#DIV/0!</v>
      </c>
      <c r="Z156" s="234"/>
      <c r="AA156" s="234"/>
      <c r="AB156" s="278" t="e">
        <f t="shared" si="551"/>
        <v>#DIV/0!</v>
      </c>
      <c r="AC156" s="234"/>
      <c r="AD156" s="234"/>
      <c r="AE156" s="278" t="e">
        <f t="shared" si="580"/>
        <v>#DIV/0!</v>
      </c>
      <c r="AF156" s="234"/>
      <c r="AG156" s="234"/>
      <c r="AH156" s="278" t="e">
        <f t="shared" si="581"/>
        <v>#DIV/0!</v>
      </c>
      <c r="AI156" s="234"/>
      <c r="AJ156" s="234"/>
      <c r="AK156" s="227" t="e">
        <f t="shared" si="677"/>
        <v>#DIV/0!</v>
      </c>
      <c r="AL156" s="234"/>
      <c r="AM156" s="234"/>
      <c r="AN156" s="278" t="e">
        <f t="shared" si="686"/>
        <v>#DIV/0!</v>
      </c>
      <c r="AO156" s="234"/>
      <c r="AP156" s="234"/>
      <c r="AQ156" s="278" t="e">
        <f t="shared" si="687"/>
        <v>#DIV/0!</v>
      </c>
      <c r="AR156" s="243"/>
      <c r="AS156" s="168"/>
    </row>
    <row r="157" spans="1:45" ht="114.75" customHeight="1">
      <c r="A157" s="555"/>
      <c r="B157" s="558"/>
      <c r="C157" s="558"/>
      <c r="D157" s="403" t="s">
        <v>285</v>
      </c>
      <c r="E157" s="234">
        <f t="shared" si="688"/>
        <v>0</v>
      </c>
      <c r="F157" s="234">
        <f t="shared" si="689"/>
        <v>0</v>
      </c>
      <c r="G157" s="263" t="e">
        <f t="shared" si="680"/>
        <v>#DIV/0!</v>
      </c>
      <c r="H157" s="234"/>
      <c r="I157" s="234"/>
      <c r="J157" s="278" t="e">
        <f t="shared" si="487"/>
        <v>#DIV/0!</v>
      </c>
      <c r="K157" s="234"/>
      <c r="L157" s="234"/>
      <c r="M157" s="278" t="e">
        <f t="shared" si="690"/>
        <v>#DIV/0!</v>
      </c>
      <c r="N157" s="234"/>
      <c r="O157" s="234"/>
      <c r="P157" s="278" t="e">
        <f t="shared" si="682"/>
        <v>#DIV/0!</v>
      </c>
      <c r="Q157" s="234"/>
      <c r="R157" s="234"/>
      <c r="S157" s="278" t="e">
        <f t="shared" si="683"/>
        <v>#DIV/0!</v>
      </c>
      <c r="T157" s="234"/>
      <c r="U157" s="234"/>
      <c r="V157" s="278" t="e">
        <f t="shared" si="684"/>
        <v>#DIV/0!</v>
      </c>
      <c r="W157" s="234"/>
      <c r="X157" s="234"/>
      <c r="Y157" s="278" t="e">
        <f t="shared" si="685"/>
        <v>#DIV/0!</v>
      </c>
      <c r="Z157" s="234"/>
      <c r="AA157" s="234"/>
      <c r="AB157" s="278" t="e">
        <f t="shared" si="551"/>
        <v>#DIV/0!</v>
      </c>
      <c r="AC157" s="234"/>
      <c r="AD157" s="234"/>
      <c r="AE157" s="278" t="e">
        <f t="shared" si="580"/>
        <v>#DIV/0!</v>
      </c>
      <c r="AF157" s="234"/>
      <c r="AG157" s="234"/>
      <c r="AH157" s="278" t="e">
        <f t="shared" si="581"/>
        <v>#DIV/0!</v>
      </c>
      <c r="AI157" s="234"/>
      <c r="AJ157" s="234"/>
      <c r="AK157" s="227" t="e">
        <f t="shared" si="677"/>
        <v>#DIV/0!</v>
      </c>
      <c r="AL157" s="234"/>
      <c r="AM157" s="234"/>
      <c r="AN157" s="278" t="e">
        <f t="shared" si="686"/>
        <v>#DIV/0!</v>
      </c>
      <c r="AO157" s="234"/>
      <c r="AP157" s="234"/>
      <c r="AQ157" s="278" t="e">
        <f t="shared" si="687"/>
        <v>#DIV/0!</v>
      </c>
      <c r="AR157" s="243"/>
      <c r="AS157" s="168"/>
    </row>
    <row r="158" spans="1:45" ht="114.75" customHeight="1" thickBot="1">
      <c r="A158" s="556"/>
      <c r="B158" s="559"/>
      <c r="C158" s="559"/>
      <c r="D158" s="406" t="s">
        <v>43</v>
      </c>
      <c r="E158" s="272">
        <f t="shared" si="688"/>
        <v>0</v>
      </c>
      <c r="F158" s="272">
        <f t="shared" si="689"/>
        <v>0</v>
      </c>
      <c r="G158" s="305" t="e">
        <f t="shared" si="680"/>
        <v>#DIV/0!</v>
      </c>
      <c r="H158" s="272"/>
      <c r="I158" s="272"/>
      <c r="J158" s="283" t="e">
        <f t="shared" si="487"/>
        <v>#DIV/0!</v>
      </c>
      <c r="K158" s="272"/>
      <c r="L158" s="272"/>
      <c r="M158" s="283" t="e">
        <f t="shared" si="690"/>
        <v>#DIV/0!</v>
      </c>
      <c r="N158" s="272"/>
      <c r="O158" s="272"/>
      <c r="P158" s="283" t="e">
        <f t="shared" si="682"/>
        <v>#DIV/0!</v>
      </c>
      <c r="Q158" s="272"/>
      <c r="R158" s="272"/>
      <c r="S158" s="283" t="e">
        <f t="shared" si="683"/>
        <v>#DIV/0!</v>
      </c>
      <c r="T158" s="272"/>
      <c r="U158" s="272"/>
      <c r="V158" s="283" t="e">
        <f t="shared" si="684"/>
        <v>#DIV/0!</v>
      </c>
      <c r="W158" s="272"/>
      <c r="X158" s="272"/>
      <c r="Y158" s="283" t="e">
        <f t="shared" si="685"/>
        <v>#DIV/0!</v>
      </c>
      <c r="Z158" s="272"/>
      <c r="AA158" s="272"/>
      <c r="AB158" s="283" t="e">
        <f t="shared" si="551"/>
        <v>#DIV/0!</v>
      </c>
      <c r="AC158" s="272"/>
      <c r="AD158" s="272"/>
      <c r="AE158" s="283" t="e">
        <f t="shared" si="580"/>
        <v>#DIV/0!</v>
      </c>
      <c r="AF158" s="272"/>
      <c r="AG158" s="272"/>
      <c r="AH158" s="283" t="e">
        <f t="shared" si="581"/>
        <v>#DIV/0!</v>
      </c>
      <c r="AI158" s="272"/>
      <c r="AJ158" s="272"/>
      <c r="AK158" s="282" t="e">
        <f t="shared" si="677"/>
        <v>#DIV/0!</v>
      </c>
      <c r="AL158" s="272"/>
      <c r="AM158" s="272"/>
      <c r="AN158" s="283" t="e">
        <f t="shared" si="686"/>
        <v>#DIV/0!</v>
      </c>
      <c r="AO158" s="272"/>
      <c r="AP158" s="272"/>
      <c r="AQ158" s="283" t="e">
        <f t="shared" si="687"/>
        <v>#DIV/0!</v>
      </c>
      <c r="AR158" s="248"/>
      <c r="AS158" s="169"/>
    </row>
    <row r="159" spans="1:45" ht="56.25" customHeight="1">
      <c r="A159" s="554" t="s">
        <v>450</v>
      </c>
      <c r="B159" s="557" t="s">
        <v>348</v>
      </c>
      <c r="C159" s="557"/>
      <c r="D159" s="442" t="s">
        <v>41</v>
      </c>
      <c r="E159" s="274">
        <f>H159+K159+N159+Q159+T159+W159+Z159+AC159+AF159+AI159+AL159+AO159</f>
        <v>8886.6</v>
      </c>
      <c r="F159" s="274">
        <f>F160+F161+F162+F162</f>
        <v>6900</v>
      </c>
      <c r="G159" s="262">
        <f>F159/E159</f>
        <v>0.77644993585848354</v>
      </c>
      <c r="H159" s="274">
        <f>H160+H161+H162+H163+H164+H165</f>
        <v>0</v>
      </c>
      <c r="I159" s="274">
        <f>I160+I161+I162+I163+I164+I165</f>
        <v>0</v>
      </c>
      <c r="J159" s="276" t="e">
        <f t="shared" si="487"/>
        <v>#DIV/0!</v>
      </c>
      <c r="K159" s="274">
        <f>K160+K161+K162+K163+K164+K165</f>
        <v>0</v>
      </c>
      <c r="L159" s="274">
        <f>L160+L161+L162+L163+L164+L165</f>
        <v>0</v>
      </c>
      <c r="M159" s="262" t="e">
        <f>L159/K159</f>
        <v>#DIV/0!</v>
      </c>
      <c r="N159" s="274">
        <f>N160+N161+N162+N163+N164+N165</f>
        <v>0</v>
      </c>
      <c r="O159" s="274">
        <f>O160+O161+O162+O163+O164+O165</f>
        <v>0</v>
      </c>
      <c r="P159" s="276" t="e">
        <f>O159/N159*100</f>
        <v>#DIV/0!</v>
      </c>
      <c r="Q159" s="274">
        <f>Q160+Q161+Q162+Q163+Q164+Q165</f>
        <v>6900</v>
      </c>
      <c r="R159" s="274">
        <f>R160+R161+R162+R163+R164+R165</f>
        <v>6900</v>
      </c>
      <c r="S159" s="262">
        <f>R159/Q159</f>
        <v>1</v>
      </c>
      <c r="T159" s="274">
        <f>T160+T161+T162+T163+T164+T165</f>
        <v>0</v>
      </c>
      <c r="U159" s="274">
        <f>U160+U161+U162+U163+U164+U165</f>
        <v>0</v>
      </c>
      <c r="V159" s="276" t="e">
        <f>U159/T159*100</f>
        <v>#DIV/0!</v>
      </c>
      <c r="W159" s="274">
        <f>W160+W161+W162+W163+W164+W165</f>
        <v>0</v>
      </c>
      <c r="X159" s="274">
        <f>X160+X161+X162+X163+X164+X165</f>
        <v>0</v>
      </c>
      <c r="Y159" s="276" t="e">
        <f>X159/W159*100</f>
        <v>#DIV/0!</v>
      </c>
      <c r="Z159" s="274">
        <f t="shared" ref="Z159:AA159" si="691">Z160+Z161+Z162+Z163+Z164+Z165</f>
        <v>1986.6</v>
      </c>
      <c r="AA159" s="274">
        <f t="shared" si="691"/>
        <v>0</v>
      </c>
      <c r="AB159" s="276">
        <f t="shared" si="551"/>
        <v>0</v>
      </c>
      <c r="AC159" s="274">
        <f t="shared" ref="AC159:AD159" si="692">AC160+AC161+AC162+AC163+AC164+AC165</f>
        <v>0</v>
      </c>
      <c r="AD159" s="274">
        <f t="shared" si="692"/>
        <v>0</v>
      </c>
      <c r="AE159" s="276" t="e">
        <f t="shared" si="580"/>
        <v>#DIV/0!</v>
      </c>
      <c r="AF159" s="274">
        <f t="shared" ref="AF159:AG159" si="693">AF160+AF161+AF162+AF163+AF164+AF165</f>
        <v>0</v>
      </c>
      <c r="AG159" s="274">
        <f t="shared" si="693"/>
        <v>0</v>
      </c>
      <c r="AH159" s="276" t="e">
        <f t="shared" si="581"/>
        <v>#DIV/0!</v>
      </c>
      <c r="AI159" s="274">
        <f t="shared" ref="AI159:AJ159" si="694">AI160+AI161+AI162+AI163+AI164+AI165</f>
        <v>0</v>
      </c>
      <c r="AJ159" s="274">
        <f t="shared" si="694"/>
        <v>0</v>
      </c>
      <c r="AK159" s="262" t="e">
        <f t="shared" si="677"/>
        <v>#DIV/0!</v>
      </c>
      <c r="AL159" s="274">
        <f t="shared" ref="AL159:AM159" si="695">AL160+AL161+AL162+AL163+AL164+AL165</f>
        <v>0</v>
      </c>
      <c r="AM159" s="274">
        <f t="shared" si="695"/>
        <v>0</v>
      </c>
      <c r="AN159" s="262" t="e">
        <f t="shared" ref="AN159" si="696">AM159/AL159</f>
        <v>#DIV/0!</v>
      </c>
      <c r="AO159" s="274">
        <f>AO160+AO161+AO162+AO163+AO164+AO165</f>
        <v>0</v>
      </c>
      <c r="AP159" s="274">
        <f>AP160+AP161+AP162+AP163+AP164+AP165</f>
        <v>0</v>
      </c>
      <c r="AQ159" s="276" t="e">
        <f>AP159/AO159*100</f>
        <v>#DIV/0!</v>
      </c>
      <c r="AR159" s="298" t="s">
        <v>473</v>
      </c>
      <c r="AS159" s="167"/>
    </row>
    <row r="160" spans="1:45" ht="114.75" customHeight="1" thickBot="1">
      <c r="A160" s="555"/>
      <c r="B160" s="558"/>
      <c r="C160" s="558"/>
      <c r="D160" s="443" t="s">
        <v>37</v>
      </c>
      <c r="E160" s="234">
        <f>H160+K160+N160+Q160+T160+W160+Z160+AC160+AF160+AI160+AL160+AO160</f>
        <v>0</v>
      </c>
      <c r="F160" s="234">
        <f>I160+L160+O160+R160+U160+X160+AA160+AD160+AG160+AJ160+AM160+AP160</f>
        <v>0</v>
      </c>
      <c r="G160" s="227" t="e">
        <f t="shared" ref="G160:G165" si="697">F160/E160</f>
        <v>#DIV/0!</v>
      </c>
      <c r="H160" s="234"/>
      <c r="I160" s="234"/>
      <c r="J160" s="278" t="e">
        <f t="shared" si="487"/>
        <v>#DIV/0!</v>
      </c>
      <c r="K160" s="234"/>
      <c r="L160" s="234"/>
      <c r="M160" s="278" t="e">
        <f t="shared" ref="M160" si="698">L160/K160*100</f>
        <v>#DIV/0!</v>
      </c>
      <c r="N160" s="234"/>
      <c r="O160" s="234"/>
      <c r="P160" s="278" t="e">
        <f t="shared" ref="P160:P165" si="699">O160/N160*100</f>
        <v>#DIV/0!</v>
      </c>
      <c r="Q160" s="234"/>
      <c r="R160" s="234"/>
      <c r="S160" s="278" t="e">
        <f t="shared" ref="S160" si="700">R160/Q160*100</f>
        <v>#DIV/0!</v>
      </c>
      <c r="T160" s="234"/>
      <c r="U160" s="234"/>
      <c r="V160" s="278" t="e">
        <f t="shared" ref="V160:V165" si="701">U160/T160*100</f>
        <v>#DIV/0!</v>
      </c>
      <c r="W160" s="234"/>
      <c r="X160" s="234"/>
      <c r="Y160" s="278" t="e">
        <f t="shared" ref="Y160:Y165" si="702">X160/W160*100</f>
        <v>#DIV/0!</v>
      </c>
      <c r="Z160" s="234"/>
      <c r="AA160" s="234"/>
      <c r="AB160" s="278" t="e">
        <f t="shared" si="551"/>
        <v>#DIV/0!</v>
      </c>
      <c r="AC160" s="234"/>
      <c r="AD160" s="234"/>
      <c r="AE160" s="278" t="e">
        <f t="shared" si="580"/>
        <v>#DIV/0!</v>
      </c>
      <c r="AF160" s="234"/>
      <c r="AG160" s="234"/>
      <c r="AH160" s="278" t="e">
        <f t="shared" si="581"/>
        <v>#DIV/0!</v>
      </c>
      <c r="AI160" s="234"/>
      <c r="AJ160" s="234"/>
      <c r="AK160" s="227" t="e">
        <f t="shared" si="677"/>
        <v>#DIV/0!</v>
      </c>
      <c r="AL160" s="234"/>
      <c r="AM160" s="234"/>
      <c r="AN160" s="278" t="e">
        <f t="shared" ref="AN160:AN165" si="703">AM160/AL160*100</f>
        <v>#DIV/0!</v>
      </c>
      <c r="AO160" s="234"/>
      <c r="AP160" s="234"/>
      <c r="AQ160" s="278" t="e">
        <f t="shared" ref="AQ160:AQ165" si="704">AP160/AO160*100</f>
        <v>#DIV/0!</v>
      </c>
      <c r="AR160" s="243"/>
      <c r="AS160" s="168"/>
    </row>
    <row r="161" spans="1:45" ht="114.75" customHeight="1">
      <c r="A161" s="555"/>
      <c r="B161" s="558"/>
      <c r="C161" s="558"/>
      <c r="D161" s="441" t="s">
        <v>2</v>
      </c>
      <c r="E161" s="234">
        <f t="shared" ref="E161:E165" si="705">H161+K161+N161+Q161+T161+W161+Z161+AC161+AF161+AI161+AL161+AO161</f>
        <v>8886.6</v>
      </c>
      <c r="F161" s="234">
        <f>I161+L161+O161+R161+U161+X161+AA161+AD161+AG161+AJ161+AM161+AP161</f>
        <v>6900</v>
      </c>
      <c r="G161" s="263">
        <f t="shared" si="697"/>
        <v>0.77644993585848354</v>
      </c>
      <c r="H161" s="234">
        <v>0</v>
      </c>
      <c r="I161" s="234"/>
      <c r="J161" s="278" t="e">
        <f t="shared" si="487"/>
        <v>#DIV/0!</v>
      </c>
      <c r="K161" s="234">
        <v>0</v>
      </c>
      <c r="L161" s="234">
        <v>0</v>
      </c>
      <c r="M161" s="263" t="e">
        <f>L161/K161</f>
        <v>#DIV/0!</v>
      </c>
      <c r="N161" s="234">
        <v>0</v>
      </c>
      <c r="O161" s="234"/>
      <c r="P161" s="278" t="e">
        <f t="shared" si="699"/>
        <v>#DIV/0!</v>
      </c>
      <c r="Q161" s="234">
        <v>6900</v>
      </c>
      <c r="R161" s="234">
        <v>6900</v>
      </c>
      <c r="S161" s="262">
        <f>R161/Q161</f>
        <v>1</v>
      </c>
      <c r="T161" s="234"/>
      <c r="U161" s="234"/>
      <c r="V161" s="278" t="e">
        <f t="shared" si="701"/>
        <v>#DIV/0!</v>
      </c>
      <c r="W161" s="234"/>
      <c r="X161" s="234"/>
      <c r="Y161" s="278" t="e">
        <f t="shared" si="702"/>
        <v>#DIV/0!</v>
      </c>
      <c r="Z161" s="234">
        <v>1986.6</v>
      </c>
      <c r="AA161" s="234"/>
      <c r="AB161" s="278">
        <f t="shared" si="551"/>
        <v>0</v>
      </c>
      <c r="AC161" s="234"/>
      <c r="AD161" s="234"/>
      <c r="AE161" s="278" t="e">
        <f t="shared" si="580"/>
        <v>#DIV/0!</v>
      </c>
      <c r="AF161" s="234"/>
      <c r="AG161" s="234"/>
      <c r="AH161" s="278" t="e">
        <f t="shared" si="581"/>
        <v>#DIV/0!</v>
      </c>
      <c r="AI161" s="234"/>
      <c r="AJ161" s="234"/>
      <c r="AK161" s="227" t="e">
        <f t="shared" si="677"/>
        <v>#DIV/0!</v>
      </c>
      <c r="AL161" s="234"/>
      <c r="AM161" s="234"/>
      <c r="AN161" s="278" t="e">
        <f t="shared" si="703"/>
        <v>#DIV/0!</v>
      </c>
      <c r="AO161" s="234"/>
      <c r="AP161" s="234"/>
      <c r="AQ161" s="278" t="e">
        <f t="shared" si="704"/>
        <v>#DIV/0!</v>
      </c>
      <c r="AR161" s="243" t="s">
        <v>479</v>
      </c>
      <c r="AS161" s="168"/>
    </row>
    <row r="162" spans="1:45" ht="71.25" customHeight="1" thickBot="1">
      <c r="A162" s="555"/>
      <c r="B162" s="558"/>
      <c r="C162" s="558"/>
      <c r="D162" s="441" t="s">
        <v>284</v>
      </c>
      <c r="E162" s="234">
        <f t="shared" si="705"/>
        <v>0</v>
      </c>
      <c r="F162" s="234">
        <f>I162+L162+O162+R162+U162+X162+AA162+AD162+AG162+AJ162+AM162+AP162</f>
        <v>0</v>
      </c>
      <c r="G162" s="263" t="e">
        <f t="shared" si="697"/>
        <v>#DIV/0!</v>
      </c>
      <c r="H162" s="234"/>
      <c r="I162" s="234"/>
      <c r="J162" s="278" t="e">
        <f t="shared" si="487"/>
        <v>#DIV/0!</v>
      </c>
      <c r="K162" s="234"/>
      <c r="L162" s="234"/>
      <c r="M162" s="278" t="e">
        <f t="shared" ref="M162:M165" si="706">L162/K162*100</f>
        <v>#DIV/0!</v>
      </c>
      <c r="N162" s="234">
        <v>0</v>
      </c>
      <c r="O162" s="234"/>
      <c r="P162" s="278" t="e">
        <f t="shared" si="699"/>
        <v>#DIV/0!</v>
      </c>
      <c r="Q162" s="234">
        <v>0</v>
      </c>
      <c r="R162" s="234"/>
      <c r="S162" s="278" t="e">
        <f t="shared" ref="S162:S165" si="707">R162/Q162*100</f>
        <v>#DIV/0!</v>
      </c>
      <c r="T162" s="234">
        <v>0</v>
      </c>
      <c r="U162" s="234"/>
      <c r="V162" s="278" t="e">
        <f t="shared" si="701"/>
        <v>#DIV/0!</v>
      </c>
      <c r="W162" s="234">
        <v>0</v>
      </c>
      <c r="X162" s="234"/>
      <c r="Y162" s="278" t="e">
        <f t="shared" si="702"/>
        <v>#DIV/0!</v>
      </c>
      <c r="Z162" s="234"/>
      <c r="AA162" s="234"/>
      <c r="AB162" s="278" t="e">
        <f t="shared" si="551"/>
        <v>#DIV/0!</v>
      </c>
      <c r="AC162" s="234"/>
      <c r="AD162" s="234"/>
      <c r="AE162" s="278" t="e">
        <f t="shared" si="580"/>
        <v>#DIV/0!</v>
      </c>
      <c r="AF162" s="234"/>
      <c r="AG162" s="234"/>
      <c r="AH162" s="278" t="e">
        <f t="shared" si="581"/>
        <v>#DIV/0!</v>
      </c>
      <c r="AI162" s="234"/>
      <c r="AJ162" s="234"/>
      <c r="AK162" s="227" t="e">
        <f t="shared" si="677"/>
        <v>#DIV/0!</v>
      </c>
      <c r="AL162" s="234"/>
      <c r="AM162" s="234"/>
      <c r="AN162" s="278" t="e">
        <f t="shared" si="703"/>
        <v>#DIV/0!</v>
      </c>
      <c r="AO162" s="234"/>
      <c r="AP162" s="234"/>
      <c r="AQ162" s="278" t="e">
        <f t="shared" si="704"/>
        <v>#DIV/0!</v>
      </c>
      <c r="AR162" s="243"/>
      <c r="AS162" s="168"/>
    </row>
    <row r="163" spans="1:45" ht="258.75" customHeight="1">
      <c r="A163" s="555"/>
      <c r="B163" s="558"/>
      <c r="C163" s="558"/>
      <c r="D163" s="441" t="s">
        <v>292</v>
      </c>
      <c r="E163" s="274">
        <f t="shared" si="705"/>
        <v>0</v>
      </c>
      <c r="F163" s="274">
        <f t="shared" ref="F163:F165" si="708">I163+L163+O163+R163+U163+X163+AA163+AD163+AG163+AJ163+AM163+AP163</f>
        <v>0</v>
      </c>
      <c r="G163" s="263" t="e">
        <f t="shared" si="697"/>
        <v>#DIV/0!</v>
      </c>
      <c r="H163" s="234"/>
      <c r="I163" s="234"/>
      <c r="J163" s="278" t="e">
        <f t="shared" si="487"/>
        <v>#DIV/0!</v>
      </c>
      <c r="K163" s="234"/>
      <c r="L163" s="234"/>
      <c r="M163" s="278" t="e">
        <f t="shared" si="706"/>
        <v>#DIV/0!</v>
      </c>
      <c r="N163" s="234"/>
      <c r="O163" s="234"/>
      <c r="P163" s="278" t="e">
        <f t="shared" si="699"/>
        <v>#DIV/0!</v>
      </c>
      <c r="Q163" s="234"/>
      <c r="R163" s="234"/>
      <c r="S163" s="278" t="e">
        <f t="shared" si="707"/>
        <v>#DIV/0!</v>
      </c>
      <c r="T163" s="234"/>
      <c r="U163" s="234"/>
      <c r="V163" s="278" t="e">
        <f t="shared" si="701"/>
        <v>#DIV/0!</v>
      </c>
      <c r="W163" s="234"/>
      <c r="X163" s="234"/>
      <c r="Y163" s="278" t="e">
        <f t="shared" si="702"/>
        <v>#DIV/0!</v>
      </c>
      <c r="Z163" s="234"/>
      <c r="AA163" s="234"/>
      <c r="AB163" s="278" t="e">
        <f t="shared" si="551"/>
        <v>#DIV/0!</v>
      </c>
      <c r="AC163" s="234"/>
      <c r="AD163" s="234"/>
      <c r="AE163" s="278" t="e">
        <f t="shared" si="580"/>
        <v>#DIV/0!</v>
      </c>
      <c r="AF163" s="234"/>
      <c r="AG163" s="234"/>
      <c r="AH163" s="278" t="e">
        <f t="shared" si="581"/>
        <v>#DIV/0!</v>
      </c>
      <c r="AI163" s="234"/>
      <c r="AJ163" s="234"/>
      <c r="AK163" s="227" t="e">
        <f t="shared" si="677"/>
        <v>#DIV/0!</v>
      </c>
      <c r="AL163" s="234"/>
      <c r="AM163" s="234"/>
      <c r="AN163" s="278" t="e">
        <f t="shared" si="703"/>
        <v>#DIV/0!</v>
      </c>
      <c r="AO163" s="234"/>
      <c r="AP163" s="234"/>
      <c r="AQ163" s="278" t="e">
        <f t="shared" si="704"/>
        <v>#DIV/0!</v>
      </c>
      <c r="AR163" s="243"/>
      <c r="AS163" s="168"/>
    </row>
    <row r="164" spans="1:45" ht="114.75" customHeight="1">
      <c r="A164" s="555"/>
      <c r="B164" s="558"/>
      <c r="C164" s="558"/>
      <c r="D164" s="441" t="s">
        <v>285</v>
      </c>
      <c r="E164" s="234">
        <f t="shared" si="705"/>
        <v>0</v>
      </c>
      <c r="F164" s="234">
        <f t="shared" si="708"/>
        <v>0</v>
      </c>
      <c r="G164" s="263" t="e">
        <f t="shared" si="697"/>
        <v>#DIV/0!</v>
      </c>
      <c r="H164" s="234"/>
      <c r="I164" s="234"/>
      <c r="J164" s="278" t="e">
        <f t="shared" si="487"/>
        <v>#DIV/0!</v>
      </c>
      <c r="K164" s="234"/>
      <c r="L164" s="234"/>
      <c r="M164" s="278" t="e">
        <f t="shared" si="706"/>
        <v>#DIV/0!</v>
      </c>
      <c r="N164" s="234"/>
      <c r="O164" s="234"/>
      <c r="P164" s="278" t="e">
        <f t="shared" si="699"/>
        <v>#DIV/0!</v>
      </c>
      <c r="Q164" s="234"/>
      <c r="R164" s="234"/>
      <c r="S164" s="278" t="e">
        <f t="shared" si="707"/>
        <v>#DIV/0!</v>
      </c>
      <c r="T164" s="234"/>
      <c r="U164" s="234"/>
      <c r="V164" s="278" t="e">
        <f t="shared" si="701"/>
        <v>#DIV/0!</v>
      </c>
      <c r="W164" s="234"/>
      <c r="X164" s="234"/>
      <c r="Y164" s="278" t="e">
        <f t="shared" si="702"/>
        <v>#DIV/0!</v>
      </c>
      <c r="Z164" s="234"/>
      <c r="AA164" s="234"/>
      <c r="AB164" s="278" t="e">
        <f t="shared" si="551"/>
        <v>#DIV/0!</v>
      </c>
      <c r="AC164" s="234"/>
      <c r="AD164" s="234"/>
      <c r="AE164" s="278" t="e">
        <f t="shared" si="580"/>
        <v>#DIV/0!</v>
      </c>
      <c r="AF164" s="234"/>
      <c r="AG164" s="234"/>
      <c r="AH164" s="278" t="e">
        <f t="shared" si="581"/>
        <v>#DIV/0!</v>
      </c>
      <c r="AI164" s="234"/>
      <c r="AJ164" s="234"/>
      <c r="AK164" s="227" t="e">
        <f t="shared" si="677"/>
        <v>#DIV/0!</v>
      </c>
      <c r="AL164" s="234"/>
      <c r="AM164" s="234"/>
      <c r="AN164" s="278" t="e">
        <f t="shared" si="703"/>
        <v>#DIV/0!</v>
      </c>
      <c r="AO164" s="234"/>
      <c r="AP164" s="234"/>
      <c r="AQ164" s="278" t="e">
        <f t="shared" si="704"/>
        <v>#DIV/0!</v>
      </c>
      <c r="AR164" s="243"/>
      <c r="AS164" s="168"/>
    </row>
    <row r="165" spans="1:45" ht="114.75" customHeight="1" thickBot="1">
      <c r="A165" s="556"/>
      <c r="B165" s="559"/>
      <c r="C165" s="559"/>
      <c r="D165" s="444" t="s">
        <v>43</v>
      </c>
      <c r="E165" s="272">
        <f t="shared" si="705"/>
        <v>0</v>
      </c>
      <c r="F165" s="272">
        <f t="shared" si="708"/>
        <v>0</v>
      </c>
      <c r="G165" s="305" t="e">
        <f t="shared" si="697"/>
        <v>#DIV/0!</v>
      </c>
      <c r="H165" s="272"/>
      <c r="I165" s="272"/>
      <c r="J165" s="283" t="e">
        <f t="shared" si="487"/>
        <v>#DIV/0!</v>
      </c>
      <c r="K165" s="272"/>
      <c r="L165" s="272"/>
      <c r="M165" s="283" t="e">
        <f t="shared" si="706"/>
        <v>#DIV/0!</v>
      </c>
      <c r="N165" s="272"/>
      <c r="O165" s="272"/>
      <c r="P165" s="283" t="e">
        <f t="shared" si="699"/>
        <v>#DIV/0!</v>
      </c>
      <c r="Q165" s="272"/>
      <c r="R165" s="272"/>
      <c r="S165" s="283" t="e">
        <f t="shared" si="707"/>
        <v>#DIV/0!</v>
      </c>
      <c r="T165" s="272"/>
      <c r="U165" s="272"/>
      <c r="V165" s="283" t="e">
        <f t="shared" si="701"/>
        <v>#DIV/0!</v>
      </c>
      <c r="W165" s="272"/>
      <c r="X165" s="272"/>
      <c r="Y165" s="283" t="e">
        <f t="shared" si="702"/>
        <v>#DIV/0!</v>
      </c>
      <c r="Z165" s="272"/>
      <c r="AA165" s="272"/>
      <c r="AB165" s="283" t="e">
        <f t="shared" si="551"/>
        <v>#DIV/0!</v>
      </c>
      <c r="AC165" s="272"/>
      <c r="AD165" s="272"/>
      <c r="AE165" s="283" t="e">
        <f t="shared" si="580"/>
        <v>#DIV/0!</v>
      </c>
      <c r="AF165" s="272"/>
      <c r="AG165" s="272"/>
      <c r="AH165" s="283" t="e">
        <f t="shared" si="581"/>
        <v>#DIV/0!</v>
      </c>
      <c r="AI165" s="272"/>
      <c r="AJ165" s="272"/>
      <c r="AK165" s="282" t="e">
        <f t="shared" si="677"/>
        <v>#DIV/0!</v>
      </c>
      <c r="AL165" s="272"/>
      <c r="AM165" s="272"/>
      <c r="AN165" s="283" t="e">
        <f t="shared" si="703"/>
        <v>#DIV/0!</v>
      </c>
      <c r="AO165" s="272"/>
      <c r="AP165" s="272"/>
      <c r="AQ165" s="283" t="e">
        <f t="shared" si="704"/>
        <v>#DIV/0!</v>
      </c>
      <c r="AR165" s="248"/>
      <c r="AS165" s="169"/>
    </row>
    <row r="166" spans="1:45" ht="114.75" customHeight="1">
      <c r="A166" s="554" t="s">
        <v>490</v>
      </c>
      <c r="B166" s="557" t="s">
        <v>491</v>
      </c>
      <c r="C166" s="557"/>
      <c r="D166" s="300" t="s">
        <v>41</v>
      </c>
      <c r="E166" s="274">
        <f>H166+K166+N166+Q166+T166+W166+Z166+AC166+AF166+AI166+AL166+AO166</f>
        <v>600</v>
      </c>
      <c r="F166" s="274">
        <f>F167+F168+F169+F169</f>
        <v>0</v>
      </c>
      <c r="G166" s="262">
        <f>F166/E166</f>
        <v>0</v>
      </c>
      <c r="H166" s="274">
        <f>H167+H168+H169+H170+H171+H172</f>
        <v>0</v>
      </c>
      <c r="I166" s="274">
        <f>I167+I168+I169+I170+I171+I172</f>
        <v>0</v>
      </c>
      <c r="J166" s="276" t="e">
        <f t="shared" ref="J166:J172" si="709">I166/H166*100</f>
        <v>#DIV/0!</v>
      </c>
      <c r="K166" s="274">
        <f>K167+K168+K169+K170+K171+K172</f>
        <v>0</v>
      </c>
      <c r="L166" s="274">
        <f>L167+L168+L169+L170+L171+L172</f>
        <v>0</v>
      </c>
      <c r="M166" s="262" t="e">
        <f>L166/K166</f>
        <v>#DIV/0!</v>
      </c>
      <c r="N166" s="274">
        <f>N167+N168+N169+N170+N171+N172</f>
        <v>0</v>
      </c>
      <c r="O166" s="274">
        <f>O167+O168+O169+O170+O171+O172</f>
        <v>0</v>
      </c>
      <c r="P166" s="276" t="e">
        <f>O166/N166*100</f>
        <v>#DIV/0!</v>
      </c>
      <c r="Q166" s="274">
        <f>Q167+Q168+Q169+Q170+Q171+Q172</f>
        <v>0</v>
      </c>
      <c r="R166" s="274">
        <f>R167+R168+R169+R170+R171+R172</f>
        <v>0</v>
      </c>
      <c r="S166" s="262" t="e">
        <f>R166/Q166</f>
        <v>#DIV/0!</v>
      </c>
      <c r="T166" s="274">
        <f>T167+T168+T169+T170+T171+T172</f>
        <v>0</v>
      </c>
      <c r="U166" s="274">
        <f>U167+U168+U169+U170+U171+U172</f>
        <v>0</v>
      </c>
      <c r="V166" s="276" t="e">
        <f>U166/T166*100</f>
        <v>#DIV/0!</v>
      </c>
      <c r="W166" s="274">
        <f>W167+W168+W169+W170+W171+W172</f>
        <v>0</v>
      </c>
      <c r="X166" s="274">
        <f>X167+X168+X169+X170+X171+X172</f>
        <v>0</v>
      </c>
      <c r="Y166" s="276" t="e">
        <f>X166/W166*100</f>
        <v>#DIV/0!</v>
      </c>
      <c r="Z166" s="274">
        <f t="shared" ref="Z166:AA166" si="710">Z167+Z168+Z169+Z170+Z171+Z172</f>
        <v>600</v>
      </c>
      <c r="AA166" s="274">
        <f t="shared" si="710"/>
        <v>0</v>
      </c>
      <c r="AB166" s="276">
        <f t="shared" ref="AB166:AB172" si="711">AA166/Z166*100</f>
        <v>0</v>
      </c>
      <c r="AC166" s="274">
        <f t="shared" ref="AC166:AD166" si="712">AC167+AC168+AC169+AC170+AC171+AC172</f>
        <v>0</v>
      </c>
      <c r="AD166" s="274">
        <f t="shared" si="712"/>
        <v>0</v>
      </c>
      <c r="AE166" s="276" t="e">
        <f t="shared" ref="AE166:AE172" si="713">AD166/AC166*100</f>
        <v>#DIV/0!</v>
      </c>
      <c r="AF166" s="274">
        <f t="shared" ref="AF166:AG166" si="714">AF167+AF168+AF169+AF170+AF171+AF172</f>
        <v>0</v>
      </c>
      <c r="AG166" s="274">
        <f t="shared" si="714"/>
        <v>0</v>
      </c>
      <c r="AH166" s="276" t="e">
        <f t="shared" ref="AH166:AH172" si="715">AG166/AF166*100</f>
        <v>#DIV/0!</v>
      </c>
      <c r="AI166" s="274">
        <f t="shared" ref="AI166:AJ166" si="716">AI167+AI168+AI169+AI170+AI171+AI172</f>
        <v>0</v>
      </c>
      <c r="AJ166" s="274">
        <f t="shared" si="716"/>
        <v>0</v>
      </c>
      <c r="AK166" s="262" t="e">
        <f t="shared" si="657"/>
        <v>#DIV/0!</v>
      </c>
      <c r="AL166" s="274">
        <f t="shared" ref="AL166:AM166" si="717">AL167+AL168+AL169+AL170+AL171+AL172</f>
        <v>0</v>
      </c>
      <c r="AM166" s="274">
        <f t="shared" si="717"/>
        <v>0</v>
      </c>
      <c r="AN166" s="262" t="e">
        <f t="shared" ref="AN166" si="718">AM166/AL166</f>
        <v>#DIV/0!</v>
      </c>
      <c r="AO166" s="274">
        <f>AO167+AO168+AO169+AO170+AO171+AO172</f>
        <v>0</v>
      </c>
      <c r="AP166" s="274">
        <f>AP167+AP168+AP169+AP170+AP171+AP172</f>
        <v>0</v>
      </c>
      <c r="AQ166" s="276" t="e">
        <f>AP166/AO166*100</f>
        <v>#DIV/0!</v>
      </c>
      <c r="AR166" s="298" t="s">
        <v>492</v>
      </c>
      <c r="AS166" s="167"/>
    </row>
    <row r="167" spans="1:45" ht="114.75" customHeight="1" thickBot="1">
      <c r="A167" s="555"/>
      <c r="B167" s="558"/>
      <c r="C167" s="558"/>
      <c r="D167" s="253" t="s">
        <v>37</v>
      </c>
      <c r="E167" s="234">
        <f>H167+K167+N167+Q167+T167+W167+Z167+AC167+AF167+AI167+AL167+AO167</f>
        <v>0</v>
      </c>
      <c r="F167" s="234">
        <f>I167+L167+O167+R167+U167+X167+AA167+AD167+AG167+AJ167+AM167+AP167</f>
        <v>0</v>
      </c>
      <c r="G167" s="227" t="e">
        <f t="shared" ref="G167:G172" si="719">F167/E167</f>
        <v>#DIV/0!</v>
      </c>
      <c r="H167" s="234"/>
      <c r="I167" s="234"/>
      <c r="J167" s="278" t="e">
        <f t="shared" si="709"/>
        <v>#DIV/0!</v>
      </c>
      <c r="K167" s="234"/>
      <c r="L167" s="234"/>
      <c r="M167" s="278" t="e">
        <f t="shared" ref="M167:M172" si="720">L167/K167*100</f>
        <v>#DIV/0!</v>
      </c>
      <c r="N167" s="234"/>
      <c r="O167" s="234"/>
      <c r="P167" s="278" t="e">
        <f t="shared" ref="P167:P172" si="721">O167/N167*100</f>
        <v>#DIV/0!</v>
      </c>
      <c r="Q167" s="234"/>
      <c r="R167" s="234"/>
      <c r="S167" s="278" t="e">
        <f t="shared" ref="S167:S172" si="722">R167/Q167*100</f>
        <v>#DIV/0!</v>
      </c>
      <c r="T167" s="234"/>
      <c r="U167" s="234"/>
      <c r="V167" s="278" t="e">
        <f t="shared" ref="V167:V172" si="723">U167/T167*100</f>
        <v>#DIV/0!</v>
      </c>
      <c r="W167" s="234"/>
      <c r="X167" s="234"/>
      <c r="Y167" s="278" t="e">
        <f t="shared" ref="Y167:Y172" si="724">X167/W167*100</f>
        <v>#DIV/0!</v>
      </c>
      <c r="Z167" s="234"/>
      <c r="AA167" s="234"/>
      <c r="AB167" s="278" t="e">
        <f t="shared" si="711"/>
        <v>#DIV/0!</v>
      </c>
      <c r="AC167" s="234"/>
      <c r="AD167" s="234"/>
      <c r="AE167" s="278" t="e">
        <f t="shared" si="713"/>
        <v>#DIV/0!</v>
      </c>
      <c r="AF167" s="234"/>
      <c r="AG167" s="234"/>
      <c r="AH167" s="278" t="e">
        <f t="shared" si="715"/>
        <v>#DIV/0!</v>
      </c>
      <c r="AI167" s="234"/>
      <c r="AJ167" s="234"/>
      <c r="AK167" s="227" t="e">
        <f t="shared" ref="AK167:AK172" si="725">AJ167/AI167</f>
        <v>#DIV/0!</v>
      </c>
      <c r="AL167" s="234"/>
      <c r="AM167" s="234"/>
      <c r="AN167" s="278" t="e">
        <f t="shared" ref="AN167:AN172" si="726">AM167/AL167*100</f>
        <v>#DIV/0!</v>
      </c>
      <c r="AO167" s="234"/>
      <c r="AP167" s="234"/>
      <c r="AQ167" s="278" t="e">
        <f t="shared" ref="AQ167:AQ172" si="727">AP167/AO167*100</f>
        <v>#DIV/0!</v>
      </c>
      <c r="AR167" s="243"/>
      <c r="AS167" s="168"/>
    </row>
    <row r="168" spans="1:45" ht="114.75" customHeight="1">
      <c r="A168" s="555"/>
      <c r="B168" s="558"/>
      <c r="C168" s="558"/>
      <c r="D168" s="257" t="s">
        <v>2</v>
      </c>
      <c r="E168" s="234">
        <f t="shared" ref="E168:E172" si="728">H168+K168+N168+Q168+T168+W168+Z168+AC168+AF168+AI168+AL168+AO168</f>
        <v>600</v>
      </c>
      <c r="F168" s="234">
        <f>I168+L168+O168+R168+U168+X168+AA168+AD168+AG168+AJ168+AM168+AP168</f>
        <v>0</v>
      </c>
      <c r="G168" s="263">
        <f t="shared" si="719"/>
        <v>0</v>
      </c>
      <c r="H168" s="234">
        <v>0</v>
      </c>
      <c r="I168" s="234"/>
      <c r="J168" s="278" t="e">
        <f t="shared" si="709"/>
        <v>#DIV/0!</v>
      </c>
      <c r="K168" s="234">
        <v>0</v>
      </c>
      <c r="L168" s="234">
        <v>0</v>
      </c>
      <c r="M168" s="263" t="e">
        <f>L168/K168</f>
        <v>#DIV/0!</v>
      </c>
      <c r="N168" s="234">
        <v>0</v>
      </c>
      <c r="O168" s="234"/>
      <c r="P168" s="278" t="e">
        <f t="shared" si="721"/>
        <v>#DIV/0!</v>
      </c>
      <c r="Q168" s="234">
        <v>0</v>
      </c>
      <c r="R168" s="234">
        <v>0</v>
      </c>
      <c r="S168" s="262" t="e">
        <f>R168/Q168</f>
        <v>#DIV/0!</v>
      </c>
      <c r="T168" s="234"/>
      <c r="U168" s="234"/>
      <c r="V168" s="278" t="e">
        <f t="shared" si="723"/>
        <v>#DIV/0!</v>
      </c>
      <c r="W168" s="234"/>
      <c r="X168" s="234"/>
      <c r="Y168" s="278" t="e">
        <f t="shared" si="724"/>
        <v>#DIV/0!</v>
      </c>
      <c r="Z168" s="234">
        <v>600</v>
      </c>
      <c r="AA168" s="234"/>
      <c r="AB168" s="278">
        <f t="shared" si="711"/>
        <v>0</v>
      </c>
      <c r="AC168" s="234"/>
      <c r="AD168" s="234"/>
      <c r="AE168" s="278" t="e">
        <f t="shared" si="713"/>
        <v>#DIV/0!</v>
      </c>
      <c r="AF168" s="234"/>
      <c r="AG168" s="234"/>
      <c r="AH168" s="278" t="e">
        <f t="shared" si="715"/>
        <v>#DIV/0!</v>
      </c>
      <c r="AI168" s="234"/>
      <c r="AJ168" s="234"/>
      <c r="AK168" s="227" t="e">
        <f t="shared" si="725"/>
        <v>#DIV/0!</v>
      </c>
      <c r="AL168" s="234"/>
      <c r="AM168" s="234"/>
      <c r="AN168" s="278" t="e">
        <f t="shared" si="726"/>
        <v>#DIV/0!</v>
      </c>
      <c r="AO168" s="234"/>
      <c r="AP168" s="234"/>
      <c r="AQ168" s="278" t="e">
        <f t="shared" si="727"/>
        <v>#DIV/0!</v>
      </c>
      <c r="AR168" s="236" t="s">
        <v>493</v>
      </c>
      <c r="AS168" s="168"/>
    </row>
    <row r="169" spans="1:45" ht="114.75" customHeight="1" thickBot="1">
      <c r="A169" s="555"/>
      <c r="B169" s="558"/>
      <c r="C169" s="558"/>
      <c r="D169" s="257" t="s">
        <v>284</v>
      </c>
      <c r="E169" s="234">
        <f t="shared" si="728"/>
        <v>0</v>
      </c>
      <c r="F169" s="234">
        <f>I169+L169+O169+R169+U169+X169+AA169+AD169+AG169+AJ169+AM169+AP169</f>
        <v>0</v>
      </c>
      <c r="G169" s="263" t="e">
        <f t="shared" si="719"/>
        <v>#DIV/0!</v>
      </c>
      <c r="H169" s="234"/>
      <c r="I169" s="234"/>
      <c r="J169" s="278" t="e">
        <f t="shared" si="709"/>
        <v>#DIV/0!</v>
      </c>
      <c r="K169" s="234"/>
      <c r="L169" s="234"/>
      <c r="M169" s="278" t="e">
        <f t="shared" si="720"/>
        <v>#DIV/0!</v>
      </c>
      <c r="N169" s="234">
        <v>0</v>
      </c>
      <c r="O169" s="234"/>
      <c r="P169" s="278" t="e">
        <f t="shared" si="721"/>
        <v>#DIV/0!</v>
      </c>
      <c r="Q169" s="234">
        <v>0</v>
      </c>
      <c r="R169" s="234"/>
      <c r="S169" s="278" t="e">
        <f t="shared" si="722"/>
        <v>#DIV/0!</v>
      </c>
      <c r="T169" s="234">
        <v>0</v>
      </c>
      <c r="U169" s="234"/>
      <c r="V169" s="278" t="e">
        <f t="shared" si="723"/>
        <v>#DIV/0!</v>
      </c>
      <c r="W169" s="234">
        <v>0</v>
      </c>
      <c r="X169" s="234"/>
      <c r="Y169" s="278" t="e">
        <f t="shared" si="724"/>
        <v>#DIV/0!</v>
      </c>
      <c r="Z169" s="234"/>
      <c r="AA169" s="234"/>
      <c r="AB169" s="278" t="e">
        <f t="shared" si="711"/>
        <v>#DIV/0!</v>
      </c>
      <c r="AC169" s="234"/>
      <c r="AD169" s="234"/>
      <c r="AE169" s="278" t="e">
        <f t="shared" si="713"/>
        <v>#DIV/0!</v>
      </c>
      <c r="AF169" s="234"/>
      <c r="AG169" s="234"/>
      <c r="AH169" s="278" t="e">
        <f t="shared" si="715"/>
        <v>#DIV/0!</v>
      </c>
      <c r="AI169" s="234"/>
      <c r="AJ169" s="234"/>
      <c r="AK169" s="227" t="e">
        <f t="shared" si="725"/>
        <v>#DIV/0!</v>
      </c>
      <c r="AL169" s="234"/>
      <c r="AM169" s="234"/>
      <c r="AN169" s="278" t="e">
        <f t="shared" si="726"/>
        <v>#DIV/0!</v>
      </c>
      <c r="AO169" s="234"/>
      <c r="AP169" s="234"/>
      <c r="AQ169" s="278" t="e">
        <f t="shared" si="727"/>
        <v>#DIV/0!</v>
      </c>
      <c r="AR169" s="243"/>
      <c r="AS169" s="168"/>
    </row>
    <row r="170" spans="1:45" ht="258.75" customHeight="1">
      <c r="A170" s="555"/>
      <c r="B170" s="558"/>
      <c r="C170" s="558"/>
      <c r="D170" s="257" t="s">
        <v>292</v>
      </c>
      <c r="E170" s="274">
        <f t="shared" si="728"/>
        <v>0</v>
      </c>
      <c r="F170" s="274">
        <f t="shared" ref="F170:F172" si="729">I170+L170+O170+R170+U170+X170+AA170+AD170+AG170+AJ170+AM170+AP170</f>
        <v>0</v>
      </c>
      <c r="G170" s="263" t="e">
        <f t="shared" si="719"/>
        <v>#DIV/0!</v>
      </c>
      <c r="H170" s="234"/>
      <c r="I170" s="234"/>
      <c r="J170" s="278" t="e">
        <f t="shared" si="709"/>
        <v>#DIV/0!</v>
      </c>
      <c r="K170" s="234"/>
      <c r="L170" s="234"/>
      <c r="M170" s="278" t="e">
        <f t="shared" si="720"/>
        <v>#DIV/0!</v>
      </c>
      <c r="N170" s="234"/>
      <c r="O170" s="234"/>
      <c r="P170" s="278" t="e">
        <f t="shared" si="721"/>
        <v>#DIV/0!</v>
      </c>
      <c r="Q170" s="234"/>
      <c r="R170" s="234"/>
      <c r="S170" s="278" t="e">
        <f t="shared" si="722"/>
        <v>#DIV/0!</v>
      </c>
      <c r="T170" s="234"/>
      <c r="U170" s="234"/>
      <c r="V170" s="278" t="e">
        <f t="shared" si="723"/>
        <v>#DIV/0!</v>
      </c>
      <c r="W170" s="234"/>
      <c r="X170" s="234"/>
      <c r="Y170" s="278" t="e">
        <f t="shared" si="724"/>
        <v>#DIV/0!</v>
      </c>
      <c r="Z170" s="234"/>
      <c r="AA170" s="234"/>
      <c r="AB170" s="278" t="e">
        <f t="shared" si="711"/>
        <v>#DIV/0!</v>
      </c>
      <c r="AC170" s="234"/>
      <c r="AD170" s="234"/>
      <c r="AE170" s="278" t="e">
        <f t="shared" si="713"/>
        <v>#DIV/0!</v>
      </c>
      <c r="AF170" s="234"/>
      <c r="AG170" s="234"/>
      <c r="AH170" s="278" t="e">
        <f t="shared" si="715"/>
        <v>#DIV/0!</v>
      </c>
      <c r="AI170" s="234"/>
      <c r="AJ170" s="234"/>
      <c r="AK170" s="227" t="e">
        <f t="shared" si="725"/>
        <v>#DIV/0!</v>
      </c>
      <c r="AL170" s="234"/>
      <c r="AM170" s="234"/>
      <c r="AN170" s="278" t="e">
        <f t="shared" si="726"/>
        <v>#DIV/0!</v>
      </c>
      <c r="AO170" s="234"/>
      <c r="AP170" s="234"/>
      <c r="AQ170" s="278" t="e">
        <f t="shared" si="727"/>
        <v>#DIV/0!</v>
      </c>
      <c r="AR170" s="243"/>
      <c r="AS170" s="168"/>
    </row>
    <row r="171" spans="1:45" ht="114.75" customHeight="1">
      <c r="A171" s="555"/>
      <c r="B171" s="558"/>
      <c r="C171" s="558"/>
      <c r="D171" s="257" t="s">
        <v>285</v>
      </c>
      <c r="E171" s="234">
        <f t="shared" si="728"/>
        <v>0</v>
      </c>
      <c r="F171" s="234">
        <f t="shared" si="729"/>
        <v>0</v>
      </c>
      <c r="G171" s="263" t="e">
        <f t="shared" si="719"/>
        <v>#DIV/0!</v>
      </c>
      <c r="H171" s="234"/>
      <c r="I171" s="234"/>
      <c r="J171" s="278" t="e">
        <f t="shared" si="709"/>
        <v>#DIV/0!</v>
      </c>
      <c r="K171" s="234"/>
      <c r="L171" s="234"/>
      <c r="M171" s="278" t="e">
        <f t="shared" si="720"/>
        <v>#DIV/0!</v>
      </c>
      <c r="N171" s="234"/>
      <c r="O171" s="234"/>
      <c r="P171" s="278" t="e">
        <f t="shared" si="721"/>
        <v>#DIV/0!</v>
      </c>
      <c r="Q171" s="234"/>
      <c r="R171" s="234"/>
      <c r="S171" s="278" t="e">
        <f t="shared" si="722"/>
        <v>#DIV/0!</v>
      </c>
      <c r="T171" s="234"/>
      <c r="U171" s="234"/>
      <c r="V171" s="278" t="e">
        <f t="shared" si="723"/>
        <v>#DIV/0!</v>
      </c>
      <c r="W171" s="234"/>
      <c r="X171" s="234"/>
      <c r="Y171" s="278" t="e">
        <f t="shared" si="724"/>
        <v>#DIV/0!</v>
      </c>
      <c r="Z171" s="234"/>
      <c r="AA171" s="234"/>
      <c r="AB171" s="278" t="e">
        <f t="shared" si="711"/>
        <v>#DIV/0!</v>
      </c>
      <c r="AC171" s="234"/>
      <c r="AD171" s="234"/>
      <c r="AE171" s="278" t="e">
        <f t="shared" si="713"/>
        <v>#DIV/0!</v>
      </c>
      <c r="AF171" s="234"/>
      <c r="AG171" s="234"/>
      <c r="AH171" s="278" t="e">
        <f t="shared" si="715"/>
        <v>#DIV/0!</v>
      </c>
      <c r="AI171" s="234"/>
      <c r="AJ171" s="234"/>
      <c r="AK171" s="227" t="e">
        <f t="shared" si="725"/>
        <v>#DIV/0!</v>
      </c>
      <c r="AL171" s="234"/>
      <c r="AM171" s="234"/>
      <c r="AN171" s="278" t="e">
        <f t="shared" si="726"/>
        <v>#DIV/0!</v>
      </c>
      <c r="AO171" s="234"/>
      <c r="AP171" s="234"/>
      <c r="AQ171" s="278" t="e">
        <f t="shared" si="727"/>
        <v>#DIV/0!</v>
      </c>
      <c r="AR171" s="243"/>
      <c r="AS171" s="168"/>
    </row>
    <row r="172" spans="1:45" ht="114.75" customHeight="1" thickBot="1">
      <c r="A172" s="556"/>
      <c r="B172" s="559"/>
      <c r="C172" s="559"/>
      <c r="D172" s="258" t="s">
        <v>43</v>
      </c>
      <c r="E172" s="272">
        <f t="shared" si="728"/>
        <v>0</v>
      </c>
      <c r="F172" s="272">
        <f t="shared" si="729"/>
        <v>0</v>
      </c>
      <c r="G172" s="305" t="e">
        <f t="shared" si="719"/>
        <v>#DIV/0!</v>
      </c>
      <c r="H172" s="272"/>
      <c r="I172" s="272"/>
      <c r="J172" s="283" t="e">
        <f t="shared" si="709"/>
        <v>#DIV/0!</v>
      </c>
      <c r="K172" s="272"/>
      <c r="L172" s="272"/>
      <c r="M172" s="283" t="e">
        <f t="shared" si="720"/>
        <v>#DIV/0!</v>
      </c>
      <c r="N172" s="272"/>
      <c r="O172" s="272"/>
      <c r="P172" s="283" t="e">
        <f t="shared" si="721"/>
        <v>#DIV/0!</v>
      </c>
      <c r="Q172" s="272"/>
      <c r="R172" s="272"/>
      <c r="S172" s="283" t="e">
        <f t="shared" si="722"/>
        <v>#DIV/0!</v>
      </c>
      <c r="T172" s="272"/>
      <c r="U172" s="272"/>
      <c r="V172" s="283" t="e">
        <f t="shared" si="723"/>
        <v>#DIV/0!</v>
      </c>
      <c r="W172" s="272"/>
      <c r="X172" s="272"/>
      <c r="Y172" s="283" t="e">
        <f t="shared" si="724"/>
        <v>#DIV/0!</v>
      </c>
      <c r="Z172" s="272"/>
      <c r="AA172" s="272"/>
      <c r="AB172" s="283" t="e">
        <f t="shared" si="711"/>
        <v>#DIV/0!</v>
      </c>
      <c r="AC172" s="272"/>
      <c r="AD172" s="272"/>
      <c r="AE172" s="283" t="e">
        <f t="shared" si="713"/>
        <v>#DIV/0!</v>
      </c>
      <c r="AF172" s="272"/>
      <c r="AG172" s="272"/>
      <c r="AH172" s="283" t="e">
        <f t="shared" si="715"/>
        <v>#DIV/0!</v>
      </c>
      <c r="AI172" s="272"/>
      <c r="AJ172" s="272"/>
      <c r="AK172" s="282" t="e">
        <f t="shared" si="725"/>
        <v>#DIV/0!</v>
      </c>
      <c r="AL172" s="272"/>
      <c r="AM172" s="272"/>
      <c r="AN172" s="283" t="e">
        <f t="shared" si="726"/>
        <v>#DIV/0!</v>
      </c>
      <c r="AO172" s="272"/>
      <c r="AP172" s="272"/>
      <c r="AQ172" s="283" t="e">
        <f t="shared" si="727"/>
        <v>#DIV/0!</v>
      </c>
      <c r="AR172" s="248"/>
      <c r="AS172" s="169"/>
    </row>
    <row r="173" spans="1:45" ht="114.75" customHeight="1">
      <c r="A173" s="580" t="s">
        <v>469</v>
      </c>
      <c r="B173" s="583" t="s">
        <v>371</v>
      </c>
      <c r="C173" s="583"/>
      <c r="D173" s="389" t="s">
        <v>41</v>
      </c>
      <c r="E173" s="225">
        <f>H173+K173+N173+Q173+T173+W173+Z173+AC173+AF173+AI173+AL173+AO173</f>
        <v>1347.8</v>
      </c>
      <c r="F173" s="225">
        <f>I173+L173+O173+R173+U173+X173+AA173+AD173+AG173+AJ173+AM173+AP173</f>
        <v>87.5</v>
      </c>
      <c r="G173" s="230">
        <f>F173/E173</f>
        <v>6.4920611366671613E-2</v>
      </c>
      <c r="H173" s="225">
        <f>H174+H175+H176+H178</f>
        <v>0</v>
      </c>
      <c r="I173" s="225">
        <f>I174+I175+I176+I178</f>
        <v>0</v>
      </c>
      <c r="J173" s="228" t="e">
        <f t="shared" si="487"/>
        <v>#DIV/0!</v>
      </c>
      <c r="K173" s="225">
        <f>K174+K175+K176+K177+K178+K179</f>
        <v>43.7</v>
      </c>
      <c r="L173" s="225">
        <f>L174+L175+L176+L177+L178+L179</f>
        <v>43.7</v>
      </c>
      <c r="M173" s="230">
        <f>L173/K173</f>
        <v>1</v>
      </c>
      <c r="N173" s="225">
        <f>N174+N175+N176+N177+N178+N179</f>
        <v>0</v>
      </c>
      <c r="O173" s="225">
        <f>O174+O175+O176+O177+O178+O179</f>
        <v>0</v>
      </c>
      <c r="P173" s="229" t="e">
        <f>O173/N173</f>
        <v>#DIV/0!</v>
      </c>
      <c r="Q173" s="225">
        <f>Q174+Q175+Q176+Q177+Q178+Q179</f>
        <v>43.8</v>
      </c>
      <c r="R173" s="225">
        <f>R174+R175+R176+R177+R178+R179</f>
        <v>43.8</v>
      </c>
      <c r="S173" s="230">
        <f>R173/Q173</f>
        <v>1</v>
      </c>
      <c r="T173" s="225">
        <f>T174+T175+T176+T177+T178+T179</f>
        <v>0</v>
      </c>
      <c r="U173" s="225">
        <f>U174+U175+U176+U177+U178+U179</f>
        <v>0</v>
      </c>
      <c r="V173" s="228" t="e">
        <f>U173/T173*100</f>
        <v>#DIV/0!</v>
      </c>
      <c r="W173" s="225">
        <f>W174+W175+W176+W177+W178+W179</f>
        <v>0</v>
      </c>
      <c r="X173" s="225">
        <f>X174+X175+X176+X177+X178+X179</f>
        <v>0</v>
      </c>
      <c r="Y173" s="228" t="e">
        <f>X173/W173*100</f>
        <v>#DIV/0!</v>
      </c>
      <c r="Z173" s="225">
        <f>Z174+Z175+Z176+Z177+Z178+Z179</f>
        <v>1172.8</v>
      </c>
      <c r="AA173" s="225">
        <f>AA174+AA175+AA176+AA177+AA178+AA179</f>
        <v>0</v>
      </c>
      <c r="AB173" s="228">
        <f t="shared" si="551"/>
        <v>0</v>
      </c>
      <c r="AC173" s="225">
        <f>AC174+AC175+AC176+AC177+AC178+AC179</f>
        <v>0</v>
      </c>
      <c r="AD173" s="225">
        <f>AD174+AD175+AD176+AD177+AD178+AD179</f>
        <v>0</v>
      </c>
      <c r="AE173" s="228" t="e">
        <f t="shared" si="580"/>
        <v>#DIV/0!</v>
      </c>
      <c r="AF173" s="225">
        <f>AF174+AF175+AF176+AF177+AF178+AF179</f>
        <v>43.8</v>
      </c>
      <c r="AG173" s="225">
        <f>AG174+AG175+AG176+AG177+AG178+AG179</f>
        <v>0</v>
      </c>
      <c r="AH173" s="229">
        <f t="shared" ref="AH173" si="730">AG173/AF173</f>
        <v>0</v>
      </c>
      <c r="AI173" s="225">
        <f>AI174+AI175+AI176+AI177+AI178+AI179</f>
        <v>0</v>
      </c>
      <c r="AJ173" s="225">
        <f>AJ174+AJ175+AJ176+AJ177+AJ178+AJ179</f>
        <v>0</v>
      </c>
      <c r="AK173" s="230" t="e">
        <f>AJ173/AI173</f>
        <v>#DIV/0!</v>
      </c>
      <c r="AL173" s="225">
        <f>AL174+AL175+AL176+AL177+AL178+AL179</f>
        <v>0</v>
      </c>
      <c r="AM173" s="225">
        <f>AM174+AM175+AM176+AM177+AM178+AM179</f>
        <v>0</v>
      </c>
      <c r="AN173" s="228" t="e">
        <f t="shared" si="582"/>
        <v>#DIV/0!</v>
      </c>
      <c r="AO173" s="225">
        <f>AO174+AO175+AO176+AO177+AO178+AO179</f>
        <v>43.7</v>
      </c>
      <c r="AP173" s="225">
        <f>AP174+AP175+AP176+AP177+AP178+AP179</f>
        <v>0</v>
      </c>
      <c r="AQ173" s="229">
        <f t="shared" ref="AQ173" si="731">AP173/AO173</f>
        <v>0</v>
      </c>
      <c r="AR173" s="298" t="s">
        <v>481</v>
      </c>
      <c r="AS173" s="167"/>
    </row>
    <row r="174" spans="1:45" ht="114.75" customHeight="1">
      <c r="A174" s="581"/>
      <c r="B174" s="584"/>
      <c r="C174" s="584"/>
      <c r="D174" s="390" t="s">
        <v>37</v>
      </c>
      <c r="E174" s="233">
        <f>H174+K174+N174+Q174+T174+W174+Z174+AC174+AF174+AI174+AL174+AO174</f>
        <v>0</v>
      </c>
      <c r="F174" s="233">
        <f>I174+L174+O174+R174+U174+X174+AA174+AD174+AG174+AJ174+AM174+AP174</f>
        <v>0</v>
      </c>
      <c r="G174" s="229" t="e">
        <f t="shared" ref="G174:G179" si="732">F174/E174</f>
        <v>#DIV/0!</v>
      </c>
      <c r="H174" s="233">
        <f t="shared" ref="H174:I176" si="733">H230</f>
        <v>0</v>
      </c>
      <c r="I174" s="233">
        <f t="shared" si="733"/>
        <v>0</v>
      </c>
      <c r="J174" s="235" t="e">
        <f t="shared" si="487"/>
        <v>#DIV/0!</v>
      </c>
      <c r="K174" s="233">
        <f t="shared" ref="K174:L176" si="734">K230</f>
        <v>0</v>
      </c>
      <c r="L174" s="233">
        <f t="shared" si="734"/>
        <v>0</v>
      </c>
      <c r="M174" s="235" t="e">
        <f t="shared" ref="M174:M179" si="735">L174/K174*100</f>
        <v>#DIV/0!</v>
      </c>
      <c r="N174" s="233">
        <f t="shared" ref="N174:O176" si="736">N230</f>
        <v>0</v>
      </c>
      <c r="O174" s="233">
        <f t="shared" si="736"/>
        <v>0</v>
      </c>
      <c r="P174" s="235" t="e">
        <f t="shared" ref="P174:P179" si="737">O174/N174*100</f>
        <v>#DIV/0!</v>
      </c>
      <c r="Q174" s="233">
        <f t="shared" ref="Q174:R176" si="738">Q230</f>
        <v>0</v>
      </c>
      <c r="R174" s="233">
        <f t="shared" si="738"/>
        <v>0</v>
      </c>
      <c r="S174" s="235" t="e">
        <f t="shared" ref="S174:S179" si="739">R174/Q174*100</f>
        <v>#DIV/0!</v>
      </c>
      <c r="T174" s="233">
        <f t="shared" ref="T174:U175" si="740">T230</f>
        <v>0</v>
      </c>
      <c r="U174" s="233">
        <f t="shared" si="740"/>
        <v>0</v>
      </c>
      <c r="V174" s="235" t="e">
        <f t="shared" ref="V174:V179" si="741">U174/T174*100</f>
        <v>#DIV/0!</v>
      </c>
      <c r="W174" s="233">
        <f t="shared" ref="W174:X176" si="742">W230</f>
        <v>0</v>
      </c>
      <c r="X174" s="233">
        <f t="shared" si="742"/>
        <v>0</v>
      </c>
      <c r="Y174" s="235" t="e">
        <f t="shared" ref="Y174:Y179" si="743">X174/W174*100</f>
        <v>#DIV/0!</v>
      </c>
      <c r="Z174" s="233">
        <f t="shared" ref="Z174:AA176" si="744">Z230</f>
        <v>0</v>
      </c>
      <c r="AA174" s="233">
        <f t="shared" si="744"/>
        <v>0</v>
      </c>
      <c r="AB174" s="235" t="e">
        <f t="shared" si="551"/>
        <v>#DIV/0!</v>
      </c>
      <c r="AC174" s="233">
        <f t="shared" ref="AC174:AD176" si="745">AC230</f>
        <v>0</v>
      </c>
      <c r="AD174" s="233">
        <f t="shared" si="745"/>
        <v>0</v>
      </c>
      <c r="AE174" s="235" t="e">
        <f t="shared" si="580"/>
        <v>#DIV/0!</v>
      </c>
      <c r="AF174" s="233">
        <f t="shared" ref="AF174:AG176" si="746">AF230</f>
        <v>0</v>
      </c>
      <c r="AG174" s="233">
        <f t="shared" si="746"/>
        <v>0</v>
      </c>
      <c r="AH174" s="235" t="e">
        <f t="shared" si="581"/>
        <v>#DIV/0!</v>
      </c>
      <c r="AI174" s="233">
        <f t="shared" ref="AI174:AJ176" si="747">AI230</f>
        <v>0</v>
      </c>
      <c r="AJ174" s="233">
        <f t="shared" si="747"/>
        <v>0</v>
      </c>
      <c r="AK174" s="226" t="e">
        <f t="shared" ref="AK174:AK179" si="748">AJ174/AI174</f>
        <v>#DIV/0!</v>
      </c>
      <c r="AL174" s="233">
        <f t="shared" ref="AL174:AM176" si="749">AL230</f>
        <v>0</v>
      </c>
      <c r="AM174" s="233">
        <f t="shared" si="749"/>
        <v>0</v>
      </c>
      <c r="AN174" s="235" t="e">
        <f t="shared" si="582"/>
        <v>#DIV/0!</v>
      </c>
      <c r="AO174" s="233">
        <f t="shared" ref="AO174:AP176" si="750">AO230</f>
        <v>0</v>
      </c>
      <c r="AP174" s="233">
        <f t="shared" si="750"/>
        <v>0</v>
      </c>
      <c r="AQ174" s="235" t="e">
        <f t="shared" ref="AQ174:AQ175" si="751">AP174/AO174*100</f>
        <v>#DIV/0!</v>
      </c>
      <c r="AR174" s="236"/>
      <c r="AS174" s="168"/>
    </row>
    <row r="175" spans="1:45" ht="114.75" customHeight="1" thickBot="1">
      <c r="A175" s="581"/>
      <c r="B175" s="584"/>
      <c r="C175" s="584"/>
      <c r="D175" s="392" t="s">
        <v>2</v>
      </c>
      <c r="E175" s="233">
        <f t="shared" ref="E175:E179" si="752">H175+K175+N175+Q175+T175+W175+Z175+AC175+AF175+AI175+AL175+AO175</f>
        <v>0</v>
      </c>
      <c r="F175" s="233">
        <f t="shared" ref="F175:F179" si="753">I175+L175+O175+R175+U175+X175+AA175+AD175+AG175+AJ175+AM175+AP175</f>
        <v>0</v>
      </c>
      <c r="G175" s="229" t="e">
        <f t="shared" si="732"/>
        <v>#DIV/0!</v>
      </c>
      <c r="H175" s="233">
        <f t="shared" si="733"/>
        <v>0</v>
      </c>
      <c r="I175" s="233">
        <f t="shared" si="733"/>
        <v>0</v>
      </c>
      <c r="J175" s="235" t="e">
        <f t="shared" si="487"/>
        <v>#DIV/0!</v>
      </c>
      <c r="K175" s="233">
        <f t="shared" si="734"/>
        <v>0</v>
      </c>
      <c r="L175" s="233">
        <f t="shared" si="734"/>
        <v>0</v>
      </c>
      <c r="M175" s="235" t="e">
        <f t="shared" si="735"/>
        <v>#DIV/0!</v>
      </c>
      <c r="N175" s="233">
        <f t="shared" si="736"/>
        <v>0</v>
      </c>
      <c r="O175" s="233">
        <f t="shared" si="736"/>
        <v>0</v>
      </c>
      <c r="P175" s="235" t="e">
        <f t="shared" si="737"/>
        <v>#DIV/0!</v>
      </c>
      <c r="Q175" s="233">
        <f t="shared" si="738"/>
        <v>0</v>
      </c>
      <c r="R175" s="233">
        <f t="shared" si="738"/>
        <v>0</v>
      </c>
      <c r="S175" s="235" t="e">
        <f t="shared" si="739"/>
        <v>#DIV/0!</v>
      </c>
      <c r="T175" s="233">
        <f t="shared" si="740"/>
        <v>0</v>
      </c>
      <c r="U175" s="233">
        <f t="shared" si="740"/>
        <v>0</v>
      </c>
      <c r="V175" s="235" t="e">
        <f t="shared" si="741"/>
        <v>#DIV/0!</v>
      </c>
      <c r="W175" s="233">
        <f t="shared" si="742"/>
        <v>0</v>
      </c>
      <c r="X175" s="233">
        <f t="shared" si="742"/>
        <v>0</v>
      </c>
      <c r="Y175" s="235" t="e">
        <f t="shared" si="743"/>
        <v>#DIV/0!</v>
      </c>
      <c r="Z175" s="233">
        <f t="shared" si="744"/>
        <v>0</v>
      </c>
      <c r="AA175" s="233">
        <f t="shared" si="744"/>
        <v>0</v>
      </c>
      <c r="AB175" s="235" t="e">
        <f t="shared" si="551"/>
        <v>#DIV/0!</v>
      </c>
      <c r="AC175" s="233">
        <f t="shared" si="745"/>
        <v>0</v>
      </c>
      <c r="AD175" s="233">
        <f t="shared" si="745"/>
        <v>0</v>
      </c>
      <c r="AE175" s="235" t="e">
        <f t="shared" si="580"/>
        <v>#DIV/0!</v>
      </c>
      <c r="AF175" s="233">
        <f t="shared" si="746"/>
        <v>0</v>
      </c>
      <c r="AG175" s="233">
        <f t="shared" si="746"/>
        <v>0</v>
      </c>
      <c r="AH175" s="235" t="e">
        <f t="shared" si="581"/>
        <v>#DIV/0!</v>
      </c>
      <c r="AI175" s="233">
        <f t="shared" si="747"/>
        <v>0</v>
      </c>
      <c r="AJ175" s="233">
        <f t="shared" si="747"/>
        <v>0</v>
      </c>
      <c r="AK175" s="226" t="e">
        <f t="shared" si="748"/>
        <v>#DIV/0!</v>
      </c>
      <c r="AL175" s="233">
        <f t="shared" si="749"/>
        <v>0</v>
      </c>
      <c r="AM175" s="233">
        <f t="shared" si="749"/>
        <v>0</v>
      </c>
      <c r="AN175" s="235" t="e">
        <f t="shared" si="582"/>
        <v>#DIV/0!</v>
      </c>
      <c r="AO175" s="233">
        <f t="shared" si="750"/>
        <v>0</v>
      </c>
      <c r="AP175" s="233">
        <f t="shared" si="750"/>
        <v>0</v>
      </c>
      <c r="AQ175" s="235" t="e">
        <f t="shared" si="751"/>
        <v>#DIV/0!</v>
      </c>
      <c r="AR175" s="236"/>
      <c r="AS175" s="168"/>
    </row>
    <row r="176" spans="1:45" ht="114.75" customHeight="1" thickBot="1">
      <c r="A176" s="581"/>
      <c r="B176" s="584"/>
      <c r="C176" s="584"/>
      <c r="D176" s="386" t="s">
        <v>284</v>
      </c>
      <c r="E176" s="233">
        <f>H176+K176+N176+Q176+T176+W176+Z176+AC176+AF176+AI176+AL176+AO176</f>
        <v>1347.8</v>
      </c>
      <c r="F176" s="233">
        <f>I176+L176+O176+R176+U176+X176+AA176+AD176+AG176+AJ176+AM176+AP176</f>
        <v>87.5</v>
      </c>
      <c r="G176" s="387">
        <f t="shared" si="732"/>
        <v>6.4920611366671613E-2</v>
      </c>
      <c r="H176" s="233">
        <f t="shared" si="733"/>
        <v>0</v>
      </c>
      <c r="I176" s="233">
        <f t="shared" si="733"/>
        <v>0</v>
      </c>
      <c r="J176" s="235" t="e">
        <f t="shared" si="487"/>
        <v>#DIV/0!</v>
      </c>
      <c r="K176" s="233">
        <f t="shared" si="734"/>
        <v>43.7</v>
      </c>
      <c r="L176" s="233">
        <f t="shared" si="734"/>
        <v>43.7</v>
      </c>
      <c r="M176" s="230">
        <f>L176/K176</f>
        <v>1</v>
      </c>
      <c r="N176" s="233">
        <f t="shared" si="736"/>
        <v>0</v>
      </c>
      <c r="O176" s="233">
        <f t="shared" si="736"/>
        <v>0</v>
      </c>
      <c r="P176" s="229" t="e">
        <f>O176/N176</f>
        <v>#DIV/0!</v>
      </c>
      <c r="Q176" s="233">
        <f t="shared" si="738"/>
        <v>43.8</v>
      </c>
      <c r="R176" s="233">
        <f t="shared" si="738"/>
        <v>43.8</v>
      </c>
      <c r="S176" s="230">
        <f>R176/Q176</f>
        <v>1</v>
      </c>
      <c r="T176" s="233">
        <f>T232+T239+T246</f>
        <v>0</v>
      </c>
      <c r="U176" s="233">
        <f>U232+U239+U246</f>
        <v>0</v>
      </c>
      <c r="V176" s="235" t="e">
        <f t="shared" si="741"/>
        <v>#DIV/0!</v>
      </c>
      <c r="W176" s="233">
        <f>W232+W239+W246</f>
        <v>0</v>
      </c>
      <c r="X176" s="233">
        <f t="shared" si="742"/>
        <v>0</v>
      </c>
      <c r="Y176" s="235" t="e">
        <f t="shared" si="743"/>
        <v>#DIV/0!</v>
      </c>
      <c r="Z176" s="233">
        <f>Z232+Z239+Z246</f>
        <v>1172.8</v>
      </c>
      <c r="AA176" s="233">
        <f t="shared" si="744"/>
        <v>0</v>
      </c>
      <c r="AB176" s="235">
        <f t="shared" si="551"/>
        <v>0</v>
      </c>
      <c r="AC176" s="233">
        <f t="shared" si="745"/>
        <v>0</v>
      </c>
      <c r="AD176" s="233">
        <f t="shared" si="745"/>
        <v>0</v>
      </c>
      <c r="AE176" s="235" t="e">
        <f t="shared" si="580"/>
        <v>#DIV/0!</v>
      </c>
      <c r="AF176" s="233">
        <f t="shared" si="746"/>
        <v>43.8</v>
      </c>
      <c r="AG176" s="233">
        <f t="shared" si="746"/>
        <v>0</v>
      </c>
      <c r="AH176" s="229">
        <f t="shared" ref="AH176" si="754">AG176/AF176</f>
        <v>0</v>
      </c>
      <c r="AI176" s="233">
        <f t="shared" si="747"/>
        <v>0</v>
      </c>
      <c r="AJ176" s="233">
        <f t="shared" si="747"/>
        <v>0</v>
      </c>
      <c r="AK176" s="387" t="e">
        <f t="shared" si="748"/>
        <v>#DIV/0!</v>
      </c>
      <c r="AL176" s="233">
        <f t="shared" si="749"/>
        <v>0</v>
      </c>
      <c r="AM176" s="233">
        <f t="shared" si="749"/>
        <v>0</v>
      </c>
      <c r="AN176" s="385" t="e">
        <f t="shared" si="582"/>
        <v>#DIV/0!</v>
      </c>
      <c r="AO176" s="233">
        <f t="shared" si="750"/>
        <v>43.7</v>
      </c>
      <c r="AP176" s="233">
        <f t="shared" si="750"/>
        <v>0</v>
      </c>
      <c r="AQ176" s="229">
        <f t="shared" ref="AQ176" si="755">AP176/AO176</f>
        <v>0</v>
      </c>
      <c r="AR176" s="243" t="s">
        <v>483</v>
      </c>
      <c r="AS176" s="168"/>
    </row>
    <row r="177" spans="1:45" ht="114.75" customHeight="1">
      <c r="A177" s="581"/>
      <c r="B177" s="584"/>
      <c r="C177" s="584"/>
      <c r="D177" s="392" t="s">
        <v>292</v>
      </c>
      <c r="E177" s="225">
        <f t="shared" si="752"/>
        <v>0</v>
      </c>
      <c r="F177" s="225">
        <f t="shared" si="753"/>
        <v>0</v>
      </c>
      <c r="G177" s="229" t="e">
        <f t="shared" si="732"/>
        <v>#DIV/0!</v>
      </c>
      <c r="H177" s="233">
        <f>H184+H191+H198+H205+H212+H219+H226+H233+H240+H247</f>
        <v>0</v>
      </c>
      <c r="I177" s="233">
        <f>I184+I191+I198+I205+I212+I219+I226+I233+I240+I247</f>
        <v>0</v>
      </c>
      <c r="J177" s="235" t="e">
        <f t="shared" si="487"/>
        <v>#DIV/0!</v>
      </c>
      <c r="K177" s="233">
        <f>K184+K191+K198+K205+K212+K219+K226+K233+K240+K247</f>
        <v>0</v>
      </c>
      <c r="L177" s="233"/>
      <c r="M177" s="235" t="e">
        <f t="shared" si="735"/>
        <v>#DIV/0!</v>
      </c>
      <c r="N177" s="233">
        <f>N184+N191+N198+N205+N212+N219+N226+N233+N240+N247</f>
        <v>0</v>
      </c>
      <c r="O177" s="233">
        <f>O184+O191+O198+O205+O212+O219+O226+O233+O240+O247</f>
        <v>0</v>
      </c>
      <c r="P177" s="235" t="e">
        <f t="shared" si="737"/>
        <v>#DIV/0!</v>
      </c>
      <c r="Q177" s="233">
        <f>Q184+Q191+Q198+Q205+Q212+Q219+Q226+Q233+Q240+Q247</f>
        <v>0</v>
      </c>
      <c r="R177" s="233">
        <f>R184+R191+R198+R205+R212+R219+R226+R233+R240+R247</f>
        <v>0</v>
      </c>
      <c r="S177" s="235" t="e">
        <f t="shared" si="739"/>
        <v>#DIV/0!</v>
      </c>
      <c r="T177" s="233">
        <f>T184+T191+T198+T205+T212+T219+T226+T233+T240+T247</f>
        <v>0</v>
      </c>
      <c r="U177" s="233">
        <f>U184+U191+U198+U205+U212+U219+U226+U233+U240+U247</f>
        <v>0</v>
      </c>
      <c r="V177" s="235" t="e">
        <f t="shared" si="741"/>
        <v>#DIV/0!</v>
      </c>
      <c r="W177" s="233">
        <f>W184+W191+W198+W205+W212+W219+W226+W233+W240+W247</f>
        <v>0</v>
      </c>
      <c r="X177" s="233">
        <f>X184+X191+X198+X205+X212+X219+X226+X233+X240+X247</f>
        <v>0</v>
      </c>
      <c r="Y177" s="235" t="e">
        <f t="shared" si="743"/>
        <v>#DIV/0!</v>
      </c>
      <c r="Z177" s="233">
        <f>Z184+Z191+Z198+Z205+Z212+Z219+Z226+Z233+Z240+Z247</f>
        <v>0</v>
      </c>
      <c r="AA177" s="233">
        <f>AA184+AA191+AA198+AA205+AA212+AA219+AA226+AA233+AA240+AA247</f>
        <v>0</v>
      </c>
      <c r="AB177" s="235" t="e">
        <f t="shared" si="551"/>
        <v>#DIV/0!</v>
      </c>
      <c r="AC177" s="233">
        <f>AC184+AC191+AC198+AC205+AC212+AC219+AC226+AC233+AC240+AC247</f>
        <v>0</v>
      </c>
      <c r="AD177" s="233">
        <f>AD184+AD191+AD198+AD205+AD212+AD219+AD226+AD233+AD240+AD247</f>
        <v>0</v>
      </c>
      <c r="AE177" s="235" t="e">
        <f t="shared" si="580"/>
        <v>#DIV/0!</v>
      </c>
      <c r="AF177" s="233">
        <f>AF184+AF191+AF198+AF205+AF212+AF219+AF226+AF233+AF240+AF247</f>
        <v>0</v>
      </c>
      <c r="AG177" s="233">
        <f>AG184+AG191+AG198+AG205+AG212+AG219+AG226+AG233+AG240+AG247</f>
        <v>0</v>
      </c>
      <c r="AH177" s="235" t="e">
        <f t="shared" si="581"/>
        <v>#DIV/0!</v>
      </c>
      <c r="AI177" s="233">
        <f>AI184+AI191+AI198+AI205+AI212+AI219+AI226+AI233+AI240+AI247</f>
        <v>0</v>
      </c>
      <c r="AJ177" s="233">
        <f>AJ184+AJ191+AJ198+AJ205+AJ212+AJ219+AJ226+AJ233+AJ240+AJ247</f>
        <v>0</v>
      </c>
      <c r="AK177" s="226" t="e">
        <f t="shared" si="748"/>
        <v>#DIV/0!</v>
      </c>
      <c r="AL177" s="233">
        <f>AL184+AL191+AL198+AL205+AL212+AL219+AL226+AL233+AL240+AL247</f>
        <v>0</v>
      </c>
      <c r="AM177" s="233">
        <f>AM184+AM191+AM198+AM205+AM212+AM219+AM226+AM233+AM240+AM247</f>
        <v>0</v>
      </c>
      <c r="AN177" s="235" t="e">
        <f t="shared" si="582"/>
        <v>#DIV/0!</v>
      </c>
      <c r="AO177" s="233">
        <f>AO184+AO191+AO198+AO205+AO212+AO219+AO226+AO233+AO240+AO247</f>
        <v>0</v>
      </c>
      <c r="AP177" s="233">
        <f>AP184+AP191+AP198+AP205+AP212+AP219+AP226+AP233+AP240+AP247</f>
        <v>0</v>
      </c>
      <c r="AQ177" s="235" t="e">
        <f t="shared" ref="AQ177:AQ179" si="756">AP177/AO177*100</f>
        <v>#DIV/0!</v>
      </c>
      <c r="AR177" s="236"/>
      <c r="AS177" s="168"/>
    </row>
    <row r="178" spans="1:45" ht="114.75" customHeight="1">
      <c r="A178" s="581"/>
      <c r="B178" s="584"/>
      <c r="C178" s="584"/>
      <c r="D178" s="392" t="s">
        <v>285</v>
      </c>
      <c r="E178" s="233">
        <f t="shared" si="752"/>
        <v>0</v>
      </c>
      <c r="F178" s="233">
        <f t="shared" si="753"/>
        <v>0</v>
      </c>
      <c r="G178" s="229" t="e">
        <f t="shared" si="732"/>
        <v>#DIV/0!</v>
      </c>
      <c r="H178" s="233">
        <f>H185+H192+H199+H206+H213+H220+H227+H234+H241+H248</f>
        <v>0</v>
      </c>
      <c r="I178" s="233">
        <f>I185+I192+I199+I206+I213+I220+I227+I234+I241+I248</f>
        <v>0</v>
      </c>
      <c r="J178" s="235" t="e">
        <f t="shared" si="487"/>
        <v>#DIV/0!</v>
      </c>
      <c r="K178" s="233">
        <f>K185+K192+K199+K206+K213+K220+K227+K234+K241+K248</f>
        <v>0</v>
      </c>
      <c r="L178" s="233">
        <f>L185+L192+L199+L206+L213+L220+L227+L234+L241+L248</f>
        <v>0</v>
      </c>
      <c r="M178" s="235" t="e">
        <f t="shared" si="735"/>
        <v>#DIV/0!</v>
      </c>
      <c r="N178" s="233">
        <f>N185+N192+N199+N206+N213+N220+N227+N234+N241+N248</f>
        <v>0</v>
      </c>
      <c r="O178" s="233">
        <f>O185+O192+O199+O206+O213+O220+O227+O234+O241+O248</f>
        <v>0</v>
      </c>
      <c r="P178" s="235" t="e">
        <f t="shared" si="737"/>
        <v>#DIV/0!</v>
      </c>
      <c r="Q178" s="233">
        <f>Q185+Q192+Q199+Q206+Q213+Q220+Q227+Q234+Q241+Q248</f>
        <v>0</v>
      </c>
      <c r="R178" s="233">
        <f>R185+R192+R199+R206+R213+R220+R227+R234+R241+R248</f>
        <v>0</v>
      </c>
      <c r="S178" s="235" t="e">
        <f t="shared" si="739"/>
        <v>#DIV/0!</v>
      </c>
      <c r="T178" s="233">
        <f>T185+T192+T199+T206+T213+T220+T227+T234+T241+T248</f>
        <v>0</v>
      </c>
      <c r="U178" s="233">
        <f>U185+U192+U199+U206+U213+U220+U227+U234+U241+U248</f>
        <v>0</v>
      </c>
      <c r="V178" s="235" t="e">
        <f t="shared" si="741"/>
        <v>#DIV/0!</v>
      </c>
      <c r="W178" s="233">
        <f>W185+W192+W199+W206+W213+W220+W227+W234+W241+W248</f>
        <v>0</v>
      </c>
      <c r="X178" s="233">
        <f>X185+X192+X199+X206+X213+X220+X227+X234+X241+X248</f>
        <v>0</v>
      </c>
      <c r="Y178" s="235" t="e">
        <f t="shared" si="743"/>
        <v>#DIV/0!</v>
      </c>
      <c r="Z178" s="233">
        <f>Z185+Z192+Z199+Z206+Z213+Z220+Z227+Z234+Z241+Z248</f>
        <v>0</v>
      </c>
      <c r="AA178" s="233">
        <f>AA185+AA192+AA199+AA206+AA213+AA220+AA227+AA234+AA241+AA248</f>
        <v>0</v>
      </c>
      <c r="AB178" s="235" t="e">
        <f t="shared" si="551"/>
        <v>#DIV/0!</v>
      </c>
      <c r="AC178" s="233">
        <f>AC185+AC192+AC199+AC206+AC213+AC220+AC227+AC234+AC241+AC248</f>
        <v>0</v>
      </c>
      <c r="AD178" s="233">
        <f>AD185+AD192+AD199+AD206+AD213+AD220+AD227+AD234+AD241+AD248</f>
        <v>0</v>
      </c>
      <c r="AE178" s="235" t="e">
        <f t="shared" si="580"/>
        <v>#DIV/0!</v>
      </c>
      <c r="AF178" s="233">
        <f>AF185+AF192+AF199+AF206+AF213+AF220+AF227+AF234+AF241+AF248</f>
        <v>0</v>
      </c>
      <c r="AG178" s="233">
        <f>AG185+AG192+AG199+AG206+AG213+AG220+AG227+AG234+AG241+AG248</f>
        <v>0</v>
      </c>
      <c r="AH178" s="235" t="e">
        <f t="shared" si="581"/>
        <v>#DIV/0!</v>
      </c>
      <c r="AI178" s="233">
        <f>AI185+AI192+AI199+AI206+AI213+AI220+AI227+AI234+AI241+AI248</f>
        <v>0</v>
      </c>
      <c r="AJ178" s="233">
        <f>AJ185+AJ192+AJ199+AJ206+AJ213+AJ220+AJ227+AJ234+AJ241+AJ248</f>
        <v>0</v>
      </c>
      <c r="AK178" s="226" t="e">
        <f t="shared" si="748"/>
        <v>#DIV/0!</v>
      </c>
      <c r="AL178" s="233">
        <f>AL185+AL192+AL199+AL206+AL213+AL220+AL227+AL234+AL241+AL248</f>
        <v>0</v>
      </c>
      <c r="AM178" s="233">
        <f>AM185+AM192+AM199+AM206+AM213+AM220+AM227+AM234+AM241+AM248</f>
        <v>0</v>
      </c>
      <c r="AN178" s="235" t="e">
        <f t="shared" si="582"/>
        <v>#DIV/0!</v>
      </c>
      <c r="AO178" s="233">
        <f>AO185+AO192+AO199+AO206+AO213+AO220+AO227+AO234+AO241+AO248</f>
        <v>0</v>
      </c>
      <c r="AP178" s="233">
        <f>AP185+AP192+AP199+AP206+AP213+AP220+AP227+AP234+AP241+AP248</f>
        <v>0</v>
      </c>
      <c r="AQ178" s="235" t="e">
        <f t="shared" si="756"/>
        <v>#DIV/0!</v>
      </c>
      <c r="AR178" s="236"/>
      <c r="AS178" s="168"/>
    </row>
    <row r="179" spans="1:45" ht="192.75" customHeight="1" thickBot="1">
      <c r="A179" s="582"/>
      <c r="B179" s="585"/>
      <c r="C179" s="585"/>
      <c r="D179" s="391" t="s">
        <v>43</v>
      </c>
      <c r="E179" s="245">
        <f t="shared" si="752"/>
        <v>0</v>
      </c>
      <c r="F179" s="245">
        <f t="shared" si="753"/>
        <v>0</v>
      </c>
      <c r="G179" s="394" t="e">
        <f t="shared" si="732"/>
        <v>#DIV/0!</v>
      </c>
      <c r="H179" s="245">
        <f t="shared" ref="H179:I179" si="757">H186+H193+H200+H207+H214+H221+H228+H235+H242+H249</f>
        <v>0</v>
      </c>
      <c r="I179" s="245">
        <f t="shared" si="757"/>
        <v>0</v>
      </c>
      <c r="J179" s="271" t="e">
        <f t="shared" si="487"/>
        <v>#DIV/0!</v>
      </c>
      <c r="K179" s="245">
        <f t="shared" ref="K179:L179" si="758">K186+K193+K200+K207+K214+K221+K228+K235+K242+K249</f>
        <v>0</v>
      </c>
      <c r="L179" s="245">
        <f t="shared" si="758"/>
        <v>0</v>
      </c>
      <c r="M179" s="271" t="e">
        <f t="shared" si="735"/>
        <v>#DIV/0!</v>
      </c>
      <c r="N179" s="245">
        <f t="shared" ref="N179:O179" si="759">N186+N193+N200+N207+N214+N221+N228+N235+N242+N249</f>
        <v>0</v>
      </c>
      <c r="O179" s="245">
        <f t="shared" si="759"/>
        <v>0</v>
      </c>
      <c r="P179" s="271" t="e">
        <f t="shared" si="737"/>
        <v>#DIV/0!</v>
      </c>
      <c r="Q179" s="245">
        <f t="shared" ref="Q179:R179" si="760">Q186+Q193+Q200+Q207+Q214+Q221+Q228+Q235+Q242+Q249</f>
        <v>0</v>
      </c>
      <c r="R179" s="245">
        <f t="shared" si="760"/>
        <v>0</v>
      </c>
      <c r="S179" s="271" t="e">
        <f t="shared" si="739"/>
        <v>#DIV/0!</v>
      </c>
      <c r="T179" s="245">
        <f t="shared" ref="T179:U179" si="761">T186+T193+T200+T207+T214+T221+T228+T235+T242+T249</f>
        <v>0</v>
      </c>
      <c r="U179" s="245">
        <f t="shared" si="761"/>
        <v>0</v>
      </c>
      <c r="V179" s="271" t="e">
        <f t="shared" si="741"/>
        <v>#DIV/0!</v>
      </c>
      <c r="W179" s="245">
        <f t="shared" ref="W179:X179" si="762">W186+W193+W200+W207+W214+W221+W228+W235+W242+W249</f>
        <v>0</v>
      </c>
      <c r="X179" s="245">
        <f t="shared" si="762"/>
        <v>0</v>
      </c>
      <c r="Y179" s="271" t="e">
        <f t="shared" si="743"/>
        <v>#DIV/0!</v>
      </c>
      <c r="Z179" s="245">
        <f t="shared" ref="Z179:AA179" si="763">Z186+Z193+Z200+Z207+Z214+Z221+Z228+Z235+Z242+Z249</f>
        <v>0</v>
      </c>
      <c r="AA179" s="245">
        <f t="shared" si="763"/>
        <v>0</v>
      </c>
      <c r="AB179" s="271" t="e">
        <f t="shared" si="551"/>
        <v>#DIV/0!</v>
      </c>
      <c r="AC179" s="245">
        <f t="shared" ref="AC179:AD179" si="764">AC186+AC193+AC200+AC207+AC214+AC221+AC228+AC235+AC242+AC249</f>
        <v>0</v>
      </c>
      <c r="AD179" s="245">
        <f t="shared" si="764"/>
        <v>0</v>
      </c>
      <c r="AE179" s="271" t="e">
        <f t="shared" si="580"/>
        <v>#DIV/0!</v>
      </c>
      <c r="AF179" s="245">
        <f t="shared" ref="AF179:AG179" si="765">AF186+AF193+AF200+AF207+AF214+AF221+AF228+AF235+AF242+AF249</f>
        <v>0</v>
      </c>
      <c r="AG179" s="245">
        <f t="shared" si="765"/>
        <v>0</v>
      </c>
      <c r="AH179" s="271" t="e">
        <f t="shared" si="581"/>
        <v>#DIV/0!</v>
      </c>
      <c r="AI179" s="245">
        <f t="shared" ref="AI179:AJ179" si="766">AI186+AI193+AI200+AI207+AI214+AI221+AI228+AI235+AI242+AI249</f>
        <v>0</v>
      </c>
      <c r="AJ179" s="245">
        <f t="shared" si="766"/>
        <v>0</v>
      </c>
      <c r="AK179" s="296" t="e">
        <f t="shared" si="748"/>
        <v>#DIV/0!</v>
      </c>
      <c r="AL179" s="245">
        <f t="shared" ref="AL179:AM179" si="767">AL186+AL193+AL200+AL207+AL214+AL221+AL228+AL235+AL242+AL249</f>
        <v>0</v>
      </c>
      <c r="AM179" s="245">
        <f t="shared" si="767"/>
        <v>0</v>
      </c>
      <c r="AN179" s="271" t="e">
        <f t="shared" si="582"/>
        <v>#DIV/0!</v>
      </c>
      <c r="AO179" s="245">
        <f t="shared" ref="AO179:AP179" si="768">AO186+AO193+AO200+AO207+AO214+AO221+AO228+AO235+AO242+AO249</f>
        <v>0</v>
      </c>
      <c r="AP179" s="245">
        <f t="shared" si="768"/>
        <v>0</v>
      </c>
      <c r="AQ179" s="271" t="e">
        <f t="shared" si="756"/>
        <v>#DIV/0!</v>
      </c>
      <c r="AR179" s="299"/>
      <c r="AS179" s="169"/>
    </row>
    <row r="180" spans="1:45" ht="114.75" hidden="1" customHeight="1">
      <c r="A180" s="568" t="s">
        <v>313</v>
      </c>
      <c r="B180" s="571" t="s">
        <v>438</v>
      </c>
      <c r="C180" s="571"/>
      <c r="D180" s="285" t="s">
        <v>41</v>
      </c>
      <c r="E180" s="286" t="e">
        <f>H180+K180+N180+Q180+T180+W180+Z180+AC180+AF180+AI180+AL180+#REF!</f>
        <v>#REF!</v>
      </c>
      <c r="F180" s="286" t="e">
        <f>I180+L180+O180+R180+U180+-X180+AA180+AD180+AG180+AJ180+AM180+#REF!</f>
        <v>#REF!</v>
      </c>
      <c r="G180" s="289" t="e">
        <f>F180/E180</f>
        <v>#REF!</v>
      </c>
      <c r="H180" s="286">
        <f>H181+H182+H183+H184+H185+H186</f>
        <v>0</v>
      </c>
      <c r="I180" s="286">
        <f>I181+I182+I183+I184+I185+I186</f>
        <v>0</v>
      </c>
      <c r="J180" s="288" t="e">
        <f t="shared" si="487"/>
        <v>#DIV/0!</v>
      </c>
      <c r="K180" s="286">
        <f>K181+K182+K183+K184+K185+K186</f>
        <v>0</v>
      </c>
      <c r="L180" s="286">
        <f>L181+L182+L183+L184+L185+L186</f>
        <v>0</v>
      </c>
      <c r="M180" s="288" t="e">
        <f>L180/K180*100</f>
        <v>#DIV/0!</v>
      </c>
      <c r="N180" s="286">
        <f>N181+N182+N183+N184+N185+N186</f>
        <v>0</v>
      </c>
      <c r="O180" s="286">
        <f>O181+O182+O183+O184+O185+O186</f>
        <v>0</v>
      </c>
      <c r="P180" s="288" t="e">
        <f>O180/N180*100</f>
        <v>#DIV/0!</v>
      </c>
      <c r="Q180" s="286">
        <f>Q181+Q182+Q183+Q184+Q185+Q186</f>
        <v>0</v>
      </c>
      <c r="R180" s="286">
        <f>R181+R182+R183+R184+R185+R186</f>
        <v>0</v>
      </c>
      <c r="S180" s="288" t="e">
        <f>R180/Q180*100</f>
        <v>#DIV/0!</v>
      </c>
      <c r="T180" s="286">
        <f>T181+T182+T183+T184+T185+T186</f>
        <v>0</v>
      </c>
      <c r="U180" s="286">
        <f>U181+U182+U183+U184+U185+U186</f>
        <v>0</v>
      </c>
      <c r="V180" s="288" t="e">
        <f>U180/T180*100</f>
        <v>#DIV/0!</v>
      </c>
      <c r="W180" s="286">
        <f>W181+W182+W183+W184+W185+W186</f>
        <v>0</v>
      </c>
      <c r="X180" s="286">
        <f>X181+X182+X183+X184+X185+X186</f>
        <v>0</v>
      </c>
      <c r="Y180" s="288" t="e">
        <f>X180/W180*100</f>
        <v>#DIV/0!</v>
      </c>
      <c r="Z180" s="286">
        <f t="shared" ref="Z180" si="769">Z181+Z182+Z183+Z184+Z185+Z186</f>
        <v>0</v>
      </c>
      <c r="AA180" s="286">
        <f t="shared" ref="AA180" si="770">AA181+AA182+AA183+AA184+AA185+AA186</f>
        <v>0</v>
      </c>
      <c r="AB180" s="288" t="e">
        <f t="shared" si="551"/>
        <v>#DIV/0!</v>
      </c>
      <c r="AC180" s="286">
        <f t="shared" ref="AC180" si="771">AC181+AC182+AC183+AC184+AC185+AC186</f>
        <v>0</v>
      </c>
      <c r="AD180" s="286">
        <f t="shared" ref="AD180" si="772">AD181+AD182+AD183+AD184+AD185+AD186</f>
        <v>0</v>
      </c>
      <c r="AE180" s="288" t="e">
        <f t="shared" si="580"/>
        <v>#DIV/0!</v>
      </c>
      <c r="AF180" s="286">
        <f t="shared" ref="AF180" si="773">AF181+AF182+AF183+AF184+AF185+AF186</f>
        <v>0</v>
      </c>
      <c r="AG180" s="286">
        <f t="shared" ref="AG180" si="774">AG181+AG182+AG183+AG184+AG185+AG186</f>
        <v>0</v>
      </c>
      <c r="AH180" s="288" t="e">
        <f t="shared" si="581"/>
        <v>#DIV/0!</v>
      </c>
      <c r="AI180" s="286">
        <f t="shared" ref="AI180" si="775">AI181+AI182+AI183+AI184+AI185+AI186</f>
        <v>0</v>
      </c>
      <c r="AJ180" s="286">
        <f t="shared" ref="AJ180" si="776">AJ181+AJ182+AJ183+AJ184+AJ185+AJ186</f>
        <v>0</v>
      </c>
      <c r="AK180" s="289" t="e">
        <f>AJ180/AI180</f>
        <v>#DIV/0!</v>
      </c>
      <c r="AL180" s="286">
        <f t="shared" ref="AL180" si="777">AL181+AL182+AL183+AL184+AL185+AL186</f>
        <v>0</v>
      </c>
      <c r="AM180" s="286">
        <f t="shared" ref="AM180" si="778">AM181+AM182+AM183+AM184+AM185+AM186</f>
        <v>0</v>
      </c>
      <c r="AN180" s="288" t="e">
        <f t="shared" si="582"/>
        <v>#DIV/0!</v>
      </c>
      <c r="AO180" s="286">
        <f>AO181+AO182+AO183+AO184+AO185+AO186</f>
        <v>0</v>
      </c>
      <c r="AP180" s="286">
        <f>AP181+AP182+AP183+AP184+AP185+AP186</f>
        <v>0</v>
      </c>
      <c r="AQ180" s="288" t="e">
        <f>AP180/AO180*100</f>
        <v>#DIV/0!</v>
      </c>
      <c r="AR180" s="301"/>
    </row>
    <row r="181" spans="1:45" ht="114.75" hidden="1" customHeight="1">
      <c r="A181" s="569"/>
      <c r="B181" s="572"/>
      <c r="C181" s="572"/>
      <c r="D181" s="253" t="s">
        <v>37</v>
      </c>
      <c r="E181" s="233" t="e">
        <f>H181+K181+N181+Q181+T181+W181+Z181+AC181+AF181+AI181+AL181+#REF!</f>
        <v>#REF!</v>
      </c>
      <c r="F181" s="233" t="e">
        <f>I181+L181+O181+R181+U181+-X181+AA181+AD181+AG181+AJ181+AM181+#REF!</f>
        <v>#REF!</v>
      </c>
      <c r="G181" s="229" t="e">
        <f t="shared" ref="G181:G186" si="779">F181/E181</f>
        <v>#REF!</v>
      </c>
      <c r="H181" s="234"/>
      <c r="I181" s="234"/>
      <c r="J181" s="235" t="e">
        <f t="shared" si="487"/>
        <v>#DIV/0!</v>
      </c>
      <c r="K181" s="234"/>
      <c r="L181" s="234"/>
      <c r="M181" s="235" t="e">
        <f t="shared" ref="M181:M186" si="780">L181/K181*100</f>
        <v>#DIV/0!</v>
      </c>
      <c r="N181" s="234"/>
      <c r="O181" s="234"/>
      <c r="P181" s="235" t="e">
        <f t="shared" ref="P181:P186" si="781">O181/N181*100</f>
        <v>#DIV/0!</v>
      </c>
      <c r="Q181" s="234"/>
      <c r="R181" s="234"/>
      <c r="S181" s="235" t="e">
        <f t="shared" ref="S181:S186" si="782">R181/Q181*100</f>
        <v>#DIV/0!</v>
      </c>
      <c r="T181" s="234"/>
      <c r="U181" s="234"/>
      <c r="V181" s="235" t="e">
        <f t="shared" ref="V181:V186" si="783">U181/T181*100</f>
        <v>#DIV/0!</v>
      </c>
      <c r="W181" s="234"/>
      <c r="X181" s="234"/>
      <c r="Y181" s="235" t="e">
        <f t="shared" ref="Y181:Y186" si="784">X181/W181*100</f>
        <v>#DIV/0!</v>
      </c>
      <c r="Z181" s="234"/>
      <c r="AA181" s="234"/>
      <c r="AB181" s="235" t="e">
        <f t="shared" si="551"/>
        <v>#DIV/0!</v>
      </c>
      <c r="AC181" s="234"/>
      <c r="AD181" s="234"/>
      <c r="AE181" s="235" t="e">
        <f t="shared" si="580"/>
        <v>#DIV/0!</v>
      </c>
      <c r="AF181" s="234"/>
      <c r="AG181" s="234"/>
      <c r="AH181" s="235" t="e">
        <f t="shared" si="581"/>
        <v>#DIV/0!</v>
      </c>
      <c r="AI181" s="234"/>
      <c r="AJ181" s="234"/>
      <c r="AK181" s="226" t="e">
        <f t="shared" ref="AK181:AK186" si="785">AJ181/AI181</f>
        <v>#DIV/0!</v>
      </c>
      <c r="AL181" s="234"/>
      <c r="AM181" s="234"/>
      <c r="AN181" s="235" t="e">
        <f t="shared" si="582"/>
        <v>#DIV/0!</v>
      </c>
      <c r="AO181" s="234"/>
      <c r="AP181" s="234"/>
      <c r="AQ181" s="235" t="e">
        <f t="shared" ref="AQ181:AQ186" si="786">AP181/AO181*100</f>
        <v>#DIV/0!</v>
      </c>
      <c r="AR181" s="243"/>
    </row>
    <row r="182" spans="1:45" ht="114.75" hidden="1" customHeight="1">
      <c r="A182" s="569"/>
      <c r="B182" s="572"/>
      <c r="C182" s="572"/>
      <c r="D182" s="257" t="s">
        <v>2</v>
      </c>
      <c r="E182" s="233" t="e">
        <f>H182+K182+N182+Q182+T182+W182+Z182+AC182+AF182+AI182+AL182+#REF!</f>
        <v>#REF!</v>
      </c>
      <c r="F182" s="233" t="e">
        <f>I182+L182+O182+R182+U182+-X182+AA182+AD182+AG182+AJ182+AM182+#REF!</f>
        <v>#REF!</v>
      </c>
      <c r="G182" s="229" t="e">
        <f t="shared" si="779"/>
        <v>#REF!</v>
      </c>
      <c r="H182" s="234"/>
      <c r="I182" s="234"/>
      <c r="J182" s="235" t="e">
        <f t="shared" si="487"/>
        <v>#DIV/0!</v>
      </c>
      <c r="K182" s="234"/>
      <c r="L182" s="234"/>
      <c r="M182" s="235" t="e">
        <f t="shared" si="780"/>
        <v>#DIV/0!</v>
      </c>
      <c r="N182" s="234"/>
      <c r="O182" s="234"/>
      <c r="P182" s="235" t="e">
        <f t="shared" si="781"/>
        <v>#DIV/0!</v>
      </c>
      <c r="Q182" s="234"/>
      <c r="R182" s="234"/>
      <c r="S182" s="235" t="e">
        <f t="shared" si="782"/>
        <v>#DIV/0!</v>
      </c>
      <c r="T182" s="234"/>
      <c r="U182" s="234"/>
      <c r="V182" s="235" t="e">
        <f t="shared" si="783"/>
        <v>#DIV/0!</v>
      </c>
      <c r="W182" s="234"/>
      <c r="X182" s="234"/>
      <c r="Y182" s="235" t="e">
        <f t="shared" si="784"/>
        <v>#DIV/0!</v>
      </c>
      <c r="Z182" s="234"/>
      <c r="AA182" s="234"/>
      <c r="AB182" s="235" t="e">
        <f t="shared" si="551"/>
        <v>#DIV/0!</v>
      </c>
      <c r="AC182" s="234"/>
      <c r="AD182" s="234"/>
      <c r="AE182" s="235" t="e">
        <f t="shared" si="580"/>
        <v>#DIV/0!</v>
      </c>
      <c r="AF182" s="234"/>
      <c r="AG182" s="234"/>
      <c r="AH182" s="235" t="e">
        <f t="shared" si="581"/>
        <v>#DIV/0!</v>
      </c>
      <c r="AI182" s="234"/>
      <c r="AJ182" s="234"/>
      <c r="AK182" s="226" t="e">
        <f t="shared" si="785"/>
        <v>#DIV/0!</v>
      </c>
      <c r="AL182" s="234"/>
      <c r="AM182" s="234"/>
      <c r="AN182" s="235" t="e">
        <f t="shared" si="582"/>
        <v>#DIV/0!</v>
      </c>
      <c r="AO182" s="234"/>
      <c r="AP182" s="234"/>
      <c r="AQ182" s="235" t="e">
        <f t="shared" si="786"/>
        <v>#DIV/0!</v>
      </c>
      <c r="AR182" s="243"/>
    </row>
    <row r="183" spans="1:45" ht="114.75" hidden="1" customHeight="1">
      <c r="A183" s="569"/>
      <c r="B183" s="572"/>
      <c r="C183" s="572"/>
      <c r="D183" s="257" t="s">
        <v>284</v>
      </c>
      <c r="E183" s="233" t="e">
        <f>H183+K183+N183+Q183+T183+W183+Z183+AC183+AF183+AI183+AL183+#REF!</f>
        <v>#REF!</v>
      </c>
      <c r="F183" s="233" t="e">
        <f>I183+L183+O183+R183+U183+-X183+AA183+AD183+AG183+AJ183+AM183+#REF!</f>
        <v>#REF!</v>
      </c>
      <c r="G183" s="229" t="e">
        <f t="shared" si="779"/>
        <v>#REF!</v>
      </c>
      <c r="H183" s="234"/>
      <c r="I183" s="234"/>
      <c r="J183" s="235" t="e">
        <f t="shared" si="487"/>
        <v>#DIV/0!</v>
      </c>
      <c r="K183" s="234"/>
      <c r="L183" s="234"/>
      <c r="M183" s="235" t="e">
        <f t="shared" si="780"/>
        <v>#DIV/0!</v>
      </c>
      <c r="N183" s="234"/>
      <c r="O183" s="234"/>
      <c r="P183" s="235" t="e">
        <f t="shared" si="781"/>
        <v>#DIV/0!</v>
      </c>
      <c r="Q183" s="234"/>
      <c r="R183" s="234"/>
      <c r="S183" s="235" t="e">
        <f t="shared" si="782"/>
        <v>#DIV/0!</v>
      </c>
      <c r="T183" s="234"/>
      <c r="U183" s="234"/>
      <c r="V183" s="235" t="e">
        <f t="shared" si="783"/>
        <v>#DIV/0!</v>
      </c>
      <c r="W183" s="234"/>
      <c r="X183" s="234"/>
      <c r="Y183" s="235" t="e">
        <f t="shared" si="784"/>
        <v>#DIV/0!</v>
      </c>
      <c r="Z183" s="234"/>
      <c r="AA183" s="234"/>
      <c r="AB183" s="235" t="e">
        <f t="shared" si="551"/>
        <v>#DIV/0!</v>
      </c>
      <c r="AC183" s="234"/>
      <c r="AD183" s="234"/>
      <c r="AE183" s="235" t="e">
        <f t="shared" si="580"/>
        <v>#DIV/0!</v>
      </c>
      <c r="AF183" s="234"/>
      <c r="AG183" s="234"/>
      <c r="AH183" s="235" t="e">
        <f t="shared" si="581"/>
        <v>#DIV/0!</v>
      </c>
      <c r="AI183" s="234">
        <v>0</v>
      </c>
      <c r="AJ183" s="234">
        <v>0</v>
      </c>
      <c r="AK183" s="229" t="e">
        <f t="shared" si="785"/>
        <v>#DIV/0!</v>
      </c>
      <c r="AL183" s="234"/>
      <c r="AM183" s="234"/>
      <c r="AN183" s="235" t="e">
        <f t="shared" si="582"/>
        <v>#DIV/0!</v>
      </c>
      <c r="AO183" s="234"/>
      <c r="AP183" s="234"/>
      <c r="AQ183" s="235" t="e">
        <f t="shared" si="786"/>
        <v>#DIV/0!</v>
      </c>
      <c r="AR183" s="243"/>
    </row>
    <row r="184" spans="1:45" ht="114.75" hidden="1" customHeight="1">
      <c r="A184" s="569"/>
      <c r="B184" s="572"/>
      <c r="C184" s="572"/>
      <c r="D184" s="257" t="s">
        <v>292</v>
      </c>
      <c r="E184" s="233" t="e">
        <f>H184+K184+N184+Q184+T184+W184+Z184+AC184+AF184+AI184+AL184+#REF!</f>
        <v>#REF!</v>
      </c>
      <c r="F184" s="233" t="e">
        <f>I184+L184+O184+R184+U184+-X184+AA184+AD184+AG184+AJ184+AM184+#REF!</f>
        <v>#REF!</v>
      </c>
      <c r="G184" s="229" t="e">
        <f t="shared" si="779"/>
        <v>#REF!</v>
      </c>
      <c r="H184" s="234"/>
      <c r="I184" s="234"/>
      <c r="J184" s="235" t="e">
        <f t="shared" si="487"/>
        <v>#DIV/0!</v>
      </c>
      <c r="K184" s="234"/>
      <c r="L184" s="234"/>
      <c r="M184" s="235" t="e">
        <f t="shared" si="780"/>
        <v>#DIV/0!</v>
      </c>
      <c r="N184" s="234"/>
      <c r="O184" s="234"/>
      <c r="P184" s="235" t="e">
        <f t="shared" si="781"/>
        <v>#DIV/0!</v>
      </c>
      <c r="Q184" s="234"/>
      <c r="R184" s="234"/>
      <c r="S184" s="235" t="e">
        <f t="shared" si="782"/>
        <v>#DIV/0!</v>
      </c>
      <c r="T184" s="234"/>
      <c r="U184" s="234"/>
      <c r="V184" s="235" t="e">
        <f t="shared" si="783"/>
        <v>#DIV/0!</v>
      </c>
      <c r="W184" s="234"/>
      <c r="X184" s="234"/>
      <c r="Y184" s="235" t="e">
        <f t="shared" si="784"/>
        <v>#DIV/0!</v>
      </c>
      <c r="Z184" s="234"/>
      <c r="AA184" s="234"/>
      <c r="AB184" s="235" t="e">
        <f t="shared" si="551"/>
        <v>#DIV/0!</v>
      </c>
      <c r="AC184" s="234"/>
      <c r="AD184" s="234"/>
      <c r="AE184" s="235" t="e">
        <f t="shared" si="580"/>
        <v>#DIV/0!</v>
      </c>
      <c r="AF184" s="234"/>
      <c r="AG184" s="234"/>
      <c r="AH184" s="235" t="e">
        <f t="shared" si="581"/>
        <v>#DIV/0!</v>
      </c>
      <c r="AI184" s="234"/>
      <c r="AJ184" s="234"/>
      <c r="AK184" s="226" t="e">
        <f t="shared" si="785"/>
        <v>#DIV/0!</v>
      </c>
      <c r="AL184" s="234"/>
      <c r="AM184" s="234"/>
      <c r="AN184" s="235" t="e">
        <f t="shared" si="582"/>
        <v>#DIV/0!</v>
      </c>
      <c r="AO184" s="234"/>
      <c r="AP184" s="234"/>
      <c r="AQ184" s="235" t="e">
        <f t="shared" si="786"/>
        <v>#DIV/0!</v>
      </c>
      <c r="AR184" s="243"/>
    </row>
    <row r="185" spans="1:45" ht="114.75" hidden="1" customHeight="1">
      <c r="A185" s="569"/>
      <c r="B185" s="572"/>
      <c r="C185" s="572"/>
      <c r="D185" s="257" t="s">
        <v>285</v>
      </c>
      <c r="E185" s="233" t="e">
        <f>H185+K185+N185+Q185+T185+W185+Z185+AC185+AF185+AI185+AL185+#REF!</f>
        <v>#REF!</v>
      </c>
      <c r="F185" s="233" t="e">
        <f>I185+L185+O185+R185+U185+-X185+AA185+AD185+AG185+AJ185+AM185+#REF!</f>
        <v>#REF!</v>
      </c>
      <c r="G185" s="229" t="e">
        <f t="shared" si="779"/>
        <v>#REF!</v>
      </c>
      <c r="H185" s="234"/>
      <c r="I185" s="234"/>
      <c r="J185" s="235" t="e">
        <f t="shared" si="487"/>
        <v>#DIV/0!</v>
      </c>
      <c r="K185" s="234"/>
      <c r="L185" s="234"/>
      <c r="M185" s="235" t="e">
        <f t="shared" si="780"/>
        <v>#DIV/0!</v>
      </c>
      <c r="N185" s="234"/>
      <c r="O185" s="234"/>
      <c r="P185" s="235" t="e">
        <f t="shared" si="781"/>
        <v>#DIV/0!</v>
      </c>
      <c r="Q185" s="234"/>
      <c r="R185" s="234"/>
      <c r="S185" s="235" t="e">
        <f t="shared" si="782"/>
        <v>#DIV/0!</v>
      </c>
      <c r="T185" s="234"/>
      <c r="U185" s="234"/>
      <c r="V185" s="235" t="e">
        <f t="shared" si="783"/>
        <v>#DIV/0!</v>
      </c>
      <c r="W185" s="234"/>
      <c r="X185" s="234"/>
      <c r="Y185" s="235" t="e">
        <f t="shared" si="784"/>
        <v>#DIV/0!</v>
      </c>
      <c r="Z185" s="234"/>
      <c r="AA185" s="234"/>
      <c r="AB185" s="235" t="e">
        <f t="shared" si="551"/>
        <v>#DIV/0!</v>
      </c>
      <c r="AC185" s="234"/>
      <c r="AD185" s="234"/>
      <c r="AE185" s="235" t="e">
        <f t="shared" si="580"/>
        <v>#DIV/0!</v>
      </c>
      <c r="AF185" s="234"/>
      <c r="AG185" s="234"/>
      <c r="AH185" s="235" t="e">
        <f t="shared" si="581"/>
        <v>#DIV/0!</v>
      </c>
      <c r="AI185" s="234"/>
      <c r="AJ185" s="234"/>
      <c r="AK185" s="226" t="e">
        <f t="shared" si="785"/>
        <v>#DIV/0!</v>
      </c>
      <c r="AL185" s="234"/>
      <c r="AM185" s="234"/>
      <c r="AN185" s="235" t="e">
        <f t="shared" si="582"/>
        <v>#DIV/0!</v>
      </c>
      <c r="AO185" s="234"/>
      <c r="AP185" s="234"/>
      <c r="AQ185" s="235" t="e">
        <f t="shared" si="786"/>
        <v>#DIV/0!</v>
      </c>
      <c r="AR185" s="243"/>
    </row>
    <row r="186" spans="1:45" ht="114.75" hidden="1" customHeight="1" thickBot="1">
      <c r="A186" s="570"/>
      <c r="B186" s="573"/>
      <c r="C186" s="573"/>
      <c r="D186" s="302" t="s">
        <v>43</v>
      </c>
      <c r="E186" s="303" t="e">
        <f>H186+K186+N186+Q186+T186+W186+Z186+AC186+AF186+AI186+AL186+#REF!</f>
        <v>#REF!</v>
      </c>
      <c r="F186" s="303" t="e">
        <f>I186+L186+O186+R186+U186+-X186+AA186+AD186+AG186+AJ186+AM186+#REF!</f>
        <v>#REF!</v>
      </c>
      <c r="G186" s="292" t="e">
        <f t="shared" si="779"/>
        <v>#REF!</v>
      </c>
      <c r="H186" s="239"/>
      <c r="I186" s="239"/>
      <c r="J186" s="293" t="e">
        <f t="shared" si="487"/>
        <v>#DIV/0!</v>
      </c>
      <c r="K186" s="239"/>
      <c r="L186" s="239"/>
      <c r="M186" s="293" t="e">
        <f t="shared" si="780"/>
        <v>#DIV/0!</v>
      </c>
      <c r="N186" s="239"/>
      <c r="O186" s="239"/>
      <c r="P186" s="293" t="e">
        <f t="shared" si="781"/>
        <v>#DIV/0!</v>
      </c>
      <c r="Q186" s="239"/>
      <c r="R186" s="239"/>
      <c r="S186" s="293" t="e">
        <f t="shared" si="782"/>
        <v>#DIV/0!</v>
      </c>
      <c r="T186" s="239"/>
      <c r="U186" s="239"/>
      <c r="V186" s="293" t="e">
        <f t="shared" si="783"/>
        <v>#DIV/0!</v>
      </c>
      <c r="W186" s="239"/>
      <c r="X186" s="239"/>
      <c r="Y186" s="293" t="e">
        <f t="shared" si="784"/>
        <v>#DIV/0!</v>
      </c>
      <c r="Z186" s="239"/>
      <c r="AA186" s="239"/>
      <c r="AB186" s="293" t="e">
        <f t="shared" si="551"/>
        <v>#DIV/0!</v>
      </c>
      <c r="AC186" s="239"/>
      <c r="AD186" s="239"/>
      <c r="AE186" s="293" t="e">
        <f t="shared" si="580"/>
        <v>#DIV/0!</v>
      </c>
      <c r="AF186" s="239"/>
      <c r="AG186" s="239"/>
      <c r="AH186" s="293" t="e">
        <f t="shared" si="581"/>
        <v>#DIV/0!</v>
      </c>
      <c r="AI186" s="239"/>
      <c r="AJ186" s="239"/>
      <c r="AK186" s="291" t="e">
        <f t="shared" si="785"/>
        <v>#DIV/0!</v>
      </c>
      <c r="AL186" s="239"/>
      <c r="AM186" s="239"/>
      <c r="AN186" s="293" t="e">
        <f t="shared" si="582"/>
        <v>#DIV/0!</v>
      </c>
      <c r="AO186" s="239"/>
      <c r="AP186" s="239"/>
      <c r="AQ186" s="293" t="e">
        <f t="shared" si="786"/>
        <v>#DIV/0!</v>
      </c>
      <c r="AR186" s="304"/>
    </row>
    <row r="187" spans="1:45" ht="114.75" hidden="1" customHeight="1">
      <c r="A187" s="568" t="s">
        <v>314</v>
      </c>
      <c r="B187" s="571" t="s">
        <v>427</v>
      </c>
      <c r="C187" s="571"/>
      <c r="D187" s="249" t="s">
        <v>41</v>
      </c>
      <c r="E187" s="225" t="e">
        <f>H187+K187+N187+Q187+T187+W187+Z187+AC187+AF187+AI187+AL187+#REF!</f>
        <v>#REF!</v>
      </c>
      <c r="F187" s="225" t="e">
        <f>I187+L187+O187+R187+U187+-X187+AA187+AD187+AG187+AJ187+AM187+#REF!</f>
        <v>#REF!</v>
      </c>
      <c r="G187" s="230" t="e">
        <f>F187/E187</f>
        <v>#REF!</v>
      </c>
      <c r="H187" s="225">
        <f>H188+H189+H190+H191+H192+H193</f>
        <v>0</v>
      </c>
      <c r="I187" s="225">
        <f>I188+I189+I190+I191+I192+I193</f>
        <v>0</v>
      </c>
      <c r="J187" s="228" t="e">
        <f t="shared" si="487"/>
        <v>#DIV/0!</v>
      </c>
      <c r="K187" s="225">
        <f>K188+K189+K190+K191+K192+K193</f>
        <v>0</v>
      </c>
      <c r="L187" s="225">
        <f>L188+L189+L190+L191+L192+L193</f>
        <v>0</v>
      </c>
      <c r="M187" s="228" t="e">
        <f>L187/K187*100</f>
        <v>#DIV/0!</v>
      </c>
      <c r="N187" s="225">
        <f>N188+N189+N190+N191+N192+N193</f>
        <v>0</v>
      </c>
      <c r="O187" s="225">
        <f>O188+O189+O190+O191+O192+O193</f>
        <v>0</v>
      </c>
      <c r="P187" s="228" t="e">
        <f>O187/N187*100</f>
        <v>#DIV/0!</v>
      </c>
      <c r="Q187" s="225">
        <f>Q188+Q189+Q190+Q191+Q192+Q193</f>
        <v>0</v>
      </c>
      <c r="R187" s="225">
        <f>R188+R189+R190+R191+R192+R193</f>
        <v>0</v>
      </c>
      <c r="S187" s="228" t="e">
        <f>R187/Q187*100</f>
        <v>#DIV/0!</v>
      </c>
      <c r="T187" s="225">
        <f>T188+T189+T190+T191+T192+T193</f>
        <v>0</v>
      </c>
      <c r="U187" s="225">
        <f>U188+U189+U190+U191+U192+U193</f>
        <v>0</v>
      </c>
      <c r="V187" s="228" t="e">
        <f>U187/T187*100</f>
        <v>#DIV/0!</v>
      </c>
      <c r="W187" s="225">
        <f>W188+W189+W190+W191+W192+W193</f>
        <v>0</v>
      </c>
      <c r="X187" s="225">
        <f>X188+X189+X190+X191+X192+X193</f>
        <v>0</v>
      </c>
      <c r="Y187" s="228" t="e">
        <f>X187/W187*100</f>
        <v>#DIV/0!</v>
      </c>
      <c r="Z187" s="225">
        <f t="shared" ref="Z187" si="787">Z188+Z189+Z190+Z191+Z192+Z193</f>
        <v>0</v>
      </c>
      <c r="AA187" s="225">
        <f t="shared" ref="AA187" si="788">AA188+AA189+AA190+AA191+AA192+AA193</f>
        <v>0</v>
      </c>
      <c r="AB187" s="228" t="e">
        <f t="shared" si="551"/>
        <v>#DIV/0!</v>
      </c>
      <c r="AC187" s="225">
        <f t="shared" ref="AC187" si="789">AC188+AC189+AC190+AC191+AC192+AC193</f>
        <v>0</v>
      </c>
      <c r="AD187" s="225">
        <f t="shared" ref="AD187" si="790">AD188+AD189+AD190+AD191+AD192+AD193</f>
        <v>0</v>
      </c>
      <c r="AE187" s="228" t="e">
        <f t="shared" si="580"/>
        <v>#DIV/0!</v>
      </c>
      <c r="AF187" s="225">
        <f t="shared" ref="AF187" si="791">AF188+AF189+AF190+AF191+AF192+AF193</f>
        <v>0</v>
      </c>
      <c r="AG187" s="225">
        <f t="shared" ref="AG187" si="792">AG188+AG189+AG190+AG191+AG192+AG193</f>
        <v>0</v>
      </c>
      <c r="AH187" s="228" t="e">
        <f t="shared" si="581"/>
        <v>#DIV/0!</v>
      </c>
      <c r="AI187" s="225">
        <f t="shared" ref="AI187" si="793">AI188+AI189+AI190+AI191+AI192+AI193</f>
        <v>0</v>
      </c>
      <c r="AJ187" s="225">
        <f t="shared" ref="AJ187" si="794">AJ188+AJ189+AJ190+AJ191+AJ192+AJ193</f>
        <v>0</v>
      </c>
      <c r="AK187" s="230" t="e">
        <f>AJ187/AI187</f>
        <v>#DIV/0!</v>
      </c>
      <c r="AL187" s="274"/>
      <c r="AM187" s="274"/>
      <c r="AN187" s="228" t="e">
        <f t="shared" si="582"/>
        <v>#DIV/0!</v>
      </c>
      <c r="AO187" s="274"/>
      <c r="AP187" s="274"/>
      <c r="AQ187" s="228" t="e">
        <f>AP187/AO187*100</f>
        <v>#DIV/0!</v>
      </c>
      <c r="AR187" s="273"/>
    </row>
    <row r="188" spans="1:45" ht="114.75" hidden="1" customHeight="1">
      <c r="A188" s="569"/>
      <c r="B188" s="572"/>
      <c r="C188" s="572"/>
      <c r="D188" s="253" t="s">
        <v>37</v>
      </c>
      <c r="E188" s="233" t="e">
        <f>H188+K188+N188+Q188+T188+W188+Z188+AC188+AF188+AI188+AL188+#REF!</f>
        <v>#REF!</v>
      </c>
      <c r="F188" s="233" t="e">
        <f>I188+L188+O188+R188+U188+-X188+AA188+AD188+AG188+AJ188+AM188+#REF!</f>
        <v>#REF!</v>
      </c>
      <c r="G188" s="229" t="e">
        <f t="shared" ref="G188:G193" si="795">F188/E188</f>
        <v>#REF!</v>
      </c>
      <c r="H188" s="234"/>
      <c r="I188" s="234"/>
      <c r="J188" s="235" t="e">
        <f t="shared" si="487"/>
        <v>#DIV/0!</v>
      </c>
      <c r="K188" s="234"/>
      <c r="L188" s="234"/>
      <c r="M188" s="235" t="e">
        <f t="shared" ref="M188:M193" si="796">L188/K188*100</f>
        <v>#DIV/0!</v>
      </c>
      <c r="N188" s="234"/>
      <c r="O188" s="234"/>
      <c r="P188" s="235" t="e">
        <f t="shared" ref="P188:P193" si="797">O188/N188*100</f>
        <v>#DIV/0!</v>
      </c>
      <c r="Q188" s="234"/>
      <c r="R188" s="234"/>
      <c r="S188" s="235" t="e">
        <f t="shared" ref="S188:S193" si="798">R188/Q188*100</f>
        <v>#DIV/0!</v>
      </c>
      <c r="T188" s="234"/>
      <c r="U188" s="234"/>
      <c r="V188" s="235" t="e">
        <f t="shared" ref="V188:V193" si="799">U188/T188*100</f>
        <v>#DIV/0!</v>
      </c>
      <c r="W188" s="234"/>
      <c r="X188" s="234"/>
      <c r="Y188" s="235" t="e">
        <f t="shared" ref="Y188:Y193" si="800">X188/W188*100</f>
        <v>#DIV/0!</v>
      </c>
      <c r="Z188" s="234"/>
      <c r="AA188" s="234"/>
      <c r="AB188" s="235" t="e">
        <f t="shared" si="551"/>
        <v>#DIV/0!</v>
      </c>
      <c r="AC188" s="234"/>
      <c r="AD188" s="234"/>
      <c r="AE188" s="235" t="e">
        <f t="shared" si="580"/>
        <v>#DIV/0!</v>
      </c>
      <c r="AF188" s="234"/>
      <c r="AG188" s="234"/>
      <c r="AH188" s="235" t="e">
        <f t="shared" si="581"/>
        <v>#DIV/0!</v>
      </c>
      <c r="AI188" s="234"/>
      <c r="AJ188" s="234"/>
      <c r="AK188" s="226" t="e">
        <f t="shared" ref="AK188:AK193" si="801">AJ188/AI188</f>
        <v>#DIV/0!</v>
      </c>
      <c r="AL188" s="234"/>
      <c r="AM188" s="234"/>
      <c r="AN188" s="235" t="e">
        <f t="shared" si="582"/>
        <v>#DIV/0!</v>
      </c>
      <c r="AO188" s="234"/>
      <c r="AP188" s="234"/>
      <c r="AQ188" s="235" t="e">
        <f t="shared" ref="AQ188:AQ193" si="802">AP188/AO188*100</f>
        <v>#DIV/0!</v>
      </c>
      <c r="AR188" s="243"/>
    </row>
    <row r="189" spans="1:45" ht="114.75" hidden="1" customHeight="1">
      <c r="A189" s="569"/>
      <c r="B189" s="572"/>
      <c r="C189" s="572"/>
      <c r="D189" s="257" t="s">
        <v>2</v>
      </c>
      <c r="E189" s="233" t="e">
        <f>H189+K189+N189+Q189+T189+W189+Z189+AC189+AF189+AI189+AL189+#REF!</f>
        <v>#REF!</v>
      </c>
      <c r="F189" s="233" t="e">
        <f>I189+L189+O189+R189+U189+-X189+AA189+AD189+AG189+AJ189+AM189+#REF!</f>
        <v>#REF!</v>
      </c>
      <c r="G189" s="229" t="e">
        <f t="shared" si="795"/>
        <v>#REF!</v>
      </c>
      <c r="H189" s="234"/>
      <c r="I189" s="234"/>
      <c r="J189" s="235" t="e">
        <f t="shared" ref="J189:J252" si="803">I189/H189*100</f>
        <v>#DIV/0!</v>
      </c>
      <c r="K189" s="234"/>
      <c r="L189" s="234"/>
      <c r="M189" s="235" t="e">
        <f t="shared" si="796"/>
        <v>#DIV/0!</v>
      </c>
      <c r="N189" s="234"/>
      <c r="O189" s="234"/>
      <c r="P189" s="235" t="e">
        <f t="shared" si="797"/>
        <v>#DIV/0!</v>
      </c>
      <c r="Q189" s="234"/>
      <c r="R189" s="234"/>
      <c r="S189" s="235" t="e">
        <f t="shared" si="798"/>
        <v>#DIV/0!</v>
      </c>
      <c r="T189" s="234"/>
      <c r="U189" s="234"/>
      <c r="V189" s="235" t="e">
        <f t="shared" si="799"/>
        <v>#DIV/0!</v>
      </c>
      <c r="W189" s="234"/>
      <c r="X189" s="234"/>
      <c r="Y189" s="235" t="e">
        <f t="shared" si="800"/>
        <v>#DIV/0!</v>
      </c>
      <c r="Z189" s="234"/>
      <c r="AA189" s="234"/>
      <c r="AB189" s="235" t="e">
        <f t="shared" si="551"/>
        <v>#DIV/0!</v>
      </c>
      <c r="AC189" s="234"/>
      <c r="AD189" s="234"/>
      <c r="AE189" s="235" t="e">
        <f t="shared" si="580"/>
        <v>#DIV/0!</v>
      </c>
      <c r="AF189" s="234"/>
      <c r="AG189" s="234"/>
      <c r="AH189" s="235" t="e">
        <f t="shared" si="581"/>
        <v>#DIV/0!</v>
      </c>
      <c r="AI189" s="234"/>
      <c r="AJ189" s="234"/>
      <c r="AK189" s="226" t="e">
        <f t="shared" si="801"/>
        <v>#DIV/0!</v>
      </c>
      <c r="AL189" s="234"/>
      <c r="AM189" s="234"/>
      <c r="AN189" s="235" t="e">
        <f t="shared" si="582"/>
        <v>#DIV/0!</v>
      </c>
      <c r="AO189" s="234"/>
      <c r="AP189" s="234"/>
      <c r="AQ189" s="235" t="e">
        <f t="shared" si="802"/>
        <v>#DIV/0!</v>
      </c>
      <c r="AR189" s="243"/>
    </row>
    <row r="190" spans="1:45" ht="114.75" hidden="1" customHeight="1">
      <c r="A190" s="569"/>
      <c r="B190" s="572"/>
      <c r="C190" s="572"/>
      <c r="D190" s="257" t="s">
        <v>284</v>
      </c>
      <c r="E190" s="233" t="e">
        <f>H190+K190+N190+Q190+T190+W190+Z190+AC190+AF190+AI190+AL190+#REF!</f>
        <v>#REF!</v>
      </c>
      <c r="F190" s="233" t="e">
        <f>I190+L190+O190+R190+U190+-X190+AA190+AD190+AG190+AJ190+AM190+#REF!</f>
        <v>#REF!</v>
      </c>
      <c r="G190" s="229" t="e">
        <f t="shared" si="795"/>
        <v>#REF!</v>
      </c>
      <c r="H190" s="234"/>
      <c r="I190" s="234"/>
      <c r="J190" s="235" t="e">
        <f t="shared" si="803"/>
        <v>#DIV/0!</v>
      </c>
      <c r="K190" s="234"/>
      <c r="L190" s="234"/>
      <c r="M190" s="235" t="e">
        <f t="shared" si="796"/>
        <v>#DIV/0!</v>
      </c>
      <c r="N190" s="234"/>
      <c r="O190" s="234"/>
      <c r="P190" s="235" t="e">
        <f t="shared" si="797"/>
        <v>#DIV/0!</v>
      </c>
      <c r="Q190" s="234"/>
      <c r="R190" s="234"/>
      <c r="S190" s="235" t="e">
        <f t="shared" si="798"/>
        <v>#DIV/0!</v>
      </c>
      <c r="T190" s="234"/>
      <c r="U190" s="234"/>
      <c r="V190" s="235" t="e">
        <f t="shared" si="799"/>
        <v>#DIV/0!</v>
      </c>
      <c r="W190" s="234"/>
      <c r="X190" s="234"/>
      <c r="Y190" s="235" t="e">
        <f t="shared" si="800"/>
        <v>#DIV/0!</v>
      </c>
      <c r="Z190" s="234"/>
      <c r="AA190" s="234"/>
      <c r="AB190" s="235" t="e">
        <f t="shared" si="551"/>
        <v>#DIV/0!</v>
      </c>
      <c r="AC190" s="234"/>
      <c r="AD190" s="234"/>
      <c r="AE190" s="235" t="e">
        <f t="shared" si="580"/>
        <v>#DIV/0!</v>
      </c>
      <c r="AF190" s="234"/>
      <c r="AG190" s="234"/>
      <c r="AH190" s="235" t="e">
        <f t="shared" si="581"/>
        <v>#DIV/0!</v>
      </c>
      <c r="AI190" s="234">
        <v>0</v>
      </c>
      <c r="AJ190" s="234">
        <v>0</v>
      </c>
      <c r="AK190" s="229" t="e">
        <f t="shared" si="801"/>
        <v>#DIV/0!</v>
      </c>
      <c r="AL190" s="234"/>
      <c r="AM190" s="234"/>
      <c r="AN190" s="235" t="e">
        <f t="shared" si="582"/>
        <v>#DIV/0!</v>
      </c>
      <c r="AO190" s="234"/>
      <c r="AP190" s="234"/>
      <c r="AQ190" s="235" t="e">
        <f t="shared" si="802"/>
        <v>#DIV/0!</v>
      </c>
      <c r="AR190" s="243"/>
    </row>
    <row r="191" spans="1:45" ht="114.75" hidden="1" customHeight="1">
      <c r="A191" s="569"/>
      <c r="B191" s="572"/>
      <c r="C191" s="572"/>
      <c r="D191" s="257" t="s">
        <v>292</v>
      </c>
      <c r="E191" s="233" t="e">
        <f>H191+K191+N191+Q191+T191+W191+Z191+AC191+AF191+AI191+AL191+#REF!</f>
        <v>#REF!</v>
      </c>
      <c r="F191" s="233" t="e">
        <f>I191+L191+O191+R191+U191+-X191+AA191+AD191+AG191+AJ191+AM191+#REF!</f>
        <v>#REF!</v>
      </c>
      <c r="G191" s="229" t="e">
        <f t="shared" si="795"/>
        <v>#REF!</v>
      </c>
      <c r="H191" s="234"/>
      <c r="I191" s="234"/>
      <c r="J191" s="235" t="e">
        <f t="shared" si="803"/>
        <v>#DIV/0!</v>
      </c>
      <c r="K191" s="234"/>
      <c r="L191" s="234"/>
      <c r="M191" s="235" t="e">
        <f t="shared" si="796"/>
        <v>#DIV/0!</v>
      </c>
      <c r="N191" s="234"/>
      <c r="O191" s="234"/>
      <c r="P191" s="235" t="e">
        <f t="shared" si="797"/>
        <v>#DIV/0!</v>
      </c>
      <c r="Q191" s="234"/>
      <c r="R191" s="234"/>
      <c r="S191" s="235" t="e">
        <f t="shared" si="798"/>
        <v>#DIV/0!</v>
      </c>
      <c r="T191" s="234"/>
      <c r="U191" s="234"/>
      <c r="V191" s="235" t="e">
        <f t="shared" si="799"/>
        <v>#DIV/0!</v>
      </c>
      <c r="W191" s="234"/>
      <c r="X191" s="234"/>
      <c r="Y191" s="235" t="e">
        <f t="shared" si="800"/>
        <v>#DIV/0!</v>
      </c>
      <c r="Z191" s="234"/>
      <c r="AA191" s="234"/>
      <c r="AB191" s="235" t="e">
        <f t="shared" si="551"/>
        <v>#DIV/0!</v>
      </c>
      <c r="AC191" s="234"/>
      <c r="AD191" s="234"/>
      <c r="AE191" s="235" t="e">
        <f t="shared" si="580"/>
        <v>#DIV/0!</v>
      </c>
      <c r="AF191" s="234"/>
      <c r="AG191" s="234"/>
      <c r="AH191" s="235" t="e">
        <f t="shared" si="581"/>
        <v>#DIV/0!</v>
      </c>
      <c r="AI191" s="234"/>
      <c r="AJ191" s="234"/>
      <c r="AK191" s="226" t="e">
        <f t="shared" si="801"/>
        <v>#DIV/0!</v>
      </c>
      <c r="AL191" s="234"/>
      <c r="AM191" s="234"/>
      <c r="AN191" s="235" t="e">
        <f t="shared" si="582"/>
        <v>#DIV/0!</v>
      </c>
      <c r="AO191" s="234"/>
      <c r="AP191" s="234"/>
      <c r="AQ191" s="235" t="e">
        <f t="shared" si="802"/>
        <v>#DIV/0!</v>
      </c>
      <c r="AR191" s="243"/>
    </row>
    <row r="192" spans="1:45" ht="114.75" hidden="1" customHeight="1">
      <c r="A192" s="569"/>
      <c r="B192" s="572"/>
      <c r="C192" s="572"/>
      <c r="D192" s="257" t="s">
        <v>285</v>
      </c>
      <c r="E192" s="233" t="e">
        <f>H192+K192+N192+Q192+T192+W192+Z192+AC192+AF192+AI192+AL192+#REF!</f>
        <v>#REF!</v>
      </c>
      <c r="F192" s="233" t="e">
        <f>I192+L192+O192+R192+U192+-X192+AA192+AD192+AG192+AJ192+AM192+#REF!</f>
        <v>#REF!</v>
      </c>
      <c r="G192" s="229" t="e">
        <f t="shared" si="795"/>
        <v>#REF!</v>
      </c>
      <c r="H192" s="234"/>
      <c r="I192" s="234"/>
      <c r="J192" s="235" t="e">
        <f t="shared" si="803"/>
        <v>#DIV/0!</v>
      </c>
      <c r="K192" s="234"/>
      <c r="L192" s="234"/>
      <c r="M192" s="235" t="e">
        <f t="shared" si="796"/>
        <v>#DIV/0!</v>
      </c>
      <c r="N192" s="234"/>
      <c r="O192" s="234"/>
      <c r="P192" s="235" t="e">
        <f t="shared" si="797"/>
        <v>#DIV/0!</v>
      </c>
      <c r="Q192" s="234"/>
      <c r="R192" s="234"/>
      <c r="S192" s="235" t="e">
        <f t="shared" si="798"/>
        <v>#DIV/0!</v>
      </c>
      <c r="T192" s="234"/>
      <c r="U192" s="234"/>
      <c r="V192" s="235" t="e">
        <f t="shared" si="799"/>
        <v>#DIV/0!</v>
      </c>
      <c r="W192" s="234"/>
      <c r="X192" s="234"/>
      <c r="Y192" s="235" t="e">
        <f t="shared" si="800"/>
        <v>#DIV/0!</v>
      </c>
      <c r="Z192" s="234"/>
      <c r="AA192" s="234"/>
      <c r="AB192" s="235" t="e">
        <f t="shared" si="551"/>
        <v>#DIV/0!</v>
      </c>
      <c r="AC192" s="234"/>
      <c r="AD192" s="234"/>
      <c r="AE192" s="235" t="e">
        <f t="shared" si="580"/>
        <v>#DIV/0!</v>
      </c>
      <c r="AF192" s="234"/>
      <c r="AG192" s="234"/>
      <c r="AH192" s="235" t="e">
        <f t="shared" si="581"/>
        <v>#DIV/0!</v>
      </c>
      <c r="AI192" s="234"/>
      <c r="AJ192" s="234"/>
      <c r="AK192" s="226" t="e">
        <f t="shared" si="801"/>
        <v>#DIV/0!</v>
      </c>
      <c r="AL192" s="234"/>
      <c r="AM192" s="234"/>
      <c r="AN192" s="235" t="e">
        <f t="shared" si="582"/>
        <v>#DIV/0!</v>
      </c>
      <c r="AO192" s="234"/>
      <c r="AP192" s="234"/>
      <c r="AQ192" s="235" t="e">
        <f t="shared" si="802"/>
        <v>#DIV/0!</v>
      </c>
      <c r="AR192" s="243"/>
    </row>
    <row r="193" spans="1:44" ht="114.75" hidden="1" customHeight="1" thickBot="1">
      <c r="A193" s="570"/>
      <c r="B193" s="573"/>
      <c r="C193" s="573"/>
      <c r="D193" s="302" t="s">
        <v>43</v>
      </c>
      <c r="E193" s="303" t="e">
        <f>H193+K193+N193+Q193+T193+W193+Z193+AC193+AF193+AI193+AL193+#REF!</f>
        <v>#REF!</v>
      </c>
      <c r="F193" s="303" t="e">
        <f>I193+L193+O193+R193+U193+-X193+AA193+AD193+AG193+AJ193+AM193+#REF!</f>
        <v>#REF!</v>
      </c>
      <c r="G193" s="292" t="e">
        <f t="shared" si="795"/>
        <v>#REF!</v>
      </c>
      <c r="H193" s="239"/>
      <c r="I193" s="239"/>
      <c r="J193" s="293" t="e">
        <f t="shared" si="803"/>
        <v>#DIV/0!</v>
      </c>
      <c r="K193" s="239"/>
      <c r="L193" s="239"/>
      <c r="M193" s="293" t="e">
        <f t="shared" si="796"/>
        <v>#DIV/0!</v>
      </c>
      <c r="N193" s="239"/>
      <c r="O193" s="239"/>
      <c r="P193" s="293" t="e">
        <f t="shared" si="797"/>
        <v>#DIV/0!</v>
      </c>
      <c r="Q193" s="239"/>
      <c r="R193" s="239"/>
      <c r="S193" s="293" t="e">
        <f t="shared" si="798"/>
        <v>#DIV/0!</v>
      </c>
      <c r="T193" s="239"/>
      <c r="U193" s="239"/>
      <c r="V193" s="293" t="e">
        <f t="shared" si="799"/>
        <v>#DIV/0!</v>
      </c>
      <c r="W193" s="239"/>
      <c r="X193" s="239"/>
      <c r="Y193" s="293" t="e">
        <f t="shared" si="800"/>
        <v>#DIV/0!</v>
      </c>
      <c r="Z193" s="239"/>
      <c r="AA193" s="239"/>
      <c r="AB193" s="293" t="e">
        <f t="shared" si="551"/>
        <v>#DIV/0!</v>
      </c>
      <c r="AC193" s="239"/>
      <c r="AD193" s="239"/>
      <c r="AE193" s="293" t="e">
        <f t="shared" si="580"/>
        <v>#DIV/0!</v>
      </c>
      <c r="AF193" s="239"/>
      <c r="AG193" s="239"/>
      <c r="AH193" s="293" t="e">
        <f t="shared" si="581"/>
        <v>#DIV/0!</v>
      </c>
      <c r="AI193" s="239"/>
      <c r="AJ193" s="239"/>
      <c r="AK193" s="291" t="e">
        <f t="shared" si="801"/>
        <v>#DIV/0!</v>
      </c>
      <c r="AL193" s="239">
        <f t="shared" ref="AL193:AM193" si="804">AL452</f>
        <v>0</v>
      </c>
      <c r="AM193" s="239">
        <f t="shared" si="804"/>
        <v>0</v>
      </c>
      <c r="AN193" s="293" t="e">
        <f t="shared" si="582"/>
        <v>#DIV/0!</v>
      </c>
      <c r="AO193" s="239">
        <f t="shared" ref="AO193:AP193" si="805">AO452</f>
        <v>0</v>
      </c>
      <c r="AP193" s="239">
        <f t="shared" si="805"/>
        <v>0</v>
      </c>
      <c r="AQ193" s="293" t="e">
        <f t="shared" si="802"/>
        <v>#DIV/0!</v>
      </c>
      <c r="AR193" s="304"/>
    </row>
    <row r="194" spans="1:44" ht="114.75" hidden="1" customHeight="1">
      <c r="A194" s="568" t="s">
        <v>315</v>
      </c>
      <c r="B194" s="571" t="s">
        <v>437</v>
      </c>
      <c r="C194" s="571"/>
      <c r="D194" s="249" t="s">
        <v>41</v>
      </c>
      <c r="E194" s="225" t="e">
        <f>H194+K194+N194+Q194+T194+W194+Z194+AC194+AF194+AI194+AL194+#REF!</f>
        <v>#REF!</v>
      </c>
      <c r="F194" s="225" t="e">
        <f>I194+L194+O194+R194+U194+-X194+AA194+AD194+AG194+AJ194+AM194+#REF!</f>
        <v>#REF!</v>
      </c>
      <c r="G194" s="230" t="e">
        <f>F194/E194</f>
        <v>#REF!</v>
      </c>
      <c r="H194" s="225">
        <f>H195+H196+H197+H198+H199+H200</f>
        <v>0</v>
      </c>
      <c r="I194" s="225">
        <f>I195+I196+I197+I198+I199+I200</f>
        <v>0</v>
      </c>
      <c r="J194" s="228" t="e">
        <f t="shared" si="803"/>
        <v>#DIV/0!</v>
      </c>
      <c r="K194" s="225">
        <f>K195+K196+K197+K198+K199+K200</f>
        <v>0</v>
      </c>
      <c r="L194" s="225">
        <f>L195+L196+L197+L198+L199+L200</f>
        <v>0</v>
      </c>
      <c r="M194" s="228" t="e">
        <f>L194/K194*100</f>
        <v>#DIV/0!</v>
      </c>
      <c r="N194" s="225">
        <f>N195+N196+N197+N198+N199+N200</f>
        <v>0</v>
      </c>
      <c r="O194" s="225">
        <f>O195+O196+O197+O198+O199+O200</f>
        <v>0</v>
      </c>
      <c r="P194" s="228" t="e">
        <f>O194/N194*100</f>
        <v>#DIV/0!</v>
      </c>
      <c r="Q194" s="225">
        <f>Q195+Q196+Q197+Q198+Q199+Q200</f>
        <v>0</v>
      </c>
      <c r="R194" s="225">
        <f>R195+R196+R197+R198+R199+R200</f>
        <v>0</v>
      </c>
      <c r="S194" s="228" t="e">
        <f>R194/Q194*100</f>
        <v>#DIV/0!</v>
      </c>
      <c r="T194" s="225">
        <f>T195+T196+T197+T198+T199+T200</f>
        <v>0</v>
      </c>
      <c r="U194" s="225">
        <f>U195+U196+U197+U198+U199+U200</f>
        <v>0</v>
      </c>
      <c r="V194" s="228" t="e">
        <f>U194/T194*100</f>
        <v>#DIV/0!</v>
      </c>
      <c r="W194" s="225">
        <f>W195+W196+W197+W198+W199+W200</f>
        <v>0</v>
      </c>
      <c r="X194" s="225">
        <f>X195+X196+X197+X198+X199+X200</f>
        <v>0</v>
      </c>
      <c r="Y194" s="228" t="e">
        <f>X194/W194*100</f>
        <v>#DIV/0!</v>
      </c>
      <c r="Z194" s="225">
        <f t="shared" ref="Z194" si="806">Z195+Z196+Z197+Z198+Z199+Z200</f>
        <v>0</v>
      </c>
      <c r="AA194" s="225">
        <f t="shared" ref="AA194" si="807">AA195+AA196+AA197+AA198+AA199+AA200</f>
        <v>0</v>
      </c>
      <c r="AB194" s="228" t="e">
        <f t="shared" si="551"/>
        <v>#DIV/0!</v>
      </c>
      <c r="AC194" s="225">
        <f t="shared" ref="AC194" si="808">AC195+AC196+AC197+AC198+AC199+AC200</f>
        <v>0</v>
      </c>
      <c r="AD194" s="225">
        <f t="shared" ref="AD194" si="809">AD195+AD196+AD197+AD198+AD199+AD200</f>
        <v>0</v>
      </c>
      <c r="AE194" s="228" t="e">
        <f t="shared" si="580"/>
        <v>#DIV/0!</v>
      </c>
      <c r="AF194" s="225">
        <f t="shared" ref="AF194" si="810">AF195+AF196+AF197+AF198+AF199+AF200</f>
        <v>0</v>
      </c>
      <c r="AG194" s="225">
        <f t="shared" ref="AG194" si="811">AG195+AG196+AG197+AG198+AG199+AG200</f>
        <v>0</v>
      </c>
      <c r="AH194" s="228" t="e">
        <f t="shared" si="581"/>
        <v>#DIV/0!</v>
      </c>
      <c r="AI194" s="225">
        <f t="shared" ref="AI194" si="812">AI195+AI196+AI197+AI198+AI199+AI200</f>
        <v>0</v>
      </c>
      <c r="AJ194" s="225">
        <f t="shared" ref="AJ194" si="813">AJ195+AJ196+AJ197+AJ198+AJ199+AJ200</f>
        <v>0</v>
      </c>
      <c r="AK194" s="230" t="e">
        <f>AJ194/AI194</f>
        <v>#DIV/0!</v>
      </c>
      <c r="AL194" s="225">
        <f t="shared" ref="AL194" si="814">AL195+AL196+AL197+AL198+AL199+AL200</f>
        <v>0</v>
      </c>
      <c r="AM194" s="225">
        <f t="shared" ref="AM194" si="815">AM195+AM196+AM197+AM198+AM199+AM200</f>
        <v>0</v>
      </c>
      <c r="AN194" s="228" t="e">
        <f t="shared" si="582"/>
        <v>#DIV/0!</v>
      </c>
      <c r="AO194" s="225">
        <f>AO195+AO196+AO197+AO198+AO199+AO200</f>
        <v>0</v>
      </c>
      <c r="AP194" s="225">
        <f>AP195+AP196+AP197+AP198+AP199+AP200</f>
        <v>0</v>
      </c>
      <c r="AQ194" s="228" t="e">
        <f>AP194/AO194*100</f>
        <v>#DIV/0!</v>
      </c>
      <c r="AR194" s="273"/>
    </row>
    <row r="195" spans="1:44" ht="114.75" hidden="1" customHeight="1">
      <c r="A195" s="569"/>
      <c r="B195" s="572"/>
      <c r="C195" s="572"/>
      <c r="D195" s="253" t="s">
        <v>37</v>
      </c>
      <c r="E195" s="233" t="e">
        <f>H195+K195+N195+Q195+T195+W195+Z195+AC195+AF195+AI195+AL195+#REF!</f>
        <v>#REF!</v>
      </c>
      <c r="F195" s="233" t="e">
        <f>I195+L195+O195+R195+U195+-X195+AA195+AD195+AG195+AJ195+AM195+#REF!</f>
        <v>#REF!</v>
      </c>
      <c r="G195" s="229" t="e">
        <f t="shared" ref="G195:G200" si="816">F195/E195</f>
        <v>#REF!</v>
      </c>
      <c r="H195" s="234"/>
      <c r="I195" s="234"/>
      <c r="J195" s="235" t="e">
        <f t="shared" si="803"/>
        <v>#DIV/0!</v>
      </c>
      <c r="K195" s="234"/>
      <c r="L195" s="234"/>
      <c r="M195" s="235" t="e">
        <f t="shared" ref="M195:M200" si="817">L195/K195*100</f>
        <v>#DIV/0!</v>
      </c>
      <c r="N195" s="234"/>
      <c r="O195" s="234"/>
      <c r="P195" s="235" t="e">
        <f t="shared" ref="P195:P200" si="818">O195/N195*100</f>
        <v>#DIV/0!</v>
      </c>
      <c r="Q195" s="234"/>
      <c r="R195" s="234"/>
      <c r="S195" s="235" t="e">
        <f t="shared" ref="S195:S200" si="819">R195/Q195*100</f>
        <v>#DIV/0!</v>
      </c>
      <c r="T195" s="234"/>
      <c r="U195" s="234"/>
      <c r="V195" s="235" t="e">
        <f t="shared" ref="V195:V200" si="820">U195/T195*100</f>
        <v>#DIV/0!</v>
      </c>
      <c r="W195" s="234"/>
      <c r="X195" s="234"/>
      <c r="Y195" s="235" t="e">
        <f t="shared" ref="Y195:Y200" si="821">X195/W195*100</f>
        <v>#DIV/0!</v>
      </c>
      <c r="Z195" s="234"/>
      <c r="AA195" s="234"/>
      <c r="AB195" s="235" t="e">
        <f t="shared" si="551"/>
        <v>#DIV/0!</v>
      </c>
      <c r="AC195" s="234"/>
      <c r="AD195" s="234"/>
      <c r="AE195" s="235" t="e">
        <f t="shared" si="580"/>
        <v>#DIV/0!</v>
      </c>
      <c r="AF195" s="234"/>
      <c r="AG195" s="234"/>
      <c r="AH195" s="235" t="e">
        <f t="shared" si="581"/>
        <v>#DIV/0!</v>
      </c>
      <c r="AI195" s="234"/>
      <c r="AJ195" s="234"/>
      <c r="AK195" s="226" t="e">
        <f t="shared" ref="AK195:AK200" si="822">AJ195/AI195</f>
        <v>#DIV/0!</v>
      </c>
      <c r="AL195" s="234"/>
      <c r="AM195" s="234"/>
      <c r="AN195" s="235" t="e">
        <f t="shared" si="582"/>
        <v>#DIV/0!</v>
      </c>
      <c r="AO195" s="234"/>
      <c r="AP195" s="234"/>
      <c r="AQ195" s="235" t="e">
        <f t="shared" ref="AQ195:AQ200" si="823">AP195/AO195*100</f>
        <v>#DIV/0!</v>
      </c>
      <c r="AR195" s="243"/>
    </row>
    <row r="196" spans="1:44" ht="114.75" hidden="1" customHeight="1">
      <c r="A196" s="569"/>
      <c r="B196" s="572"/>
      <c r="C196" s="572"/>
      <c r="D196" s="257" t="s">
        <v>2</v>
      </c>
      <c r="E196" s="233" t="e">
        <f>H196+K196+N196+Q196+T196+W196+Z196+AC196+AF196+AI196+AL196+#REF!</f>
        <v>#REF!</v>
      </c>
      <c r="F196" s="233" t="e">
        <f>I196+L196+O196+R196+U196+-X196+AA196+AD196+AG196+AJ196+AM196+#REF!</f>
        <v>#REF!</v>
      </c>
      <c r="G196" s="229" t="e">
        <f t="shared" si="816"/>
        <v>#REF!</v>
      </c>
      <c r="H196" s="234"/>
      <c r="I196" s="234"/>
      <c r="J196" s="235" t="e">
        <f t="shared" si="803"/>
        <v>#DIV/0!</v>
      </c>
      <c r="K196" s="234"/>
      <c r="L196" s="234"/>
      <c r="M196" s="235" t="e">
        <f t="shared" si="817"/>
        <v>#DIV/0!</v>
      </c>
      <c r="N196" s="234"/>
      <c r="O196" s="234"/>
      <c r="P196" s="235" t="e">
        <f t="shared" si="818"/>
        <v>#DIV/0!</v>
      </c>
      <c r="Q196" s="234"/>
      <c r="R196" s="234"/>
      <c r="S196" s="235" t="e">
        <f t="shared" si="819"/>
        <v>#DIV/0!</v>
      </c>
      <c r="T196" s="234"/>
      <c r="U196" s="234"/>
      <c r="V196" s="235" t="e">
        <f t="shared" si="820"/>
        <v>#DIV/0!</v>
      </c>
      <c r="W196" s="234"/>
      <c r="X196" s="234"/>
      <c r="Y196" s="235" t="e">
        <f t="shared" si="821"/>
        <v>#DIV/0!</v>
      </c>
      <c r="Z196" s="234"/>
      <c r="AA196" s="234"/>
      <c r="AB196" s="235" t="e">
        <f t="shared" si="551"/>
        <v>#DIV/0!</v>
      </c>
      <c r="AC196" s="234"/>
      <c r="AD196" s="234"/>
      <c r="AE196" s="235" t="e">
        <f t="shared" si="580"/>
        <v>#DIV/0!</v>
      </c>
      <c r="AF196" s="234"/>
      <c r="AG196" s="234"/>
      <c r="AH196" s="235" t="e">
        <f t="shared" si="581"/>
        <v>#DIV/0!</v>
      </c>
      <c r="AI196" s="234"/>
      <c r="AJ196" s="234"/>
      <c r="AK196" s="226" t="e">
        <f t="shared" si="822"/>
        <v>#DIV/0!</v>
      </c>
      <c r="AL196" s="234"/>
      <c r="AM196" s="234"/>
      <c r="AN196" s="235" t="e">
        <f t="shared" si="582"/>
        <v>#DIV/0!</v>
      </c>
      <c r="AO196" s="234"/>
      <c r="AP196" s="234"/>
      <c r="AQ196" s="235" t="e">
        <f t="shared" si="823"/>
        <v>#DIV/0!</v>
      </c>
      <c r="AR196" s="243"/>
    </row>
    <row r="197" spans="1:44" ht="114.75" hidden="1" customHeight="1">
      <c r="A197" s="569"/>
      <c r="B197" s="572"/>
      <c r="C197" s="572"/>
      <c r="D197" s="257" t="s">
        <v>284</v>
      </c>
      <c r="E197" s="233" t="e">
        <f>H197+K197+N197+Q197+T197+W197+Z197+AC197+AF197+AI197+AL197+#REF!</f>
        <v>#REF!</v>
      </c>
      <c r="F197" s="233" t="e">
        <f>I197+L197+O197+R197+U197+-X197+AA197+AD197+AG197+AJ197+AM197+#REF!</f>
        <v>#REF!</v>
      </c>
      <c r="G197" s="229" t="e">
        <f t="shared" si="816"/>
        <v>#REF!</v>
      </c>
      <c r="H197" s="234"/>
      <c r="I197" s="234"/>
      <c r="J197" s="235" t="e">
        <f t="shared" si="803"/>
        <v>#DIV/0!</v>
      </c>
      <c r="K197" s="234"/>
      <c r="L197" s="234"/>
      <c r="M197" s="235" t="e">
        <f t="shared" si="817"/>
        <v>#DIV/0!</v>
      </c>
      <c r="N197" s="234"/>
      <c r="O197" s="234"/>
      <c r="P197" s="235" t="e">
        <f t="shared" si="818"/>
        <v>#DIV/0!</v>
      </c>
      <c r="Q197" s="234"/>
      <c r="R197" s="234"/>
      <c r="S197" s="235" t="e">
        <f t="shared" si="819"/>
        <v>#DIV/0!</v>
      </c>
      <c r="T197" s="234"/>
      <c r="U197" s="234"/>
      <c r="V197" s="235" t="e">
        <f t="shared" si="820"/>
        <v>#DIV/0!</v>
      </c>
      <c r="W197" s="234"/>
      <c r="X197" s="234"/>
      <c r="Y197" s="235" t="e">
        <f t="shared" si="821"/>
        <v>#DIV/0!</v>
      </c>
      <c r="Z197" s="234"/>
      <c r="AA197" s="234"/>
      <c r="AB197" s="235" t="e">
        <f t="shared" si="551"/>
        <v>#DIV/0!</v>
      </c>
      <c r="AC197" s="234"/>
      <c r="AD197" s="234"/>
      <c r="AE197" s="235" t="e">
        <f t="shared" si="580"/>
        <v>#DIV/0!</v>
      </c>
      <c r="AF197" s="234"/>
      <c r="AG197" s="234"/>
      <c r="AH197" s="235" t="e">
        <f t="shared" si="581"/>
        <v>#DIV/0!</v>
      </c>
      <c r="AI197" s="234">
        <v>0</v>
      </c>
      <c r="AJ197" s="234">
        <v>0</v>
      </c>
      <c r="AK197" s="229" t="e">
        <f t="shared" si="822"/>
        <v>#DIV/0!</v>
      </c>
      <c r="AL197" s="234"/>
      <c r="AM197" s="234"/>
      <c r="AN197" s="235" t="e">
        <f t="shared" si="582"/>
        <v>#DIV/0!</v>
      </c>
      <c r="AO197" s="234"/>
      <c r="AP197" s="234"/>
      <c r="AQ197" s="235" t="e">
        <f t="shared" si="823"/>
        <v>#DIV/0!</v>
      </c>
      <c r="AR197" s="243"/>
    </row>
    <row r="198" spans="1:44" ht="114.75" hidden="1" customHeight="1">
      <c r="A198" s="569"/>
      <c r="B198" s="572"/>
      <c r="C198" s="572"/>
      <c r="D198" s="257" t="s">
        <v>292</v>
      </c>
      <c r="E198" s="233" t="e">
        <f>H198+K198+N198+Q198+T198+W198+Z198+AC198+AF198+AI198+AL198+#REF!</f>
        <v>#REF!</v>
      </c>
      <c r="F198" s="233" t="e">
        <f>I198+L198+O198+R198+U198+-X198+AA198+AD198+AG198+AJ198+AM198+#REF!</f>
        <v>#REF!</v>
      </c>
      <c r="G198" s="229" t="e">
        <f t="shared" si="816"/>
        <v>#REF!</v>
      </c>
      <c r="H198" s="234"/>
      <c r="I198" s="234"/>
      <c r="J198" s="235" t="e">
        <f t="shared" si="803"/>
        <v>#DIV/0!</v>
      </c>
      <c r="K198" s="234"/>
      <c r="L198" s="234"/>
      <c r="M198" s="235" t="e">
        <f t="shared" si="817"/>
        <v>#DIV/0!</v>
      </c>
      <c r="N198" s="234"/>
      <c r="O198" s="234"/>
      <c r="P198" s="235" t="e">
        <f t="shared" si="818"/>
        <v>#DIV/0!</v>
      </c>
      <c r="Q198" s="234"/>
      <c r="R198" s="234"/>
      <c r="S198" s="235" t="e">
        <f t="shared" si="819"/>
        <v>#DIV/0!</v>
      </c>
      <c r="T198" s="234"/>
      <c r="U198" s="234"/>
      <c r="V198" s="235" t="e">
        <f t="shared" si="820"/>
        <v>#DIV/0!</v>
      </c>
      <c r="W198" s="234"/>
      <c r="X198" s="234"/>
      <c r="Y198" s="235" t="e">
        <f t="shared" si="821"/>
        <v>#DIV/0!</v>
      </c>
      <c r="Z198" s="234"/>
      <c r="AA198" s="234"/>
      <c r="AB198" s="235" t="e">
        <f t="shared" si="551"/>
        <v>#DIV/0!</v>
      </c>
      <c r="AC198" s="234"/>
      <c r="AD198" s="234"/>
      <c r="AE198" s="235" t="e">
        <f t="shared" si="580"/>
        <v>#DIV/0!</v>
      </c>
      <c r="AF198" s="234"/>
      <c r="AG198" s="234"/>
      <c r="AH198" s="235" t="e">
        <f t="shared" si="581"/>
        <v>#DIV/0!</v>
      </c>
      <c r="AI198" s="234"/>
      <c r="AJ198" s="234"/>
      <c r="AK198" s="226" t="e">
        <f t="shared" si="822"/>
        <v>#DIV/0!</v>
      </c>
      <c r="AL198" s="234"/>
      <c r="AM198" s="234"/>
      <c r="AN198" s="235" t="e">
        <f t="shared" si="582"/>
        <v>#DIV/0!</v>
      </c>
      <c r="AO198" s="234"/>
      <c r="AP198" s="234"/>
      <c r="AQ198" s="235" t="e">
        <f t="shared" si="823"/>
        <v>#DIV/0!</v>
      </c>
      <c r="AR198" s="243"/>
    </row>
    <row r="199" spans="1:44" ht="114.75" hidden="1" customHeight="1">
      <c r="A199" s="569"/>
      <c r="B199" s="572"/>
      <c r="C199" s="572"/>
      <c r="D199" s="257" t="s">
        <v>285</v>
      </c>
      <c r="E199" s="233" t="e">
        <f>H199+K199+N199+Q199+T199+W199+Z199+AC199+AF199+AI199+AL199+#REF!</f>
        <v>#REF!</v>
      </c>
      <c r="F199" s="233" t="e">
        <f>I199+L199+O199+R199+U199+-X199+AA199+AD199+AG199+AJ199+AM199+#REF!</f>
        <v>#REF!</v>
      </c>
      <c r="G199" s="229" t="e">
        <f t="shared" si="816"/>
        <v>#REF!</v>
      </c>
      <c r="H199" s="234"/>
      <c r="I199" s="234"/>
      <c r="J199" s="235" t="e">
        <f t="shared" si="803"/>
        <v>#DIV/0!</v>
      </c>
      <c r="K199" s="234"/>
      <c r="L199" s="234"/>
      <c r="M199" s="235" t="e">
        <f t="shared" si="817"/>
        <v>#DIV/0!</v>
      </c>
      <c r="N199" s="234"/>
      <c r="O199" s="234"/>
      <c r="P199" s="235" t="e">
        <f t="shared" si="818"/>
        <v>#DIV/0!</v>
      </c>
      <c r="Q199" s="234"/>
      <c r="R199" s="234"/>
      <c r="S199" s="235" t="e">
        <f t="shared" si="819"/>
        <v>#DIV/0!</v>
      </c>
      <c r="T199" s="234"/>
      <c r="U199" s="234"/>
      <c r="V199" s="235" t="e">
        <f t="shared" si="820"/>
        <v>#DIV/0!</v>
      </c>
      <c r="W199" s="234"/>
      <c r="X199" s="234"/>
      <c r="Y199" s="235" t="e">
        <f t="shared" si="821"/>
        <v>#DIV/0!</v>
      </c>
      <c r="Z199" s="234"/>
      <c r="AA199" s="234"/>
      <c r="AB199" s="235" t="e">
        <f t="shared" si="551"/>
        <v>#DIV/0!</v>
      </c>
      <c r="AC199" s="234"/>
      <c r="AD199" s="234"/>
      <c r="AE199" s="235" t="e">
        <f t="shared" si="580"/>
        <v>#DIV/0!</v>
      </c>
      <c r="AF199" s="234"/>
      <c r="AG199" s="234"/>
      <c r="AH199" s="235" t="e">
        <f t="shared" si="581"/>
        <v>#DIV/0!</v>
      </c>
      <c r="AI199" s="234"/>
      <c r="AJ199" s="234"/>
      <c r="AK199" s="226" t="e">
        <f t="shared" si="822"/>
        <v>#DIV/0!</v>
      </c>
      <c r="AL199" s="234"/>
      <c r="AM199" s="234"/>
      <c r="AN199" s="235" t="e">
        <f t="shared" si="582"/>
        <v>#DIV/0!</v>
      </c>
      <c r="AO199" s="234"/>
      <c r="AP199" s="234"/>
      <c r="AQ199" s="235" t="e">
        <f t="shared" si="823"/>
        <v>#DIV/0!</v>
      </c>
      <c r="AR199" s="243"/>
    </row>
    <row r="200" spans="1:44" ht="114.75" hidden="1" customHeight="1" thickBot="1">
      <c r="A200" s="570"/>
      <c r="B200" s="573"/>
      <c r="C200" s="573"/>
      <c r="D200" s="302" t="s">
        <v>43</v>
      </c>
      <c r="E200" s="303" t="e">
        <f>H200+K200+N200+Q200+T200+W200+Z200+AC200+AF200+AI200+AL200+#REF!</f>
        <v>#REF!</v>
      </c>
      <c r="F200" s="303" t="e">
        <f>I200+L200+O200+R200+U200+-X200+AA200+AD200+AG200+AJ200+AM200+#REF!</f>
        <v>#REF!</v>
      </c>
      <c r="G200" s="292" t="e">
        <f t="shared" si="816"/>
        <v>#REF!</v>
      </c>
      <c r="H200" s="239"/>
      <c r="I200" s="239"/>
      <c r="J200" s="293" t="e">
        <f t="shared" si="803"/>
        <v>#DIV/0!</v>
      </c>
      <c r="K200" s="239"/>
      <c r="L200" s="239"/>
      <c r="M200" s="293" t="e">
        <f t="shared" si="817"/>
        <v>#DIV/0!</v>
      </c>
      <c r="N200" s="239"/>
      <c r="O200" s="239"/>
      <c r="P200" s="293" t="e">
        <f t="shared" si="818"/>
        <v>#DIV/0!</v>
      </c>
      <c r="Q200" s="239"/>
      <c r="R200" s="239"/>
      <c r="S200" s="293" t="e">
        <f t="shared" si="819"/>
        <v>#DIV/0!</v>
      </c>
      <c r="T200" s="239"/>
      <c r="U200" s="239"/>
      <c r="V200" s="293" t="e">
        <f t="shared" si="820"/>
        <v>#DIV/0!</v>
      </c>
      <c r="W200" s="239"/>
      <c r="X200" s="239"/>
      <c r="Y200" s="293" t="e">
        <f t="shared" si="821"/>
        <v>#DIV/0!</v>
      </c>
      <c r="Z200" s="239"/>
      <c r="AA200" s="239"/>
      <c r="AB200" s="293" t="e">
        <f t="shared" si="551"/>
        <v>#DIV/0!</v>
      </c>
      <c r="AC200" s="239"/>
      <c r="AD200" s="239"/>
      <c r="AE200" s="293" t="e">
        <f t="shared" si="580"/>
        <v>#DIV/0!</v>
      </c>
      <c r="AF200" s="239"/>
      <c r="AG200" s="239"/>
      <c r="AH200" s="293" t="e">
        <f t="shared" si="581"/>
        <v>#DIV/0!</v>
      </c>
      <c r="AI200" s="239"/>
      <c r="AJ200" s="239"/>
      <c r="AK200" s="291" t="e">
        <f t="shared" si="822"/>
        <v>#DIV/0!</v>
      </c>
      <c r="AL200" s="239"/>
      <c r="AM200" s="239"/>
      <c r="AN200" s="293" t="e">
        <f t="shared" si="582"/>
        <v>#DIV/0!</v>
      </c>
      <c r="AO200" s="239"/>
      <c r="AP200" s="239"/>
      <c r="AQ200" s="293" t="e">
        <f t="shared" si="823"/>
        <v>#DIV/0!</v>
      </c>
      <c r="AR200" s="304"/>
    </row>
    <row r="201" spans="1:44" ht="114.75" hidden="1" customHeight="1">
      <c r="A201" s="568" t="s">
        <v>317</v>
      </c>
      <c r="B201" s="571" t="s">
        <v>316</v>
      </c>
      <c r="C201" s="571"/>
      <c r="D201" s="249" t="s">
        <v>41</v>
      </c>
      <c r="E201" s="225" t="e">
        <f>H201+K201+N201+Q201+T201+W201+Z201+AC201+AF201+AI201+AL201+#REF!</f>
        <v>#REF!</v>
      </c>
      <c r="F201" s="225" t="e">
        <f>I201+L201+O201+R201+U201+-X201+AA201+AD201+AG201+AJ201+AM201+#REF!</f>
        <v>#REF!</v>
      </c>
      <c r="G201" s="230" t="e">
        <f>F201/E201</f>
        <v>#REF!</v>
      </c>
      <c r="H201" s="225">
        <f>H202+H203+H204+H205+H206+H207</f>
        <v>0</v>
      </c>
      <c r="I201" s="225">
        <f>I202+I203+I204+I205+I206+I207</f>
        <v>0</v>
      </c>
      <c r="J201" s="228" t="e">
        <f t="shared" si="803"/>
        <v>#DIV/0!</v>
      </c>
      <c r="K201" s="225">
        <f>K202+K203+K204+K205+K206+K207</f>
        <v>0</v>
      </c>
      <c r="L201" s="225">
        <f>L202+L203+L204+L205+L206+L207</f>
        <v>0</v>
      </c>
      <c r="M201" s="228" t="e">
        <f>L201/K201*100</f>
        <v>#DIV/0!</v>
      </c>
      <c r="N201" s="225">
        <f>N202+N203+N204+N205+N206+N207</f>
        <v>0</v>
      </c>
      <c r="O201" s="225">
        <f>O202+O203+O204+O205+O206+O207</f>
        <v>0</v>
      </c>
      <c r="P201" s="228" t="e">
        <f>O201/N201*100</f>
        <v>#DIV/0!</v>
      </c>
      <c r="Q201" s="225">
        <f>Q202+Q203+Q204+Q205+Q206+Q207</f>
        <v>0</v>
      </c>
      <c r="R201" s="225">
        <f>R202+R203+R204+R205+R206+R207</f>
        <v>0</v>
      </c>
      <c r="S201" s="228" t="e">
        <f>R201/Q201*100</f>
        <v>#DIV/0!</v>
      </c>
      <c r="T201" s="225">
        <f>T202+T203+T204+T205+T206+T207</f>
        <v>0</v>
      </c>
      <c r="U201" s="225">
        <f>U202+U203+U204+U205+U206+U207</f>
        <v>0</v>
      </c>
      <c r="V201" s="228" t="e">
        <f>U201/T201*100</f>
        <v>#DIV/0!</v>
      </c>
      <c r="W201" s="225">
        <f>W202+W203+W204+W205+W206+W207</f>
        <v>0</v>
      </c>
      <c r="X201" s="225">
        <f>X202+X203+X204+X205+X206+X207</f>
        <v>0</v>
      </c>
      <c r="Y201" s="228" t="e">
        <f>X201/W201*100</f>
        <v>#DIV/0!</v>
      </c>
      <c r="Z201" s="225">
        <f t="shared" ref="Z201" si="824">Z202+Z203+Z204+Z205+Z206+Z207</f>
        <v>0</v>
      </c>
      <c r="AA201" s="225">
        <f t="shared" ref="AA201" si="825">AA202+AA203+AA204+AA205+AA206+AA207</f>
        <v>0</v>
      </c>
      <c r="AB201" s="228" t="e">
        <f t="shared" si="551"/>
        <v>#DIV/0!</v>
      </c>
      <c r="AC201" s="225">
        <f t="shared" ref="AC201" si="826">AC202+AC203+AC204+AC205+AC206+AC207</f>
        <v>0</v>
      </c>
      <c r="AD201" s="225">
        <f t="shared" ref="AD201" si="827">AD202+AD203+AD204+AD205+AD206+AD207</f>
        <v>0</v>
      </c>
      <c r="AE201" s="228" t="e">
        <f t="shared" si="580"/>
        <v>#DIV/0!</v>
      </c>
      <c r="AF201" s="225">
        <f t="shared" ref="AF201" si="828">AF202+AF203+AF204+AF205+AF206+AF207</f>
        <v>0</v>
      </c>
      <c r="AG201" s="225">
        <f t="shared" ref="AG201" si="829">AG202+AG203+AG204+AG205+AG206+AG207</f>
        <v>0</v>
      </c>
      <c r="AH201" s="228" t="e">
        <f t="shared" si="581"/>
        <v>#DIV/0!</v>
      </c>
      <c r="AI201" s="225">
        <f t="shared" ref="AI201" si="830">AI202+AI203+AI204+AI205+AI206+AI207</f>
        <v>0</v>
      </c>
      <c r="AJ201" s="225">
        <f t="shared" ref="AJ201" si="831">AJ202+AJ203+AJ204+AJ205+AJ206+AJ207</f>
        <v>0</v>
      </c>
      <c r="AK201" s="230" t="e">
        <f>AJ201/AI201</f>
        <v>#DIV/0!</v>
      </c>
      <c r="AL201" s="225">
        <f t="shared" ref="AL201" si="832">AL202+AL203+AL204+AL205+AL206+AL207</f>
        <v>0</v>
      </c>
      <c r="AM201" s="225">
        <f t="shared" ref="AM201" si="833">AM202+AM203+AM204+AM205+AM206+AM207</f>
        <v>0</v>
      </c>
      <c r="AN201" s="228" t="e">
        <f t="shared" si="582"/>
        <v>#DIV/0!</v>
      </c>
      <c r="AO201" s="225">
        <f>AO202+AO203+AO204+AO205+AO206+AO207</f>
        <v>0</v>
      </c>
      <c r="AP201" s="225">
        <f>AP202+AP203+AP204+AP205+AP206+AP207</f>
        <v>0</v>
      </c>
      <c r="AQ201" s="228" t="e">
        <f>AP201/AO201*100</f>
        <v>#DIV/0!</v>
      </c>
      <c r="AR201" s="273"/>
    </row>
    <row r="202" spans="1:44" ht="114.75" hidden="1" customHeight="1">
      <c r="A202" s="569"/>
      <c r="B202" s="572"/>
      <c r="C202" s="572"/>
      <c r="D202" s="253" t="s">
        <v>37</v>
      </c>
      <c r="E202" s="233" t="e">
        <f>H202+K202+N202+Q202+T202+W202+Z202+AC202+AF202+AI202+AL202+#REF!</f>
        <v>#REF!</v>
      </c>
      <c r="F202" s="233" t="e">
        <f>I202+L202+O202+R202+U202+-X202+AA202+AD202+AG202+AJ202+AM202+#REF!</f>
        <v>#REF!</v>
      </c>
      <c r="G202" s="229" t="e">
        <f t="shared" ref="G202:G207" si="834">F202/E202</f>
        <v>#REF!</v>
      </c>
      <c r="H202" s="234"/>
      <c r="I202" s="234"/>
      <c r="J202" s="235" t="e">
        <f t="shared" si="803"/>
        <v>#DIV/0!</v>
      </c>
      <c r="K202" s="234"/>
      <c r="L202" s="234"/>
      <c r="M202" s="235" t="e">
        <f t="shared" ref="M202:M207" si="835">L202/K202*100</f>
        <v>#DIV/0!</v>
      </c>
      <c r="N202" s="234"/>
      <c r="O202" s="234"/>
      <c r="P202" s="235" t="e">
        <f t="shared" ref="P202:P207" si="836">O202/N202*100</f>
        <v>#DIV/0!</v>
      </c>
      <c r="Q202" s="234"/>
      <c r="R202" s="234"/>
      <c r="S202" s="235" t="e">
        <f t="shared" ref="S202:S207" si="837">R202/Q202*100</f>
        <v>#DIV/0!</v>
      </c>
      <c r="T202" s="234"/>
      <c r="U202" s="234"/>
      <c r="V202" s="235" t="e">
        <f t="shared" ref="V202:V207" si="838">U202/T202*100</f>
        <v>#DIV/0!</v>
      </c>
      <c r="W202" s="234"/>
      <c r="X202" s="234"/>
      <c r="Y202" s="235" t="e">
        <f t="shared" ref="Y202:Y207" si="839">X202/W202*100</f>
        <v>#DIV/0!</v>
      </c>
      <c r="Z202" s="234"/>
      <c r="AA202" s="234"/>
      <c r="AB202" s="235" t="e">
        <f t="shared" si="551"/>
        <v>#DIV/0!</v>
      </c>
      <c r="AC202" s="234"/>
      <c r="AD202" s="234"/>
      <c r="AE202" s="235" t="e">
        <f t="shared" si="580"/>
        <v>#DIV/0!</v>
      </c>
      <c r="AF202" s="234"/>
      <c r="AG202" s="234"/>
      <c r="AH202" s="235" t="e">
        <f t="shared" si="581"/>
        <v>#DIV/0!</v>
      </c>
      <c r="AI202" s="234"/>
      <c r="AJ202" s="234"/>
      <c r="AK202" s="226" t="e">
        <f t="shared" ref="AK202:AK207" si="840">AJ202/AI202</f>
        <v>#DIV/0!</v>
      </c>
      <c r="AL202" s="234"/>
      <c r="AM202" s="234"/>
      <c r="AN202" s="235" t="e">
        <f t="shared" si="582"/>
        <v>#DIV/0!</v>
      </c>
      <c r="AO202" s="234"/>
      <c r="AP202" s="234"/>
      <c r="AQ202" s="235" t="e">
        <f t="shared" ref="AQ202:AQ207" si="841">AP202/AO202*100</f>
        <v>#DIV/0!</v>
      </c>
      <c r="AR202" s="243"/>
    </row>
    <row r="203" spans="1:44" ht="114.75" hidden="1" customHeight="1">
      <c r="A203" s="569"/>
      <c r="B203" s="572"/>
      <c r="C203" s="572"/>
      <c r="D203" s="257" t="s">
        <v>2</v>
      </c>
      <c r="E203" s="233" t="e">
        <f>H203+K203+N203+Q203+T203+W203+Z203+AC203+AF203+AI203+AL203+#REF!</f>
        <v>#REF!</v>
      </c>
      <c r="F203" s="233" t="e">
        <f>I203+L203+O203+R203+U203+-X203+AA203+AD203+AG203+AJ203+AM203+#REF!</f>
        <v>#REF!</v>
      </c>
      <c r="G203" s="229" t="e">
        <f t="shared" si="834"/>
        <v>#REF!</v>
      </c>
      <c r="H203" s="234"/>
      <c r="I203" s="234"/>
      <c r="J203" s="235" t="e">
        <f t="shared" si="803"/>
        <v>#DIV/0!</v>
      </c>
      <c r="K203" s="234"/>
      <c r="L203" s="234"/>
      <c r="M203" s="235" t="e">
        <f t="shared" si="835"/>
        <v>#DIV/0!</v>
      </c>
      <c r="N203" s="234"/>
      <c r="O203" s="234"/>
      <c r="P203" s="235" t="e">
        <f t="shared" si="836"/>
        <v>#DIV/0!</v>
      </c>
      <c r="Q203" s="234"/>
      <c r="R203" s="234"/>
      <c r="S203" s="235" t="e">
        <f t="shared" si="837"/>
        <v>#DIV/0!</v>
      </c>
      <c r="T203" s="234"/>
      <c r="U203" s="234"/>
      <c r="V203" s="235" t="e">
        <f t="shared" si="838"/>
        <v>#DIV/0!</v>
      </c>
      <c r="W203" s="234"/>
      <c r="X203" s="234"/>
      <c r="Y203" s="235" t="e">
        <f t="shared" si="839"/>
        <v>#DIV/0!</v>
      </c>
      <c r="Z203" s="234"/>
      <c r="AA203" s="234"/>
      <c r="AB203" s="235" t="e">
        <f t="shared" si="551"/>
        <v>#DIV/0!</v>
      </c>
      <c r="AC203" s="234"/>
      <c r="AD203" s="234"/>
      <c r="AE203" s="235" t="e">
        <f t="shared" si="580"/>
        <v>#DIV/0!</v>
      </c>
      <c r="AF203" s="234"/>
      <c r="AG203" s="234"/>
      <c r="AH203" s="235" t="e">
        <f t="shared" si="581"/>
        <v>#DIV/0!</v>
      </c>
      <c r="AI203" s="234"/>
      <c r="AJ203" s="234"/>
      <c r="AK203" s="226" t="e">
        <f t="shared" si="840"/>
        <v>#DIV/0!</v>
      </c>
      <c r="AL203" s="234"/>
      <c r="AM203" s="234"/>
      <c r="AN203" s="235" t="e">
        <f t="shared" si="582"/>
        <v>#DIV/0!</v>
      </c>
      <c r="AO203" s="234"/>
      <c r="AP203" s="234"/>
      <c r="AQ203" s="235" t="e">
        <f t="shared" si="841"/>
        <v>#DIV/0!</v>
      </c>
      <c r="AR203" s="243"/>
    </row>
    <row r="204" spans="1:44" ht="114.75" hidden="1" customHeight="1">
      <c r="A204" s="569"/>
      <c r="B204" s="572"/>
      <c r="C204" s="572"/>
      <c r="D204" s="257" t="s">
        <v>284</v>
      </c>
      <c r="E204" s="233" t="e">
        <f>H204+K204+N204+Q204+T204+W204+Z204+AC204+AF204+AI204+AL204+#REF!</f>
        <v>#REF!</v>
      </c>
      <c r="F204" s="233" t="e">
        <f>I204+L204+O204+R204+U204+-X204+AA204+AD204+AG204+AJ204+AM204+#REF!</f>
        <v>#REF!</v>
      </c>
      <c r="G204" s="229" t="e">
        <f t="shared" si="834"/>
        <v>#REF!</v>
      </c>
      <c r="H204" s="234"/>
      <c r="I204" s="234"/>
      <c r="J204" s="235" t="e">
        <f t="shared" si="803"/>
        <v>#DIV/0!</v>
      </c>
      <c r="K204" s="234"/>
      <c r="L204" s="234"/>
      <c r="M204" s="235" t="e">
        <f t="shared" si="835"/>
        <v>#DIV/0!</v>
      </c>
      <c r="N204" s="234"/>
      <c r="O204" s="234"/>
      <c r="P204" s="235" t="e">
        <f t="shared" si="836"/>
        <v>#DIV/0!</v>
      </c>
      <c r="Q204" s="234"/>
      <c r="R204" s="234"/>
      <c r="S204" s="235" t="e">
        <f t="shared" si="837"/>
        <v>#DIV/0!</v>
      </c>
      <c r="T204" s="234"/>
      <c r="U204" s="234"/>
      <c r="V204" s="235" t="e">
        <f t="shared" si="838"/>
        <v>#DIV/0!</v>
      </c>
      <c r="W204" s="234"/>
      <c r="X204" s="234"/>
      <c r="Y204" s="235" t="e">
        <f t="shared" si="839"/>
        <v>#DIV/0!</v>
      </c>
      <c r="Z204" s="234"/>
      <c r="AA204" s="234"/>
      <c r="AB204" s="235" t="e">
        <f t="shared" si="551"/>
        <v>#DIV/0!</v>
      </c>
      <c r="AC204" s="234"/>
      <c r="AD204" s="234"/>
      <c r="AE204" s="235" t="e">
        <f t="shared" si="580"/>
        <v>#DIV/0!</v>
      </c>
      <c r="AF204" s="234"/>
      <c r="AG204" s="234"/>
      <c r="AH204" s="235" t="e">
        <f t="shared" si="581"/>
        <v>#DIV/0!</v>
      </c>
      <c r="AI204" s="234">
        <v>0</v>
      </c>
      <c r="AJ204" s="234">
        <v>0</v>
      </c>
      <c r="AK204" s="229" t="e">
        <f t="shared" si="840"/>
        <v>#DIV/0!</v>
      </c>
      <c r="AL204" s="234"/>
      <c r="AM204" s="234"/>
      <c r="AN204" s="235" t="e">
        <f t="shared" si="582"/>
        <v>#DIV/0!</v>
      </c>
      <c r="AO204" s="234"/>
      <c r="AP204" s="234"/>
      <c r="AQ204" s="235" t="e">
        <f t="shared" si="841"/>
        <v>#DIV/0!</v>
      </c>
      <c r="AR204" s="243"/>
    </row>
    <row r="205" spans="1:44" ht="114.75" hidden="1" customHeight="1">
      <c r="A205" s="569"/>
      <c r="B205" s="572"/>
      <c r="C205" s="572"/>
      <c r="D205" s="257" t="s">
        <v>292</v>
      </c>
      <c r="E205" s="233" t="e">
        <f>H205+K205+N205+Q205+T205+W205+Z205+AC205+AF205+AI205+AL205+#REF!</f>
        <v>#REF!</v>
      </c>
      <c r="F205" s="233" t="e">
        <f>I205+L205+O205+R205+U205+-X205+AA205+AD205+AG205+AJ205+AM205+#REF!</f>
        <v>#REF!</v>
      </c>
      <c r="G205" s="229" t="e">
        <f t="shared" si="834"/>
        <v>#REF!</v>
      </c>
      <c r="H205" s="234"/>
      <c r="I205" s="234"/>
      <c r="J205" s="235" t="e">
        <f t="shared" si="803"/>
        <v>#DIV/0!</v>
      </c>
      <c r="K205" s="234"/>
      <c r="L205" s="234"/>
      <c r="M205" s="235" t="e">
        <f t="shared" si="835"/>
        <v>#DIV/0!</v>
      </c>
      <c r="N205" s="234"/>
      <c r="O205" s="234"/>
      <c r="P205" s="235" t="e">
        <f t="shared" si="836"/>
        <v>#DIV/0!</v>
      </c>
      <c r="Q205" s="234"/>
      <c r="R205" s="234"/>
      <c r="S205" s="235" t="e">
        <f t="shared" si="837"/>
        <v>#DIV/0!</v>
      </c>
      <c r="T205" s="234"/>
      <c r="U205" s="234"/>
      <c r="V205" s="235" t="e">
        <f t="shared" si="838"/>
        <v>#DIV/0!</v>
      </c>
      <c r="W205" s="234"/>
      <c r="X205" s="234"/>
      <c r="Y205" s="235" t="e">
        <f t="shared" si="839"/>
        <v>#DIV/0!</v>
      </c>
      <c r="Z205" s="234"/>
      <c r="AA205" s="234"/>
      <c r="AB205" s="235" t="e">
        <f t="shared" si="551"/>
        <v>#DIV/0!</v>
      </c>
      <c r="AC205" s="234"/>
      <c r="AD205" s="234"/>
      <c r="AE205" s="235" t="e">
        <f t="shared" si="580"/>
        <v>#DIV/0!</v>
      </c>
      <c r="AF205" s="234"/>
      <c r="AG205" s="234"/>
      <c r="AH205" s="235" t="e">
        <f t="shared" si="581"/>
        <v>#DIV/0!</v>
      </c>
      <c r="AI205" s="234"/>
      <c r="AJ205" s="234"/>
      <c r="AK205" s="226" t="e">
        <f t="shared" si="840"/>
        <v>#DIV/0!</v>
      </c>
      <c r="AL205" s="234"/>
      <c r="AM205" s="234"/>
      <c r="AN205" s="235" t="e">
        <f t="shared" si="582"/>
        <v>#DIV/0!</v>
      </c>
      <c r="AO205" s="234"/>
      <c r="AP205" s="234"/>
      <c r="AQ205" s="235" t="e">
        <f t="shared" si="841"/>
        <v>#DIV/0!</v>
      </c>
      <c r="AR205" s="243"/>
    </row>
    <row r="206" spans="1:44" ht="114.75" hidden="1" customHeight="1">
      <c r="A206" s="569"/>
      <c r="B206" s="572"/>
      <c r="C206" s="572"/>
      <c r="D206" s="257" t="s">
        <v>285</v>
      </c>
      <c r="E206" s="233" t="e">
        <f>H206+K206+N206+Q206+T206+W206+Z206+AC206+AF206+AI206+AL206+#REF!</f>
        <v>#REF!</v>
      </c>
      <c r="F206" s="233" t="e">
        <f>I206+L206+O206+R206+U206+-X206+AA206+AD206+AG206+AJ206+AM206+#REF!</f>
        <v>#REF!</v>
      </c>
      <c r="G206" s="229" t="e">
        <f t="shared" si="834"/>
        <v>#REF!</v>
      </c>
      <c r="H206" s="234"/>
      <c r="I206" s="234"/>
      <c r="J206" s="235" t="e">
        <f t="shared" si="803"/>
        <v>#DIV/0!</v>
      </c>
      <c r="K206" s="234"/>
      <c r="L206" s="234"/>
      <c r="M206" s="235" t="e">
        <f t="shared" si="835"/>
        <v>#DIV/0!</v>
      </c>
      <c r="N206" s="234"/>
      <c r="O206" s="234"/>
      <c r="P206" s="235" t="e">
        <f t="shared" si="836"/>
        <v>#DIV/0!</v>
      </c>
      <c r="Q206" s="234"/>
      <c r="R206" s="234"/>
      <c r="S206" s="235" t="e">
        <f t="shared" si="837"/>
        <v>#DIV/0!</v>
      </c>
      <c r="T206" s="234"/>
      <c r="U206" s="234"/>
      <c r="V206" s="235" t="e">
        <f t="shared" si="838"/>
        <v>#DIV/0!</v>
      </c>
      <c r="W206" s="234"/>
      <c r="X206" s="234"/>
      <c r="Y206" s="235" t="e">
        <f t="shared" si="839"/>
        <v>#DIV/0!</v>
      </c>
      <c r="Z206" s="234"/>
      <c r="AA206" s="234"/>
      <c r="AB206" s="235" t="e">
        <f t="shared" si="551"/>
        <v>#DIV/0!</v>
      </c>
      <c r="AC206" s="234"/>
      <c r="AD206" s="234"/>
      <c r="AE206" s="235" t="e">
        <f t="shared" si="580"/>
        <v>#DIV/0!</v>
      </c>
      <c r="AF206" s="234"/>
      <c r="AG206" s="234"/>
      <c r="AH206" s="235" t="e">
        <f t="shared" si="581"/>
        <v>#DIV/0!</v>
      </c>
      <c r="AI206" s="234"/>
      <c r="AJ206" s="234"/>
      <c r="AK206" s="226" t="e">
        <f t="shared" si="840"/>
        <v>#DIV/0!</v>
      </c>
      <c r="AL206" s="234"/>
      <c r="AM206" s="234"/>
      <c r="AN206" s="235" t="e">
        <f t="shared" si="582"/>
        <v>#DIV/0!</v>
      </c>
      <c r="AO206" s="234"/>
      <c r="AP206" s="234"/>
      <c r="AQ206" s="235" t="e">
        <f t="shared" si="841"/>
        <v>#DIV/0!</v>
      </c>
      <c r="AR206" s="243"/>
    </row>
    <row r="207" spans="1:44" ht="114.75" hidden="1" customHeight="1" thickBot="1">
      <c r="A207" s="570"/>
      <c r="B207" s="573"/>
      <c r="C207" s="573"/>
      <c r="D207" s="302" t="s">
        <v>43</v>
      </c>
      <c r="E207" s="303" t="e">
        <f>H207+K207+N207+Q207+T207+W207+Z207+AC207+AF207+AI207+AL207+#REF!</f>
        <v>#REF!</v>
      </c>
      <c r="F207" s="303" t="e">
        <f>I207+L207+O207+R207+U207+-X207+AA207+AD207+AG207+AJ207+AM207+#REF!</f>
        <v>#REF!</v>
      </c>
      <c r="G207" s="292" t="e">
        <f t="shared" si="834"/>
        <v>#REF!</v>
      </c>
      <c r="H207" s="239"/>
      <c r="I207" s="239"/>
      <c r="J207" s="293" t="e">
        <f t="shared" si="803"/>
        <v>#DIV/0!</v>
      </c>
      <c r="K207" s="239"/>
      <c r="L207" s="239"/>
      <c r="M207" s="293" t="e">
        <f t="shared" si="835"/>
        <v>#DIV/0!</v>
      </c>
      <c r="N207" s="239"/>
      <c r="O207" s="239"/>
      <c r="P207" s="293" t="e">
        <f t="shared" si="836"/>
        <v>#DIV/0!</v>
      </c>
      <c r="Q207" s="239"/>
      <c r="R207" s="239"/>
      <c r="S207" s="293" t="e">
        <f t="shared" si="837"/>
        <v>#DIV/0!</v>
      </c>
      <c r="T207" s="239"/>
      <c r="U207" s="239"/>
      <c r="V207" s="293" t="e">
        <f t="shared" si="838"/>
        <v>#DIV/0!</v>
      </c>
      <c r="W207" s="239"/>
      <c r="X207" s="239"/>
      <c r="Y207" s="293" t="e">
        <f t="shared" si="839"/>
        <v>#DIV/0!</v>
      </c>
      <c r="Z207" s="239"/>
      <c r="AA207" s="239"/>
      <c r="AB207" s="293" t="e">
        <f t="shared" si="551"/>
        <v>#DIV/0!</v>
      </c>
      <c r="AC207" s="239"/>
      <c r="AD207" s="239"/>
      <c r="AE207" s="293" t="e">
        <f t="shared" si="580"/>
        <v>#DIV/0!</v>
      </c>
      <c r="AF207" s="239"/>
      <c r="AG207" s="239"/>
      <c r="AH207" s="293" t="e">
        <f t="shared" si="581"/>
        <v>#DIV/0!</v>
      </c>
      <c r="AI207" s="239"/>
      <c r="AJ207" s="239"/>
      <c r="AK207" s="291" t="e">
        <f t="shared" si="840"/>
        <v>#DIV/0!</v>
      </c>
      <c r="AL207" s="239"/>
      <c r="AM207" s="239"/>
      <c r="AN207" s="293" t="e">
        <f t="shared" si="582"/>
        <v>#DIV/0!</v>
      </c>
      <c r="AO207" s="239"/>
      <c r="AP207" s="239"/>
      <c r="AQ207" s="293" t="e">
        <f t="shared" si="841"/>
        <v>#DIV/0!</v>
      </c>
      <c r="AR207" s="304"/>
    </row>
    <row r="208" spans="1:44" ht="114.75" hidden="1" customHeight="1">
      <c r="A208" s="568" t="s">
        <v>318</v>
      </c>
      <c r="B208" s="571" t="s">
        <v>428</v>
      </c>
      <c r="C208" s="571"/>
      <c r="D208" s="249" t="s">
        <v>41</v>
      </c>
      <c r="E208" s="225" t="e">
        <f>H208+K208+N208+Q208+T208+W208+Z208+AC208+AF208+AI208+AL208+#REF!</f>
        <v>#REF!</v>
      </c>
      <c r="F208" s="225" t="e">
        <f>I208+L208+O208+R208+U208+-X208+AA208+AD208+AG208+AJ208+AM208+#REF!</f>
        <v>#REF!</v>
      </c>
      <c r="G208" s="230" t="e">
        <f>F208/E208</f>
        <v>#REF!</v>
      </c>
      <c r="H208" s="225">
        <f>H209+H210+H211+H212+H213+H214</f>
        <v>0</v>
      </c>
      <c r="I208" s="225">
        <f>I209+I210+I211+I212+I213+I214</f>
        <v>0</v>
      </c>
      <c r="J208" s="228" t="e">
        <f t="shared" si="803"/>
        <v>#DIV/0!</v>
      </c>
      <c r="K208" s="225">
        <f>K209+K210+K211+K212+K213+K214</f>
        <v>0</v>
      </c>
      <c r="L208" s="225">
        <f>L209+L210+L211+L212+L213+L214</f>
        <v>0</v>
      </c>
      <c r="M208" s="228" t="e">
        <f>L208/K208*100</f>
        <v>#DIV/0!</v>
      </c>
      <c r="N208" s="225">
        <f>N209+N210+N211+N212+N213+N214</f>
        <v>0</v>
      </c>
      <c r="O208" s="225">
        <f>O209+O210+O211+O212+O213+O214</f>
        <v>0</v>
      </c>
      <c r="P208" s="228" t="e">
        <f>O208/N208*100</f>
        <v>#DIV/0!</v>
      </c>
      <c r="Q208" s="225">
        <f>Q209+Q210+Q211+Q212+Q213+Q214</f>
        <v>0</v>
      </c>
      <c r="R208" s="225">
        <f>R209+R210+R211+R212+R213+R214</f>
        <v>0</v>
      </c>
      <c r="S208" s="228" t="e">
        <f>R208/Q208*100</f>
        <v>#DIV/0!</v>
      </c>
      <c r="T208" s="225">
        <f>T209+T210+T211+T212+T213+T214</f>
        <v>0</v>
      </c>
      <c r="U208" s="225">
        <f>U209+U210+U211+U212+U213+U214</f>
        <v>0</v>
      </c>
      <c r="V208" s="228" t="e">
        <f>U208/T208*100</f>
        <v>#DIV/0!</v>
      </c>
      <c r="W208" s="225">
        <f>W209+W210+W211+W212+W213+W214</f>
        <v>0</v>
      </c>
      <c r="X208" s="225">
        <f>X209+X210+X211+X212+X213+X214</f>
        <v>0</v>
      </c>
      <c r="Y208" s="228" t="e">
        <f>X208/W208*100</f>
        <v>#DIV/0!</v>
      </c>
      <c r="Z208" s="225">
        <f t="shared" ref="Z208" si="842">Z209+Z210+Z211+Z212+Z213+Z214</f>
        <v>0</v>
      </c>
      <c r="AA208" s="225">
        <f t="shared" ref="AA208" si="843">AA209+AA210+AA211+AA212+AA213+AA214</f>
        <v>0</v>
      </c>
      <c r="AB208" s="228" t="e">
        <f t="shared" ref="AB208:AB270" si="844">AA208/Z208*100</f>
        <v>#DIV/0!</v>
      </c>
      <c r="AC208" s="225">
        <f t="shared" ref="AC208" si="845">AC209+AC210+AC211+AC212+AC213+AC214</f>
        <v>0</v>
      </c>
      <c r="AD208" s="225">
        <f t="shared" ref="AD208" si="846">AD209+AD210+AD211+AD212+AD213+AD214</f>
        <v>0</v>
      </c>
      <c r="AE208" s="228" t="e">
        <f t="shared" si="580"/>
        <v>#DIV/0!</v>
      </c>
      <c r="AF208" s="225">
        <f t="shared" ref="AF208" si="847">AF209+AF210+AF211+AF212+AF213+AF214</f>
        <v>0</v>
      </c>
      <c r="AG208" s="225">
        <f t="shared" ref="AG208" si="848">AG209+AG210+AG211+AG212+AG213+AG214</f>
        <v>0</v>
      </c>
      <c r="AH208" s="228" t="e">
        <f t="shared" si="581"/>
        <v>#DIV/0!</v>
      </c>
      <c r="AI208" s="225">
        <f t="shared" ref="AI208" si="849">AI209+AI210+AI211+AI212+AI213+AI214</f>
        <v>0</v>
      </c>
      <c r="AJ208" s="225">
        <f t="shared" ref="AJ208" si="850">AJ209+AJ210+AJ211+AJ212+AJ213+AJ214</f>
        <v>0</v>
      </c>
      <c r="AK208" s="230" t="e">
        <f>AJ208/AI208</f>
        <v>#DIV/0!</v>
      </c>
      <c r="AL208" s="225">
        <f t="shared" ref="AL208" si="851">AL209+AL210+AL211+AL212+AL213+AL214</f>
        <v>0</v>
      </c>
      <c r="AM208" s="225">
        <f t="shared" ref="AM208" si="852">AM209+AM210+AM211+AM212+AM213+AM214</f>
        <v>0</v>
      </c>
      <c r="AN208" s="228" t="e">
        <f t="shared" si="582"/>
        <v>#DIV/0!</v>
      </c>
      <c r="AO208" s="225">
        <f>AO209+AO210+AO211+AO212+AO213+AO214</f>
        <v>0</v>
      </c>
      <c r="AP208" s="225">
        <f>AP209+AP210+AP211+AP212+AP213+AP214</f>
        <v>0</v>
      </c>
      <c r="AQ208" s="228" t="e">
        <f>AP208/AO208*100</f>
        <v>#DIV/0!</v>
      </c>
      <c r="AR208" s="273"/>
    </row>
    <row r="209" spans="1:44" ht="114.75" hidden="1" customHeight="1">
      <c r="A209" s="569"/>
      <c r="B209" s="572"/>
      <c r="C209" s="572"/>
      <c r="D209" s="253" t="s">
        <v>37</v>
      </c>
      <c r="E209" s="233" t="e">
        <f>H209+K209+N209+Q209+T209+W209+Z209+AC209+AF209+AI209+AL209+#REF!</f>
        <v>#REF!</v>
      </c>
      <c r="F209" s="233" t="e">
        <f>I209+L209+O209+R209+U209+-X209+AA209+AD209+AG209+AJ209+AM209+#REF!</f>
        <v>#REF!</v>
      </c>
      <c r="G209" s="229" t="e">
        <f t="shared" ref="G209:G214" si="853">F209/E209</f>
        <v>#REF!</v>
      </c>
      <c r="H209" s="234"/>
      <c r="I209" s="234"/>
      <c r="J209" s="235" t="e">
        <f t="shared" si="803"/>
        <v>#DIV/0!</v>
      </c>
      <c r="K209" s="234"/>
      <c r="L209" s="234"/>
      <c r="M209" s="235" t="e">
        <f t="shared" ref="M209:M214" si="854">L209/K209*100</f>
        <v>#DIV/0!</v>
      </c>
      <c r="N209" s="234"/>
      <c r="O209" s="234"/>
      <c r="P209" s="235" t="e">
        <f t="shared" ref="P209:P214" si="855">O209/N209*100</f>
        <v>#DIV/0!</v>
      </c>
      <c r="Q209" s="234"/>
      <c r="R209" s="234"/>
      <c r="S209" s="235" t="e">
        <f t="shared" ref="S209:S214" si="856">R209/Q209*100</f>
        <v>#DIV/0!</v>
      </c>
      <c r="T209" s="234"/>
      <c r="U209" s="234"/>
      <c r="V209" s="235" t="e">
        <f t="shared" ref="V209:V214" si="857">U209/T209*100</f>
        <v>#DIV/0!</v>
      </c>
      <c r="W209" s="234"/>
      <c r="X209" s="234"/>
      <c r="Y209" s="235" t="e">
        <f t="shared" ref="Y209:Y214" si="858">X209/W209*100</f>
        <v>#DIV/0!</v>
      </c>
      <c r="Z209" s="234"/>
      <c r="AA209" s="234"/>
      <c r="AB209" s="235" t="e">
        <f t="shared" si="844"/>
        <v>#DIV/0!</v>
      </c>
      <c r="AC209" s="234"/>
      <c r="AD209" s="234"/>
      <c r="AE209" s="235" t="e">
        <f t="shared" si="580"/>
        <v>#DIV/0!</v>
      </c>
      <c r="AF209" s="234"/>
      <c r="AG209" s="234"/>
      <c r="AH209" s="235" t="e">
        <f t="shared" si="581"/>
        <v>#DIV/0!</v>
      </c>
      <c r="AI209" s="234"/>
      <c r="AJ209" s="234"/>
      <c r="AK209" s="226" t="e">
        <f t="shared" ref="AK209:AK214" si="859">AJ209/AI209</f>
        <v>#DIV/0!</v>
      </c>
      <c r="AL209" s="234"/>
      <c r="AM209" s="234"/>
      <c r="AN209" s="235" t="e">
        <f t="shared" si="582"/>
        <v>#DIV/0!</v>
      </c>
      <c r="AO209" s="234"/>
      <c r="AP209" s="234"/>
      <c r="AQ209" s="235" t="e">
        <f t="shared" ref="AQ209:AQ214" si="860">AP209/AO209*100</f>
        <v>#DIV/0!</v>
      </c>
      <c r="AR209" s="243"/>
    </row>
    <row r="210" spans="1:44" ht="114.75" hidden="1" customHeight="1">
      <c r="A210" s="569"/>
      <c r="B210" s="572"/>
      <c r="C210" s="572"/>
      <c r="D210" s="257" t="s">
        <v>2</v>
      </c>
      <c r="E210" s="233" t="e">
        <f>H210+K210+N210+Q210+T210+W210+Z210+AC210+AF210+AI210+AL210+#REF!</f>
        <v>#REF!</v>
      </c>
      <c r="F210" s="233" t="e">
        <f>I210+L210+O210+R210+U210+-X210+AA210+AD210+AG210+AJ210+AM210+#REF!</f>
        <v>#REF!</v>
      </c>
      <c r="G210" s="229" t="e">
        <f t="shared" si="853"/>
        <v>#REF!</v>
      </c>
      <c r="H210" s="234"/>
      <c r="I210" s="234"/>
      <c r="J210" s="235" t="e">
        <f t="shared" si="803"/>
        <v>#DIV/0!</v>
      </c>
      <c r="K210" s="234"/>
      <c r="L210" s="234"/>
      <c r="M210" s="235" t="e">
        <f t="shared" si="854"/>
        <v>#DIV/0!</v>
      </c>
      <c r="N210" s="234"/>
      <c r="O210" s="234"/>
      <c r="P210" s="235" t="e">
        <f t="shared" si="855"/>
        <v>#DIV/0!</v>
      </c>
      <c r="Q210" s="234"/>
      <c r="R210" s="234"/>
      <c r="S210" s="235" t="e">
        <f t="shared" si="856"/>
        <v>#DIV/0!</v>
      </c>
      <c r="T210" s="234"/>
      <c r="U210" s="234"/>
      <c r="V210" s="235" t="e">
        <f t="shared" si="857"/>
        <v>#DIV/0!</v>
      </c>
      <c r="W210" s="234"/>
      <c r="X210" s="234"/>
      <c r="Y210" s="235" t="e">
        <f t="shared" si="858"/>
        <v>#DIV/0!</v>
      </c>
      <c r="Z210" s="234"/>
      <c r="AA210" s="234"/>
      <c r="AB210" s="235" t="e">
        <f t="shared" si="844"/>
        <v>#DIV/0!</v>
      </c>
      <c r="AC210" s="234"/>
      <c r="AD210" s="234"/>
      <c r="AE210" s="235" t="e">
        <f t="shared" si="580"/>
        <v>#DIV/0!</v>
      </c>
      <c r="AF210" s="234"/>
      <c r="AG210" s="234"/>
      <c r="AH210" s="235" t="e">
        <f t="shared" si="581"/>
        <v>#DIV/0!</v>
      </c>
      <c r="AI210" s="234"/>
      <c r="AJ210" s="234"/>
      <c r="AK210" s="226" t="e">
        <f t="shared" si="859"/>
        <v>#DIV/0!</v>
      </c>
      <c r="AL210" s="234"/>
      <c r="AM210" s="234"/>
      <c r="AN210" s="235" t="e">
        <f t="shared" si="582"/>
        <v>#DIV/0!</v>
      </c>
      <c r="AO210" s="234"/>
      <c r="AP210" s="234"/>
      <c r="AQ210" s="235" t="e">
        <f t="shared" si="860"/>
        <v>#DIV/0!</v>
      </c>
      <c r="AR210" s="243"/>
    </row>
    <row r="211" spans="1:44" ht="114.75" hidden="1" customHeight="1">
      <c r="A211" s="569"/>
      <c r="B211" s="572"/>
      <c r="C211" s="572"/>
      <c r="D211" s="257" t="s">
        <v>284</v>
      </c>
      <c r="E211" s="233" t="e">
        <f>H211+K211+N211+Q211+T211+W211+Z211+AC211+AF211+AI211+AL211+#REF!</f>
        <v>#REF!</v>
      </c>
      <c r="F211" s="233" t="e">
        <f>I211+L211+O211+R211+U211+-X211+AA211+AD211+AG211+AJ211+AM211+#REF!</f>
        <v>#REF!</v>
      </c>
      <c r="G211" s="229" t="e">
        <f t="shared" si="853"/>
        <v>#REF!</v>
      </c>
      <c r="H211" s="234"/>
      <c r="I211" s="234"/>
      <c r="J211" s="235" t="e">
        <f t="shared" si="803"/>
        <v>#DIV/0!</v>
      </c>
      <c r="K211" s="234"/>
      <c r="L211" s="234"/>
      <c r="M211" s="235" t="e">
        <f t="shared" si="854"/>
        <v>#DIV/0!</v>
      </c>
      <c r="N211" s="234"/>
      <c r="O211" s="234"/>
      <c r="P211" s="235" t="e">
        <f t="shared" si="855"/>
        <v>#DIV/0!</v>
      </c>
      <c r="Q211" s="234"/>
      <c r="R211" s="234"/>
      <c r="S211" s="235" t="e">
        <f t="shared" si="856"/>
        <v>#DIV/0!</v>
      </c>
      <c r="T211" s="234"/>
      <c r="U211" s="234"/>
      <c r="V211" s="235" t="e">
        <f t="shared" si="857"/>
        <v>#DIV/0!</v>
      </c>
      <c r="W211" s="234"/>
      <c r="X211" s="234"/>
      <c r="Y211" s="235" t="e">
        <f t="shared" si="858"/>
        <v>#DIV/0!</v>
      </c>
      <c r="Z211" s="234"/>
      <c r="AA211" s="234"/>
      <c r="AB211" s="235" t="e">
        <f t="shared" si="844"/>
        <v>#DIV/0!</v>
      </c>
      <c r="AC211" s="234"/>
      <c r="AD211" s="234"/>
      <c r="AE211" s="235" t="e">
        <f t="shared" si="580"/>
        <v>#DIV/0!</v>
      </c>
      <c r="AF211" s="234"/>
      <c r="AG211" s="234"/>
      <c r="AH211" s="235" t="e">
        <f t="shared" si="581"/>
        <v>#DIV/0!</v>
      </c>
      <c r="AI211" s="234">
        <v>0</v>
      </c>
      <c r="AJ211" s="234">
        <v>0</v>
      </c>
      <c r="AK211" s="226" t="e">
        <f t="shared" si="859"/>
        <v>#DIV/0!</v>
      </c>
      <c r="AL211" s="234"/>
      <c r="AM211" s="234"/>
      <c r="AN211" s="235" t="e">
        <f t="shared" si="582"/>
        <v>#DIV/0!</v>
      </c>
      <c r="AO211" s="234"/>
      <c r="AP211" s="234"/>
      <c r="AQ211" s="235" t="e">
        <f t="shared" si="860"/>
        <v>#DIV/0!</v>
      </c>
      <c r="AR211" s="243"/>
    </row>
    <row r="212" spans="1:44" ht="114.75" hidden="1" customHeight="1">
      <c r="A212" s="569"/>
      <c r="B212" s="572"/>
      <c r="C212" s="572"/>
      <c r="D212" s="257" t="s">
        <v>292</v>
      </c>
      <c r="E212" s="233" t="e">
        <f>H212+K212+N212+Q212+T212+W212+Z212+AC212+AF212+AI212+AL212+#REF!</f>
        <v>#REF!</v>
      </c>
      <c r="F212" s="233" t="e">
        <f>I212+L212+O212+R212+U212+-X212+AA212+AD212+AG212+AJ212+AM212+#REF!</f>
        <v>#REF!</v>
      </c>
      <c r="G212" s="235" t="e">
        <f t="shared" si="853"/>
        <v>#REF!</v>
      </c>
      <c r="H212" s="234"/>
      <c r="I212" s="234"/>
      <c r="J212" s="235" t="e">
        <f t="shared" si="803"/>
        <v>#DIV/0!</v>
      </c>
      <c r="K212" s="234"/>
      <c r="L212" s="234"/>
      <c r="M212" s="235" t="e">
        <f t="shared" si="854"/>
        <v>#DIV/0!</v>
      </c>
      <c r="N212" s="234"/>
      <c r="O212" s="234"/>
      <c r="P212" s="235" t="e">
        <f t="shared" si="855"/>
        <v>#DIV/0!</v>
      </c>
      <c r="Q212" s="234"/>
      <c r="R212" s="234"/>
      <c r="S212" s="235" t="e">
        <f t="shared" si="856"/>
        <v>#DIV/0!</v>
      </c>
      <c r="T212" s="234"/>
      <c r="U212" s="234"/>
      <c r="V212" s="235" t="e">
        <f t="shared" si="857"/>
        <v>#DIV/0!</v>
      </c>
      <c r="W212" s="234"/>
      <c r="X212" s="234"/>
      <c r="Y212" s="235" t="e">
        <f t="shared" si="858"/>
        <v>#DIV/0!</v>
      </c>
      <c r="Z212" s="234"/>
      <c r="AA212" s="234"/>
      <c r="AB212" s="235" t="e">
        <f t="shared" si="844"/>
        <v>#DIV/0!</v>
      </c>
      <c r="AC212" s="234"/>
      <c r="AD212" s="234"/>
      <c r="AE212" s="235" t="e">
        <f t="shared" si="580"/>
        <v>#DIV/0!</v>
      </c>
      <c r="AF212" s="234"/>
      <c r="AG212" s="234"/>
      <c r="AH212" s="235" t="e">
        <f t="shared" si="581"/>
        <v>#DIV/0!</v>
      </c>
      <c r="AI212" s="234"/>
      <c r="AJ212" s="234"/>
      <c r="AK212" s="226" t="e">
        <f t="shared" si="859"/>
        <v>#DIV/0!</v>
      </c>
      <c r="AL212" s="234"/>
      <c r="AM212" s="234"/>
      <c r="AN212" s="235" t="e">
        <f t="shared" si="582"/>
        <v>#DIV/0!</v>
      </c>
      <c r="AO212" s="234"/>
      <c r="AP212" s="234"/>
      <c r="AQ212" s="235" t="e">
        <f t="shared" si="860"/>
        <v>#DIV/0!</v>
      </c>
      <c r="AR212" s="243"/>
    </row>
    <row r="213" spans="1:44" ht="114.75" hidden="1" customHeight="1">
      <c r="A213" s="569"/>
      <c r="B213" s="572"/>
      <c r="C213" s="572"/>
      <c r="D213" s="257" t="s">
        <v>285</v>
      </c>
      <c r="E213" s="233" t="e">
        <f>H213+K213+N213+Q213+T213+W213+Z213+AC213+AF213+AI213+AL213+#REF!</f>
        <v>#REF!</v>
      </c>
      <c r="F213" s="233" t="e">
        <f>I213+L213+O213+R213+U213+-X213+AA213+AD213+AG213+AJ213+AM213+#REF!</f>
        <v>#REF!</v>
      </c>
      <c r="G213" s="235" t="e">
        <f t="shared" si="853"/>
        <v>#REF!</v>
      </c>
      <c r="H213" s="234"/>
      <c r="I213" s="234"/>
      <c r="J213" s="235" t="e">
        <f t="shared" si="803"/>
        <v>#DIV/0!</v>
      </c>
      <c r="K213" s="234"/>
      <c r="L213" s="234"/>
      <c r="M213" s="235" t="e">
        <f t="shared" si="854"/>
        <v>#DIV/0!</v>
      </c>
      <c r="N213" s="234"/>
      <c r="O213" s="234"/>
      <c r="P213" s="235" t="e">
        <f t="shared" si="855"/>
        <v>#DIV/0!</v>
      </c>
      <c r="Q213" s="234"/>
      <c r="R213" s="234"/>
      <c r="S213" s="235" t="e">
        <f t="shared" si="856"/>
        <v>#DIV/0!</v>
      </c>
      <c r="T213" s="234"/>
      <c r="U213" s="234"/>
      <c r="V213" s="235" t="e">
        <f t="shared" si="857"/>
        <v>#DIV/0!</v>
      </c>
      <c r="W213" s="234"/>
      <c r="X213" s="234"/>
      <c r="Y213" s="235" t="e">
        <f t="shared" si="858"/>
        <v>#DIV/0!</v>
      </c>
      <c r="Z213" s="234"/>
      <c r="AA213" s="234"/>
      <c r="AB213" s="235" t="e">
        <f t="shared" si="844"/>
        <v>#DIV/0!</v>
      </c>
      <c r="AC213" s="234"/>
      <c r="AD213" s="234"/>
      <c r="AE213" s="235" t="e">
        <f t="shared" si="580"/>
        <v>#DIV/0!</v>
      </c>
      <c r="AF213" s="234"/>
      <c r="AG213" s="234"/>
      <c r="AH213" s="235" t="e">
        <f t="shared" si="581"/>
        <v>#DIV/0!</v>
      </c>
      <c r="AI213" s="234"/>
      <c r="AJ213" s="234"/>
      <c r="AK213" s="226" t="e">
        <f t="shared" si="859"/>
        <v>#DIV/0!</v>
      </c>
      <c r="AL213" s="234"/>
      <c r="AM213" s="234"/>
      <c r="AN213" s="235" t="e">
        <f t="shared" si="582"/>
        <v>#DIV/0!</v>
      </c>
      <c r="AO213" s="234"/>
      <c r="AP213" s="234"/>
      <c r="AQ213" s="235" t="e">
        <f t="shared" si="860"/>
        <v>#DIV/0!</v>
      </c>
      <c r="AR213" s="243"/>
    </row>
    <row r="214" spans="1:44" ht="114.75" hidden="1" customHeight="1" thickBot="1">
      <c r="A214" s="570"/>
      <c r="B214" s="573"/>
      <c r="C214" s="573"/>
      <c r="D214" s="302" t="s">
        <v>43</v>
      </c>
      <c r="E214" s="303" t="e">
        <f>H214+K214+N214+Q214+T214+W214+Z214+AC214+AF214+AI214+AL214+#REF!</f>
        <v>#REF!</v>
      </c>
      <c r="F214" s="303" t="e">
        <f>I214+L214+O214+R214+U214+-X214+AA214+AD214+AG214+AJ214+AM214+#REF!</f>
        <v>#REF!</v>
      </c>
      <c r="G214" s="293" t="e">
        <f t="shared" si="853"/>
        <v>#REF!</v>
      </c>
      <c r="H214" s="239"/>
      <c r="I214" s="239"/>
      <c r="J214" s="293" t="e">
        <f t="shared" si="803"/>
        <v>#DIV/0!</v>
      </c>
      <c r="K214" s="239"/>
      <c r="L214" s="239"/>
      <c r="M214" s="293" t="e">
        <f t="shared" si="854"/>
        <v>#DIV/0!</v>
      </c>
      <c r="N214" s="239"/>
      <c r="O214" s="239"/>
      <c r="P214" s="293" t="e">
        <f t="shared" si="855"/>
        <v>#DIV/0!</v>
      </c>
      <c r="Q214" s="239"/>
      <c r="R214" s="239"/>
      <c r="S214" s="293" t="e">
        <f t="shared" si="856"/>
        <v>#DIV/0!</v>
      </c>
      <c r="T214" s="239"/>
      <c r="U214" s="239"/>
      <c r="V214" s="293" t="e">
        <f t="shared" si="857"/>
        <v>#DIV/0!</v>
      </c>
      <c r="W214" s="239"/>
      <c r="X214" s="239"/>
      <c r="Y214" s="293" t="e">
        <f t="shared" si="858"/>
        <v>#DIV/0!</v>
      </c>
      <c r="Z214" s="239"/>
      <c r="AA214" s="239"/>
      <c r="AB214" s="293" t="e">
        <f t="shared" si="844"/>
        <v>#DIV/0!</v>
      </c>
      <c r="AC214" s="239"/>
      <c r="AD214" s="239"/>
      <c r="AE214" s="293" t="e">
        <f t="shared" si="580"/>
        <v>#DIV/0!</v>
      </c>
      <c r="AF214" s="239"/>
      <c r="AG214" s="239"/>
      <c r="AH214" s="293" t="e">
        <f t="shared" si="581"/>
        <v>#DIV/0!</v>
      </c>
      <c r="AI214" s="239"/>
      <c r="AJ214" s="239"/>
      <c r="AK214" s="291" t="e">
        <f t="shared" si="859"/>
        <v>#DIV/0!</v>
      </c>
      <c r="AL214" s="239"/>
      <c r="AM214" s="239"/>
      <c r="AN214" s="293" t="e">
        <f t="shared" si="582"/>
        <v>#DIV/0!</v>
      </c>
      <c r="AO214" s="239"/>
      <c r="AP214" s="239"/>
      <c r="AQ214" s="293" t="e">
        <f t="shared" si="860"/>
        <v>#DIV/0!</v>
      </c>
      <c r="AR214" s="304"/>
    </row>
    <row r="215" spans="1:44" ht="114.75" hidden="1" customHeight="1">
      <c r="A215" s="568" t="s">
        <v>319</v>
      </c>
      <c r="B215" s="571" t="s">
        <v>429</v>
      </c>
      <c r="C215" s="571"/>
      <c r="D215" s="249" t="s">
        <v>41</v>
      </c>
      <c r="E215" s="225" t="e">
        <f>H215+K215+N215+Q215+T215+W215+Z215+AC215+AF215+AI215+AL215+#REF!</f>
        <v>#REF!</v>
      </c>
      <c r="F215" s="225" t="e">
        <f>I215+L215+O215+R215+U215+-X215+AA215+AD215+AG215+AJ215+AM215+#REF!</f>
        <v>#REF!</v>
      </c>
      <c r="G215" s="230" t="e">
        <f>F215/E215</f>
        <v>#REF!</v>
      </c>
      <c r="H215" s="225">
        <f>H216+H217+H218+H219+H220+H221</f>
        <v>0</v>
      </c>
      <c r="I215" s="225">
        <f>I216+I217+I218+I219+I220+I221</f>
        <v>0</v>
      </c>
      <c r="J215" s="228" t="e">
        <f t="shared" si="803"/>
        <v>#DIV/0!</v>
      </c>
      <c r="K215" s="225">
        <f>K216+K217+K218+K219+K220+K221</f>
        <v>0</v>
      </c>
      <c r="L215" s="225">
        <f>L216+L217+L218+L219+L220+L221</f>
        <v>0</v>
      </c>
      <c r="M215" s="228" t="e">
        <f>L215/K215*100</f>
        <v>#DIV/0!</v>
      </c>
      <c r="N215" s="225">
        <f>N216+N217+N218+N219+N220+N221</f>
        <v>0</v>
      </c>
      <c r="O215" s="225">
        <f>O216+O217+O218+O219+O220+O221</f>
        <v>0</v>
      </c>
      <c r="P215" s="228" t="e">
        <f>O215/N215*100</f>
        <v>#DIV/0!</v>
      </c>
      <c r="Q215" s="225">
        <f>Q216+Q217+Q218+Q219+Q220+Q221</f>
        <v>0</v>
      </c>
      <c r="R215" s="225">
        <f>R216+R217+R218+R219+R220+R221</f>
        <v>0</v>
      </c>
      <c r="S215" s="228" t="e">
        <f>R215/Q215*100</f>
        <v>#DIV/0!</v>
      </c>
      <c r="T215" s="225">
        <f>T216+T217+T218+T219+T220+T221</f>
        <v>0</v>
      </c>
      <c r="U215" s="225">
        <f>U216+U217+U218+U219+U220+U221</f>
        <v>0</v>
      </c>
      <c r="V215" s="228" t="e">
        <f>U215/T215*100</f>
        <v>#DIV/0!</v>
      </c>
      <c r="W215" s="225">
        <f>W216+W217+W218+W219+W220+W221</f>
        <v>0</v>
      </c>
      <c r="X215" s="225">
        <f>X216+X217+X218+X219+X220+X221</f>
        <v>0</v>
      </c>
      <c r="Y215" s="228" t="e">
        <f>X215/W215*100</f>
        <v>#DIV/0!</v>
      </c>
      <c r="Z215" s="225">
        <f t="shared" ref="Z215" si="861">Z216+Z217+Z218+Z219+Z220+Z221</f>
        <v>0</v>
      </c>
      <c r="AA215" s="225">
        <f t="shared" ref="AA215" si="862">AA216+AA217+AA218+AA219+AA220+AA221</f>
        <v>0</v>
      </c>
      <c r="AB215" s="228" t="e">
        <f t="shared" si="844"/>
        <v>#DIV/0!</v>
      </c>
      <c r="AC215" s="225">
        <f t="shared" ref="AC215" si="863">AC216+AC217+AC218+AC219+AC220+AC221</f>
        <v>0</v>
      </c>
      <c r="AD215" s="225">
        <f t="shared" ref="AD215" si="864">AD216+AD217+AD218+AD219+AD220+AD221</f>
        <v>0</v>
      </c>
      <c r="AE215" s="228" t="e">
        <f t="shared" ref="AE215:AE270" si="865">AD215/AC215*100</f>
        <v>#DIV/0!</v>
      </c>
      <c r="AF215" s="225">
        <f t="shared" ref="AF215" si="866">AF216+AF217+AF218+AF219+AF220+AF221</f>
        <v>0</v>
      </c>
      <c r="AG215" s="225">
        <f t="shared" ref="AG215" si="867">AG216+AG217+AG218+AG219+AG220+AG221</f>
        <v>0</v>
      </c>
      <c r="AH215" s="228" t="e">
        <f t="shared" ref="AH215:AH270" si="868">AG215/AF215*100</f>
        <v>#DIV/0!</v>
      </c>
      <c r="AI215" s="225">
        <f t="shared" ref="AI215" si="869">AI216+AI217+AI218+AI219+AI220+AI221</f>
        <v>0</v>
      </c>
      <c r="AJ215" s="225">
        <f t="shared" ref="AJ215" si="870">AJ216+AJ217+AJ218+AJ219+AJ220+AJ221</f>
        <v>0</v>
      </c>
      <c r="AK215" s="230" t="e">
        <f>AJ215/AI215</f>
        <v>#DIV/0!</v>
      </c>
      <c r="AL215" s="225">
        <f t="shared" ref="AL215" si="871">AL216+AL217+AL218+AL219+AL220+AL221</f>
        <v>0</v>
      </c>
      <c r="AM215" s="225">
        <f t="shared" ref="AM215" si="872">AM216+AM217+AM218+AM219+AM220+AM221</f>
        <v>0</v>
      </c>
      <c r="AN215" s="228" t="e">
        <f t="shared" ref="AN215:AN270" si="873">AM215/AL215*100</f>
        <v>#DIV/0!</v>
      </c>
      <c r="AO215" s="225">
        <f>AO216+AO217+AO218+AO219+AO220+AO221</f>
        <v>0</v>
      </c>
      <c r="AP215" s="225">
        <f>AP216+AP217+AP218+AP219+AP220+AP221</f>
        <v>0</v>
      </c>
      <c r="AQ215" s="228" t="e">
        <f>AP215/AO215*100</f>
        <v>#DIV/0!</v>
      </c>
      <c r="AR215" s="273"/>
    </row>
    <row r="216" spans="1:44" ht="114.75" hidden="1" customHeight="1">
      <c r="A216" s="569"/>
      <c r="B216" s="572"/>
      <c r="C216" s="572"/>
      <c r="D216" s="253" t="s">
        <v>37</v>
      </c>
      <c r="E216" s="233" t="e">
        <f>H216+K216+N216+Q216+T216+W216+Z216+AC216+AF216+AI216+AL216+#REF!</f>
        <v>#REF!</v>
      </c>
      <c r="F216" s="233" t="e">
        <f>I216+L216+O216+R216+U216+-X216+AA216+AD216+AG216+AJ216+AM216+#REF!</f>
        <v>#REF!</v>
      </c>
      <c r="G216" s="229" t="e">
        <f t="shared" ref="G216:G221" si="874">F216/E216</f>
        <v>#REF!</v>
      </c>
      <c r="H216" s="234"/>
      <c r="I216" s="234"/>
      <c r="J216" s="235" t="e">
        <f t="shared" si="803"/>
        <v>#DIV/0!</v>
      </c>
      <c r="K216" s="234"/>
      <c r="L216" s="234"/>
      <c r="M216" s="235" t="e">
        <f t="shared" ref="M216:M221" si="875">L216/K216*100</f>
        <v>#DIV/0!</v>
      </c>
      <c r="N216" s="234"/>
      <c r="O216" s="234"/>
      <c r="P216" s="235" t="e">
        <f t="shared" ref="P216:P221" si="876">O216/N216*100</f>
        <v>#DIV/0!</v>
      </c>
      <c r="Q216" s="234"/>
      <c r="R216" s="234"/>
      <c r="S216" s="235" t="e">
        <f t="shared" ref="S216:S221" si="877">R216/Q216*100</f>
        <v>#DIV/0!</v>
      </c>
      <c r="T216" s="234"/>
      <c r="U216" s="234"/>
      <c r="V216" s="235" t="e">
        <f t="shared" ref="V216:V221" si="878">U216/T216*100</f>
        <v>#DIV/0!</v>
      </c>
      <c r="W216" s="234"/>
      <c r="X216" s="234"/>
      <c r="Y216" s="235" t="e">
        <f t="shared" ref="Y216:Y221" si="879">X216/W216*100</f>
        <v>#DIV/0!</v>
      </c>
      <c r="Z216" s="234"/>
      <c r="AA216" s="234"/>
      <c r="AB216" s="235" t="e">
        <f t="shared" si="844"/>
        <v>#DIV/0!</v>
      </c>
      <c r="AC216" s="234"/>
      <c r="AD216" s="234"/>
      <c r="AE216" s="235" t="e">
        <f t="shared" si="865"/>
        <v>#DIV/0!</v>
      </c>
      <c r="AF216" s="234"/>
      <c r="AG216" s="234"/>
      <c r="AH216" s="235" t="e">
        <f t="shared" si="868"/>
        <v>#DIV/0!</v>
      </c>
      <c r="AI216" s="234"/>
      <c r="AJ216" s="234"/>
      <c r="AK216" s="226" t="e">
        <f t="shared" ref="AK216:AK221" si="880">AJ216/AI216</f>
        <v>#DIV/0!</v>
      </c>
      <c r="AL216" s="234"/>
      <c r="AM216" s="234"/>
      <c r="AN216" s="235" t="e">
        <f t="shared" si="873"/>
        <v>#DIV/0!</v>
      </c>
      <c r="AO216" s="234"/>
      <c r="AP216" s="234"/>
      <c r="AQ216" s="235" t="e">
        <f t="shared" ref="AQ216:AQ221" si="881">AP216/AO216*100</f>
        <v>#DIV/0!</v>
      </c>
      <c r="AR216" s="243"/>
    </row>
    <row r="217" spans="1:44" ht="114.75" hidden="1" customHeight="1">
      <c r="A217" s="569"/>
      <c r="B217" s="572"/>
      <c r="C217" s="572"/>
      <c r="D217" s="257" t="s">
        <v>2</v>
      </c>
      <c r="E217" s="233" t="e">
        <f>H217+K217+N217+Q217+T217+W217+Z217+AC217+AF217+AI217+AL217+#REF!</f>
        <v>#REF!</v>
      </c>
      <c r="F217" s="233" t="e">
        <f>I217+L217+O217+R217+U217+-X217+AA217+AD217+AG217+AJ217+AM217+#REF!</f>
        <v>#REF!</v>
      </c>
      <c r="G217" s="229" t="e">
        <f t="shared" si="874"/>
        <v>#REF!</v>
      </c>
      <c r="H217" s="234"/>
      <c r="I217" s="234"/>
      <c r="J217" s="235" t="e">
        <f t="shared" si="803"/>
        <v>#DIV/0!</v>
      </c>
      <c r="K217" s="234"/>
      <c r="L217" s="234"/>
      <c r="M217" s="235" t="e">
        <f t="shared" si="875"/>
        <v>#DIV/0!</v>
      </c>
      <c r="N217" s="234"/>
      <c r="O217" s="234"/>
      <c r="P217" s="235" t="e">
        <f t="shared" si="876"/>
        <v>#DIV/0!</v>
      </c>
      <c r="Q217" s="234"/>
      <c r="R217" s="234"/>
      <c r="S217" s="235" t="e">
        <f t="shared" si="877"/>
        <v>#DIV/0!</v>
      </c>
      <c r="T217" s="234"/>
      <c r="U217" s="234"/>
      <c r="V217" s="235" t="e">
        <f t="shared" si="878"/>
        <v>#DIV/0!</v>
      </c>
      <c r="W217" s="234"/>
      <c r="X217" s="234"/>
      <c r="Y217" s="235" t="e">
        <f t="shared" si="879"/>
        <v>#DIV/0!</v>
      </c>
      <c r="Z217" s="234"/>
      <c r="AA217" s="234"/>
      <c r="AB217" s="235" t="e">
        <f t="shared" si="844"/>
        <v>#DIV/0!</v>
      </c>
      <c r="AC217" s="234"/>
      <c r="AD217" s="234"/>
      <c r="AE217" s="235" t="e">
        <f t="shared" si="865"/>
        <v>#DIV/0!</v>
      </c>
      <c r="AF217" s="234"/>
      <c r="AG217" s="234"/>
      <c r="AH217" s="235" t="e">
        <f t="shared" si="868"/>
        <v>#DIV/0!</v>
      </c>
      <c r="AI217" s="234"/>
      <c r="AJ217" s="234"/>
      <c r="AK217" s="226" t="e">
        <f t="shared" si="880"/>
        <v>#DIV/0!</v>
      </c>
      <c r="AL217" s="234"/>
      <c r="AM217" s="234"/>
      <c r="AN217" s="235" t="e">
        <f t="shared" si="873"/>
        <v>#DIV/0!</v>
      </c>
      <c r="AO217" s="234"/>
      <c r="AP217" s="234"/>
      <c r="AQ217" s="235" t="e">
        <f t="shared" si="881"/>
        <v>#DIV/0!</v>
      </c>
      <c r="AR217" s="243"/>
    </row>
    <row r="218" spans="1:44" ht="114.75" hidden="1" customHeight="1">
      <c r="A218" s="569"/>
      <c r="B218" s="572"/>
      <c r="C218" s="572"/>
      <c r="D218" s="257" t="s">
        <v>284</v>
      </c>
      <c r="E218" s="233" t="e">
        <f>H218+K218+N218+Q218+T218+W218+Z218+AC218+AF218+AI218+AL218+#REF!</f>
        <v>#REF!</v>
      </c>
      <c r="F218" s="233" t="e">
        <f>I218+L218+O218+R218+U218+-X218+AA218+AD218+AG218+AJ218+AM218+#REF!</f>
        <v>#REF!</v>
      </c>
      <c r="G218" s="229" t="e">
        <f t="shared" si="874"/>
        <v>#REF!</v>
      </c>
      <c r="H218" s="234"/>
      <c r="I218" s="234"/>
      <c r="J218" s="235" t="e">
        <f t="shared" si="803"/>
        <v>#DIV/0!</v>
      </c>
      <c r="K218" s="234"/>
      <c r="L218" s="234"/>
      <c r="M218" s="235" t="e">
        <f t="shared" si="875"/>
        <v>#DIV/0!</v>
      </c>
      <c r="N218" s="234"/>
      <c r="O218" s="234"/>
      <c r="P218" s="235" t="e">
        <f t="shared" si="876"/>
        <v>#DIV/0!</v>
      </c>
      <c r="Q218" s="234"/>
      <c r="R218" s="234"/>
      <c r="S218" s="235" t="e">
        <f t="shared" si="877"/>
        <v>#DIV/0!</v>
      </c>
      <c r="T218" s="234"/>
      <c r="U218" s="234"/>
      <c r="V218" s="235" t="e">
        <f t="shared" si="878"/>
        <v>#DIV/0!</v>
      </c>
      <c r="W218" s="234"/>
      <c r="X218" s="234"/>
      <c r="Y218" s="235" t="e">
        <f t="shared" si="879"/>
        <v>#DIV/0!</v>
      </c>
      <c r="Z218" s="234"/>
      <c r="AA218" s="234"/>
      <c r="AB218" s="235" t="e">
        <f t="shared" si="844"/>
        <v>#DIV/0!</v>
      </c>
      <c r="AC218" s="234"/>
      <c r="AD218" s="234"/>
      <c r="AE218" s="235" t="e">
        <f t="shared" si="865"/>
        <v>#DIV/0!</v>
      </c>
      <c r="AF218" s="234"/>
      <c r="AG218" s="234"/>
      <c r="AH218" s="235" t="e">
        <f t="shared" si="868"/>
        <v>#DIV/0!</v>
      </c>
      <c r="AI218" s="234">
        <v>0</v>
      </c>
      <c r="AJ218" s="234">
        <v>0</v>
      </c>
      <c r="AK218" s="229" t="e">
        <f t="shared" si="880"/>
        <v>#DIV/0!</v>
      </c>
      <c r="AL218" s="234"/>
      <c r="AM218" s="234"/>
      <c r="AN218" s="235" t="e">
        <f t="shared" si="873"/>
        <v>#DIV/0!</v>
      </c>
      <c r="AO218" s="234"/>
      <c r="AP218" s="234"/>
      <c r="AQ218" s="235" t="e">
        <f t="shared" si="881"/>
        <v>#DIV/0!</v>
      </c>
      <c r="AR218" s="243"/>
    </row>
    <row r="219" spans="1:44" ht="114.75" hidden="1" customHeight="1">
      <c r="A219" s="569"/>
      <c r="B219" s="572"/>
      <c r="C219" s="572"/>
      <c r="D219" s="257" t="s">
        <v>292</v>
      </c>
      <c r="E219" s="233" t="e">
        <f>H219+K219+N219+Q219+T219+W219+Z219+AC219+AF219+AI219+AL219+#REF!</f>
        <v>#REF!</v>
      </c>
      <c r="F219" s="233" t="e">
        <f>I219+L219+O219+R219+U219+-X219+AA219+AD219+AG219+AJ219+AM219+#REF!</f>
        <v>#REF!</v>
      </c>
      <c r="G219" s="235" t="e">
        <f t="shared" si="874"/>
        <v>#REF!</v>
      </c>
      <c r="H219" s="234"/>
      <c r="I219" s="234"/>
      <c r="J219" s="235" t="e">
        <f t="shared" si="803"/>
        <v>#DIV/0!</v>
      </c>
      <c r="K219" s="234"/>
      <c r="L219" s="234"/>
      <c r="M219" s="235" t="e">
        <f t="shared" si="875"/>
        <v>#DIV/0!</v>
      </c>
      <c r="N219" s="234"/>
      <c r="O219" s="234"/>
      <c r="P219" s="235" t="e">
        <f t="shared" si="876"/>
        <v>#DIV/0!</v>
      </c>
      <c r="Q219" s="234"/>
      <c r="R219" s="234"/>
      <c r="S219" s="235" t="e">
        <f t="shared" si="877"/>
        <v>#DIV/0!</v>
      </c>
      <c r="T219" s="234"/>
      <c r="U219" s="234"/>
      <c r="V219" s="235" t="e">
        <f t="shared" si="878"/>
        <v>#DIV/0!</v>
      </c>
      <c r="W219" s="234"/>
      <c r="X219" s="234"/>
      <c r="Y219" s="235" t="e">
        <f t="shared" si="879"/>
        <v>#DIV/0!</v>
      </c>
      <c r="Z219" s="234"/>
      <c r="AA219" s="234"/>
      <c r="AB219" s="235" t="e">
        <f t="shared" si="844"/>
        <v>#DIV/0!</v>
      </c>
      <c r="AC219" s="234"/>
      <c r="AD219" s="234"/>
      <c r="AE219" s="235" t="e">
        <f t="shared" si="865"/>
        <v>#DIV/0!</v>
      </c>
      <c r="AF219" s="234"/>
      <c r="AG219" s="234"/>
      <c r="AH219" s="235" t="e">
        <f t="shared" si="868"/>
        <v>#DIV/0!</v>
      </c>
      <c r="AI219" s="234"/>
      <c r="AJ219" s="234"/>
      <c r="AK219" s="226" t="e">
        <f t="shared" si="880"/>
        <v>#DIV/0!</v>
      </c>
      <c r="AL219" s="234"/>
      <c r="AM219" s="234"/>
      <c r="AN219" s="235" t="e">
        <f t="shared" si="873"/>
        <v>#DIV/0!</v>
      </c>
      <c r="AO219" s="234"/>
      <c r="AP219" s="234"/>
      <c r="AQ219" s="235" t="e">
        <f t="shared" si="881"/>
        <v>#DIV/0!</v>
      </c>
      <c r="AR219" s="243"/>
    </row>
    <row r="220" spans="1:44" ht="114.75" hidden="1" customHeight="1">
      <c r="A220" s="569"/>
      <c r="B220" s="572"/>
      <c r="C220" s="572"/>
      <c r="D220" s="257" t="s">
        <v>285</v>
      </c>
      <c r="E220" s="233" t="e">
        <f>H220+K220+N220+Q220+T220+W220+Z220+AC220+AF220+AI220+AL220+#REF!</f>
        <v>#REF!</v>
      </c>
      <c r="F220" s="233" t="e">
        <f>I220+L220+O220+R220+U220+-X220+AA220+AD220+AG220+AJ220+AM220+#REF!</f>
        <v>#REF!</v>
      </c>
      <c r="G220" s="235" t="e">
        <f t="shared" si="874"/>
        <v>#REF!</v>
      </c>
      <c r="H220" s="234"/>
      <c r="I220" s="234"/>
      <c r="J220" s="235" t="e">
        <f t="shared" si="803"/>
        <v>#DIV/0!</v>
      </c>
      <c r="K220" s="234"/>
      <c r="L220" s="234"/>
      <c r="M220" s="235" t="e">
        <f t="shared" si="875"/>
        <v>#DIV/0!</v>
      </c>
      <c r="N220" s="234"/>
      <c r="O220" s="234"/>
      <c r="P220" s="235" t="e">
        <f t="shared" si="876"/>
        <v>#DIV/0!</v>
      </c>
      <c r="Q220" s="234"/>
      <c r="R220" s="234"/>
      <c r="S220" s="235" t="e">
        <f t="shared" si="877"/>
        <v>#DIV/0!</v>
      </c>
      <c r="T220" s="234"/>
      <c r="U220" s="234"/>
      <c r="V220" s="235" t="e">
        <f t="shared" si="878"/>
        <v>#DIV/0!</v>
      </c>
      <c r="W220" s="234"/>
      <c r="X220" s="234"/>
      <c r="Y220" s="235" t="e">
        <f t="shared" si="879"/>
        <v>#DIV/0!</v>
      </c>
      <c r="Z220" s="234"/>
      <c r="AA220" s="234"/>
      <c r="AB220" s="235" t="e">
        <f t="shared" si="844"/>
        <v>#DIV/0!</v>
      </c>
      <c r="AC220" s="234"/>
      <c r="AD220" s="234"/>
      <c r="AE220" s="235" t="e">
        <f t="shared" si="865"/>
        <v>#DIV/0!</v>
      </c>
      <c r="AF220" s="234"/>
      <c r="AG220" s="234"/>
      <c r="AH220" s="235" t="e">
        <f t="shared" si="868"/>
        <v>#DIV/0!</v>
      </c>
      <c r="AI220" s="234"/>
      <c r="AJ220" s="234"/>
      <c r="AK220" s="226" t="e">
        <f t="shared" si="880"/>
        <v>#DIV/0!</v>
      </c>
      <c r="AL220" s="234"/>
      <c r="AM220" s="234"/>
      <c r="AN220" s="235" t="e">
        <f t="shared" si="873"/>
        <v>#DIV/0!</v>
      </c>
      <c r="AO220" s="234"/>
      <c r="AP220" s="234"/>
      <c r="AQ220" s="235" t="e">
        <f t="shared" si="881"/>
        <v>#DIV/0!</v>
      </c>
      <c r="AR220" s="243"/>
    </row>
    <row r="221" spans="1:44" ht="114.75" hidden="1" customHeight="1" thickBot="1">
      <c r="A221" s="570"/>
      <c r="B221" s="573"/>
      <c r="C221" s="573"/>
      <c r="D221" s="302" t="s">
        <v>43</v>
      </c>
      <c r="E221" s="303" t="e">
        <f>H221+K221+N221+Q221+T221+W221+Z221+AC221+AF221+AI221+AL221+#REF!</f>
        <v>#REF!</v>
      </c>
      <c r="F221" s="303" t="e">
        <f>I221+L221+O221+R221+U221+-X221+AA221+AD221+AG221+AJ221+AM221+#REF!</f>
        <v>#REF!</v>
      </c>
      <c r="G221" s="293" t="e">
        <f t="shared" si="874"/>
        <v>#REF!</v>
      </c>
      <c r="H221" s="239"/>
      <c r="I221" s="239"/>
      <c r="J221" s="293" t="e">
        <f t="shared" si="803"/>
        <v>#DIV/0!</v>
      </c>
      <c r="K221" s="239"/>
      <c r="L221" s="239"/>
      <c r="M221" s="293" t="e">
        <f t="shared" si="875"/>
        <v>#DIV/0!</v>
      </c>
      <c r="N221" s="239"/>
      <c r="O221" s="239"/>
      <c r="P221" s="293" t="e">
        <f t="shared" si="876"/>
        <v>#DIV/0!</v>
      </c>
      <c r="Q221" s="239"/>
      <c r="R221" s="239"/>
      <c r="S221" s="293" t="e">
        <f t="shared" si="877"/>
        <v>#DIV/0!</v>
      </c>
      <c r="T221" s="239"/>
      <c r="U221" s="239"/>
      <c r="V221" s="293" t="e">
        <f t="shared" si="878"/>
        <v>#DIV/0!</v>
      </c>
      <c r="W221" s="239"/>
      <c r="X221" s="239"/>
      <c r="Y221" s="293" t="e">
        <f t="shared" si="879"/>
        <v>#DIV/0!</v>
      </c>
      <c r="Z221" s="239"/>
      <c r="AA221" s="239"/>
      <c r="AB221" s="293" t="e">
        <f t="shared" si="844"/>
        <v>#DIV/0!</v>
      </c>
      <c r="AC221" s="239"/>
      <c r="AD221" s="239"/>
      <c r="AE221" s="293" t="e">
        <f t="shared" si="865"/>
        <v>#DIV/0!</v>
      </c>
      <c r="AF221" s="239"/>
      <c r="AG221" s="239"/>
      <c r="AH221" s="293" t="e">
        <f t="shared" si="868"/>
        <v>#DIV/0!</v>
      </c>
      <c r="AI221" s="239"/>
      <c r="AJ221" s="239"/>
      <c r="AK221" s="291" t="e">
        <f t="shared" si="880"/>
        <v>#DIV/0!</v>
      </c>
      <c r="AL221" s="239"/>
      <c r="AM221" s="239"/>
      <c r="AN221" s="293" t="e">
        <f t="shared" si="873"/>
        <v>#DIV/0!</v>
      </c>
      <c r="AO221" s="239"/>
      <c r="AP221" s="239"/>
      <c r="AQ221" s="293" t="e">
        <f t="shared" si="881"/>
        <v>#DIV/0!</v>
      </c>
      <c r="AR221" s="304"/>
    </row>
    <row r="222" spans="1:44" ht="114.75" hidden="1" customHeight="1">
      <c r="A222" s="568" t="s">
        <v>320</v>
      </c>
      <c r="B222" s="571" t="s">
        <v>436</v>
      </c>
      <c r="C222" s="571"/>
      <c r="D222" s="249" t="s">
        <v>41</v>
      </c>
      <c r="E222" s="225" t="e">
        <f>H222+K222+N222+Q222+T222+W222+Z222+AC222+AF222+AI222+AL222+#REF!</f>
        <v>#REF!</v>
      </c>
      <c r="F222" s="225" t="e">
        <f>I222+L222+O222+R222+U222+-X222+AA222+AD222+AG222+AJ222+AM222+#REF!</f>
        <v>#REF!</v>
      </c>
      <c r="G222" s="230" t="e">
        <f>F222/E222</f>
        <v>#REF!</v>
      </c>
      <c r="H222" s="225">
        <f>H223+H224+H225+H226+H227+H228</f>
        <v>0</v>
      </c>
      <c r="I222" s="225">
        <f>I223+I224+I225+I226+I227+I228</f>
        <v>0</v>
      </c>
      <c r="J222" s="228" t="e">
        <f t="shared" si="803"/>
        <v>#DIV/0!</v>
      </c>
      <c r="K222" s="225">
        <f>K223+K224+K225+K226+K227+K228</f>
        <v>0</v>
      </c>
      <c r="L222" s="225">
        <f>L223+L224+L225+L226+L227+L228</f>
        <v>0</v>
      </c>
      <c r="M222" s="228" t="e">
        <f>L222/K222*100</f>
        <v>#DIV/0!</v>
      </c>
      <c r="N222" s="225">
        <f>N223+N224+N225+N226+N227+N228</f>
        <v>0</v>
      </c>
      <c r="O222" s="225">
        <f>O223+O224+O225+O226+O227+O228</f>
        <v>0</v>
      </c>
      <c r="P222" s="228" t="e">
        <f>O222/N222*100</f>
        <v>#DIV/0!</v>
      </c>
      <c r="Q222" s="225">
        <f>Q223+Q224+Q225+Q226+Q227+Q228</f>
        <v>0</v>
      </c>
      <c r="R222" s="225">
        <f>R223+R224+R225+R226+R227+R228</f>
        <v>0</v>
      </c>
      <c r="S222" s="228" t="e">
        <f>R222/Q222*100</f>
        <v>#DIV/0!</v>
      </c>
      <c r="T222" s="225">
        <f>T223+T224+T225+T226+T227+T228</f>
        <v>0</v>
      </c>
      <c r="U222" s="225">
        <f>U223+U224+U225+U226+U227+U228</f>
        <v>0</v>
      </c>
      <c r="V222" s="228" t="e">
        <f>U222/T222*100</f>
        <v>#DIV/0!</v>
      </c>
      <c r="W222" s="225">
        <f>W223+W224+W225+W226+W227+W228</f>
        <v>0</v>
      </c>
      <c r="X222" s="225">
        <f>X223+X224+X225+X226+X227+X228</f>
        <v>0</v>
      </c>
      <c r="Y222" s="228" t="e">
        <f>X222/W222*100</f>
        <v>#DIV/0!</v>
      </c>
      <c r="Z222" s="225">
        <f t="shared" ref="Z222" si="882">Z223+Z224+Z225+Z226+Z227+Z228</f>
        <v>0</v>
      </c>
      <c r="AA222" s="225">
        <f t="shared" ref="AA222" si="883">AA223+AA224+AA225+AA226+AA227+AA228</f>
        <v>0</v>
      </c>
      <c r="AB222" s="228" t="e">
        <f t="shared" si="844"/>
        <v>#DIV/0!</v>
      </c>
      <c r="AC222" s="225">
        <f t="shared" ref="AC222" si="884">AC223+AC224+AC225+AC226+AC227+AC228</f>
        <v>0</v>
      </c>
      <c r="AD222" s="225">
        <f t="shared" ref="AD222" si="885">AD223+AD224+AD225+AD226+AD227+AD228</f>
        <v>0</v>
      </c>
      <c r="AE222" s="228" t="e">
        <f t="shared" si="865"/>
        <v>#DIV/0!</v>
      </c>
      <c r="AF222" s="225">
        <f t="shared" ref="AF222" si="886">AF223+AF224+AF225+AF226+AF227+AF228</f>
        <v>0</v>
      </c>
      <c r="AG222" s="225">
        <f t="shared" ref="AG222" si="887">AG223+AG224+AG225+AG226+AG227+AG228</f>
        <v>0</v>
      </c>
      <c r="AH222" s="228" t="e">
        <f t="shared" si="868"/>
        <v>#DIV/0!</v>
      </c>
      <c r="AI222" s="225">
        <f t="shared" ref="AI222" si="888">AI223+AI224+AI225+AI226+AI227+AI228</f>
        <v>0</v>
      </c>
      <c r="AJ222" s="225">
        <f t="shared" ref="AJ222" si="889">AJ223+AJ224+AJ225+AJ226+AJ227+AJ228</f>
        <v>0</v>
      </c>
      <c r="AK222" s="230" t="e">
        <f>AJ222/AI222</f>
        <v>#DIV/0!</v>
      </c>
      <c r="AL222" s="225">
        <f t="shared" ref="AL222" si="890">AL223+AL224+AL225+AL226+AL227+AL228</f>
        <v>0</v>
      </c>
      <c r="AM222" s="225">
        <f t="shared" ref="AM222" si="891">AM223+AM224+AM225+AM226+AM227+AM228</f>
        <v>0</v>
      </c>
      <c r="AN222" s="228" t="e">
        <f t="shared" si="873"/>
        <v>#DIV/0!</v>
      </c>
      <c r="AO222" s="225">
        <f>AO223+AO224+AO225+AO226+AO227+AO228</f>
        <v>0</v>
      </c>
      <c r="AP222" s="225">
        <f>AP223+AP224+AP225+AP226+AP227+AP228</f>
        <v>0</v>
      </c>
      <c r="AQ222" s="228" t="e">
        <f>AP222/AO222*100</f>
        <v>#DIV/0!</v>
      </c>
      <c r="AR222" s="273"/>
    </row>
    <row r="223" spans="1:44" ht="114.75" hidden="1" customHeight="1">
      <c r="A223" s="569"/>
      <c r="B223" s="572"/>
      <c r="C223" s="572"/>
      <c r="D223" s="253" t="s">
        <v>37</v>
      </c>
      <c r="E223" s="233" t="e">
        <f>H223+K223+N223+Q223+T223+W223+Z223+AC223+AF223+AI223+AL223+#REF!</f>
        <v>#REF!</v>
      </c>
      <c r="F223" s="233" t="e">
        <f>I223+L223+O223+R223+U223+-X223+AA223+AD223+AG223+AJ223+AM223+#REF!</f>
        <v>#REF!</v>
      </c>
      <c r="G223" s="235" t="e">
        <f t="shared" ref="G223:G270" si="892">F223/E223</f>
        <v>#REF!</v>
      </c>
      <c r="H223" s="234"/>
      <c r="I223" s="234"/>
      <c r="J223" s="235" t="e">
        <f t="shared" si="803"/>
        <v>#DIV/0!</v>
      </c>
      <c r="K223" s="234"/>
      <c r="L223" s="234"/>
      <c r="M223" s="235" t="e">
        <f t="shared" ref="M223:M228" si="893">L223/K223*100</f>
        <v>#DIV/0!</v>
      </c>
      <c r="N223" s="234"/>
      <c r="O223" s="234"/>
      <c r="P223" s="235" t="e">
        <f t="shared" ref="P223:P228" si="894">O223/N223*100</f>
        <v>#DIV/0!</v>
      </c>
      <c r="Q223" s="234"/>
      <c r="R223" s="234"/>
      <c r="S223" s="235" t="e">
        <f t="shared" ref="S223:S228" si="895">R223/Q223*100</f>
        <v>#DIV/0!</v>
      </c>
      <c r="T223" s="234"/>
      <c r="U223" s="234"/>
      <c r="V223" s="235" t="e">
        <f t="shared" ref="V223:V228" si="896">U223/T223*100</f>
        <v>#DIV/0!</v>
      </c>
      <c r="W223" s="234"/>
      <c r="X223" s="234"/>
      <c r="Y223" s="235" t="e">
        <f t="shared" ref="Y223:Y228" si="897">X223/W223*100</f>
        <v>#DIV/0!</v>
      </c>
      <c r="Z223" s="234"/>
      <c r="AA223" s="234"/>
      <c r="AB223" s="235" t="e">
        <f t="shared" si="844"/>
        <v>#DIV/0!</v>
      </c>
      <c r="AC223" s="234"/>
      <c r="AD223" s="234"/>
      <c r="AE223" s="235" t="e">
        <f t="shared" si="865"/>
        <v>#DIV/0!</v>
      </c>
      <c r="AF223" s="234"/>
      <c r="AG223" s="234"/>
      <c r="AH223" s="235" t="e">
        <f t="shared" si="868"/>
        <v>#DIV/0!</v>
      </c>
      <c r="AI223" s="234"/>
      <c r="AJ223" s="234"/>
      <c r="AK223" s="226" t="e">
        <f t="shared" ref="AK223:AK228" si="898">AJ223/AI223</f>
        <v>#DIV/0!</v>
      </c>
      <c r="AL223" s="234"/>
      <c r="AM223" s="234"/>
      <c r="AN223" s="235" t="e">
        <f t="shared" si="873"/>
        <v>#DIV/0!</v>
      </c>
      <c r="AO223" s="234"/>
      <c r="AP223" s="234"/>
      <c r="AQ223" s="235" t="e">
        <f t="shared" ref="AQ223:AQ228" si="899">AP223/AO223*100</f>
        <v>#DIV/0!</v>
      </c>
      <c r="AR223" s="243"/>
    </row>
    <row r="224" spans="1:44" ht="114.75" hidden="1" customHeight="1">
      <c r="A224" s="569"/>
      <c r="B224" s="572"/>
      <c r="C224" s="572"/>
      <c r="D224" s="257" t="s">
        <v>2</v>
      </c>
      <c r="E224" s="233" t="e">
        <f>H224+K224+N224+Q224+T224+W224+Z224+AC224+AF224+AI224+AL224+#REF!</f>
        <v>#REF!</v>
      </c>
      <c r="F224" s="233" t="e">
        <f>I224+L224+O224+R224+U224+-X224+AA224+AD224+AG224+AJ224+AM224+#REF!</f>
        <v>#REF!</v>
      </c>
      <c r="G224" s="235" t="e">
        <f t="shared" si="892"/>
        <v>#REF!</v>
      </c>
      <c r="H224" s="234"/>
      <c r="I224" s="234"/>
      <c r="J224" s="235" t="e">
        <f t="shared" si="803"/>
        <v>#DIV/0!</v>
      </c>
      <c r="K224" s="234"/>
      <c r="L224" s="234"/>
      <c r="M224" s="235" t="e">
        <f t="shared" si="893"/>
        <v>#DIV/0!</v>
      </c>
      <c r="N224" s="234"/>
      <c r="O224" s="234"/>
      <c r="P224" s="235" t="e">
        <f t="shared" si="894"/>
        <v>#DIV/0!</v>
      </c>
      <c r="Q224" s="234"/>
      <c r="R224" s="234"/>
      <c r="S224" s="235" t="e">
        <f t="shared" si="895"/>
        <v>#DIV/0!</v>
      </c>
      <c r="T224" s="234"/>
      <c r="U224" s="234"/>
      <c r="V224" s="235" t="e">
        <f t="shared" si="896"/>
        <v>#DIV/0!</v>
      </c>
      <c r="W224" s="234"/>
      <c r="X224" s="234"/>
      <c r="Y224" s="235" t="e">
        <f t="shared" si="897"/>
        <v>#DIV/0!</v>
      </c>
      <c r="Z224" s="234"/>
      <c r="AA224" s="234"/>
      <c r="AB224" s="235" t="e">
        <f t="shared" si="844"/>
        <v>#DIV/0!</v>
      </c>
      <c r="AC224" s="234"/>
      <c r="AD224" s="234"/>
      <c r="AE224" s="235" t="e">
        <f t="shared" si="865"/>
        <v>#DIV/0!</v>
      </c>
      <c r="AF224" s="234"/>
      <c r="AG224" s="234"/>
      <c r="AH224" s="235" t="e">
        <f t="shared" si="868"/>
        <v>#DIV/0!</v>
      </c>
      <c r="AI224" s="234"/>
      <c r="AJ224" s="234"/>
      <c r="AK224" s="226" t="e">
        <f t="shared" si="898"/>
        <v>#DIV/0!</v>
      </c>
      <c r="AL224" s="234"/>
      <c r="AM224" s="234"/>
      <c r="AN224" s="235" t="e">
        <f t="shared" si="873"/>
        <v>#DIV/0!</v>
      </c>
      <c r="AO224" s="234"/>
      <c r="AP224" s="234"/>
      <c r="AQ224" s="235" t="e">
        <f t="shared" si="899"/>
        <v>#DIV/0!</v>
      </c>
      <c r="AR224" s="243"/>
    </row>
    <row r="225" spans="1:45" ht="114.75" hidden="1" customHeight="1">
      <c r="A225" s="569"/>
      <c r="B225" s="572"/>
      <c r="C225" s="572"/>
      <c r="D225" s="257" t="s">
        <v>284</v>
      </c>
      <c r="E225" s="233" t="e">
        <f>H225+K225+N225+Q225+T225+W225+Z225+AC225+AF225+AI225+AL225+#REF!</f>
        <v>#REF!</v>
      </c>
      <c r="F225" s="233" t="e">
        <f>I225+L225+O225+R225+U225+-X225+AA225+AD225+AG225+AJ225+AM225+#REF!</f>
        <v>#REF!</v>
      </c>
      <c r="G225" s="229" t="e">
        <f t="shared" si="892"/>
        <v>#REF!</v>
      </c>
      <c r="H225" s="234"/>
      <c r="I225" s="234"/>
      <c r="J225" s="235" t="e">
        <f t="shared" si="803"/>
        <v>#DIV/0!</v>
      </c>
      <c r="K225" s="234"/>
      <c r="L225" s="234"/>
      <c r="M225" s="235" t="e">
        <f t="shared" si="893"/>
        <v>#DIV/0!</v>
      </c>
      <c r="N225" s="234"/>
      <c r="O225" s="234"/>
      <c r="P225" s="235" t="e">
        <f t="shared" si="894"/>
        <v>#DIV/0!</v>
      </c>
      <c r="Q225" s="234"/>
      <c r="R225" s="234"/>
      <c r="S225" s="235" t="e">
        <f t="shared" si="895"/>
        <v>#DIV/0!</v>
      </c>
      <c r="T225" s="234"/>
      <c r="U225" s="234"/>
      <c r="V225" s="235" t="e">
        <f t="shared" si="896"/>
        <v>#DIV/0!</v>
      </c>
      <c r="W225" s="234"/>
      <c r="X225" s="234"/>
      <c r="Y225" s="235" t="e">
        <f t="shared" si="897"/>
        <v>#DIV/0!</v>
      </c>
      <c r="Z225" s="234"/>
      <c r="AA225" s="234"/>
      <c r="AB225" s="235" t="e">
        <f t="shared" si="844"/>
        <v>#DIV/0!</v>
      </c>
      <c r="AC225" s="234"/>
      <c r="AD225" s="234"/>
      <c r="AE225" s="235" t="e">
        <f t="shared" si="865"/>
        <v>#DIV/0!</v>
      </c>
      <c r="AF225" s="234"/>
      <c r="AG225" s="234"/>
      <c r="AH225" s="235" t="e">
        <f t="shared" si="868"/>
        <v>#DIV/0!</v>
      </c>
      <c r="AI225" s="234">
        <v>0</v>
      </c>
      <c r="AJ225" s="234">
        <v>0</v>
      </c>
      <c r="AK225" s="229" t="e">
        <f t="shared" si="898"/>
        <v>#DIV/0!</v>
      </c>
      <c r="AL225" s="234"/>
      <c r="AM225" s="234"/>
      <c r="AN225" s="235" t="e">
        <f t="shared" si="873"/>
        <v>#DIV/0!</v>
      </c>
      <c r="AO225" s="234"/>
      <c r="AP225" s="234"/>
      <c r="AQ225" s="235" t="e">
        <f t="shared" si="899"/>
        <v>#DIV/0!</v>
      </c>
      <c r="AR225" s="243"/>
    </row>
    <row r="226" spans="1:45" ht="114.75" hidden="1" customHeight="1">
      <c r="A226" s="569"/>
      <c r="B226" s="572"/>
      <c r="C226" s="572"/>
      <c r="D226" s="257" t="s">
        <v>292</v>
      </c>
      <c r="E226" s="233" t="e">
        <f>H226+K226+N226+Q226+T226+W226+Z226+AC226+AF226+AI226+AL226+#REF!</f>
        <v>#REF!</v>
      </c>
      <c r="F226" s="233" t="e">
        <f>I226+L226+O226+R226+U226+-X226+AA226+AD226+AG226+AJ226+AM226+#REF!</f>
        <v>#REF!</v>
      </c>
      <c r="G226" s="235" t="e">
        <f t="shared" si="892"/>
        <v>#REF!</v>
      </c>
      <c r="H226" s="234"/>
      <c r="I226" s="234"/>
      <c r="J226" s="235" t="e">
        <f t="shared" si="803"/>
        <v>#DIV/0!</v>
      </c>
      <c r="K226" s="234"/>
      <c r="L226" s="234"/>
      <c r="M226" s="235" t="e">
        <f t="shared" si="893"/>
        <v>#DIV/0!</v>
      </c>
      <c r="N226" s="234"/>
      <c r="O226" s="234"/>
      <c r="P226" s="235" t="e">
        <f t="shared" si="894"/>
        <v>#DIV/0!</v>
      </c>
      <c r="Q226" s="234"/>
      <c r="R226" s="234"/>
      <c r="S226" s="235" t="e">
        <f t="shared" si="895"/>
        <v>#DIV/0!</v>
      </c>
      <c r="T226" s="234"/>
      <c r="U226" s="234"/>
      <c r="V226" s="235" t="e">
        <f t="shared" si="896"/>
        <v>#DIV/0!</v>
      </c>
      <c r="W226" s="234"/>
      <c r="X226" s="234"/>
      <c r="Y226" s="235" t="e">
        <f t="shared" si="897"/>
        <v>#DIV/0!</v>
      </c>
      <c r="Z226" s="234"/>
      <c r="AA226" s="234"/>
      <c r="AB226" s="235" t="e">
        <f t="shared" si="844"/>
        <v>#DIV/0!</v>
      </c>
      <c r="AC226" s="234"/>
      <c r="AD226" s="234"/>
      <c r="AE226" s="235" t="e">
        <f t="shared" si="865"/>
        <v>#DIV/0!</v>
      </c>
      <c r="AF226" s="234"/>
      <c r="AG226" s="234"/>
      <c r="AH226" s="235" t="e">
        <f t="shared" si="868"/>
        <v>#DIV/0!</v>
      </c>
      <c r="AI226" s="234"/>
      <c r="AJ226" s="234"/>
      <c r="AK226" s="226" t="e">
        <f t="shared" si="898"/>
        <v>#DIV/0!</v>
      </c>
      <c r="AL226" s="234"/>
      <c r="AM226" s="234"/>
      <c r="AN226" s="235" t="e">
        <f t="shared" si="873"/>
        <v>#DIV/0!</v>
      </c>
      <c r="AO226" s="234"/>
      <c r="AP226" s="234"/>
      <c r="AQ226" s="235" t="e">
        <f t="shared" si="899"/>
        <v>#DIV/0!</v>
      </c>
      <c r="AR226" s="243"/>
    </row>
    <row r="227" spans="1:45" ht="114.75" hidden="1" customHeight="1">
      <c r="A227" s="569"/>
      <c r="B227" s="572"/>
      <c r="C227" s="572"/>
      <c r="D227" s="257" t="s">
        <v>285</v>
      </c>
      <c r="E227" s="233" t="e">
        <f>H227+K227+N227+Q227+T227+W227+Z227+AC227+AF227+AI227+AL227+#REF!</f>
        <v>#REF!</v>
      </c>
      <c r="F227" s="233" t="e">
        <f>I227+L227+O227+R227+U227+-X227+AA227+AD227+AG227+AJ227+AM227+#REF!</f>
        <v>#REF!</v>
      </c>
      <c r="G227" s="235" t="e">
        <f t="shared" si="892"/>
        <v>#REF!</v>
      </c>
      <c r="H227" s="234"/>
      <c r="I227" s="234"/>
      <c r="J227" s="235" t="e">
        <f t="shared" si="803"/>
        <v>#DIV/0!</v>
      </c>
      <c r="K227" s="234"/>
      <c r="L227" s="234"/>
      <c r="M227" s="235" t="e">
        <f t="shared" si="893"/>
        <v>#DIV/0!</v>
      </c>
      <c r="N227" s="234"/>
      <c r="O227" s="234"/>
      <c r="P227" s="235" t="e">
        <f t="shared" si="894"/>
        <v>#DIV/0!</v>
      </c>
      <c r="Q227" s="234"/>
      <c r="R227" s="234"/>
      <c r="S227" s="235" t="e">
        <f t="shared" si="895"/>
        <v>#DIV/0!</v>
      </c>
      <c r="T227" s="234"/>
      <c r="U227" s="234"/>
      <c r="V227" s="235" t="e">
        <f t="shared" si="896"/>
        <v>#DIV/0!</v>
      </c>
      <c r="W227" s="234"/>
      <c r="X227" s="234"/>
      <c r="Y227" s="235" t="e">
        <f t="shared" si="897"/>
        <v>#DIV/0!</v>
      </c>
      <c r="Z227" s="234"/>
      <c r="AA227" s="234"/>
      <c r="AB227" s="235" t="e">
        <f t="shared" si="844"/>
        <v>#DIV/0!</v>
      </c>
      <c r="AC227" s="234"/>
      <c r="AD227" s="234"/>
      <c r="AE227" s="235" t="e">
        <f t="shared" si="865"/>
        <v>#DIV/0!</v>
      </c>
      <c r="AF227" s="234"/>
      <c r="AG227" s="234"/>
      <c r="AH227" s="235" t="e">
        <f t="shared" si="868"/>
        <v>#DIV/0!</v>
      </c>
      <c r="AI227" s="234"/>
      <c r="AJ227" s="234"/>
      <c r="AK227" s="226" t="e">
        <f t="shared" si="898"/>
        <v>#DIV/0!</v>
      </c>
      <c r="AL227" s="234"/>
      <c r="AM227" s="234"/>
      <c r="AN227" s="235" t="e">
        <f t="shared" si="873"/>
        <v>#DIV/0!</v>
      </c>
      <c r="AO227" s="234"/>
      <c r="AP227" s="234"/>
      <c r="AQ227" s="235" t="e">
        <f t="shared" si="899"/>
        <v>#DIV/0!</v>
      </c>
      <c r="AR227" s="243"/>
    </row>
    <row r="228" spans="1:45" ht="114.75" hidden="1" customHeight="1" thickBot="1">
      <c r="A228" s="570"/>
      <c r="B228" s="573"/>
      <c r="C228" s="573"/>
      <c r="D228" s="302" t="s">
        <v>43</v>
      </c>
      <c r="E228" s="303" t="e">
        <f>H228+K228+N228+Q228+T228+W228+Z228+AC228+AF228+AI228+AL228+#REF!</f>
        <v>#REF!</v>
      </c>
      <c r="F228" s="303" t="e">
        <f>I228+L228+O228+R228+U228+-X228+AA228+AD228+AG228+AJ228+AM228+#REF!</f>
        <v>#REF!</v>
      </c>
      <c r="G228" s="293" t="e">
        <f t="shared" si="892"/>
        <v>#REF!</v>
      </c>
      <c r="H228" s="239"/>
      <c r="I228" s="239"/>
      <c r="J228" s="293" t="e">
        <f t="shared" si="803"/>
        <v>#DIV/0!</v>
      </c>
      <c r="K228" s="239"/>
      <c r="L228" s="239"/>
      <c r="M228" s="293" t="e">
        <f t="shared" si="893"/>
        <v>#DIV/0!</v>
      </c>
      <c r="N228" s="239"/>
      <c r="O228" s="239"/>
      <c r="P228" s="293" t="e">
        <f t="shared" si="894"/>
        <v>#DIV/0!</v>
      </c>
      <c r="Q228" s="239"/>
      <c r="R228" s="239"/>
      <c r="S228" s="293" t="e">
        <f t="shared" si="895"/>
        <v>#DIV/0!</v>
      </c>
      <c r="T228" s="239"/>
      <c r="U228" s="239"/>
      <c r="V228" s="293" t="e">
        <f t="shared" si="896"/>
        <v>#DIV/0!</v>
      </c>
      <c r="W228" s="239"/>
      <c r="X228" s="239"/>
      <c r="Y228" s="293" t="e">
        <f t="shared" si="897"/>
        <v>#DIV/0!</v>
      </c>
      <c r="Z228" s="239"/>
      <c r="AA228" s="239"/>
      <c r="AB228" s="293" t="e">
        <f t="shared" si="844"/>
        <v>#DIV/0!</v>
      </c>
      <c r="AC228" s="239"/>
      <c r="AD228" s="239"/>
      <c r="AE228" s="293" t="e">
        <f t="shared" si="865"/>
        <v>#DIV/0!</v>
      </c>
      <c r="AF228" s="239"/>
      <c r="AG228" s="239"/>
      <c r="AH228" s="293" t="e">
        <f t="shared" si="868"/>
        <v>#DIV/0!</v>
      </c>
      <c r="AI228" s="239"/>
      <c r="AJ228" s="239"/>
      <c r="AK228" s="291" t="e">
        <f t="shared" si="898"/>
        <v>#DIV/0!</v>
      </c>
      <c r="AL228" s="239"/>
      <c r="AM228" s="239"/>
      <c r="AN228" s="293" t="e">
        <f t="shared" si="873"/>
        <v>#DIV/0!</v>
      </c>
      <c r="AO228" s="239"/>
      <c r="AP228" s="239"/>
      <c r="AQ228" s="293" t="e">
        <f t="shared" si="899"/>
        <v>#DIV/0!</v>
      </c>
      <c r="AR228" s="304"/>
    </row>
    <row r="229" spans="1:45" ht="114.75" customHeight="1">
      <c r="A229" s="554" t="s">
        <v>313</v>
      </c>
      <c r="B229" s="565" t="s">
        <v>430</v>
      </c>
      <c r="C229" s="565"/>
      <c r="D229" s="249" t="s">
        <v>41</v>
      </c>
      <c r="E229" s="225">
        <f>H229+K229+N229+Q229+T229+W229+Z229+AC229+AF229+AI229+AL229+AO229</f>
        <v>175</v>
      </c>
      <c r="F229" s="225">
        <f>I229+L229+O229+R229+U229+X229+AA229+AD229+AG229+AJ229+AM229+AP229</f>
        <v>87.5</v>
      </c>
      <c r="G229" s="230">
        <f>F229/E229</f>
        <v>0.5</v>
      </c>
      <c r="H229" s="225">
        <f>H230+H231+H232+H233+H234+H235</f>
        <v>0</v>
      </c>
      <c r="I229" s="225">
        <f>I230+I231+I232+I233+I234+I235</f>
        <v>0</v>
      </c>
      <c r="J229" s="228" t="e">
        <f t="shared" si="803"/>
        <v>#DIV/0!</v>
      </c>
      <c r="K229" s="225">
        <f>K230+K231+K232+K233+K234+K235</f>
        <v>43.7</v>
      </c>
      <c r="L229" s="225">
        <f>L230+L231+L232+L233+L234+L235</f>
        <v>43.7</v>
      </c>
      <c r="M229" s="229">
        <f>L229/K229</f>
        <v>1</v>
      </c>
      <c r="N229" s="225">
        <f>N230+N231+N232+N233+N234+N235</f>
        <v>0</v>
      </c>
      <c r="O229" s="225">
        <f>O230+O231+O232+O233+O234+O235</f>
        <v>0</v>
      </c>
      <c r="P229" s="261" t="e">
        <f>O229/N229</f>
        <v>#DIV/0!</v>
      </c>
      <c r="Q229" s="225">
        <f>Q230+Q231+Q232+Q233+Q234+Q235</f>
        <v>43.8</v>
      </c>
      <c r="R229" s="225">
        <f>R230+R231+R232+R233+R234+R235</f>
        <v>43.8</v>
      </c>
      <c r="S229" s="229">
        <f>R229/Q229</f>
        <v>1</v>
      </c>
      <c r="T229" s="225">
        <f>T230+T231+T232+T233+T234+T235</f>
        <v>0</v>
      </c>
      <c r="U229" s="225">
        <f>U230+U231+U232+U233+U234+U235</f>
        <v>0</v>
      </c>
      <c r="V229" s="228" t="e">
        <f>U229/T229*100</f>
        <v>#DIV/0!</v>
      </c>
      <c r="W229" s="225">
        <f>W230+W231+W232+W233+W234+W235</f>
        <v>0</v>
      </c>
      <c r="X229" s="225">
        <f>X230+X231+X232+X233+X234+X235</f>
        <v>0</v>
      </c>
      <c r="Y229" s="229" t="e">
        <f>X229/W229</f>
        <v>#DIV/0!</v>
      </c>
      <c r="Z229" s="225">
        <f t="shared" ref="Z229" si="900">Z230+Z231+Z232+Z233+Z234+Z235</f>
        <v>0</v>
      </c>
      <c r="AA229" s="225">
        <f t="shared" ref="AA229" si="901">AA230+AA231+AA232+AA233+AA234+AA235</f>
        <v>0</v>
      </c>
      <c r="AB229" s="228" t="e">
        <f t="shared" si="844"/>
        <v>#DIV/0!</v>
      </c>
      <c r="AC229" s="225">
        <f t="shared" ref="AC229" si="902">AC230+AC231+AC232+AC233+AC234+AC235</f>
        <v>0</v>
      </c>
      <c r="AD229" s="225">
        <f t="shared" ref="AD229" si="903">AD230+AD231+AD232+AD233+AD234+AD235</f>
        <v>0</v>
      </c>
      <c r="AE229" s="228" t="e">
        <f t="shared" si="865"/>
        <v>#DIV/0!</v>
      </c>
      <c r="AF229" s="225">
        <f t="shared" ref="AF229" si="904">AF230+AF231+AF232+AF233+AF234+AF235</f>
        <v>43.8</v>
      </c>
      <c r="AG229" s="225">
        <f t="shared" ref="AG229" si="905">AG230+AG231+AG232+AG233+AG234+AG235</f>
        <v>0</v>
      </c>
      <c r="AH229" s="229">
        <f>AG229/AF229</f>
        <v>0</v>
      </c>
      <c r="AI229" s="225">
        <f t="shared" ref="AI229" si="906">AI230+AI231+AI232+AI233+AI234+AI235</f>
        <v>0</v>
      </c>
      <c r="AJ229" s="225">
        <f t="shared" ref="AJ229" si="907">AJ230+AJ231+AJ232+AJ233+AJ234+AJ235</f>
        <v>0</v>
      </c>
      <c r="AK229" s="230" t="e">
        <f>AJ229/AI229</f>
        <v>#DIV/0!</v>
      </c>
      <c r="AL229" s="225">
        <f t="shared" ref="AL229" si="908">AL230+AL231+AL232+AL233+AL234+AL235</f>
        <v>0</v>
      </c>
      <c r="AM229" s="225">
        <f t="shared" ref="AM229" si="909">AM230+AM231+AM232+AM233+AM234+AM235</f>
        <v>0</v>
      </c>
      <c r="AN229" s="228" t="e">
        <f t="shared" si="873"/>
        <v>#DIV/0!</v>
      </c>
      <c r="AO229" s="225">
        <f>AO230+AO231+AO232+AO233+AO234+AO235</f>
        <v>43.7</v>
      </c>
      <c r="AP229" s="225">
        <f>AP230+AP231+AP232+AP233+AP234+AP235</f>
        <v>0</v>
      </c>
      <c r="AQ229" s="228">
        <f>AP229/AO229*100</f>
        <v>0</v>
      </c>
      <c r="AR229" s="236" t="s">
        <v>480</v>
      </c>
      <c r="AS229" s="167"/>
    </row>
    <row r="230" spans="1:45" ht="114.75" customHeight="1">
      <c r="A230" s="555"/>
      <c r="B230" s="566"/>
      <c r="C230" s="566"/>
      <c r="D230" s="253" t="s">
        <v>37</v>
      </c>
      <c r="E230" s="233">
        <f>H230+K230+N230+Q230+T230+W230+Z230+AC230+AF230+AI230+AL230+AO230</f>
        <v>0</v>
      </c>
      <c r="F230" s="233">
        <f>I230+L230+O230+R230+U230+X230+AA230+AD230+AG230+AJ230+AM230+AP230</f>
        <v>0</v>
      </c>
      <c r="G230" s="235" t="e">
        <f t="shared" si="892"/>
        <v>#DIV/0!</v>
      </c>
      <c r="H230" s="234"/>
      <c r="I230" s="234"/>
      <c r="J230" s="235" t="e">
        <f t="shared" si="803"/>
        <v>#DIV/0!</v>
      </c>
      <c r="K230" s="234"/>
      <c r="L230" s="234"/>
      <c r="M230" s="235" t="e">
        <f t="shared" ref="M230:M235" si="910">L230/K230*100</f>
        <v>#DIV/0!</v>
      </c>
      <c r="N230" s="234"/>
      <c r="O230" s="234"/>
      <c r="P230" s="235" t="e">
        <f t="shared" ref="P230:P235" si="911">O230/N230*100</f>
        <v>#DIV/0!</v>
      </c>
      <c r="Q230" s="234"/>
      <c r="R230" s="234"/>
      <c r="S230" s="235" t="e">
        <f t="shared" ref="S230:S235" si="912">R230/Q230*100</f>
        <v>#DIV/0!</v>
      </c>
      <c r="T230" s="234"/>
      <c r="U230" s="234"/>
      <c r="V230" s="235" t="e">
        <f t="shared" ref="V230:V235" si="913">U230/T230*100</f>
        <v>#DIV/0!</v>
      </c>
      <c r="W230" s="234"/>
      <c r="X230" s="234"/>
      <c r="Y230" s="235" t="e">
        <f t="shared" ref="Y230:Y235" si="914">X230/W230*100</f>
        <v>#DIV/0!</v>
      </c>
      <c r="Z230" s="234"/>
      <c r="AA230" s="234"/>
      <c r="AB230" s="235" t="e">
        <f t="shared" si="844"/>
        <v>#DIV/0!</v>
      </c>
      <c r="AC230" s="234"/>
      <c r="AD230" s="234"/>
      <c r="AE230" s="235" t="e">
        <f t="shared" si="865"/>
        <v>#DIV/0!</v>
      </c>
      <c r="AF230" s="234"/>
      <c r="AG230" s="234"/>
      <c r="AH230" s="235" t="e">
        <f t="shared" si="868"/>
        <v>#DIV/0!</v>
      </c>
      <c r="AI230" s="234"/>
      <c r="AJ230" s="234"/>
      <c r="AK230" s="226" t="e">
        <f t="shared" ref="AK230:AK235" si="915">AJ230/AI230</f>
        <v>#DIV/0!</v>
      </c>
      <c r="AL230" s="234"/>
      <c r="AM230" s="234"/>
      <c r="AN230" s="235" t="e">
        <f t="shared" si="873"/>
        <v>#DIV/0!</v>
      </c>
      <c r="AO230" s="234"/>
      <c r="AP230" s="234"/>
      <c r="AQ230" s="235" t="e">
        <f t="shared" ref="AQ230:AQ235" si="916">AP230/AO230*100</f>
        <v>#DIV/0!</v>
      </c>
      <c r="AR230" s="243"/>
      <c r="AS230" s="168"/>
    </row>
    <row r="231" spans="1:45" ht="114.75" customHeight="1">
      <c r="A231" s="555"/>
      <c r="B231" s="566"/>
      <c r="C231" s="566"/>
      <c r="D231" s="257" t="s">
        <v>2</v>
      </c>
      <c r="E231" s="233">
        <f t="shared" ref="E231:E235" si="917">H231+K231+N231+Q231+T231+W231+Z231+AC231+AF231+AI231+AL231+AO231</f>
        <v>0</v>
      </c>
      <c r="F231" s="233">
        <f t="shared" ref="F231:F235" si="918">I231+L231+O231+R231+U231+X231+AA231+AD231+AG231+AJ231+AM231+AP231</f>
        <v>0</v>
      </c>
      <c r="G231" s="235" t="e">
        <f t="shared" si="892"/>
        <v>#DIV/0!</v>
      </c>
      <c r="H231" s="234"/>
      <c r="I231" s="234"/>
      <c r="J231" s="235" t="e">
        <f t="shared" si="803"/>
        <v>#DIV/0!</v>
      </c>
      <c r="K231" s="234"/>
      <c r="L231" s="234"/>
      <c r="M231" s="235" t="e">
        <f t="shared" si="910"/>
        <v>#DIV/0!</v>
      </c>
      <c r="N231" s="234"/>
      <c r="O231" s="234"/>
      <c r="P231" s="235" t="e">
        <f t="shared" si="911"/>
        <v>#DIV/0!</v>
      </c>
      <c r="Q231" s="234"/>
      <c r="R231" s="234"/>
      <c r="S231" s="235" t="e">
        <f t="shared" si="912"/>
        <v>#DIV/0!</v>
      </c>
      <c r="T231" s="234"/>
      <c r="U231" s="234"/>
      <c r="V231" s="235" t="e">
        <f t="shared" si="913"/>
        <v>#DIV/0!</v>
      </c>
      <c r="W231" s="234"/>
      <c r="X231" s="234"/>
      <c r="Y231" s="235" t="e">
        <f t="shared" si="914"/>
        <v>#DIV/0!</v>
      </c>
      <c r="Z231" s="234"/>
      <c r="AA231" s="234"/>
      <c r="AB231" s="235" t="e">
        <f t="shared" si="844"/>
        <v>#DIV/0!</v>
      </c>
      <c r="AC231" s="234"/>
      <c r="AD231" s="234"/>
      <c r="AE231" s="235" t="e">
        <f t="shared" si="865"/>
        <v>#DIV/0!</v>
      </c>
      <c r="AF231" s="234"/>
      <c r="AG231" s="234"/>
      <c r="AH231" s="235" t="e">
        <f t="shared" si="868"/>
        <v>#DIV/0!</v>
      </c>
      <c r="AI231" s="234"/>
      <c r="AJ231" s="234"/>
      <c r="AK231" s="226" t="e">
        <f t="shared" si="915"/>
        <v>#DIV/0!</v>
      </c>
      <c r="AL231" s="234"/>
      <c r="AM231" s="234"/>
      <c r="AN231" s="235" t="e">
        <f t="shared" si="873"/>
        <v>#DIV/0!</v>
      </c>
      <c r="AO231" s="234"/>
      <c r="AP231" s="234"/>
      <c r="AQ231" s="235" t="e">
        <f t="shared" si="916"/>
        <v>#DIV/0!</v>
      </c>
      <c r="AR231" s="243"/>
      <c r="AS231" s="168"/>
    </row>
    <row r="232" spans="1:45" ht="74.25" customHeight="1" thickBot="1">
      <c r="A232" s="555"/>
      <c r="B232" s="566"/>
      <c r="C232" s="566"/>
      <c r="D232" s="257" t="s">
        <v>284</v>
      </c>
      <c r="E232" s="233">
        <f t="shared" si="917"/>
        <v>175</v>
      </c>
      <c r="F232" s="233">
        <f t="shared" si="918"/>
        <v>87.5</v>
      </c>
      <c r="G232" s="229">
        <f t="shared" si="892"/>
        <v>0.5</v>
      </c>
      <c r="H232" s="234"/>
      <c r="I232" s="234"/>
      <c r="J232" s="235" t="e">
        <f t="shared" si="803"/>
        <v>#DIV/0!</v>
      </c>
      <c r="K232" s="234">
        <v>43.7</v>
      </c>
      <c r="L232" s="234">
        <v>43.7</v>
      </c>
      <c r="M232" s="229">
        <f>L232/K232</f>
        <v>1</v>
      </c>
      <c r="N232" s="234">
        <v>0</v>
      </c>
      <c r="O232" s="234">
        <v>0</v>
      </c>
      <c r="P232" s="226" t="e">
        <f>O232/N232</f>
        <v>#DIV/0!</v>
      </c>
      <c r="Q232" s="234">
        <v>43.8</v>
      </c>
      <c r="R232" s="234">
        <v>43.8</v>
      </c>
      <c r="S232" s="229">
        <f>R232/Q232</f>
        <v>1</v>
      </c>
      <c r="T232" s="234"/>
      <c r="U232" s="234"/>
      <c r="V232" s="235" t="e">
        <f t="shared" si="913"/>
        <v>#DIV/0!</v>
      </c>
      <c r="W232" s="234"/>
      <c r="X232" s="234"/>
      <c r="Y232" s="235" t="e">
        <f t="shared" si="914"/>
        <v>#DIV/0!</v>
      </c>
      <c r="Z232" s="234"/>
      <c r="AA232" s="234"/>
      <c r="AB232" s="235" t="e">
        <f t="shared" si="844"/>
        <v>#DIV/0!</v>
      </c>
      <c r="AC232" s="234"/>
      <c r="AD232" s="234"/>
      <c r="AE232" s="235" t="e">
        <f t="shared" si="865"/>
        <v>#DIV/0!</v>
      </c>
      <c r="AF232" s="234">
        <v>43.8</v>
      </c>
      <c r="AG232" s="234"/>
      <c r="AH232" s="235">
        <f t="shared" si="868"/>
        <v>0</v>
      </c>
      <c r="AI232" s="234">
        <v>0</v>
      </c>
      <c r="AJ232" s="234">
        <v>0</v>
      </c>
      <c r="AK232" s="229" t="e">
        <f t="shared" si="915"/>
        <v>#DIV/0!</v>
      </c>
      <c r="AL232" s="234"/>
      <c r="AM232" s="234"/>
      <c r="AN232" s="235" t="e">
        <f t="shared" si="873"/>
        <v>#DIV/0!</v>
      </c>
      <c r="AO232" s="234">
        <v>43.7</v>
      </c>
      <c r="AP232" s="234"/>
      <c r="AQ232" s="235">
        <f t="shared" si="916"/>
        <v>0</v>
      </c>
      <c r="AR232" s="243" t="s">
        <v>482</v>
      </c>
      <c r="AS232" s="168"/>
    </row>
    <row r="233" spans="1:45" ht="266.25" customHeight="1">
      <c r="A233" s="555"/>
      <c r="B233" s="566"/>
      <c r="C233" s="566"/>
      <c r="D233" s="257" t="s">
        <v>292</v>
      </c>
      <c r="E233" s="225">
        <f t="shared" si="917"/>
        <v>0</v>
      </c>
      <c r="F233" s="225">
        <f t="shared" si="918"/>
        <v>0</v>
      </c>
      <c r="G233" s="235" t="e">
        <f t="shared" si="892"/>
        <v>#DIV/0!</v>
      </c>
      <c r="H233" s="234"/>
      <c r="I233" s="234"/>
      <c r="J233" s="235" t="e">
        <f t="shared" si="803"/>
        <v>#DIV/0!</v>
      </c>
      <c r="K233" s="234"/>
      <c r="L233" s="234"/>
      <c r="M233" s="235" t="e">
        <f t="shared" si="910"/>
        <v>#DIV/0!</v>
      </c>
      <c r="N233" s="234"/>
      <c r="O233" s="234"/>
      <c r="P233" s="235" t="e">
        <f t="shared" si="911"/>
        <v>#DIV/0!</v>
      </c>
      <c r="Q233" s="234"/>
      <c r="R233" s="234"/>
      <c r="S233" s="235" t="e">
        <f t="shared" si="912"/>
        <v>#DIV/0!</v>
      </c>
      <c r="T233" s="234"/>
      <c r="U233" s="234"/>
      <c r="V233" s="235" t="e">
        <f t="shared" si="913"/>
        <v>#DIV/0!</v>
      </c>
      <c r="W233" s="234"/>
      <c r="X233" s="234"/>
      <c r="Y233" s="235" t="e">
        <f t="shared" si="914"/>
        <v>#DIV/0!</v>
      </c>
      <c r="Z233" s="234"/>
      <c r="AA233" s="234"/>
      <c r="AB233" s="235" t="e">
        <f t="shared" si="844"/>
        <v>#DIV/0!</v>
      </c>
      <c r="AC233" s="234"/>
      <c r="AD233" s="234"/>
      <c r="AE233" s="235" t="e">
        <f t="shared" si="865"/>
        <v>#DIV/0!</v>
      </c>
      <c r="AF233" s="234"/>
      <c r="AG233" s="234"/>
      <c r="AH233" s="235" t="e">
        <f t="shared" si="868"/>
        <v>#DIV/0!</v>
      </c>
      <c r="AI233" s="234"/>
      <c r="AJ233" s="234"/>
      <c r="AK233" s="226" t="e">
        <f t="shared" si="915"/>
        <v>#DIV/0!</v>
      </c>
      <c r="AL233" s="234"/>
      <c r="AM233" s="234"/>
      <c r="AN233" s="235" t="e">
        <f t="shared" si="873"/>
        <v>#DIV/0!</v>
      </c>
      <c r="AO233" s="234"/>
      <c r="AP233" s="234"/>
      <c r="AQ233" s="235" t="e">
        <f t="shared" si="916"/>
        <v>#DIV/0!</v>
      </c>
      <c r="AR233" s="243"/>
      <c r="AS233" s="168"/>
    </row>
    <row r="234" spans="1:45" ht="114.75" customHeight="1">
      <c r="A234" s="555"/>
      <c r="B234" s="566"/>
      <c r="C234" s="566"/>
      <c r="D234" s="257" t="s">
        <v>285</v>
      </c>
      <c r="E234" s="233">
        <f t="shared" si="917"/>
        <v>0</v>
      </c>
      <c r="F234" s="233">
        <f t="shared" si="918"/>
        <v>0</v>
      </c>
      <c r="G234" s="235" t="e">
        <f t="shared" si="892"/>
        <v>#DIV/0!</v>
      </c>
      <c r="H234" s="234"/>
      <c r="I234" s="234"/>
      <c r="J234" s="235" t="e">
        <f t="shared" si="803"/>
        <v>#DIV/0!</v>
      </c>
      <c r="K234" s="234"/>
      <c r="L234" s="234"/>
      <c r="M234" s="235" t="e">
        <f t="shared" si="910"/>
        <v>#DIV/0!</v>
      </c>
      <c r="N234" s="234"/>
      <c r="O234" s="234"/>
      <c r="P234" s="235" t="e">
        <f t="shared" si="911"/>
        <v>#DIV/0!</v>
      </c>
      <c r="Q234" s="234"/>
      <c r="R234" s="234"/>
      <c r="S234" s="235" t="e">
        <f t="shared" si="912"/>
        <v>#DIV/0!</v>
      </c>
      <c r="T234" s="234"/>
      <c r="U234" s="234"/>
      <c r="V234" s="235" t="e">
        <f t="shared" si="913"/>
        <v>#DIV/0!</v>
      </c>
      <c r="W234" s="234"/>
      <c r="X234" s="234"/>
      <c r="Y234" s="235" t="e">
        <f t="shared" si="914"/>
        <v>#DIV/0!</v>
      </c>
      <c r="Z234" s="234"/>
      <c r="AA234" s="234"/>
      <c r="AB234" s="235" t="e">
        <f t="shared" si="844"/>
        <v>#DIV/0!</v>
      </c>
      <c r="AC234" s="234"/>
      <c r="AD234" s="234"/>
      <c r="AE234" s="235" t="e">
        <f t="shared" si="865"/>
        <v>#DIV/0!</v>
      </c>
      <c r="AF234" s="234"/>
      <c r="AG234" s="234"/>
      <c r="AH234" s="235" t="e">
        <f t="shared" si="868"/>
        <v>#DIV/0!</v>
      </c>
      <c r="AI234" s="234"/>
      <c r="AJ234" s="234"/>
      <c r="AK234" s="226" t="e">
        <f t="shared" si="915"/>
        <v>#DIV/0!</v>
      </c>
      <c r="AL234" s="234"/>
      <c r="AM234" s="234"/>
      <c r="AN234" s="235" t="e">
        <f t="shared" si="873"/>
        <v>#DIV/0!</v>
      </c>
      <c r="AO234" s="234"/>
      <c r="AP234" s="234"/>
      <c r="AQ234" s="235" t="e">
        <f t="shared" si="916"/>
        <v>#DIV/0!</v>
      </c>
      <c r="AR234" s="243"/>
      <c r="AS234" s="168"/>
    </row>
    <row r="235" spans="1:45" ht="114.75" customHeight="1" thickBot="1">
      <c r="A235" s="556"/>
      <c r="B235" s="567"/>
      <c r="C235" s="567"/>
      <c r="D235" s="258" t="s">
        <v>43</v>
      </c>
      <c r="E235" s="245">
        <f t="shared" si="917"/>
        <v>0</v>
      </c>
      <c r="F235" s="245">
        <f t="shared" si="918"/>
        <v>0</v>
      </c>
      <c r="G235" s="271" t="e">
        <f t="shared" si="892"/>
        <v>#DIV/0!</v>
      </c>
      <c r="H235" s="272"/>
      <c r="I235" s="272"/>
      <c r="J235" s="271" t="e">
        <f t="shared" si="803"/>
        <v>#DIV/0!</v>
      </c>
      <c r="K235" s="272"/>
      <c r="L235" s="272"/>
      <c r="M235" s="271" t="e">
        <f t="shared" si="910"/>
        <v>#DIV/0!</v>
      </c>
      <c r="N235" s="272"/>
      <c r="O235" s="272"/>
      <c r="P235" s="271" t="e">
        <f t="shared" si="911"/>
        <v>#DIV/0!</v>
      </c>
      <c r="Q235" s="272"/>
      <c r="R235" s="272"/>
      <c r="S235" s="271" t="e">
        <f t="shared" si="912"/>
        <v>#DIV/0!</v>
      </c>
      <c r="T235" s="272"/>
      <c r="U235" s="272"/>
      <c r="V235" s="271" t="e">
        <f t="shared" si="913"/>
        <v>#DIV/0!</v>
      </c>
      <c r="W235" s="272"/>
      <c r="X235" s="272"/>
      <c r="Y235" s="271" t="e">
        <f t="shared" si="914"/>
        <v>#DIV/0!</v>
      </c>
      <c r="Z235" s="272"/>
      <c r="AA235" s="272"/>
      <c r="AB235" s="271" t="e">
        <f t="shared" si="844"/>
        <v>#DIV/0!</v>
      </c>
      <c r="AC235" s="272"/>
      <c r="AD235" s="272"/>
      <c r="AE235" s="271" t="e">
        <f t="shared" si="865"/>
        <v>#DIV/0!</v>
      </c>
      <c r="AF235" s="272"/>
      <c r="AG235" s="272"/>
      <c r="AH235" s="271" t="e">
        <f t="shared" si="868"/>
        <v>#DIV/0!</v>
      </c>
      <c r="AI235" s="272"/>
      <c r="AJ235" s="272"/>
      <c r="AK235" s="296" t="e">
        <f t="shared" si="915"/>
        <v>#DIV/0!</v>
      </c>
      <c r="AL235" s="272"/>
      <c r="AM235" s="272"/>
      <c r="AN235" s="271" t="e">
        <f t="shared" si="873"/>
        <v>#DIV/0!</v>
      </c>
      <c r="AO235" s="272"/>
      <c r="AP235" s="272"/>
      <c r="AQ235" s="271" t="e">
        <f t="shared" si="916"/>
        <v>#DIV/0!</v>
      </c>
      <c r="AR235" s="313"/>
      <c r="AS235" s="169"/>
    </row>
    <row r="236" spans="1:45" ht="26.25" customHeight="1">
      <c r="A236" s="554" t="s">
        <v>314</v>
      </c>
      <c r="B236" s="565" t="s">
        <v>476</v>
      </c>
      <c r="C236" s="565"/>
      <c r="D236" s="434" t="s">
        <v>41</v>
      </c>
      <c r="E236" s="225">
        <f>H236+K236+N236+Q236+T236+W236+Z236+AC236+AF236+AI236+AL236+AO236</f>
        <v>400</v>
      </c>
      <c r="F236" s="225">
        <f>I236+L236+O236+R236+U236+X236+AA236+AD236+AG236+AJ236+AM236+AP236</f>
        <v>0</v>
      </c>
      <c r="G236" s="230">
        <f>F236/E236</f>
        <v>0</v>
      </c>
      <c r="H236" s="225">
        <f>H237+H238+H239+H240+H241+H242</f>
        <v>0</v>
      </c>
      <c r="I236" s="225">
        <f>I237+I238+I239+I240+I241+I242</f>
        <v>0</v>
      </c>
      <c r="J236" s="228" t="e">
        <f t="shared" ref="J236:J249" si="919">I236/H236*100</f>
        <v>#DIV/0!</v>
      </c>
      <c r="K236" s="225">
        <f>K237+K238+K239+K240+K241+K242</f>
        <v>0</v>
      </c>
      <c r="L236" s="225">
        <f>L237+L238+L239+L240+L241+L242</f>
        <v>0</v>
      </c>
      <c r="M236" s="229" t="e">
        <f>L236/K236</f>
        <v>#DIV/0!</v>
      </c>
      <c r="N236" s="225">
        <f>N237+N238+N239+N240+N241+N242</f>
        <v>0</v>
      </c>
      <c r="O236" s="225">
        <f>O237+O238+O239+O240+O241+O242</f>
        <v>0</v>
      </c>
      <c r="P236" s="261" t="e">
        <f>O236/N236</f>
        <v>#DIV/0!</v>
      </c>
      <c r="Q236" s="225">
        <f>Q237+Q238+Q239+Q240+Q241+Q242</f>
        <v>0</v>
      </c>
      <c r="R236" s="225">
        <f>R237+R238+R239+R240+R241+R242</f>
        <v>0</v>
      </c>
      <c r="S236" s="229" t="e">
        <f>R236/Q236</f>
        <v>#DIV/0!</v>
      </c>
      <c r="T236" s="225">
        <f>T237+T238+T239+T240+T241+T242</f>
        <v>0</v>
      </c>
      <c r="U236" s="225">
        <f>U237+U238+U239+U240+U241+U242</f>
        <v>0</v>
      </c>
      <c r="V236" s="228" t="e">
        <f>U236/T236*100</f>
        <v>#DIV/0!</v>
      </c>
      <c r="W236" s="225">
        <f>W237+W238+W239+W240+W241+W242</f>
        <v>0</v>
      </c>
      <c r="X236" s="225">
        <f>X237+X238+X239+X240+X241+X242</f>
        <v>0</v>
      </c>
      <c r="Y236" s="229" t="e">
        <f>X236/W236</f>
        <v>#DIV/0!</v>
      </c>
      <c r="Z236" s="225">
        <f t="shared" ref="Z236:AA236" si="920">Z237+Z238+Z239+Z240+Z241+Z242</f>
        <v>400</v>
      </c>
      <c r="AA236" s="225">
        <f t="shared" si="920"/>
        <v>0</v>
      </c>
      <c r="AB236" s="228">
        <f t="shared" ref="AB236:AB249" si="921">AA236/Z236*100</f>
        <v>0</v>
      </c>
      <c r="AC236" s="225">
        <f t="shared" ref="AC236:AD236" si="922">AC237+AC238+AC239+AC240+AC241+AC242</f>
        <v>0</v>
      </c>
      <c r="AD236" s="225">
        <f t="shared" si="922"/>
        <v>0</v>
      </c>
      <c r="AE236" s="228" t="e">
        <f t="shared" ref="AE236:AE249" si="923">AD236/AC236*100</f>
        <v>#DIV/0!</v>
      </c>
      <c r="AF236" s="225">
        <f t="shared" ref="AF236:AG236" si="924">AF237+AF238+AF239+AF240+AF241+AF242</f>
        <v>0</v>
      </c>
      <c r="AG236" s="225">
        <f t="shared" si="924"/>
        <v>0</v>
      </c>
      <c r="AH236" s="229" t="e">
        <f>AG236/AF236</f>
        <v>#DIV/0!</v>
      </c>
      <c r="AI236" s="225">
        <f t="shared" ref="AI236:AJ236" si="925">AI237+AI238+AI239+AI240+AI241+AI242</f>
        <v>0</v>
      </c>
      <c r="AJ236" s="225">
        <f t="shared" si="925"/>
        <v>0</v>
      </c>
      <c r="AK236" s="230" t="e">
        <f>AJ236/AI236</f>
        <v>#DIV/0!</v>
      </c>
      <c r="AL236" s="225">
        <f t="shared" ref="AL236:AM236" si="926">AL237+AL238+AL239+AL240+AL241+AL242</f>
        <v>0</v>
      </c>
      <c r="AM236" s="225">
        <f t="shared" si="926"/>
        <v>0</v>
      </c>
      <c r="AN236" s="228" t="e">
        <f t="shared" ref="AN236:AN249" si="927">AM236/AL236*100</f>
        <v>#DIV/0!</v>
      </c>
      <c r="AO236" s="225">
        <f>AO237+AO238+AO239+AO240+AO241+AO242</f>
        <v>0</v>
      </c>
      <c r="AP236" s="225">
        <f>AP237+AP238+AP239+AP240+AP241+AP242</f>
        <v>0</v>
      </c>
      <c r="AQ236" s="228" t="e">
        <f>AP236/AO236*100</f>
        <v>#DIV/0!</v>
      </c>
      <c r="AR236" s="301"/>
    </row>
    <row r="237" spans="1:45" ht="71.25" customHeight="1">
      <c r="A237" s="555"/>
      <c r="B237" s="566"/>
      <c r="C237" s="566"/>
      <c r="D237" s="436" t="s">
        <v>37</v>
      </c>
      <c r="E237" s="233">
        <f>H237+K237+N237+Q237+T237+W237+Z237+AC237+AF237+AI237+AL237+AO237</f>
        <v>0</v>
      </c>
      <c r="F237" s="233">
        <f>I237+L237+O237+R237+U237+X237+AA237+AD237+AG237+AJ237+AM237+AP237</f>
        <v>0</v>
      </c>
      <c r="G237" s="235" t="e">
        <f t="shared" ref="G237:G242" si="928">F237/E237</f>
        <v>#DIV/0!</v>
      </c>
      <c r="H237" s="234"/>
      <c r="I237" s="234"/>
      <c r="J237" s="235" t="e">
        <f t="shared" si="919"/>
        <v>#DIV/0!</v>
      </c>
      <c r="K237" s="234"/>
      <c r="L237" s="234"/>
      <c r="M237" s="235" t="e">
        <f t="shared" ref="M237:M238" si="929">L237/K237*100</f>
        <v>#DIV/0!</v>
      </c>
      <c r="N237" s="234"/>
      <c r="O237" s="234"/>
      <c r="P237" s="235" t="e">
        <f t="shared" ref="P237:P238" si="930">O237/N237*100</f>
        <v>#DIV/0!</v>
      </c>
      <c r="Q237" s="234"/>
      <c r="R237" s="234"/>
      <c r="S237" s="235" t="e">
        <f t="shared" ref="S237:S238" si="931">R237/Q237*100</f>
        <v>#DIV/0!</v>
      </c>
      <c r="T237" s="234"/>
      <c r="U237" s="234"/>
      <c r="V237" s="235" t="e">
        <f t="shared" ref="V237:V242" si="932">U237/T237*100</f>
        <v>#DIV/0!</v>
      </c>
      <c r="W237" s="234"/>
      <c r="X237" s="234"/>
      <c r="Y237" s="235" t="e">
        <f t="shared" ref="Y237:Y242" si="933">X237/W237*100</f>
        <v>#DIV/0!</v>
      </c>
      <c r="Z237" s="234"/>
      <c r="AA237" s="234"/>
      <c r="AB237" s="235" t="e">
        <f t="shared" si="921"/>
        <v>#DIV/0!</v>
      </c>
      <c r="AC237" s="234"/>
      <c r="AD237" s="234"/>
      <c r="AE237" s="235" t="e">
        <f t="shared" si="923"/>
        <v>#DIV/0!</v>
      </c>
      <c r="AF237" s="234"/>
      <c r="AG237" s="234"/>
      <c r="AH237" s="235" t="e">
        <f t="shared" ref="AH237:AH242" si="934">AG237/AF237*100</f>
        <v>#DIV/0!</v>
      </c>
      <c r="AI237" s="234"/>
      <c r="AJ237" s="234"/>
      <c r="AK237" s="226" t="e">
        <f t="shared" ref="AK237:AK242" si="935">AJ237/AI237</f>
        <v>#DIV/0!</v>
      </c>
      <c r="AL237" s="234"/>
      <c r="AM237" s="234"/>
      <c r="AN237" s="235" t="e">
        <f t="shared" si="927"/>
        <v>#DIV/0!</v>
      </c>
      <c r="AO237" s="234"/>
      <c r="AP237" s="234"/>
      <c r="AQ237" s="235" t="e">
        <f t="shared" ref="AQ237:AQ242" si="936">AP237/AO237*100</f>
        <v>#DIV/0!</v>
      </c>
      <c r="AR237" s="243"/>
    </row>
    <row r="238" spans="1:45" ht="98.25" customHeight="1">
      <c r="A238" s="555"/>
      <c r="B238" s="566"/>
      <c r="C238" s="566"/>
      <c r="D238" s="435" t="s">
        <v>2</v>
      </c>
      <c r="E238" s="233">
        <f t="shared" ref="E238:E242" si="937">H238+K238+N238+Q238+T238+W238+Z238+AC238+AF238+AI238+AL238+AO238</f>
        <v>0</v>
      </c>
      <c r="F238" s="233">
        <f t="shared" ref="F238:F242" si="938">I238+L238+O238+R238+U238+X238+AA238+AD238+AG238+AJ238+AM238+AP238</f>
        <v>0</v>
      </c>
      <c r="G238" s="235" t="e">
        <f t="shared" si="928"/>
        <v>#DIV/0!</v>
      </c>
      <c r="H238" s="234"/>
      <c r="I238" s="234"/>
      <c r="J238" s="235" t="e">
        <f t="shared" si="919"/>
        <v>#DIV/0!</v>
      </c>
      <c r="K238" s="234"/>
      <c r="L238" s="234"/>
      <c r="M238" s="235" t="e">
        <f t="shared" si="929"/>
        <v>#DIV/0!</v>
      </c>
      <c r="N238" s="234"/>
      <c r="O238" s="234"/>
      <c r="P238" s="235" t="e">
        <f t="shared" si="930"/>
        <v>#DIV/0!</v>
      </c>
      <c r="Q238" s="234"/>
      <c r="R238" s="234"/>
      <c r="S238" s="235" t="e">
        <f t="shared" si="931"/>
        <v>#DIV/0!</v>
      </c>
      <c r="T238" s="234"/>
      <c r="U238" s="234"/>
      <c r="V238" s="235" t="e">
        <f t="shared" si="932"/>
        <v>#DIV/0!</v>
      </c>
      <c r="W238" s="234"/>
      <c r="X238" s="234"/>
      <c r="Y238" s="235" t="e">
        <f t="shared" si="933"/>
        <v>#DIV/0!</v>
      </c>
      <c r="Z238" s="234"/>
      <c r="AA238" s="234"/>
      <c r="AB238" s="235" t="e">
        <f t="shared" si="921"/>
        <v>#DIV/0!</v>
      </c>
      <c r="AC238" s="234"/>
      <c r="AD238" s="234"/>
      <c r="AE238" s="235" t="e">
        <f t="shared" si="923"/>
        <v>#DIV/0!</v>
      </c>
      <c r="AF238" s="234"/>
      <c r="AG238" s="234"/>
      <c r="AH238" s="235" t="e">
        <f t="shared" si="934"/>
        <v>#DIV/0!</v>
      </c>
      <c r="AI238" s="234"/>
      <c r="AJ238" s="234"/>
      <c r="AK238" s="226" t="e">
        <f t="shared" si="935"/>
        <v>#DIV/0!</v>
      </c>
      <c r="AL238" s="234"/>
      <c r="AM238" s="234"/>
      <c r="AN238" s="235" t="e">
        <f t="shared" si="927"/>
        <v>#DIV/0!</v>
      </c>
      <c r="AO238" s="234"/>
      <c r="AP238" s="234"/>
      <c r="AQ238" s="235" t="e">
        <f t="shared" si="936"/>
        <v>#DIV/0!</v>
      </c>
      <c r="AR238" s="243"/>
    </row>
    <row r="239" spans="1:45" ht="53.25" customHeight="1" thickBot="1">
      <c r="A239" s="555"/>
      <c r="B239" s="566"/>
      <c r="C239" s="566"/>
      <c r="D239" s="435" t="s">
        <v>284</v>
      </c>
      <c r="E239" s="233">
        <f t="shared" si="937"/>
        <v>400</v>
      </c>
      <c r="F239" s="233">
        <f t="shared" si="938"/>
        <v>0</v>
      </c>
      <c r="G239" s="229">
        <f t="shared" si="928"/>
        <v>0</v>
      </c>
      <c r="H239" s="234"/>
      <c r="I239" s="234"/>
      <c r="J239" s="235" t="e">
        <f t="shared" si="919"/>
        <v>#DIV/0!</v>
      </c>
      <c r="K239" s="234"/>
      <c r="L239" s="234"/>
      <c r="M239" s="229" t="e">
        <f>L239/K239</f>
        <v>#DIV/0!</v>
      </c>
      <c r="N239" s="234">
        <v>0</v>
      </c>
      <c r="O239" s="234">
        <v>0</v>
      </c>
      <c r="P239" s="226" t="e">
        <f>O239/N239</f>
        <v>#DIV/0!</v>
      </c>
      <c r="Q239" s="234"/>
      <c r="R239" s="234"/>
      <c r="S239" s="229" t="e">
        <f>R239/Q239</f>
        <v>#DIV/0!</v>
      </c>
      <c r="T239" s="234"/>
      <c r="U239" s="234"/>
      <c r="V239" s="235" t="e">
        <f t="shared" si="932"/>
        <v>#DIV/0!</v>
      </c>
      <c r="W239" s="234"/>
      <c r="X239" s="234"/>
      <c r="Y239" s="235" t="e">
        <f t="shared" si="933"/>
        <v>#DIV/0!</v>
      </c>
      <c r="Z239" s="234">
        <v>400</v>
      </c>
      <c r="AA239" s="234"/>
      <c r="AB239" s="235">
        <f t="shared" si="921"/>
        <v>0</v>
      </c>
      <c r="AC239" s="234"/>
      <c r="AD239" s="234"/>
      <c r="AE239" s="235" t="e">
        <f t="shared" si="923"/>
        <v>#DIV/0!</v>
      </c>
      <c r="AF239" s="234"/>
      <c r="AG239" s="234"/>
      <c r="AH239" s="235" t="e">
        <f t="shared" si="934"/>
        <v>#DIV/0!</v>
      </c>
      <c r="AI239" s="234">
        <v>0</v>
      </c>
      <c r="AJ239" s="234">
        <v>0</v>
      </c>
      <c r="AK239" s="229" t="e">
        <f t="shared" si="935"/>
        <v>#DIV/0!</v>
      </c>
      <c r="AL239" s="234"/>
      <c r="AM239" s="234"/>
      <c r="AN239" s="235" t="e">
        <f t="shared" si="927"/>
        <v>#DIV/0!</v>
      </c>
      <c r="AO239" s="234"/>
      <c r="AP239" s="234"/>
      <c r="AQ239" s="235" t="e">
        <f t="shared" si="936"/>
        <v>#DIV/0!</v>
      </c>
      <c r="AR239" s="243"/>
    </row>
    <row r="240" spans="1:45" ht="122.25" customHeight="1">
      <c r="A240" s="555"/>
      <c r="B240" s="566"/>
      <c r="C240" s="566"/>
      <c r="D240" s="435" t="s">
        <v>292</v>
      </c>
      <c r="E240" s="225">
        <f t="shared" si="937"/>
        <v>0</v>
      </c>
      <c r="F240" s="225">
        <f t="shared" si="938"/>
        <v>0</v>
      </c>
      <c r="G240" s="235" t="e">
        <f t="shared" si="928"/>
        <v>#DIV/0!</v>
      </c>
      <c r="H240" s="234"/>
      <c r="I240" s="234"/>
      <c r="J240" s="235" t="e">
        <f t="shared" si="919"/>
        <v>#DIV/0!</v>
      </c>
      <c r="K240" s="234"/>
      <c r="L240" s="234"/>
      <c r="M240" s="235" t="e">
        <f t="shared" ref="M240:M242" si="939">L240/K240*100</f>
        <v>#DIV/0!</v>
      </c>
      <c r="N240" s="234"/>
      <c r="O240" s="234"/>
      <c r="P240" s="235" t="e">
        <f t="shared" ref="P240:P242" si="940">O240/N240*100</f>
        <v>#DIV/0!</v>
      </c>
      <c r="Q240" s="234"/>
      <c r="R240" s="234"/>
      <c r="S240" s="235" t="e">
        <f t="shared" ref="S240:S242" si="941">R240/Q240*100</f>
        <v>#DIV/0!</v>
      </c>
      <c r="T240" s="234"/>
      <c r="U240" s="234"/>
      <c r="V240" s="235" t="e">
        <f t="shared" si="932"/>
        <v>#DIV/0!</v>
      </c>
      <c r="W240" s="234"/>
      <c r="X240" s="234"/>
      <c r="Y240" s="235" t="e">
        <f t="shared" si="933"/>
        <v>#DIV/0!</v>
      </c>
      <c r="Z240" s="234"/>
      <c r="AA240" s="234"/>
      <c r="AB240" s="235" t="e">
        <f t="shared" si="921"/>
        <v>#DIV/0!</v>
      </c>
      <c r="AC240" s="234"/>
      <c r="AD240" s="234"/>
      <c r="AE240" s="235" t="e">
        <f t="shared" si="923"/>
        <v>#DIV/0!</v>
      </c>
      <c r="AF240" s="234"/>
      <c r="AG240" s="234"/>
      <c r="AH240" s="235" t="e">
        <f t="shared" si="934"/>
        <v>#DIV/0!</v>
      </c>
      <c r="AI240" s="234"/>
      <c r="AJ240" s="234"/>
      <c r="AK240" s="226" t="e">
        <f t="shared" si="935"/>
        <v>#DIV/0!</v>
      </c>
      <c r="AL240" s="234"/>
      <c r="AM240" s="234"/>
      <c r="AN240" s="235" t="e">
        <f t="shared" si="927"/>
        <v>#DIV/0!</v>
      </c>
      <c r="AO240" s="234"/>
      <c r="AP240" s="234"/>
      <c r="AQ240" s="235" t="e">
        <f t="shared" si="936"/>
        <v>#DIV/0!</v>
      </c>
      <c r="AR240" s="243"/>
    </row>
    <row r="241" spans="1:45" ht="44.25" customHeight="1">
      <c r="A241" s="555"/>
      <c r="B241" s="566"/>
      <c r="C241" s="566"/>
      <c r="D241" s="435" t="s">
        <v>285</v>
      </c>
      <c r="E241" s="233">
        <f t="shared" si="937"/>
        <v>0</v>
      </c>
      <c r="F241" s="233">
        <f t="shared" si="938"/>
        <v>0</v>
      </c>
      <c r="G241" s="235" t="e">
        <f t="shared" si="928"/>
        <v>#DIV/0!</v>
      </c>
      <c r="H241" s="234"/>
      <c r="I241" s="234"/>
      <c r="J241" s="235" t="e">
        <f t="shared" si="919"/>
        <v>#DIV/0!</v>
      </c>
      <c r="K241" s="234"/>
      <c r="L241" s="234"/>
      <c r="M241" s="235" t="e">
        <f t="shared" si="939"/>
        <v>#DIV/0!</v>
      </c>
      <c r="N241" s="234"/>
      <c r="O241" s="234"/>
      <c r="P241" s="235" t="e">
        <f t="shared" si="940"/>
        <v>#DIV/0!</v>
      </c>
      <c r="Q241" s="234"/>
      <c r="R241" s="234"/>
      <c r="S241" s="235" t="e">
        <f t="shared" si="941"/>
        <v>#DIV/0!</v>
      </c>
      <c r="T241" s="234"/>
      <c r="U241" s="234"/>
      <c r="V241" s="235" t="e">
        <f t="shared" si="932"/>
        <v>#DIV/0!</v>
      </c>
      <c r="W241" s="234"/>
      <c r="X241" s="234"/>
      <c r="Y241" s="235" t="e">
        <f t="shared" si="933"/>
        <v>#DIV/0!</v>
      </c>
      <c r="Z241" s="234"/>
      <c r="AA241" s="234"/>
      <c r="AB241" s="235" t="e">
        <f t="shared" si="921"/>
        <v>#DIV/0!</v>
      </c>
      <c r="AC241" s="234"/>
      <c r="AD241" s="234"/>
      <c r="AE241" s="235" t="e">
        <f t="shared" si="923"/>
        <v>#DIV/0!</v>
      </c>
      <c r="AF241" s="234"/>
      <c r="AG241" s="234"/>
      <c r="AH241" s="235" t="e">
        <f t="shared" si="934"/>
        <v>#DIV/0!</v>
      </c>
      <c r="AI241" s="234"/>
      <c r="AJ241" s="234"/>
      <c r="AK241" s="226" t="e">
        <f t="shared" si="935"/>
        <v>#DIV/0!</v>
      </c>
      <c r="AL241" s="234"/>
      <c r="AM241" s="234"/>
      <c r="AN241" s="235" t="e">
        <f t="shared" si="927"/>
        <v>#DIV/0!</v>
      </c>
      <c r="AO241" s="234"/>
      <c r="AP241" s="234"/>
      <c r="AQ241" s="235" t="e">
        <f t="shared" si="936"/>
        <v>#DIV/0!</v>
      </c>
      <c r="AR241" s="243"/>
    </row>
    <row r="242" spans="1:45" ht="79.5" customHeight="1" thickBot="1">
      <c r="A242" s="556"/>
      <c r="B242" s="567"/>
      <c r="C242" s="567"/>
      <c r="D242" s="437" t="s">
        <v>43</v>
      </c>
      <c r="E242" s="245">
        <f t="shared" si="937"/>
        <v>0</v>
      </c>
      <c r="F242" s="245">
        <f t="shared" si="938"/>
        <v>0</v>
      </c>
      <c r="G242" s="271" t="e">
        <f t="shared" si="928"/>
        <v>#DIV/0!</v>
      </c>
      <c r="H242" s="272"/>
      <c r="I242" s="272"/>
      <c r="J242" s="271" t="e">
        <f t="shared" si="919"/>
        <v>#DIV/0!</v>
      </c>
      <c r="K242" s="272"/>
      <c r="L242" s="272"/>
      <c r="M242" s="271" t="e">
        <f t="shared" si="939"/>
        <v>#DIV/0!</v>
      </c>
      <c r="N242" s="272"/>
      <c r="O242" s="272"/>
      <c r="P242" s="271" t="e">
        <f t="shared" si="940"/>
        <v>#DIV/0!</v>
      </c>
      <c r="Q242" s="272"/>
      <c r="R242" s="272"/>
      <c r="S242" s="271" t="e">
        <f t="shared" si="941"/>
        <v>#DIV/0!</v>
      </c>
      <c r="T242" s="272"/>
      <c r="U242" s="272"/>
      <c r="V242" s="271" t="e">
        <f t="shared" si="932"/>
        <v>#DIV/0!</v>
      </c>
      <c r="W242" s="272"/>
      <c r="X242" s="272"/>
      <c r="Y242" s="271" t="e">
        <f t="shared" si="933"/>
        <v>#DIV/0!</v>
      </c>
      <c r="Z242" s="272"/>
      <c r="AA242" s="272"/>
      <c r="AB242" s="271" t="e">
        <f t="shared" si="921"/>
        <v>#DIV/0!</v>
      </c>
      <c r="AC242" s="272"/>
      <c r="AD242" s="272"/>
      <c r="AE242" s="271" t="e">
        <f t="shared" si="923"/>
        <v>#DIV/0!</v>
      </c>
      <c r="AF242" s="272"/>
      <c r="AG242" s="272"/>
      <c r="AH242" s="271" t="e">
        <f t="shared" si="934"/>
        <v>#DIV/0!</v>
      </c>
      <c r="AI242" s="272"/>
      <c r="AJ242" s="272"/>
      <c r="AK242" s="296" t="e">
        <f t="shared" si="935"/>
        <v>#DIV/0!</v>
      </c>
      <c r="AL242" s="272"/>
      <c r="AM242" s="272"/>
      <c r="AN242" s="271" t="e">
        <f t="shared" si="927"/>
        <v>#DIV/0!</v>
      </c>
      <c r="AO242" s="272"/>
      <c r="AP242" s="272"/>
      <c r="AQ242" s="271" t="e">
        <f t="shared" si="936"/>
        <v>#DIV/0!</v>
      </c>
      <c r="AR242" s="304"/>
    </row>
    <row r="243" spans="1:45" ht="31.5" customHeight="1">
      <c r="A243" s="554" t="s">
        <v>315</v>
      </c>
      <c r="B243" s="565" t="s">
        <v>477</v>
      </c>
      <c r="C243" s="565"/>
      <c r="D243" s="434" t="s">
        <v>41</v>
      </c>
      <c r="E243" s="225">
        <f>H243+K243+N243+Q243+T243+W243+Z243+AC243+AF243+AI243+AL243+AO243</f>
        <v>772.8</v>
      </c>
      <c r="F243" s="225">
        <f>I243+L243+O243+R243+U243+X243+AA243+AD243+AG243+AJ243+AM243+AP243</f>
        <v>0</v>
      </c>
      <c r="G243" s="230">
        <f>F243/E243</f>
        <v>0</v>
      </c>
      <c r="H243" s="225">
        <f>H244+H245+H246+H247+H248+H249</f>
        <v>0</v>
      </c>
      <c r="I243" s="225">
        <f>I244+I245+I246+I247+I248+I249</f>
        <v>0</v>
      </c>
      <c r="J243" s="228" t="e">
        <f t="shared" si="919"/>
        <v>#DIV/0!</v>
      </c>
      <c r="K243" s="225">
        <f>K244+K245+K246+K247+K248+K249</f>
        <v>0</v>
      </c>
      <c r="L243" s="225">
        <f>L244+L245+L246+L247+L248+L249</f>
        <v>0</v>
      </c>
      <c r="M243" s="229" t="e">
        <f>L243/K243</f>
        <v>#DIV/0!</v>
      </c>
      <c r="N243" s="225">
        <f>N244+N245+N246+N247+N248+N249</f>
        <v>0</v>
      </c>
      <c r="O243" s="225">
        <f>O244+O245+O246+O247+O248+O249</f>
        <v>0</v>
      </c>
      <c r="P243" s="261" t="e">
        <f>O243/N243</f>
        <v>#DIV/0!</v>
      </c>
      <c r="Q243" s="225">
        <f>Q244+Q245+Q246+Q247+Q248+Q249</f>
        <v>0</v>
      </c>
      <c r="R243" s="225">
        <f>R244+R245+R246+R247+R248+R249</f>
        <v>0</v>
      </c>
      <c r="S243" s="229" t="e">
        <f>R243/Q243</f>
        <v>#DIV/0!</v>
      </c>
      <c r="T243" s="225">
        <f>T244+T245+T246+T247+T248+T249</f>
        <v>0</v>
      </c>
      <c r="U243" s="225">
        <f>U244+U245+U246+U247+U248+U249</f>
        <v>0</v>
      </c>
      <c r="V243" s="228" t="e">
        <f>U243/T243*100</f>
        <v>#DIV/0!</v>
      </c>
      <c r="W243" s="225">
        <f>W244+W245+W246+W247+W248+W249</f>
        <v>0</v>
      </c>
      <c r="X243" s="225">
        <f>X244+X245+X246+X247+X248+X249</f>
        <v>0</v>
      </c>
      <c r="Y243" s="229" t="e">
        <f>X243/W243</f>
        <v>#DIV/0!</v>
      </c>
      <c r="Z243" s="225">
        <f t="shared" ref="Z243:AA243" si="942">Z244+Z245+Z246+Z247+Z248+Z249</f>
        <v>772.8</v>
      </c>
      <c r="AA243" s="225">
        <f t="shared" si="942"/>
        <v>0</v>
      </c>
      <c r="AB243" s="228">
        <f t="shared" si="921"/>
        <v>0</v>
      </c>
      <c r="AC243" s="225">
        <f t="shared" ref="AC243:AD243" si="943">AC244+AC245+AC246+AC247+AC248+AC249</f>
        <v>0</v>
      </c>
      <c r="AD243" s="225">
        <f t="shared" si="943"/>
        <v>0</v>
      </c>
      <c r="AE243" s="228" t="e">
        <f t="shared" si="923"/>
        <v>#DIV/0!</v>
      </c>
      <c r="AF243" s="225">
        <f t="shared" ref="AF243:AG243" si="944">AF244+AF245+AF246+AF247+AF248+AF249</f>
        <v>0</v>
      </c>
      <c r="AG243" s="225">
        <f t="shared" si="944"/>
        <v>0</v>
      </c>
      <c r="AH243" s="229" t="e">
        <f>AG243/AF243</f>
        <v>#DIV/0!</v>
      </c>
      <c r="AI243" s="225">
        <f t="shared" ref="AI243:AJ243" si="945">AI244+AI245+AI246+AI247+AI248+AI249</f>
        <v>0</v>
      </c>
      <c r="AJ243" s="225">
        <f t="shared" si="945"/>
        <v>0</v>
      </c>
      <c r="AK243" s="230" t="e">
        <f>AJ243/AI243</f>
        <v>#DIV/0!</v>
      </c>
      <c r="AL243" s="225">
        <f t="shared" ref="AL243:AM243" si="946">AL244+AL245+AL246+AL247+AL248+AL249</f>
        <v>0</v>
      </c>
      <c r="AM243" s="225">
        <f t="shared" si="946"/>
        <v>0</v>
      </c>
      <c r="AN243" s="228" t="e">
        <f t="shared" si="927"/>
        <v>#DIV/0!</v>
      </c>
      <c r="AO243" s="225">
        <f>AO244+AO245+AO246+AO247+AO248+AO249</f>
        <v>0</v>
      </c>
      <c r="AP243" s="225">
        <f>AP244+AP245+AP246+AP247+AP248+AP249</f>
        <v>0</v>
      </c>
      <c r="AQ243" s="228" t="e">
        <f>AP243/AO243*100</f>
        <v>#DIV/0!</v>
      </c>
      <c r="AR243" s="273"/>
    </row>
    <row r="244" spans="1:45" ht="91.5" customHeight="1">
      <c r="A244" s="555"/>
      <c r="B244" s="566"/>
      <c r="C244" s="566"/>
      <c r="D244" s="436" t="s">
        <v>37</v>
      </c>
      <c r="E244" s="233">
        <f>H244+K244+N244+Q244+T244+W244+Z244+AC244+AF244+AI244+AL244+AO244</f>
        <v>0</v>
      </c>
      <c r="F244" s="233">
        <f>I244+L244+O244+R244+U244+X244+AA244+AD244+AG244+AJ244+AM244+AP244</f>
        <v>0</v>
      </c>
      <c r="G244" s="235" t="e">
        <f t="shared" ref="G244:G249" si="947">F244/E244</f>
        <v>#DIV/0!</v>
      </c>
      <c r="H244" s="234"/>
      <c r="I244" s="234"/>
      <c r="J244" s="235" t="e">
        <f t="shared" si="919"/>
        <v>#DIV/0!</v>
      </c>
      <c r="K244" s="234"/>
      <c r="L244" s="234"/>
      <c r="M244" s="235" t="e">
        <f t="shared" ref="M244:M245" si="948">L244/K244*100</f>
        <v>#DIV/0!</v>
      </c>
      <c r="N244" s="234"/>
      <c r="O244" s="234"/>
      <c r="P244" s="235" t="e">
        <f t="shared" ref="P244:P245" si="949">O244/N244*100</f>
        <v>#DIV/0!</v>
      </c>
      <c r="Q244" s="234"/>
      <c r="R244" s="234"/>
      <c r="S244" s="235" t="e">
        <f t="shared" ref="S244:S245" si="950">R244/Q244*100</f>
        <v>#DIV/0!</v>
      </c>
      <c r="T244" s="234"/>
      <c r="U244" s="234"/>
      <c r="V244" s="235" t="e">
        <f t="shared" ref="V244:V249" si="951">U244/T244*100</f>
        <v>#DIV/0!</v>
      </c>
      <c r="W244" s="234"/>
      <c r="X244" s="234"/>
      <c r="Y244" s="235" t="e">
        <f t="shared" ref="Y244:Y249" si="952">X244/W244*100</f>
        <v>#DIV/0!</v>
      </c>
      <c r="Z244" s="234"/>
      <c r="AA244" s="234"/>
      <c r="AB244" s="235" t="e">
        <f t="shared" si="921"/>
        <v>#DIV/0!</v>
      </c>
      <c r="AC244" s="234"/>
      <c r="AD244" s="234"/>
      <c r="AE244" s="235" t="e">
        <f t="shared" si="923"/>
        <v>#DIV/0!</v>
      </c>
      <c r="AF244" s="234"/>
      <c r="AG244" s="234"/>
      <c r="AH244" s="235" t="e">
        <f t="shared" ref="AH244:AH249" si="953">AG244/AF244*100</f>
        <v>#DIV/0!</v>
      </c>
      <c r="AI244" s="234"/>
      <c r="AJ244" s="234"/>
      <c r="AK244" s="226" t="e">
        <f t="shared" ref="AK244:AK249" si="954">AJ244/AI244</f>
        <v>#DIV/0!</v>
      </c>
      <c r="AL244" s="234"/>
      <c r="AM244" s="234"/>
      <c r="AN244" s="235" t="e">
        <f t="shared" si="927"/>
        <v>#DIV/0!</v>
      </c>
      <c r="AO244" s="234"/>
      <c r="AP244" s="234"/>
      <c r="AQ244" s="235" t="e">
        <f t="shared" ref="AQ244:AQ249" si="955">AP244/AO244*100</f>
        <v>#DIV/0!</v>
      </c>
      <c r="AR244" s="243"/>
    </row>
    <row r="245" spans="1:45" ht="75" customHeight="1">
      <c r="A245" s="555"/>
      <c r="B245" s="566"/>
      <c r="C245" s="566"/>
      <c r="D245" s="435" t="s">
        <v>2</v>
      </c>
      <c r="E245" s="233">
        <f t="shared" ref="E245:E249" si="956">H245+K245+N245+Q245+T245+W245+Z245+AC245+AF245+AI245+AL245+AO245</f>
        <v>0</v>
      </c>
      <c r="F245" s="233">
        <f t="shared" ref="F245:F249" si="957">I245+L245+O245+R245+U245+X245+AA245+AD245+AG245+AJ245+AM245+AP245</f>
        <v>0</v>
      </c>
      <c r="G245" s="235" t="e">
        <f t="shared" si="947"/>
        <v>#DIV/0!</v>
      </c>
      <c r="H245" s="234"/>
      <c r="I245" s="234"/>
      <c r="J245" s="235" t="e">
        <f t="shared" si="919"/>
        <v>#DIV/0!</v>
      </c>
      <c r="K245" s="234"/>
      <c r="L245" s="234"/>
      <c r="M245" s="235" t="e">
        <f t="shared" si="948"/>
        <v>#DIV/0!</v>
      </c>
      <c r="N245" s="234"/>
      <c r="O245" s="234"/>
      <c r="P245" s="235" t="e">
        <f t="shared" si="949"/>
        <v>#DIV/0!</v>
      </c>
      <c r="Q245" s="234"/>
      <c r="R245" s="234"/>
      <c r="S245" s="235" t="e">
        <f t="shared" si="950"/>
        <v>#DIV/0!</v>
      </c>
      <c r="T245" s="234"/>
      <c r="U245" s="234"/>
      <c r="V245" s="235" t="e">
        <f t="shared" si="951"/>
        <v>#DIV/0!</v>
      </c>
      <c r="W245" s="234"/>
      <c r="X245" s="234"/>
      <c r="Y245" s="235" t="e">
        <f t="shared" si="952"/>
        <v>#DIV/0!</v>
      </c>
      <c r="Z245" s="234"/>
      <c r="AA245" s="234"/>
      <c r="AB245" s="235" t="e">
        <f t="shared" si="921"/>
        <v>#DIV/0!</v>
      </c>
      <c r="AC245" s="234"/>
      <c r="AD245" s="234"/>
      <c r="AE245" s="235" t="e">
        <f t="shared" si="923"/>
        <v>#DIV/0!</v>
      </c>
      <c r="AF245" s="234"/>
      <c r="AG245" s="234"/>
      <c r="AH245" s="235" t="e">
        <f t="shared" si="953"/>
        <v>#DIV/0!</v>
      </c>
      <c r="AI245" s="234"/>
      <c r="AJ245" s="234"/>
      <c r="AK245" s="226" t="e">
        <f t="shared" si="954"/>
        <v>#DIV/0!</v>
      </c>
      <c r="AL245" s="234"/>
      <c r="AM245" s="234"/>
      <c r="AN245" s="235" t="e">
        <f t="shared" si="927"/>
        <v>#DIV/0!</v>
      </c>
      <c r="AO245" s="234"/>
      <c r="AP245" s="234"/>
      <c r="AQ245" s="235" t="e">
        <f t="shared" si="955"/>
        <v>#DIV/0!</v>
      </c>
      <c r="AR245" s="243"/>
    </row>
    <row r="246" spans="1:45" ht="70.5" customHeight="1" thickBot="1">
      <c r="A246" s="555"/>
      <c r="B246" s="566"/>
      <c r="C246" s="566"/>
      <c r="D246" s="435" t="s">
        <v>284</v>
      </c>
      <c r="E246" s="233">
        <f t="shared" si="956"/>
        <v>772.8</v>
      </c>
      <c r="F246" s="233">
        <f t="shared" si="957"/>
        <v>0</v>
      </c>
      <c r="G246" s="229">
        <f t="shared" si="947"/>
        <v>0</v>
      </c>
      <c r="H246" s="234"/>
      <c r="I246" s="234"/>
      <c r="J246" s="235" t="e">
        <f t="shared" si="919"/>
        <v>#DIV/0!</v>
      </c>
      <c r="K246" s="234"/>
      <c r="L246" s="234"/>
      <c r="M246" s="229" t="e">
        <f>L246/K246</f>
        <v>#DIV/0!</v>
      </c>
      <c r="N246" s="234">
        <v>0</v>
      </c>
      <c r="O246" s="234">
        <v>0</v>
      </c>
      <c r="P246" s="226" t="e">
        <f>O246/N246</f>
        <v>#DIV/0!</v>
      </c>
      <c r="Q246" s="234"/>
      <c r="R246" s="234"/>
      <c r="S246" s="229" t="e">
        <f>R246/Q246</f>
        <v>#DIV/0!</v>
      </c>
      <c r="T246" s="234"/>
      <c r="U246" s="234"/>
      <c r="V246" s="235" t="e">
        <f t="shared" si="951"/>
        <v>#DIV/0!</v>
      </c>
      <c r="W246" s="234">
        <v>0</v>
      </c>
      <c r="X246" s="234"/>
      <c r="Y246" s="235" t="e">
        <f t="shared" si="952"/>
        <v>#DIV/0!</v>
      </c>
      <c r="Z246" s="234">
        <v>772.8</v>
      </c>
      <c r="AA246" s="234"/>
      <c r="AB246" s="235">
        <f t="shared" si="921"/>
        <v>0</v>
      </c>
      <c r="AC246" s="234"/>
      <c r="AD246" s="234"/>
      <c r="AE246" s="235" t="e">
        <f t="shared" si="923"/>
        <v>#DIV/0!</v>
      </c>
      <c r="AF246" s="234"/>
      <c r="AG246" s="234"/>
      <c r="AH246" s="235" t="e">
        <f t="shared" si="953"/>
        <v>#DIV/0!</v>
      </c>
      <c r="AI246" s="234">
        <v>0</v>
      </c>
      <c r="AJ246" s="234">
        <v>0</v>
      </c>
      <c r="AK246" s="229" t="e">
        <f t="shared" si="954"/>
        <v>#DIV/0!</v>
      </c>
      <c r="AL246" s="234"/>
      <c r="AM246" s="234"/>
      <c r="AN246" s="235" t="e">
        <f t="shared" si="927"/>
        <v>#DIV/0!</v>
      </c>
      <c r="AO246" s="234"/>
      <c r="AP246" s="234"/>
      <c r="AQ246" s="235" t="e">
        <f t="shared" si="955"/>
        <v>#DIV/0!</v>
      </c>
      <c r="AR246" s="243"/>
    </row>
    <row r="247" spans="1:45" ht="99" customHeight="1">
      <c r="A247" s="555"/>
      <c r="B247" s="566"/>
      <c r="C247" s="566"/>
      <c r="D247" s="435" t="s">
        <v>292</v>
      </c>
      <c r="E247" s="225">
        <f t="shared" si="956"/>
        <v>0</v>
      </c>
      <c r="F247" s="225">
        <f t="shared" si="957"/>
        <v>0</v>
      </c>
      <c r="G247" s="235" t="e">
        <f t="shared" si="947"/>
        <v>#DIV/0!</v>
      </c>
      <c r="H247" s="234"/>
      <c r="I247" s="234"/>
      <c r="J247" s="235" t="e">
        <f t="shared" si="919"/>
        <v>#DIV/0!</v>
      </c>
      <c r="K247" s="234"/>
      <c r="L247" s="234"/>
      <c r="M247" s="235" t="e">
        <f t="shared" ref="M247:M249" si="958">L247/K247*100</f>
        <v>#DIV/0!</v>
      </c>
      <c r="N247" s="234"/>
      <c r="O247" s="234"/>
      <c r="P247" s="235" t="e">
        <f t="shared" ref="P247:P249" si="959">O247/N247*100</f>
        <v>#DIV/0!</v>
      </c>
      <c r="Q247" s="234"/>
      <c r="R247" s="234"/>
      <c r="S247" s="235" t="e">
        <f t="shared" ref="S247:S249" si="960">R247/Q247*100</f>
        <v>#DIV/0!</v>
      </c>
      <c r="T247" s="234"/>
      <c r="U247" s="234"/>
      <c r="V247" s="235" t="e">
        <f t="shared" si="951"/>
        <v>#DIV/0!</v>
      </c>
      <c r="W247" s="234"/>
      <c r="X247" s="234"/>
      <c r="Y247" s="235" t="e">
        <f t="shared" si="952"/>
        <v>#DIV/0!</v>
      </c>
      <c r="Z247" s="234"/>
      <c r="AA247" s="234"/>
      <c r="AB247" s="235" t="e">
        <f t="shared" si="921"/>
        <v>#DIV/0!</v>
      </c>
      <c r="AC247" s="234"/>
      <c r="AD247" s="234"/>
      <c r="AE247" s="235" t="e">
        <f t="shared" si="923"/>
        <v>#DIV/0!</v>
      </c>
      <c r="AF247" s="234"/>
      <c r="AG247" s="234"/>
      <c r="AH247" s="235" t="e">
        <f t="shared" si="953"/>
        <v>#DIV/0!</v>
      </c>
      <c r="AI247" s="234"/>
      <c r="AJ247" s="234"/>
      <c r="AK247" s="226" t="e">
        <f t="shared" si="954"/>
        <v>#DIV/0!</v>
      </c>
      <c r="AL247" s="234"/>
      <c r="AM247" s="234"/>
      <c r="AN247" s="235" t="e">
        <f t="shared" si="927"/>
        <v>#DIV/0!</v>
      </c>
      <c r="AO247" s="234"/>
      <c r="AP247" s="234"/>
      <c r="AQ247" s="235" t="e">
        <f t="shared" si="955"/>
        <v>#DIV/0!</v>
      </c>
      <c r="AR247" s="243"/>
    </row>
    <row r="248" spans="1:45" ht="93" customHeight="1">
      <c r="A248" s="555"/>
      <c r="B248" s="566"/>
      <c r="C248" s="566"/>
      <c r="D248" s="435" t="s">
        <v>285</v>
      </c>
      <c r="E248" s="233">
        <f t="shared" si="956"/>
        <v>0</v>
      </c>
      <c r="F248" s="233">
        <f t="shared" si="957"/>
        <v>0</v>
      </c>
      <c r="G248" s="235" t="e">
        <f t="shared" si="947"/>
        <v>#DIV/0!</v>
      </c>
      <c r="H248" s="234"/>
      <c r="I248" s="234"/>
      <c r="J248" s="235" t="e">
        <f t="shared" si="919"/>
        <v>#DIV/0!</v>
      </c>
      <c r="K248" s="234"/>
      <c r="L248" s="234"/>
      <c r="M248" s="235" t="e">
        <f t="shared" si="958"/>
        <v>#DIV/0!</v>
      </c>
      <c r="N248" s="234"/>
      <c r="O248" s="234"/>
      <c r="P248" s="235" t="e">
        <f t="shared" si="959"/>
        <v>#DIV/0!</v>
      </c>
      <c r="Q248" s="234"/>
      <c r="R248" s="234"/>
      <c r="S248" s="235" t="e">
        <f t="shared" si="960"/>
        <v>#DIV/0!</v>
      </c>
      <c r="T248" s="234"/>
      <c r="U248" s="234"/>
      <c r="V248" s="235" t="e">
        <f t="shared" si="951"/>
        <v>#DIV/0!</v>
      </c>
      <c r="W248" s="234"/>
      <c r="X248" s="234"/>
      <c r="Y248" s="235" t="e">
        <f t="shared" si="952"/>
        <v>#DIV/0!</v>
      </c>
      <c r="Z248" s="234"/>
      <c r="AA248" s="234"/>
      <c r="AB248" s="235" t="e">
        <f t="shared" si="921"/>
        <v>#DIV/0!</v>
      </c>
      <c r="AC248" s="234"/>
      <c r="AD248" s="234"/>
      <c r="AE248" s="235" t="e">
        <f t="shared" si="923"/>
        <v>#DIV/0!</v>
      </c>
      <c r="AF248" s="234"/>
      <c r="AG248" s="234"/>
      <c r="AH248" s="235" t="e">
        <f t="shared" si="953"/>
        <v>#DIV/0!</v>
      </c>
      <c r="AI248" s="234"/>
      <c r="AJ248" s="234"/>
      <c r="AK248" s="226" t="e">
        <f t="shared" si="954"/>
        <v>#DIV/0!</v>
      </c>
      <c r="AL248" s="234"/>
      <c r="AM248" s="234"/>
      <c r="AN248" s="235" t="e">
        <f t="shared" si="927"/>
        <v>#DIV/0!</v>
      </c>
      <c r="AO248" s="234"/>
      <c r="AP248" s="234"/>
      <c r="AQ248" s="235" t="e">
        <f t="shared" si="955"/>
        <v>#DIV/0!</v>
      </c>
      <c r="AR248" s="243"/>
    </row>
    <row r="249" spans="1:45" ht="118.5" customHeight="1" thickBot="1">
      <c r="A249" s="556"/>
      <c r="B249" s="567"/>
      <c r="C249" s="567"/>
      <c r="D249" s="437" t="s">
        <v>43</v>
      </c>
      <c r="E249" s="245">
        <f t="shared" si="956"/>
        <v>0</v>
      </c>
      <c r="F249" s="245">
        <f t="shared" si="957"/>
        <v>0</v>
      </c>
      <c r="G249" s="271" t="e">
        <f t="shared" si="947"/>
        <v>#DIV/0!</v>
      </c>
      <c r="H249" s="272"/>
      <c r="I249" s="272"/>
      <c r="J249" s="271" t="e">
        <f t="shared" si="919"/>
        <v>#DIV/0!</v>
      </c>
      <c r="K249" s="272"/>
      <c r="L249" s="272"/>
      <c r="M249" s="271" t="e">
        <f t="shared" si="958"/>
        <v>#DIV/0!</v>
      </c>
      <c r="N249" s="272"/>
      <c r="O249" s="272"/>
      <c r="P249" s="271" t="e">
        <f t="shared" si="959"/>
        <v>#DIV/0!</v>
      </c>
      <c r="Q249" s="272"/>
      <c r="R249" s="272"/>
      <c r="S249" s="271" t="e">
        <f t="shared" si="960"/>
        <v>#DIV/0!</v>
      </c>
      <c r="T249" s="272"/>
      <c r="U249" s="272"/>
      <c r="V249" s="271" t="e">
        <f t="shared" si="951"/>
        <v>#DIV/0!</v>
      </c>
      <c r="W249" s="272"/>
      <c r="X249" s="272"/>
      <c r="Y249" s="271" t="e">
        <f t="shared" si="952"/>
        <v>#DIV/0!</v>
      </c>
      <c r="Z249" s="272"/>
      <c r="AA249" s="272"/>
      <c r="AB249" s="271" t="e">
        <f t="shared" si="921"/>
        <v>#DIV/0!</v>
      </c>
      <c r="AC249" s="272"/>
      <c r="AD249" s="272"/>
      <c r="AE249" s="271" t="e">
        <f t="shared" si="923"/>
        <v>#DIV/0!</v>
      </c>
      <c r="AF249" s="272"/>
      <c r="AG249" s="272"/>
      <c r="AH249" s="271" t="e">
        <f t="shared" si="953"/>
        <v>#DIV/0!</v>
      </c>
      <c r="AI249" s="272"/>
      <c r="AJ249" s="272"/>
      <c r="AK249" s="296" t="e">
        <f t="shared" si="954"/>
        <v>#DIV/0!</v>
      </c>
      <c r="AL249" s="272"/>
      <c r="AM249" s="272"/>
      <c r="AN249" s="271" t="e">
        <f t="shared" si="927"/>
        <v>#DIV/0!</v>
      </c>
      <c r="AO249" s="272"/>
      <c r="AP249" s="272"/>
      <c r="AQ249" s="271" t="e">
        <f t="shared" si="955"/>
        <v>#DIV/0!</v>
      </c>
      <c r="AR249" s="304"/>
    </row>
    <row r="250" spans="1:45" ht="114.75" customHeight="1">
      <c r="A250" s="697" t="s">
        <v>4</v>
      </c>
      <c r="B250" s="583" t="s">
        <v>417</v>
      </c>
      <c r="C250" s="565"/>
      <c r="D250" s="249" t="s">
        <v>41</v>
      </c>
      <c r="E250" s="225">
        <f>H250+K250+N250+Q250+T250+W250+Z250+AC250+AF250+AI250+AL250+AO250</f>
        <v>1000</v>
      </c>
      <c r="F250" s="225">
        <f>I250+L250+O250+R250+U250+X250+AA250+AD250+AG250+AJ250+AM250+AP250</f>
        <v>0</v>
      </c>
      <c r="G250" s="230">
        <f>F250/E250</f>
        <v>0</v>
      </c>
      <c r="H250" s="225">
        <f>H251+H252+H253+H254+H255+H256</f>
        <v>0</v>
      </c>
      <c r="I250" s="225">
        <f>I251+I252+I253+I254+I255+I256</f>
        <v>0</v>
      </c>
      <c r="J250" s="228" t="e">
        <f t="shared" si="803"/>
        <v>#DIV/0!</v>
      </c>
      <c r="K250" s="225">
        <f>K251+K252+K253+K254+K255+K256</f>
        <v>0</v>
      </c>
      <c r="L250" s="225">
        <f>L251+L252+L253+L254+L255+L256</f>
        <v>0</v>
      </c>
      <c r="M250" s="228" t="e">
        <f>L250/K250*100</f>
        <v>#DIV/0!</v>
      </c>
      <c r="N250" s="225">
        <f>N251+N252+N253+N254+N255+N256</f>
        <v>0</v>
      </c>
      <c r="O250" s="225">
        <f>O251+O252+O253+O254+O255+O256</f>
        <v>0</v>
      </c>
      <c r="P250" s="228" t="e">
        <f>O250/N250*100</f>
        <v>#DIV/0!</v>
      </c>
      <c r="Q250" s="225">
        <f>Q251+Q252+Q253+Q254+Q255+Q256</f>
        <v>0</v>
      </c>
      <c r="R250" s="225">
        <f>R251+R252+R253+R254+R255+R256</f>
        <v>0</v>
      </c>
      <c r="S250" s="228" t="e">
        <f>R250/Q250*100</f>
        <v>#DIV/0!</v>
      </c>
      <c r="T250" s="225">
        <f>T251+T252+T253+T254+T255+T256</f>
        <v>0</v>
      </c>
      <c r="U250" s="225">
        <f>U251+U252+U253+U254+U255+U256</f>
        <v>0</v>
      </c>
      <c r="V250" s="228" t="e">
        <f>U250/T250*100</f>
        <v>#DIV/0!</v>
      </c>
      <c r="W250" s="225">
        <f>W251+W252+W253+W254+W255+W256</f>
        <v>0</v>
      </c>
      <c r="X250" s="225">
        <f>X251+X252+X253+X254+X255+X256</f>
        <v>0</v>
      </c>
      <c r="Y250" s="228" t="e">
        <f>X250/W250*100</f>
        <v>#DIV/0!</v>
      </c>
      <c r="Z250" s="225">
        <f t="shared" ref="Z250" si="961">Z251+Z252+Z253+Z254+Z255+Z256</f>
        <v>0</v>
      </c>
      <c r="AA250" s="225">
        <f t="shared" ref="AA250" si="962">AA251+AA252+AA253+AA254+AA255+AA256</f>
        <v>0</v>
      </c>
      <c r="AB250" s="228" t="e">
        <f t="shared" si="844"/>
        <v>#DIV/0!</v>
      </c>
      <c r="AC250" s="225">
        <f t="shared" ref="AC250" si="963">AC251+AC252+AC253+AC254+AC255+AC256</f>
        <v>1000</v>
      </c>
      <c r="AD250" s="225">
        <f t="shared" ref="AD250" si="964">AD251+AD252+AD253+AD254+AD255+AD256</f>
        <v>0</v>
      </c>
      <c r="AE250" s="263">
        <f t="shared" ref="AE250" si="965">AD250/AC250</f>
        <v>0</v>
      </c>
      <c r="AF250" s="225">
        <f t="shared" ref="AF250" si="966">AF251+AF252+AF253+AF254+AF255+AF256</f>
        <v>0</v>
      </c>
      <c r="AG250" s="225">
        <f t="shared" ref="AG250" si="967">AG251+AG252+AG253+AG254+AG255+AG256</f>
        <v>0</v>
      </c>
      <c r="AH250" s="228" t="e">
        <f t="shared" si="868"/>
        <v>#DIV/0!</v>
      </c>
      <c r="AI250" s="225">
        <f t="shared" ref="AI250" si="968">AI251+AI252+AI253+AI254+AI255+AI256</f>
        <v>0</v>
      </c>
      <c r="AJ250" s="225">
        <f t="shared" ref="AJ250" si="969">AJ251+AJ252+AJ253+AJ254+AJ255+AJ256</f>
        <v>0</v>
      </c>
      <c r="AK250" s="230" t="e">
        <f>AJ250/AI250</f>
        <v>#DIV/0!</v>
      </c>
      <c r="AL250" s="225">
        <f t="shared" ref="AL250" si="970">AL251+AL252+AL253+AL254+AL255+AL256</f>
        <v>0</v>
      </c>
      <c r="AM250" s="225">
        <f t="shared" ref="AM250" si="971">AM251+AM252+AM253+AM254+AM255+AM256</f>
        <v>0</v>
      </c>
      <c r="AN250" s="228" t="e">
        <f t="shared" si="873"/>
        <v>#DIV/0!</v>
      </c>
      <c r="AO250" s="225">
        <f>AO251+AO252+AO253+AO254+AO255+AO256</f>
        <v>0</v>
      </c>
      <c r="AP250" s="225">
        <f>AP251+AP252+AP253+AP254+AP255+AP256</f>
        <v>0</v>
      </c>
      <c r="AQ250" s="228" t="e">
        <f>AP250/AO250*100</f>
        <v>#DIV/0!</v>
      </c>
      <c r="AR250" s="273"/>
      <c r="AS250" s="167"/>
    </row>
    <row r="251" spans="1:45" ht="114.75" customHeight="1">
      <c r="A251" s="698"/>
      <c r="B251" s="584"/>
      <c r="C251" s="566"/>
      <c r="D251" s="264" t="s">
        <v>37</v>
      </c>
      <c r="E251" s="233">
        <f>H251+K251+N251+Q251+T251+W251+Z251+AC251+AF251+AI251+AL251+AO251</f>
        <v>0</v>
      </c>
      <c r="F251" s="233">
        <f>I251+L251+O251+R251+U251+X251+AA251+AD251+AG251+AJ251+AM251+AP251</f>
        <v>0</v>
      </c>
      <c r="G251" s="235" t="e">
        <f t="shared" si="892"/>
        <v>#DIV/0!</v>
      </c>
      <c r="H251" s="234">
        <f>H258</f>
        <v>0</v>
      </c>
      <c r="I251" s="234">
        <f>I258</f>
        <v>0</v>
      </c>
      <c r="J251" s="235" t="e">
        <f t="shared" si="803"/>
        <v>#DIV/0!</v>
      </c>
      <c r="K251" s="234">
        <f>K258</f>
        <v>0</v>
      </c>
      <c r="L251" s="234">
        <f>L258</f>
        <v>0</v>
      </c>
      <c r="M251" s="235" t="e">
        <f t="shared" ref="M251:M256" si="972">L251/K251*100</f>
        <v>#DIV/0!</v>
      </c>
      <c r="N251" s="234">
        <f>N258</f>
        <v>0</v>
      </c>
      <c r="O251" s="234">
        <f>O258</f>
        <v>0</v>
      </c>
      <c r="P251" s="235" t="e">
        <f t="shared" ref="P251:P256" si="973">O251/N251*100</f>
        <v>#DIV/0!</v>
      </c>
      <c r="Q251" s="234">
        <f>Q258</f>
        <v>0</v>
      </c>
      <c r="R251" s="234">
        <f>R258</f>
        <v>0</v>
      </c>
      <c r="S251" s="235" t="e">
        <f t="shared" ref="S251:S256" si="974">R251/Q251*100</f>
        <v>#DIV/0!</v>
      </c>
      <c r="T251" s="234">
        <f>T258</f>
        <v>0</v>
      </c>
      <c r="U251" s="234">
        <f>U258</f>
        <v>0</v>
      </c>
      <c r="V251" s="235" t="e">
        <f t="shared" ref="V251:V256" si="975">U251/T251*100</f>
        <v>#DIV/0!</v>
      </c>
      <c r="W251" s="234">
        <f>W258</f>
        <v>0</v>
      </c>
      <c r="X251" s="234">
        <f>X258</f>
        <v>0</v>
      </c>
      <c r="Y251" s="235" t="e">
        <f t="shared" ref="Y251:Y256" si="976">X251/W251*100</f>
        <v>#DIV/0!</v>
      </c>
      <c r="Z251" s="234">
        <f>Z258</f>
        <v>0</v>
      </c>
      <c r="AA251" s="234">
        <f>AA258</f>
        <v>0</v>
      </c>
      <c r="AB251" s="235" t="e">
        <f t="shared" si="844"/>
        <v>#DIV/0!</v>
      </c>
      <c r="AC251" s="234">
        <f>AC258</f>
        <v>0</v>
      </c>
      <c r="AD251" s="234">
        <f>AD258</f>
        <v>0</v>
      </c>
      <c r="AE251" s="235" t="e">
        <f t="shared" si="865"/>
        <v>#DIV/0!</v>
      </c>
      <c r="AF251" s="234">
        <f>AF258</f>
        <v>0</v>
      </c>
      <c r="AG251" s="234">
        <f>AG258</f>
        <v>0</v>
      </c>
      <c r="AH251" s="235" t="e">
        <f t="shared" si="868"/>
        <v>#DIV/0!</v>
      </c>
      <c r="AI251" s="234">
        <f>AI258</f>
        <v>0</v>
      </c>
      <c r="AJ251" s="234">
        <f>AJ258</f>
        <v>0</v>
      </c>
      <c r="AK251" s="226" t="e">
        <f t="shared" ref="AK251:AK256" si="977">AJ251/AI251</f>
        <v>#DIV/0!</v>
      </c>
      <c r="AL251" s="234">
        <f>AL258</f>
        <v>0</v>
      </c>
      <c r="AM251" s="234">
        <f>AM258</f>
        <v>0</v>
      </c>
      <c r="AN251" s="235" t="e">
        <f t="shared" si="873"/>
        <v>#DIV/0!</v>
      </c>
      <c r="AO251" s="234">
        <f>AO258</f>
        <v>0</v>
      </c>
      <c r="AP251" s="234">
        <f>AP258</f>
        <v>0</v>
      </c>
      <c r="AQ251" s="235" t="e">
        <f t="shared" ref="AQ251:AQ256" si="978">AP251/AO251*100</f>
        <v>#DIV/0!</v>
      </c>
      <c r="AR251" s="243"/>
      <c r="AS251" s="168"/>
    </row>
    <row r="252" spans="1:45" ht="114.75" customHeight="1">
      <c r="A252" s="698"/>
      <c r="B252" s="584"/>
      <c r="C252" s="566"/>
      <c r="D252" s="232" t="s">
        <v>2</v>
      </c>
      <c r="E252" s="233">
        <f t="shared" ref="E252:E256" si="979">H252+K252+N252+Q252+T252+W252+Z252+AC252+AF252+AI252+AL252+AO252</f>
        <v>0</v>
      </c>
      <c r="F252" s="233">
        <f t="shared" ref="F252:F256" si="980">I252+L252+O252+R252+U252+X252+AA252+AD252+AG252+AJ252+AM252+AP252</f>
        <v>0</v>
      </c>
      <c r="G252" s="235" t="e">
        <f t="shared" si="892"/>
        <v>#DIV/0!</v>
      </c>
      <c r="H252" s="234">
        <f t="shared" ref="H252:I256" si="981">H259</f>
        <v>0</v>
      </c>
      <c r="I252" s="234">
        <f t="shared" si="981"/>
        <v>0</v>
      </c>
      <c r="J252" s="235" t="e">
        <f t="shared" si="803"/>
        <v>#DIV/0!</v>
      </c>
      <c r="K252" s="234">
        <f t="shared" ref="K252:L252" si="982">K259</f>
        <v>0</v>
      </c>
      <c r="L252" s="234">
        <f t="shared" si="982"/>
        <v>0</v>
      </c>
      <c r="M252" s="235" t="e">
        <f t="shared" si="972"/>
        <v>#DIV/0!</v>
      </c>
      <c r="N252" s="234">
        <f t="shared" ref="N252:O252" si="983">N259</f>
        <v>0</v>
      </c>
      <c r="O252" s="234">
        <f t="shared" si="983"/>
        <v>0</v>
      </c>
      <c r="P252" s="235" t="e">
        <f t="shared" si="973"/>
        <v>#DIV/0!</v>
      </c>
      <c r="Q252" s="234">
        <f t="shared" ref="Q252:R252" si="984">Q259</f>
        <v>0</v>
      </c>
      <c r="R252" s="234">
        <f t="shared" si="984"/>
        <v>0</v>
      </c>
      <c r="S252" s="235" t="e">
        <f t="shared" si="974"/>
        <v>#DIV/0!</v>
      </c>
      <c r="T252" s="234">
        <f t="shared" ref="T252:U252" si="985">T259</f>
        <v>0</v>
      </c>
      <c r="U252" s="234">
        <f t="shared" si="985"/>
        <v>0</v>
      </c>
      <c r="V252" s="235" t="e">
        <f t="shared" si="975"/>
        <v>#DIV/0!</v>
      </c>
      <c r="W252" s="234">
        <f t="shared" ref="W252:X252" si="986">W259</f>
        <v>0</v>
      </c>
      <c r="X252" s="234">
        <f t="shared" si="986"/>
        <v>0</v>
      </c>
      <c r="Y252" s="235" t="e">
        <f t="shared" si="976"/>
        <v>#DIV/0!</v>
      </c>
      <c r="Z252" s="234">
        <f t="shared" ref="Z252:AA252" si="987">Z259</f>
        <v>0</v>
      </c>
      <c r="AA252" s="234">
        <f t="shared" si="987"/>
        <v>0</v>
      </c>
      <c r="AB252" s="235" t="e">
        <f t="shared" si="844"/>
        <v>#DIV/0!</v>
      </c>
      <c r="AC252" s="234">
        <f t="shared" ref="AC252:AD252" si="988">AC259</f>
        <v>0</v>
      </c>
      <c r="AD252" s="234">
        <f t="shared" si="988"/>
        <v>0</v>
      </c>
      <c r="AE252" s="235" t="e">
        <f t="shared" si="865"/>
        <v>#DIV/0!</v>
      </c>
      <c r="AF252" s="234">
        <f t="shared" ref="AF252:AG252" si="989">AF259</f>
        <v>0</v>
      </c>
      <c r="AG252" s="234">
        <f t="shared" si="989"/>
        <v>0</v>
      </c>
      <c r="AH252" s="235" t="e">
        <f t="shared" si="868"/>
        <v>#DIV/0!</v>
      </c>
      <c r="AI252" s="234">
        <f t="shared" ref="AI252:AJ252" si="990">AI259</f>
        <v>0</v>
      </c>
      <c r="AJ252" s="234">
        <f t="shared" si="990"/>
        <v>0</v>
      </c>
      <c r="AK252" s="226" t="e">
        <f t="shared" si="977"/>
        <v>#DIV/0!</v>
      </c>
      <c r="AL252" s="234">
        <f t="shared" ref="AL252:AM252" si="991">AL259</f>
        <v>0</v>
      </c>
      <c r="AM252" s="234">
        <f t="shared" si="991"/>
        <v>0</v>
      </c>
      <c r="AN252" s="235" t="e">
        <f t="shared" si="873"/>
        <v>#DIV/0!</v>
      </c>
      <c r="AO252" s="234">
        <f t="shared" ref="AO252:AP252" si="992">AO259</f>
        <v>0</v>
      </c>
      <c r="AP252" s="234">
        <f t="shared" si="992"/>
        <v>0</v>
      </c>
      <c r="AQ252" s="235" t="e">
        <f t="shared" si="978"/>
        <v>#DIV/0!</v>
      </c>
      <c r="AR252" s="243"/>
      <c r="AS252" s="168"/>
    </row>
    <row r="253" spans="1:45" ht="114.75" customHeight="1" thickBot="1">
      <c r="A253" s="698"/>
      <c r="B253" s="584"/>
      <c r="C253" s="566"/>
      <c r="D253" s="232" t="s">
        <v>284</v>
      </c>
      <c r="E253" s="233">
        <f t="shared" si="979"/>
        <v>1000</v>
      </c>
      <c r="F253" s="233">
        <f t="shared" si="980"/>
        <v>0</v>
      </c>
      <c r="G253" s="229">
        <f t="shared" si="892"/>
        <v>0</v>
      </c>
      <c r="H253" s="234">
        <f t="shared" si="981"/>
        <v>0</v>
      </c>
      <c r="I253" s="234">
        <f t="shared" si="981"/>
        <v>0</v>
      </c>
      <c r="J253" s="235" t="e">
        <f t="shared" ref="J253:J263" si="993">I253/H253*100</f>
        <v>#DIV/0!</v>
      </c>
      <c r="K253" s="234">
        <f t="shared" ref="K253:L253" si="994">K260</f>
        <v>0</v>
      </c>
      <c r="L253" s="234">
        <f t="shared" si="994"/>
        <v>0</v>
      </c>
      <c r="M253" s="235" t="e">
        <f t="shared" si="972"/>
        <v>#DIV/0!</v>
      </c>
      <c r="N253" s="234">
        <f t="shared" ref="N253:O253" si="995">N260</f>
        <v>0</v>
      </c>
      <c r="O253" s="234">
        <f t="shared" si="995"/>
        <v>0</v>
      </c>
      <c r="P253" s="235" t="e">
        <f t="shared" si="973"/>
        <v>#DIV/0!</v>
      </c>
      <c r="Q253" s="234">
        <f t="shared" ref="Q253:R253" si="996">Q260</f>
        <v>0</v>
      </c>
      <c r="R253" s="234">
        <f t="shared" si="996"/>
        <v>0</v>
      </c>
      <c r="S253" s="235" t="e">
        <f t="shared" si="974"/>
        <v>#DIV/0!</v>
      </c>
      <c r="T253" s="234">
        <f t="shared" ref="T253:U253" si="997">T260</f>
        <v>0</v>
      </c>
      <c r="U253" s="234">
        <f t="shared" si="997"/>
        <v>0</v>
      </c>
      <c r="V253" s="235" t="e">
        <f t="shared" si="975"/>
        <v>#DIV/0!</v>
      </c>
      <c r="W253" s="234">
        <f t="shared" ref="W253:X253" si="998">W260</f>
        <v>0</v>
      </c>
      <c r="X253" s="234">
        <f t="shared" si="998"/>
        <v>0</v>
      </c>
      <c r="Y253" s="235" t="e">
        <f t="shared" si="976"/>
        <v>#DIV/0!</v>
      </c>
      <c r="Z253" s="234">
        <f t="shared" ref="Z253:AA253" si="999">Z260</f>
        <v>0</v>
      </c>
      <c r="AA253" s="234">
        <f t="shared" si="999"/>
        <v>0</v>
      </c>
      <c r="AB253" s="235" t="e">
        <f t="shared" si="844"/>
        <v>#DIV/0!</v>
      </c>
      <c r="AC253" s="234">
        <f t="shared" ref="AC253:AD253" si="1000">AC260</f>
        <v>1000</v>
      </c>
      <c r="AD253" s="234">
        <f t="shared" si="1000"/>
        <v>0</v>
      </c>
      <c r="AE253" s="263">
        <f t="shared" ref="AE253" si="1001">AD253/AC253</f>
        <v>0</v>
      </c>
      <c r="AF253" s="234">
        <f t="shared" ref="AF253:AG253" si="1002">AF260</f>
        <v>0</v>
      </c>
      <c r="AG253" s="234">
        <f t="shared" si="1002"/>
        <v>0</v>
      </c>
      <c r="AH253" s="235" t="e">
        <f t="shared" si="868"/>
        <v>#DIV/0!</v>
      </c>
      <c r="AI253" s="234">
        <f t="shared" ref="AI253:AJ253" si="1003">AI260</f>
        <v>0</v>
      </c>
      <c r="AJ253" s="234">
        <f t="shared" si="1003"/>
        <v>0</v>
      </c>
      <c r="AK253" s="229" t="e">
        <f t="shared" si="977"/>
        <v>#DIV/0!</v>
      </c>
      <c r="AL253" s="234">
        <f t="shared" ref="AL253:AM253" si="1004">AL260</f>
        <v>0</v>
      </c>
      <c r="AM253" s="234">
        <f t="shared" si="1004"/>
        <v>0</v>
      </c>
      <c r="AN253" s="235" t="e">
        <f t="shared" si="873"/>
        <v>#DIV/0!</v>
      </c>
      <c r="AO253" s="234">
        <f t="shared" ref="AO253:AP253" si="1005">AO260</f>
        <v>0</v>
      </c>
      <c r="AP253" s="234">
        <f t="shared" si="1005"/>
        <v>0</v>
      </c>
      <c r="AQ253" s="235" t="e">
        <f t="shared" si="978"/>
        <v>#DIV/0!</v>
      </c>
      <c r="AR253" s="243"/>
      <c r="AS253" s="168"/>
    </row>
    <row r="254" spans="1:45" ht="114.75" customHeight="1">
      <c r="A254" s="698"/>
      <c r="B254" s="584"/>
      <c r="C254" s="566"/>
      <c r="D254" s="232" t="s">
        <v>292</v>
      </c>
      <c r="E254" s="225">
        <f t="shared" si="979"/>
        <v>0</v>
      </c>
      <c r="F254" s="225">
        <f t="shared" si="980"/>
        <v>0</v>
      </c>
      <c r="G254" s="235" t="e">
        <f t="shared" si="892"/>
        <v>#DIV/0!</v>
      </c>
      <c r="H254" s="234">
        <f t="shared" si="981"/>
        <v>0</v>
      </c>
      <c r="I254" s="234">
        <f t="shared" si="981"/>
        <v>0</v>
      </c>
      <c r="J254" s="235" t="e">
        <f t="shared" si="993"/>
        <v>#DIV/0!</v>
      </c>
      <c r="K254" s="234">
        <f t="shared" ref="K254:L254" si="1006">K261</f>
        <v>0</v>
      </c>
      <c r="L254" s="234">
        <f t="shared" si="1006"/>
        <v>0</v>
      </c>
      <c r="M254" s="235" t="e">
        <f t="shared" si="972"/>
        <v>#DIV/0!</v>
      </c>
      <c r="N254" s="234">
        <f t="shared" ref="N254:O254" si="1007">N261</f>
        <v>0</v>
      </c>
      <c r="O254" s="234">
        <f t="shared" si="1007"/>
        <v>0</v>
      </c>
      <c r="P254" s="235" t="e">
        <f t="shared" si="973"/>
        <v>#DIV/0!</v>
      </c>
      <c r="Q254" s="234">
        <f t="shared" ref="Q254:R254" si="1008">Q261</f>
        <v>0</v>
      </c>
      <c r="R254" s="234">
        <f t="shared" si="1008"/>
        <v>0</v>
      </c>
      <c r="S254" s="235" t="e">
        <f t="shared" si="974"/>
        <v>#DIV/0!</v>
      </c>
      <c r="T254" s="234">
        <f t="shared" ref="T254:U254" si="1009">T261</f>
        <v>0</v>
      </c>
      <c r="U254" s="234">
        <f t="shared" si="1009"/>
        <v>0</v>
      </c>
      <c r="V254" s="235" t="e">
        <f t="shared" si="975"/>
        <v>#DIV/0!</v>
      </c>
      <c r="W254" s="234">
        <f t="shared" ref="W254:X254" si="1010">W261</f>
        <v>0</v>
      </c>
      <c r="X254" s="234">
        <f t="shared" si="1010"/>
        <v>0</v>
      </c>
      <c r="Y254" s="235" t="e">
        <f t="shared" si="976"/>
        <v>#DIV/0!</v>
      </c>
      <c r="Z254" s="234">
        <f t="shared" ref="Z254:AA254" si="1011">Z261</f>
        <v>0</v>
      </c>
      <c r="AA254" s="234">
        <f t="shared" si="1011"/>
        <v>0</v>
      </c>
      <c r="AB254" s="235" t="e">
        <f t="shared" si="844"/>
        <v>#DIV/0!</v>
      </c>
      <c r="AC254" s="234">
        <f t="shared" ref="AC254:AD254" si="1012">AC261</f>
        <v>0</v>
      </c>
      <c r="AD254" s="234">
        <f t="shared" si="1012"/>
        <v>0</v>
      </c>
      <c r="AE254" s="235" t="e">
        <f t="shared" si="865"/>
        <v>#DIV/0!</v>
      </c>
      <c r="AF254" s="234">
        <f t="shared" ref="AF254:AG254" si="1013">AF261</f>
        <v>0</v>
      </c>
      <c r="AG254" s="234">
        <f t="shared" si="1013"/>
        <v>0</v>
      </c>
      <c r="AH254" s="235" t="e">
        <f t="shared" si="868"/>
        <v>#DIV/0!</v>
      </c>
      <c r="AI254" s="234">
        <f t="shared" ref="AI254:AJ254" si="1014">AI261</f>
        <v>0</v>
      </c>
      <c r="AJ254" s="234">
        <f t="shared" si="1014"/>
        <v>0</v>
      </c>
      <c r="AK254" s="226" t="e">
        <f t="shared" si="977"/>
        <v>#DIV/0!</v>
      </c>
      <c r="AL254" s="234">
        <f t="shared" ref="AL254:AM254" si="1015">AL261</f>
        <v>0</v>
      </c>
      <c r="AM254" s="234">
        <f t="shared" si="1015"/>
        <v>0</v>
      </c>
      <c r="AN254" s="235" t="e">
        <f t="shared" si="873"/>
        <v>#DIV/0!</v>
      </c>
      <c r="AO254" s="234">
        <f t="shared" ref="AO254:AP254" si="1016">AO261</f>
        <v>0</v>
      </c>
      <c r="AP254" s="234">
        <f t="shared" si="1016"/>
        <v>0</v>
      </c>
      <c r="AQ254" s="235" t="e">
        <f t="shared" si="978"/>
        <v>#DIV/0!</v>
      </c>
      <c r="AR254" s="243"/>
      <c r="AS254" s="168"/>
    </row>
    <row r="255" spans="1:45" ht="114.75" customHeight="1">
      <c r="A255" s="698"/>
      <c r="B255" s="584"/>
      <c r="C255" s="566"/>
      <c r="D255" s="232" t="s">
        <v>285</v>
      </c>
      <c r="E255" s="233">
        <f t="shared" si="979"/>
        <v>0</v>
      </c>
      <c r="F255" s="233">
        <f t="shared" si="980"/>
        <v>0</v>
      </c>
      <c r="G255" s="235" t="e">
        <f t="shared" si="892"/>
        <v>#DIV/0!</v>
      </c>
      <c r="H255" s="234">
        <f t="shared" si="981"/>
        <v>0</v>
      </c>
      <c r="I255" s="234">
        <f t="shared" si="981"/>
        <v>0</v>
      </c>
      <c r="J255" s="235" t="e">
        <f t="shared" si="993"/>
        <v>#DIV/0!</v>
      </c>
      <c r="K255" s="234">
        <f t="shared" ref="K255:L255" si="1017">K262</f>
        <v>0</v>
      </c>
      <c r="L255" s="234">
        <f t="shared" si="1017"/>
        <v>0</v>
      </c>
      <c r="M255" s="235" t="e">
        <f t="shared" si="972"/>
        <v>#DIV/0!</v>
      </c>
      <c r="N255" s="234">
        <f t="shared" ref="N255:O255" si="1018">N262</f>
        <v>0</v>
      </c>
      <c r="O255" s="234">
        <f t="shared" si="1018"/>
        <v>0</v>
      </c>
      <c r="P255" s="235" t="e">
        <f t="shared" si="973"/>
        <v>#DIV/0!</v>
      </c>
      <c r="Q255" s="234">
        <f t="shared" ref="Q255:R255" si="1019">Q262</f>
        <v>0</v>
      </c>
      <c r="R255" s="234">
        <f t="shared" si="1019"/>
        <v>0</v>
      </c>
      <c r="S255" s="235" t="e">
        <f t="shared" si="974"/>
        <v>#DIV/0!</v>
      </c>
      <c r="T255" s="234">
        <f t="shared" ref="T255:U255" si="1020">T262</f>
        <v>0</v>
      </c>
      <c r="U255" s="234">
        <f t="shared" si="1020"/>
        <v>0</v>
      </c>
      <c r="V255" s="235" t="e">
        <f t="shared" si="975"/>
        <v>#DIV/0!</v>
      </c>
      <c r="W255" s="234">
        <f t="shared" ref="W255:X255" si="1021">W262</f>
        <v>0</v>
      </c>
      <c r="X255" s="234">
        <f t="shared" si="1021"/>
        <v>0</v>
      </c>
      <c r="Y255" s="235" t="e">
        <f t="shared" si="976"/>
        <v>#DIV/0!</v>
      </c>
      <c r="Z255" s="234">
        <f t="shared" ref="Z255:AA255" si="1022">Z262</f>
        <v>0</v>
      </c>
      <c r="AA255" s="234">
        <f t="shared" si="1022"/>
        <v>0</v>
      </c>
      <c r="AB255" s="235" t="e">
        <f t="shared" si="844"/>
        <v>#DIV/0!</v>
      </c>
      <c r="AC255" s="234">
        <f t="shared" ref="AC255:AD255" si="1023">AC262</f>
        <v>0</v>
      </c>
      <c r="AD255" s="234">
        <f t="shared" si="1023"/>
        <v>0</v>
      </c>
      <c r="AE255" s="235" t="e">
        <f t="shared" si="865"/>
        <v>#DIV/0!</v>
      </c>
      <c r="AF255" s="234">
        <f t="shared" ref="AF255:AG255" si="1024">AF262</f>
        <v>0</v>
      </c>
      <c r="AG255" s="234">
        <f t="shared" si="1024"/>
        <v>0</v>
      </c>
      <c r="AH255" s="235" t="e">
        <f t="shared" si="868"/>
        <v>#DIV/0!</v>
      </c>
      <c r="AI255" s="234">
        <f t="shared" ref="AI255:AJ255" si="1025">AI262</f>
        <v>0</v>
      </c>
      <c r="AJ255" s="234">
        <f t="shared" si="1025"/>
        <v>0</v>
      </c>
      <c r="AK255" s="226" t="e">
        <f t="shared" si="977"/>
        <v>#DIV/0!</v>
      </c>
      <c r="AL255" s="234">
        <f t="shared" ref="AL255:AM255" si="1026">AL262</f>
        <v>0</v>
      </c>
      <c r="AM255" s="234">
        <f t="shared" si="1026"/>
        <v>0</v>
      </c>
      <c r="AN255" s="235" t="e">
        <f t="shared" si="873"/>
        <v>#DIV/0!</v>
      </c>
      <c r="AO255" s="234">
        <f t="shared" ref="AO255:AP255" si="1027">AO262</f>
        <v>0</v>
      </c>
      <c r="AP255" s="234">
        <f t="shared" si="1027"/>
        <v>0</v>
      </c>
      <c r="AQ255" s="235" t="e">
        <f t="shared" si="978"/>
        <v>#DIV/0!</v>
      </c>
      <c r="AR255" s="243"/>
      <c r="AS255" s="168"/>
    </row>
    <row r="256" spans="1:45" ht="114.75" customHeight="1" thickBot="1">
      <c r="A256" s="699"/>
      <c r="B256" s="585"/>
      <c r="C256" s="567"/>
      <c r="D256" s="268" t="s">
        <v>43</v>
      </c>
      <c r="E256" s="245">
        <f t="shared" si="979"/>
        <v>0</v>
      </c>
      <c r="F256" s="245">
        <f t="shared" si="980"/>
        <v>0</v>
      </c>
      <c r="G256" s="271" t="e">
        <f t="shared" si="892"/>
        <v>#DIV/0!</v>
      </c>
      <c r="H256" s="272">
        <f t="shared" si="981"/>
        <v>0</v>
      </c>
      <c r="I256" s="272">
        <f t="shared" si="981"/>
        <v>0</v>
      </c>
      <c r="J256" s="271" t="e">
        <f t="shared" si="993"/>
        <v>#DIV/0!</v>
      </c>
      <c r="K256" s="272">
        <f t="shared" ref="K256:L256" si="1028">K263</f>
        <v>0</v>
      </c>
      <c r="L256" s="272">
        <f t="shared" si="1028"/>
        <v>0</v>
      </c>
      <c r="M256" s="271" t="e">
        <f t="shared" si="972"/>
        <v>#DIV/0!</v>
      </c>
      <c r="N256" s="272">
        <f t="shared" ref="N256:O256" si="1029">N263</f>
        <v>0</v>
      </c>
      <c r="O256" s="272">
        <f t="shared" si="1029"/>
        <v>0</v>
      </c>
      <c r="P256" s="271" t="e">
        <f t="shared" si="973"/>
        <v>#DIV/0!</v>
      </c>
      <c r="Q256" s="272">
        <f t="shared" ref="Q256:R256" si="1030">Q263</f>
        <v>0</v>
      </c>
      <c r="R256" s="272">
        <f t="shared" si="1030"/>
        <v>0</v>
      </c>
      <c r="S256" s="271" t="e">
        <f t="shared" si="974"/>
        <v>#DIV/0!</v>
      </c>
      <c r="T256" s="272">
        <f t="shared" ref="T256:U256" si="1031">T263</f>
        <v>0</v>
      </c>
      <c r="U256" s="272">
        <f t="shared" si="1031"/>
        <v>0</v>
      </c>
      <c r="V256" s="271" t="e">
        <f t="shared" si="975"/>
        <v>#DIV/0!</v>
      </c>
      <c r="W256" s="272">
        <f t="shared" ref="W256:X256" si="1032">W263</f>
        <v>0</v>
      </c>
      <c r="X256" s="272">
        <f t="shared" si="1032"/>
        <v>0</v>
      </c>
      <c r="Y256" s="271" t="e">
        <f t="shared" si="976"/>
        <v>#DIV/0!</v>
      </c>
      <c r="Z256" s="272">
        <f t="shared" ref="Z256:AA256" si="1033">Z263</f>
        <v>0</v>
      </c>
      <c r="AA256" s="272">
        <f t="shared" si="1033"/>
        <v>0</v>
      </c>
      <c r="AB256" s="271" t="e">
        <f t="shared" si="844"/>
        <v>#DIV/0!</v>
      </c>
      <c r="AC256" s="272">
        <f t="shared" ref="AC256:AD256" si="1034">AC263</f>
        <v>0</v>
      </c>
      <c r="AD256" s="272">
        <f t="shared" si="1034"/>
        <v>0</v>
      </c>
      <c r="AE256" s="271" t="e">
        <f t="shared" si="865"/>
        <v>#DIV/0!</v>
      </c>
      <c r="AF256" s="272">
        <f t="shared" ref="AF256:AG256" si="1035">AF263</f>
        <v>0</v>
      </c>
      <c r="AG256" s="272">
        <f t="shared" si="1035"/>
        <v>0</v>
      </c>
      <c r="AH256" s="271" t="e">
        <f t="shared" si="868"/>
        <v>#DIV/0!</v>
      </c>
      <c r="AI256" s="272">
        <f t="shared" ref="AI256:AJ256" si="1036">AI263</f>
        <v>0</v>
      </c>
      <c r="AJ256" s="272">
        <f t="shared" si="1036"/>
        <v>0</v>
      </c>
      <c r="AK256" s="296" t="e">
        <f t="shared" si="977"/>
        <v>#DIV/0!</v>
      </c>
      <c r="AL256" s="272">
        <f t="shared" ref="AL256:AM256" si="1037">AL263</f>
        <v>0</v>
      </c>
      <c r="AM256" s="272">
        <f t="shared" si="1037"/>
        <v>0</v>
      </c>
      <c r="AN256" s="271" t="e">
        <f t="shared" si="873"/>
        <v>#DIV/0!</v>
      </c>
      <c r="AO256" s="272">
        <f t="shared" ref="AO256:AP256" si="1038">AO263</f>
        <v>0</v>
      </c>
      <c r="AP256" s="272">
        <f t="shared" si="1038"/>
        <v>0</v>
      </c>
      <c r="AQ256" s="271" t="e">
        <f t="shared" si="978"/>
        <v>#DIV/0!</v>
      </c>
      <c r="AR256" s="248"/>
      <c r="AS256" s="169"/>
    </row>
    <row r="257" spans="1:45" ht="114.75" customHeight="1">
      <c r="A257" s="554" t="s">
        <v>324</v>
      </c>
      <c r="B257" s="565" t="s">
        <v>445</v>
      </c>
      <c r="C257" s="565"/>
      <c r="D257" s="249" t="s">
        <v>41</v>
      </c>
      <c r="E257" s="274">
        <f>H257+K257+N257+Q257+T257+W257+Z257+AC257+AF257+AI257+AL257+AO257</f>
        <v>1000</v>
      </c>
      <c r="F257" s="274">
        <f>I257+L257+O257+R257+U257+X257+AA257+AD257+AG257+AJ257+AM257+AP257</f>
        <v>0</v>
      </c>
      <c r="G257" s="262">
        <f>F257/E257</f>
        <v>0</v>
      </c>
      <c r="H257" s="274">
        <f>H258+H259+H260+H261+H262+H263</f>
        <v>0</v>
      </c>
      <c r="I257" s="274">
        <f>I258+I259+I260+I261+I262+I263</f>
        <v>0</v>
      </c>
      <c r="J257" s="276" t="e">
        <f t="shared" si="993"/>
        <v>#DIV/0!</v>
      </c>
      <c r="K257" s="274">
        <f>K258+K259+K260+K261+K262+K263</f>
        <v>0</v>
      </c>
      <c r="L257" s="274">
        <f>L258+L259+L260+L261+L262+L263</f>
        <v>0</v>
      </c>
      <c r="M257" s="276" t="e">
        <f>L257/K257*100</f>
        <v>#DIV/0!</v>
      </c>
      <c r="N257" s="274">
        <f>N258+N259+N260+N261+N262+N263</f>
        <v>0</v>
      </c>
      <c r="O257" s="274">
        <f>O258+O259+O260+O261+O262+O263</f>
        <v>0</v>
      </c>
      <c r="P257" s="276" t="e">
        <f>O257/N257*100</f>
        <v>#DIV/0!</v>
      </c>
      <c r="Q257" s="274">
        <f>Q258+Q259+Q260+Q261+Q262+Q263</f>
        <v>0</v>
      </c>
      <c r="R257" s="274">
        <f>R258+R259+R260+R261+R262+R263</f>
        <v>0</v>
      </c>
      <c r="S257" s="276" t="e">
        <f>R257/Q257*100</f>
        <v>#DIV/0!</v>
      </c>
      <c r="T257" s="274">
        <f>T258+T259+T260+T261+T262+T263</f>
        <v>0</v>
      </c>
      <c r="U257" s="274">
        <f>U258+U259+U260+U261+U262+U263</f>
        <v>0</v>
      </c>
      <c r="V257" s="276" t="e">
        <f>U257/T257*100</f>
        <v>#DIV/0!</v>
      </c>
      <c r="W257" s="274">
        <f>W258+W259+W260+W261+W262+W263</f>
        <v>0</v>
      </c>
      <c r="X257" s="274">
        <f>X258+X259+X260+X261+X262+X263</f>
        <v>0</v>
      </c>
      <c r="Y257" s="276" t="e">
        <f>X257/W257*100</f>
        <v>#DIV/0!</v>
      </c>
      <c r="Z257" s="274">
        <f t="shared" ref="Z257" si="1039">Z258+Z259+Z260+Z261+Z262+Z263</f>
        <v>0</v>
      </c>
      <c r="AA257" s="274">
        <f t="shared" ref="AA257" si="1040">AA258+AA259+AA260+AA261+AA262+AA263</f>
        <v>0</v>
      </c>
      <c r="AB257" s="276" t="e">
        <f t="shared" si="844"/>
        <v>#DIV/0!</v>
      </c>
      <c r="AC257" s="274">
        <f t="shared" ref="AC257" si="1041">AC258+AC259+AC260+AC261+AC262+AC263</f>
        <v>1000</v>
      </c>
      <c r="AD257" s="274">
        <f t="shared" ref="AD257" si="1042">AD258+AD259+AD260+AD261+AD262+AD263</f>
        <v>0</v>
      </c>
      <c r="AE257" s="229">
        <f>AD257/AC257</f>
        <v>0</v>
      </c>
      <c r="AF257" s="274">
        <f t="shared" ref="AF257" si="1043">AF258+AF259+AF260+AF261+AF262+AF263</f>
        <v>0</v>
      </c>
      <c r="AG257" s="274">
        <f t="shared" ref="AG257" si="1044">AG258+AG259+AG260+AG261+AG262+AG263</f>
        <v>0</v>
      </c>
      <c r="AH257" s="276" t="e">
        <f t="shared" si="868"/>
        <v>#DIV/0!</v>
      </c>
      <c r="AI257" s="274">
        <f t="shared" ref="AI257" si="1045">AI258+AI259+AI260+AI261+AI262+AI263</f>
        <v>0</v>
      </c>
      <c r="AJ257" s="274">
        <f t="shared" ref="AJ257" si="1046">AJ258+AJ259+AJ260+AJ261+AJ262+AJ263</f>
        <v>0</v>
      </c>
      <c r="AK257" s="262" t="e">
        <f>AJ257/AI257</f>
        <v>#DIV/0!</v>
      </c>
      <c r="AL257" s="274">
        <f t="shared" ref="AL257" si="1047">AL258+AL259+AL260+AL261+AL262+AL263</f>
        <v>0</v>
      </c>
      <c r="AM257" s="274">
        <f t="shared" ref="AM257" si="1048">AM258+AM259+AM260+AM261+AM262+AM263</f>
        <v>0</v>
      </c>
      <c r="AN257" s="276" t="e">
        <f t="shared" si="873"/>
        <v>#DIV/0!</v>
      </c>
      <c r="AO257" s="274">
        <f>AO258+AO259+AO260+AO261+AO262+AO263</f>
        <v>0</v>
      </c>
      <c r="AP257" s="274">
        <f>AP258+AP259+AP260+AP261+AP262+AP263</f>
        <v>0</v>
      </c>
      <c r="AQ257" s="276" t="e">
        <f>AP257/AO257*100</f>
        <v>#DIV/0!</v>
      </c>
      <c r="AR257" s="273"/>
      <c r="AS257" s="167"/>
    </row>
    <row r="258" spans="1:45" ht="114.75" customHeight="1">
      <c r="A258" s="555"/>
      <c r="B258" s="566"/>
      <c r="C258" s="566"/>
      <c r="D258" s="253" t="s">
        <v>37</v>
      </c>
      <c r="E258" s="234">
        <f>H258+K258+N258+Q258+T258+W258+Z258+AC258+AF258+AI258+AL258+AO258</f>
        <v>0</v>
      </c>
      <c r="F258" s="234">
        <f>I258+L258+O258+R258+U258+X258+AA258+AD258+AG258+AJ258+AM258+AP258</f>
        <v>0</v>
      </c>
      <c r="G258" s="278" t="e">
        <f t="shared" si="892"/>
        <v>#DIV/0!</v>
      </c>
      <c r="H258" s="234"/>
      <c r="I258" s="234"/>
      <c r="J258" s="278" t="e">
        <f t="shared" si="993"/>
        <v>#DIV/0!</v>
      </c>
      <c r="K258" s="234"/>
      <c r="L258" s="234"/>
      <c r="M258" s="278" t="e">
        <f t="shared" ref="M258:M270" si="1049">L258/K258*100</f>
        <v>#DIV/0!</v>
      </c>
      <c r="N258" s="234"/>
      <c r="O258" s="234"/>
      <c r="P258" s="278" t="e">
        <f t="shared" ref="P258:P270" si="1050">O258/N258*100</f>
        <v>#DIV/0!</v>
      </c>
      <c r="Q258" s="234"/>
      <c r="R258" s="234"/>
      <c r="S258" s="278" t="e">
        <f t="shared" ref="S258:S270" si="1051">R258/Q258*100</f>
        <v>#DIV/0!</v>
      </c>
      <c r="T258" s="234"/>
      <c r="U258" s="234"/>
      <c r="V258" s="278" t="e">
        <f t="shared" ref="V258:V270" si="1052">U258/T258*100</f>
        <v>#DIV/0!</v>
      </c>
      <c r="W258" s="234"/>
      <c r="X258" s="234"/>
      <c r="Y258" s="278" t="e">
        <f t="shared" ref="Y258:Y270" si="1053">X258/W258*100</f>
        <v>#DIV/0!</v>
      </c>
      <c r="Z258" s="234"/>
      <c r="AA258" s="234"/>
      <c r="AB258" s="278" t="e">
        <f t="shared" si="844"/>
        <v>#DIV/0!</v>
      </c>
      <c r="AC258" s="234"/>
      <c r="AD258" s="234"/>
      <c r="AE258" s="278" t="e">
        <f t="shared" si="865"/>
        <v>#DIV/0!</v>
      </c>
      <c r="AF258" s="234"/>
      <c r="AG258" s="234"/>
      <c r="AH258" s="278" t="e">
        <f t="shared" si="868"/>
        <v>#DIV/0!</v>
      </c>
      <c r="AI258" s="234"/>
      <c r="AJ258" s="234"/>
      <c r="AK258" s="227" t="e">
        <f t="shared" ref="AK258:AK263" si="1054">AJ258/AI258</f>
        <v>#DIV/0!</v>
      </c>
      <c r="AL258" s="234"/>
      <c r="AM258" s="234"/>
      <c r="AN258" s="278" t="e">
        <f t="shared" si="873"/>
        <v>#DIV/0!</v>
      </c>
      <c r="AO258" s="234"/>
      <c r="AP258" s="234"/>
      <c r="AQ258" s="278" t="e">
        <f t="shared" ref="AQ258:AQ267" si="1055">AP258/AO258*100</f>
        <v>#DIV/0!</v>
      </c>
      <c r="AR258" s="243"/>
      <c r="AS258" s="168"/>
    </row>
    <row r="259" spans="1:45" ht="114.75" customHeight="1">
      <c r="A259" s="555"/>
      <c r="B259" s="566"/>
      <c r="C259" s="566"/>
      <c r="D259" s="257" t="s">
        <v>2</v>
      </c>
      <c r="E259" s="234">
        <f t="shared" ref="E259:E263" si="1056">H259+K259+N259+Q259+T259+W259+Z259+AC259+AF259+AI259+AL259+AO259</f>
        <v>0</v>
      </c>
      <c r="F259" s="234">
        <f t="shared" ref="F259:F263" si="1057">I259+L259+O259+R259+U259+X259+AA259+AD259+AG259+AJ259+AM259+AP259</f>
        <v>0</v>
      </c>
      <c r="G259" s="278" t="e">
        <f t="shared" si="892"/>
        <v>#DIV/0!</v>
      </c>
      <c r="H259" s="234"/>
      <c r="I259" s="234"/>
      <c r="J259" s="278" t="e">
        <f t="shared" si="993"/>
        <v>#DIV/0!</v>
      </c>
      <c r="K259" s="234"/>
      <c r="L259" s="234"/>
      <c r="M259" s="278" t="e">
        <f t="shared" si="1049"/>
        <v>#DIV/0!</v>
      </c>
      <c r="N259" s="234"/>
      <c r="O259" s="234"/>
      <c r="P259" s="278" t="e">
        <f t="shared" si="1050"/>
        <v>#DIV/0!</v>
      </c>
      <c r="Q259" s="234"/>
      <c r="R259" s="234"/>
      <c r="S259" s="278" t="e">
        <f t="shared" si="1051"/>
        <v>#DIV/0!</v>
      </c>
      <c r="T259" s="234"/>
      <c r="U259" s="234"/>
      <c r="V259" s="278" t="e">
        <f t="shared" si="1052"/>
        <v>#DIV/0!</v>
      </c>
      <c r="W259" s="234"/>
      <c r="X259" s="234"/>
      <c r="Y259" s="278" t="e">
        <f t="shared" si="1053"/>
        <v>#DIV/0!</v>
      </c>
      <c r="Z259" s="234"/>
      <c r="AA259" s="234"/>
      <c r="AB259" s="278" t="e">
        <f t="shared" si="844"/>
        <v>#DIV/0!</v>
      </c>
      <c r="AC259" s="234"/>
      <c r="AD259" s="234"/>
      <c r="AE259" s="278" t="e">
        <f t="shared" si="865"/>
        <v>#DIV/0!</v>
      </c>
      <c r="AF259" s="234"/>
      <c r="AG259" s="234"/>
      <c r="AH259" s="278" t="e">
        <f t="shared" si="868"/>
        <v>#DIV/0!</v>
      </c>
      <c r="AI259" s="234"/>
      <c r="AJ259" s="234"/>
      <c r="AK259" s="227" t="e">
        <f t="shared" si="1054"/>
        <v>#DIV/0!</v>
      </c>
      <c r="AL259" s="234"/>
      <c r="AM259" s="234"/>
      <c r="AN259" s="278" t="e">
        <f t="shared" si="873"/>
        <v>#DIV/0!</v>
      </c>
      <c r="AO259" s="234"/>
      <c r="AP259" s="234"/>
      <c r="AQ259" s="278" t="e">
        <f t="shared" si="1055"/>
        <v>#DIV/0!</v>
      </c>
      <c r="AR259" s="243"/>
      <c r="AS259" s="168"/>
    </row>
    <row r="260" spans="1:45" ht="114.75" customHeight="1" thickBot="1">
      <c r="A260" s="555"/>
      <c r="B260" s="566"/>
      <c r="C260" s="566"/>
      <c r="D260" s="257" t="s">
        <v>284</v>
      </c>
      <c r="E260" s="234">
        <f t="shared" si="1056"/>
        <v>1000</v>
      </c>
      <c r="F260" s="234">
        <f t="shared" si="1057"/>
        <v>0</v>
      </c>
      <c r="G260" s="263">
        <f t="shared" si="892"/>
        <v>0</v>
      </c>
      <c r="H260" s="234"/>
      <c r="I260" s="234"/>
      <c r="J260" s="278" t="e">
        <f t="shared" si="993"/>
        <v>#DIV/0!</v>
      </c>
      <c r="K260" s="234"/>
      <c r="L260" s="234"/>
      <c r="M260" s="278" t="e">
        <f t="shared" si="1049"/>
        <v>#DIV/0!</v>
      </c>
      <c r="N260" s="234"/>
      <c r="O260" s="234"/>
      <c r="P260" s="278" t="e">
        <f t="shared" si="1050"/>
        <v>#DIV/0!</v>
      </c>
      <c r="Q260" s="234"/>
      <c r="R260" s="234"/>
      <c r="S260" s="278" t="e">
        <f t="shared" si="1051"/>
        <v>#DIV/0!</v>
      </c>
      <c r="T260" s="234"/>
      <c r="U260" s="234"/>
      <c r="V260" s="278" t="e">
        <f t="shared" si="1052"/>
        <v>#DIV/0!</v>
      </c>
      <c r="W260" s="234"/>
      <c r="X260" s="234"/>
      <c r="Y260" s="278" t="e">
        <f t="shared" si="1053"/>
        <v>#DIV/0!</v>
      </c>
      <c r="Z260" s="234"/>
      <c r="AA260" s="234"/>
      <c r="AB260" s="278" t="e">
        <f t="shared" si="844"/>
        <v>#DIV/0!</v>
      </c>
      <c r="AC260" s="234">
        <v>1000</v>
      </c>
      <c r="AD260" s="234"/>
      <c r="AE260" s="263">
        <f t="shared" ref="AE260" si="1058">AD260/AC260</f>
        <v>0</v>
      </c>
      <c r="AF260" s="234"/>
      <c r="AG260" s="234"/>
      <c r="AH260" s="278" t="e">
        <f t="shared" si="868"/>
        <v>#DIV/0!</v>
      </c>
      <c r="AI260" s="234">
        <v>0</v>
      </c>
      <c r="AJ260" s="234">
        <v>0</v>
      </c>
      <c r="AK260" s="263" t="e">
        <f t="shared" si="1054"/>
        <v>#DIV/0!</v>
      </c>
      <c r="AL260" s="234"/>
      <c r="AM260" s="234"/>
      <c r="AN260" s="278" t="e">
        <f t="shared" si="873"/>
        <v>#DIV/0!</v>
      </c>
      <c r="AO260" s="234"/>
      <c r="AP260" s="234"/>
      <c r="AQ260" s="278" t="e">
        <f t="shared" si="1055"/>
        <v>#DIV/0!</v>
      </c>
      <c r="AR260" s="243"/>
      <c r="AS260" s="168"/>
    </row>
    <row r="261" spans="1:45" ht="114.75" customHeight="1">
      <c r="A261" s="555"/>
      <c r="B261" s="566"/>
      <c r="C261" s="566"/>
      <c r="D261" s="257" t="s">
        <v>292</v>
      </c>
      <c r="E261" s="274">
        <f t="shared" si="1056"/>
        <v>0</v>
      </c>
      <c r="F261" s="274">
        <f t="shared" si="1057"/>
        <v>0</v>
      </c>
      <c r="G261" s="278" t="e">
        <f t="shared" si="892"/>
        <v>#DIV/0!</v>
      </c>
      <c r="H261" s="234"/>
      <c r="I261" s="234"/>
      <c r="J261" s="278" t="e">
        <f t="shared" si="993"/>
        <v>#DIV/0!</v>
      </c>
      <c r="K261" s="234"/>
      <c r="L261" s="234"/>
      <c r="M261" s="278" t="e">
        <f t="shared" si="1049"/>
        <v>#DIV/0!</v>
      </c>
      <c r="N261" s="234"/>
      <c r="O261" s="234"/>
      <c r="P261" s="278" t="e">
        <f t="shared" si="1050"/>
        <v>#DIV/0!</v>
      </c>
      <c r="Q261" s="234"/>
      <c r="R261" s="234"/>
      <c r="S261" s="278" t="e">
        <f t="shared" si="1051"/>
        <v>#DIV/0!</v>
      </c>
      <c r="T261" s="234"/>
      <c r="U261" s="234"/>
      <c r="V261" s="278" t="e">
        <f t="shared" si="1052"/>
        <v>#DIV/0!</v>
      </c>
      <c r="W261" s="234"/>
      <c r="X261" s="234"/>
      <c r="Y261" s="278" t="e">
        <f t="shared" si="1053"/>
        <v>#DIV/0!</v>
      </c>
      <c r="Z261" s="234"/>
      <c r="AA261" s="234"/>
      <c r="AB261" s="278" t="e">
        <f t="shared" si="844"/>
        <v>#DIV/0!</v>
      </c>
      <c r="AC261" s="234"/>
      <c r="AD261" s="234"/>
      <c r="AE261" s="278" t="e">
        <f t="shared" si="865"/>
        <v>#DIV/0!</v>
      </c>
      <c r="AF261" s="234"/>
      <c r="AG261" s="234"/>
      <c r="AH261" s="278" t="e">
        <f t="shared" si="868"/>
        <v>#DIV/0!</v>
      </c>
      <c r="AI261" s="234"/>
      <c r="AJ261" s="234"/>
      <c r="AK261" s="227" t="e">
        <f t="shared" si="1054"/>
        <v>#DIV/0!</v>
      </c>
      <c r="AL261" s="234"/>
      <c r="AM261" s="234"/>
      <c r="AN261" s="278" t="e">
        <f t="shared" si="873"/>
        <v>#DIV/0!</v>
      </c>
      <c r="AO261" s="234"/>
      <c r="AP261" s="234"/>
      <c r="AQ261" s="278" t="e">
        <f t="shared" si="1055"/>
        <v>#DIV/0!</v>
      </c>
      <c r="AR261" s="243"/>
      <c r="AS261" s="168"/>
    </row>
    <row r="262" spans="1:45" ht="114.75" customHeight="1">
      <c r="A262" s="555"/>
      <c r="B262" s="566"/>
      <c r="C262" s="566"/>
      <c r="D262" s="257" t="s">
        <v>285</v>
      </c>
      <c r="E262" s="234">
        <f t="shared" si="1056"/>
        <v>0</v>
      </c>
      <c r="F262" s="234">
        <f t="shared" si="1057"/>
        <v>0</v>
      </c>
      <c r="G262" s="278" t="e">
        <f t="shared" si="892"/>
        <v>#DIV/0!</v>
      </c>
      <c r="H262" s="234"/>
      <c r="I262" s="234"/>
      <c r="J262" s="278" t="e">
        <f t="shared" si="993"/>
        <v>#DIV/0!</v>
      </c>
      <c r="K262" s="234"/>
      <c r="L262" s="234"/>
      <c r="M262" s="278" t="e">
        <f t="shared" si="1049"/>
        <v>#DIV/0!</v>
      </c>
      <c r="N262" s="234"/>
      <c r="O262" s="234"/>
      <c r="P262" s="278" t="e">
        <f t="shared" si="1050"/>
        <v>#DIV/0!</v>
      </c>
      <c r="Q262" s="234"/>
      <c r="R262" s="234"/>
      <c r="S262" s="278" t="e">
        <f t="shared" si="1051"/>
        <v>#DIV/0!</v>
      </c>
      <c r="T262" s="234"/>
      <c r="U262" s="234"/>
      <c r="V262" s="278" t="e">
        <f t="shared" si="1052"/>
        <v>#DIV/0!</v>
      </c>
      <c r="W262" s="234"/>
      <c r="X262" s="234"/>
      <c r="Y262" s="278" t="e">
        <f t="shared" si="1053"/>
        <v>#DIV/0!</v>
      </c>
      <c r="Z262" s="234"/>
      <c r="AA262" s="234"/>
      <c r="AB262" s="278" t="e">
        <f t="shared" si="844"/>
        <v>#DIV/0!</v>
      </c>
      <c r="AC262" s="234"/>
      <c r="AD262" s="234"/>
      <c r="AE262" s="278" t="e">
        <f t="shared" si="865"/>
        <v>#DIV/0!</v>
      </c>
      <c r="AF262" s="234"/>
      <c r="AG262" s="234"/>
      <c r="AH262" s="278" t="e">
        <f t="shared" si="868"/>
        <v>#DIV/0!</v>
      </c>
      <c r="AI262" s="234"/>
      <c r="AJ262" s="234"/>
      <c r="AK262" s="227" t="e">
        <f t="shared" si="1054"/>
        <v>#DIV/0!</v>
      </c>
      <c r="AL262" s="234"/>
      <c r="AM262" s="234"/>
      <c r="AN262" s="278" t="e">
        <f t="shared" si="873"/>
        <v>#DIV/0!</v>
      </c>
      <c r="AO262" s="234"/>
      <c r="AP262" s="234"/>
      <c r="AQ262" s="278" t="e">
        <f t="shared" si="1055"/>
        <v>#DIV/0!</v>
      </c>
      <c r="AR262" s="243"/>
      <c r="AS262" s="168"/>
    </row>
    <row r="263" spans="1:45" ht="114.75" customHeight="1" thickBot="1">
      <c r="A263" s="556"/>
      <c r="B263" s="567"/>
      <c r="C263" s="567"/>
      <c r="D263" s="258" t="s">
        <v>43</v>
      </c>
      <c r="E263" s="272">
        <f t="shared" si="1056"/>
        <v>0</v>
      </c>
      <c r="F263" s="272">
        <f t="shared" si="1057"/>
        <v>0</v>
      </c>
      <c r="G263" s="283" t="e">
        <f t="shared" si="892"/>
        <v>#DIV/0!</v>
      </c>
      <c r="H263" s="272"/>
      <c r="I263" s="272"/>
      <c r="J263" s="283" t="e">
        <f t="shared" si="993"/>
        <v>#DIV/0!</v>
      </c>
      <c r="K263" s="272"/>
      <c r="L263" s="272"/>
      <c r="M263" s="283" t="e">
        <f t="shared" si="1049"/>
        <v>#DIV/0!</v>
      </c>
      <c r="N263" s="272"/>
      <c r="O263" s="272"/>
      <c r="P263" s="283" t="e">
        <f t="shared" si="1050"/>
        <v>#DIV/0!</v>
      </c>
      <c r="Q263" s="272"/>
      <c r="R263" s="272"/>
      <c r="S263" s="283" t="e">
        <f t="shared" si="1051"/>
        <v>#DIV/0!</v>
      </c>
      <c r="T263" s="272"/>
      <c r="U263" s="272"/>
      <c r="V263" s="271" t="e">
        <f t="shared" si="1052"/>
        <v>#DIV/0!</v>
      </c>
      <c r="W263" s="272"/>
      <c r="X263" s="272"/>
      <c r="Y263" s="271" t="e">
        <f t="shared" si="1053"/>
        <v>#DIV/0!</v>
      </c>
      <c r="Z263" s="272"/>
      <c r="AA263" s="272"/>
      <c r="AB263" s="271" t="e">
        <f t="shared" si="844"/>
        <v>#DIV/0!</v>
      </c>
      <c r="AC263" s="272"/>
      <c r="AD263" s="245"/>
      <c r="AE263" s="271" t="e">
        <f t="shared" si="865"/>
        <v>#DIV/0!</v>
      </c>
      <c r="AF263" s="245"/>
      <c r="AG263" s="245"/>
      <c r="AH263" s="271" t="e">
        <f t="shared" si="868"/>
        <v>#DIV/0!</v>
      </c>
      <c r="AI263" s="245"/>
      <c r="AJ263" s="245"/>
      <c r="AK263" s="296" t="e">
        <f t="shared" si="1054"/>
        <v>#DIV/0!</v>
      </c>
      <c r="AL263" s="245"/>
      <c r="AM263" s="245"/>
      <c r="AN263" s="271" t="e">
        <f t="shared" si="873"/>
        <v>#DIV/0!</v>
      </c>
      <c r="AO263" s="245"/>
      <c r="AP263" s="245"/>
      <c r="AQ263" s="271" t="e">
        <f t="shared" si="1055"/>
        <v>#DIV/0!</v>
      </c>
      <c r="AR263" s="314"/>
      <c r="AS263" s="169"/>
    </row>
    <row r="264" spans="1:45" ht="60.75" customHeight="1">
      <c r="A264" s="700"/>
      <c r="B264" s="599" t="s">
        <v>260</v>
      </c>
      <c r="C264" s="643"/>
      <c r="D264" s="285" t="s">
        <v>41</v>
      </c>
      <c r="E264" s="286">
        <f>H264+K264+N264+Q264+T264+W264+Z264+AC264+AF264+AI264+AL264+AO264</f>
        <v>760075.8</v>
      </c>
      <c r="F264" s="286">
        <f>I264+L264+O264+R264+U264+X264+AA264+AD264+AG264+AJ264+AM264+AP264</f>
        <v>330616.8</v>
      </c>
      <c r="G264" s="287">
        <f>F264/E264</f>
        <v>0.43497872185905667</v>
      </c>
      <c r="H264" s="286">
        <f t="shared" ref="H264:I270" si="1059">H250+H46+H32</f>
        <v>25480.5</v>
      </c>
      <c r="I264" s="286">
        <f t="shared" si="1059"/>
        <v>25480.5</v>
      </c>
      <c r="J264" s="374">
        <f>I264/H264</f>
        <v>1</v>
      </c>
      <c r="K264" s="286">
        <f>K250+K46+K32</f>
        <v>34223.700000000004</v>
      </c>
      <c r="L264" s="373">
        <f>L250+L46+L32</f>
        <v>34223.700000000004</v>
      </c>
      <c r="M264" s="379">
        <f>L264/K264</f>
        <v>1</v>
      </c>
      <c r="N264" s="286">
        <f t="shared" ref="N264:O270" si="1060">N250+N46+N32</f>
        <v>128002.6</v>
      </c>
      <c r="O264" s="286">
        <f t="shared" si="1060"/>
        <v>128002.5</v>
      </c>
      <c r="P264" s="388">
        <f>O264/N264</f>
        <v>0.99999921876586872</v>
      </c>
      <c r="Q264" s="286">
        <f t="shared" ref="Q264:R270" si="1061">Q250+Q46+Q32</f>
        <v>34317.300000000003</v>
      </c>
      <c r="R264" s="286">
        <f t="shared" si="1061"/>
        <v>34317.300000000003</v>
      </c>
      <c r="S264" s="229">
        <f>R264/Q264</f>
        <v>1</v>
      </c>
      <c r="T264" s="286">
        <f t="shared" ref="T264:U270" si="1062">T250+T46+T32</f>
        <v>32686.000000000004</v>
      </c>
      <c r="U264" s="286">
        <f t="shared" si="1062"/>
        <v>32686.000000000004</v>
      </c>
      <c r="V264" s="229">
        <f>U264/T264</f>
        <v>1</v>
      </c>
      <c r="W264" s="286">
        <f t="shared" ref="W264:X270" si="1063">W250+W46+W32</f>
        <v>75906.799999999988</v>
      </c>
      <c r="X264" s="286">
        <f t="shared" si="1063"/>
        <v>75906.799999999988</v>
      </c>
      <c r="Y264" s="288">
        <f t="shared" si="1053"/>
        <v>100</v>
      </c>
      <c r="Z264" s="286">
        <f>Z250+Z46+Z32</f>
        <v>138744.6</v>
      </c>
      <c r="AA264" s="286">
        <f>AA250+AA46+AA32</f>
        <v>0</v>
      </c>
      <c r="AB264" s="288">
        <f t="shared" si="844"/>
        <v>0</v>
      </c>
      <c r="AC264" s="286">
        <f t="shared" ref="AC264:AD270" si="1064">AC250+AC46+AC32</f>
        <v>63373.599999999991</v>
      </c>
      <c r="AD264" s="286">
        <f t="shared" si="1064"/>
        <v>0</v>
      </c>
      <c r="AE264" s="229">
        <f t="shared" ref="AE264" si="1065">AD264/AC264</f>
        <v>0</v>
      </c>
      <c r="AF264" s="286">
        <f t="shared" ref="AF264:AG270" si="1066">AF250+AF46+AF32</f>
        <v>58977.8</v>
      </c>
      <c r="AG264" s="286">
        <f t="shared" si="1066"/>
        <v>0</v>
      </c>
      <c r="AH264" s="229">
        <f t="shared" ref="AH264" si="1067">AG264/AF264</f>
        <v>0</v>
      </c>
      <c r="AI264" s="286">
        <f t="shared" ref="AI264:AJ267" si="1068">AI250+AI46+AI32</f>
        <v>56106.399999999994</v>
      </c>
      <c r="AJ264" s="286">
        <f t="shared" si="1068"/>
        <v>0</v>
      </c>
      <c r="AK264" s="289">
        <f>AJ264/AI264</f>
        <v>0</v>
      </c>
      <c r="AL264" s="286">
        <f t="shared" ref="AL264:AM270" si="1069">AL250+AL46+AL32</f>
        <v>56106.399999999994</v>
      </c>
      <c r="AM264" s="286">
        <f t="shared" si="1069"/>
        <v>0</v>
      </c>
      <c r="AN264" s="289">
        <f t="shared" ref="AN264" si="1070">AM264/AL264</f>
        <v>0</v>
      </c>
      <c r="AO264" s="286">
        <f t="shared" ref="AO264:AP270" si="1071">AO250+AO46+AO32</f>
        <v>56150.099999999991</v>
      </c>
      <c r="AP264" s="286">
        <f t="shared" si="1071"/>
        <v>0</v>
      </c>
      <c r="AQ264" s="229">
        <f t="shared" ref="AQ264" si="1072">AP264/AO264</f>
        <v>0</v>
      </c>
      <c r="AR264" s="231" t="s">
        <v>494</v>
      </c>
    </row>
    <row r="265" spans="1:45" ht="149.25" customHeight="1">
      <c r="A265" s="701"/>
      <c r="B265" s="584"/>
      <c r="C265" s="566"/>
      <c r="D265" s="264" t="s">
        <v>37</v>
      </c>
      <c r="E265" s="233">
        <f>H265+K265+N265+Q265+T265+W265+Z265+AC265+AF265+AI265+AL265+AO265</f>
        <v>3888</v>
      </c>
      <c r="F265" s="233">
        <f>I265+L265+O265+R265+U265+X265+AA265+AD265+AG265+AJ265+AM265+AP265</f>
        <v>3304.8</v>
      </c>
      <c r="G265" s="226">
        <f t="shared" si="892"/>
        <v>0.85000000000000009</v>
      </c>
      <c r="H265" s="233">
        <f t="shared" si="1059"/>
        <v>0</v>
      </c>
      <c r="I265" s="233">
        <f t="shared" si="1059"/>
        <v>0</v>
      </c>
      <c r="J265" s="235" t="e">
        <f>I265/H265</f>
        <v>#DIV/0!</v>
      </c>
      <c r="K265" s="233">
        <f t="shared" ref="K265:K270" si="1073">K251+K47+K33</f>
        <v>3304.8</v>
      </c>
      <c r="L265" s="233">
        <f>L251+L47</f>
        <v>3304.8</v>
      </c>
      <c r="M265" s="229">
        <f>L265/K265</f>
        <v>1</v>
      </c>
      <c r="N265" s="233">
        <f t="shared" si="1060"/>
        <v>0</v>
      </c>
      <c r="O265" s="233">
        <f t="shared" si="1060"/>
        <v>0</v>
      </c>
      <c r="P265" s="235" t="e">
        <f t="shared" si="1050"/>
        <v>#DIV/0!</v>
      </c>
      <c r="Q265" s="233">
        <f t="shared" si="1061"/>
        <v>0</v>
      </c>
      <c r="R265" s="233">
        <f t="shared" si="1061"/>
        <v>0</v>
      </c>
      <c r="S265" s="235" t="e">
        <f t="shared" si="1051"/>
        <v>#DIV/0!</v>
      </c>
      <c r="T265" s="233">
        <f t="shared" si="1062"/>
        <v>0</v>
      </c>
      <c r="U265" s="233">
        <f t="shared" si="1062"/>
        <v>0</v>
      </c>
      <c r="V265" s="235" t="e">
        <f t="shared" si="1052"/>
        <v>#DIV/0!</v>
      </c>
      <c r="W265" s="233">
        <f t="shared" si="1063"/>
        <v>0</v>
      </c>
      <c r="X265" s="233">
        <f t="shared" si="1063"/>
        <v>0</v>
      </c>
      <c r="Y265" s="235" t="e">
        <f t="shared" si="1053"/>
        <v>#DIV/0!</v>
      </c>
      <c r="Z265" s="233">
        <f>Z251+Z47</f>
        <v>583.20000000000005</v>
      </c>
      <c r="AA265" s="233">
        <f t="shared" ref="AA265:AA270" si="1074">AA251+AA47+AA33</f>
        <v>0</v>
      </c>
      <c r="AB265" s="235">
        <f t="shared" si="844"/>
        <v>0</v>
      </c>
      <c r="AC265" s="233">
        <f t="shared" si="1064"/>
        <v>0</v>
      </c>
      <c r="AD265" s="233">
        <f t="shared" si="1064"/>
        <v>0</v>
      </c>
      <c r="AE265" s="235" t="e">
        <f t="shared" si="865"/>
        <v>#DIV/0!</v>
      </c>
      <c r="AF265" s="233">
        <f t="shared" si="1066"/>
        <v>0</v>
      </c>
      <c r="AG265" s="233">
        <f t="shared" si="1066"/>
        <v>0</v>
      </c>
      <c r="AH265" s="235" t="e">
        <f t="shared" si="868"/>
        <v>#DIV/0!</v>
      </c>
      <c r="AI265" s="233">
        <f t="shared" si="1068"/>
        <v>0</v>
      </c>
      <c r="AJ265" s="233">
        <f t="shared" si="1068"/>
        <v>0</v>
      </c>
      <c r="AK265" s="229" t="e">
        <f t="shared" ref="AK265:AK270" si="1075">AJ265/AI265</f>
        <v>#DIV/0!</v>
      </c>
      <c r="AL265" s="233">
        <f t="shared" si="1069"/>
        <v>0</v>
      </c>
      <c r="AM265" s="233">
        <f t="shared" si="1069"/>
        <v>0</v>
      </c>
      <c r="AN265" s="235" t="e">
        <f t="shared" si="873"/>
        <v>#DIV/0!</v>
      </c>
      <c r="AO265" s="233">
        <f t="shared" si="1071"/>
        <v>0</v>
      </c>
      <c r="AP265" s="233">
        <f t="shared" si="1071"/>
        <v>0</v>
      </c>
      <c r="AQ265" s="235" t="e">
        <f t="shared" si="1055"/>
        <v>#DIV/0!</v>
      </c>
      <c r="AR265" s="384" t="s">
        <v>472</v>
      </c>
    </row>
    <row r="266" spans="1:45" ht="408.75" customHeight="1">
      <c r="A266" s="701"/>
      <c r="B266" s="584"/>
      <c r="C266" s="566"/>
      <c r="D266" s="232" t="s">
        <v>2</v>
      </c>
      <c r="E266" s="233">
        <f t="shared" ref="E266:E270" si="1076">H266+K266+N266+Q266+T266+W266+Z266+AC266+AF266+AI266+AL266+AO266</f>
        <v>159564.59999999998</v>
      </c>
      <c r="F266" s="233">
        <f t="shared" ref="F266:F270" si="1077">I266+L266+O266+R266+U266+X266+AA266+AD266+AG266+AJ266+AM266+AP266</f>
        <v>69821.899999999994</v>
      </c>
      <c r="G266" s="226">
        <f t="shared" si="892"/>
        <v>0.43757763313416637</v>
      </c>
      <c r="H266" s="233">
        <f t="shared" si="1059"/>
        <v>11076.399999999998</v>
      </c>
      <c r="I266" s="233">
        <f t="shared" si="1059"/>
        <v>11076.4</v>
      </c>
      <c r="J266" s="229">
        <f>I266/H266</f>
        <v>1.0000000000000002</v>
      </c>
      <c r="K266" s="233">
        <f t="shared" si="1073"/>
        <v>8357.4</v>
      </c>
      <c r="L266" s="233">
        <f>L252+L48+L34</f>
        <v>8357.4</v>
      </c>
      <c r="M266" s="229">
        <f>L266/K266</f>
        <v>1</v>
      </c>
      <c r="N266" s="233">
        <f t="shared" si="1060"/>
        <v>7517.1</v>
      </c>
      <c r="O266" s="233">
        <f t="shared" si="1060"/>
        <v>7517</v>
      </c>
      <c r="P266" s="229">
        <f>O266/N266</f>
        <v>0.9999866969975123</v>
      </c>
      <c r="Q266" s="233">
        <f t="shared" si="1061"/>
        <v>18085.599999999999</v>
      </c>
      <c r="R266" s="233">
        <f t="shared" si="1061"/>
        <v>18085.599999999999</v>
      </c>
      <c r="S266" s="229">
        <f>R266/Q266</f>
        <v>1</v>
      </c>
      <c r="T266" s="233">
        <f t="shared" si="1062"/>
        <v>13604.4</v>
      </c>
      <c r="U266" s="233">
        <f t="shared" si="1062"/>
        <v>13604.4</v>
      </c>
      <c r="V266" s="229">
        <f>U266/T266</f>
        <v>1</v>
      </c>
      <c r="W266" s="233">
        <f t="shared" si="1063"/>
        <v>11181.1</v>
      </c>
      <c r="X266" s="233">
        <f t="shared" si="1063"/>
        <v>11181.1</v>
      </c>
      <c r="Y266" s="235">
        <f t="shared" si="1053"/>
        <v>100</v>
      </c>
      <c r="Z266" s="233">
        <f>Z252+Z48+Z34</f>
        <v>30085.4</v>
      </c>
      <c r="AA266" s="233">
        <f t="shared" si="1074"/>
        <v>0</v>
      </c>
      <c r="AB266" s="235">
        <f t="shared" si="844"/>
        <v>0</v>
      </c>
      <c r="AC266" s="233">
        <f t="shared" si="1064"/>
        <v>13628</v>
      </c>
      <c r="AD266" s="233">
        <f t="shared" si="1064"/>
        <v>0</v>
      </c>
      <c r="AE266" s="229">
        <f t="shared" ref="AE266:AE267" si="1078">AD266/AC266</f>
        <v>0</v>
      </c>
      <c r="AF266" s="233">
        <f t="shared" si="1066"/>
        <v>13628</v>
      </c>
      <c r="AG266" s="233">
        <f t="shared" si="1066"/>
        <v>0</v>
      </c>
      <c r="AH266" s="229">
        <f t="shared" ref="AH266:AH267" si="1079">AG266/AF266</f>
        <v>0</v>
      </c>
      <c r="AI266" s="233">
        <f t="shared" si="1068"/>
        <v>10800.400000000001</v>
      </c>
      <c r="AJ266" s="233">
        <f t="shared" si="1068"/>
        <v>0</v>
      </c>
      <c r="AK266" s="229">
        <f t="shared" si="1075"/>
        <v>0</v>
      </c>
      <c r="AL266" s="233">
        <f t="shared" si="1069"/>
        <v>10800.400000000001</v>
      </c>
      <c r="AM266" s="233">
        <f t="shared" si="1069"/>
        <v>0</v>
      </c>
      <c r="AN266" s="229">
        <f t="shared" ref="AN266:AN267" si="1080">AM266/AL266</f>
        <v>0</v>
      </c>
      <c r="AO266" s="233">
        <f t="shared" si="1071"/>
        <v>10800.400000000001</v>
      </c>
      <c r="AP266" s="233">
        <f t="shared" si="1071"/>
        <v>0</v>
      </c>
      <c r="AQ266" s="229">
        <f t="shared" ref="AQ266" si="1081">AP266/AO266</f>
        <v>0</v>
      </c>
      <c r="AR266" s="237" t="s">
        <v>503</v>
      </c>
    </row>
    <row r="267" spans="1:45" ht="329.25" customHeight="1">
      <c r="A267" s="701"/>
      <c r="B267" s="584"/>
      <c r="C267" s="566"/>
      <c r="D267" s="238" t="s">
        <v>284</v>
      </c>
      <c r="E267" s="233">
        <f t="shared" si="1076"/>
        <v>596623.19999999995</v>
      </c>
      <c r="F267" s="233">
        <f t="shared" si="1077"/>
        <v>257490.10000000003</v>
      </c>
      <c r="G267" s="291">
        <f t="shared" si="892"/>
        <v>0.43157909380661036</v>
      </c>
      <c r="H267" s="233">
        <f t="shared" si="1059"/>
        <v>14404.1</v>
      </c>
      <c r="I267" s="233">
        <f t="shared" si="1059"/>
        <v>14404.1</v>
      </c>
      <c r="J267" s="229">
        <f>I267/H267</f>
        <v>1</v>
      </c>
      <c r="K267" s="233">
        <f t="shared" si="1073"/>
        <v>22561.5</v>
      </c>
      <c r="L267" s="233">
        <f>L253+L49+L35</f>
        <v>22561.5</v>
      </c>
      <c r="M267" s="229">
        <f>L267/K267</f>
        <v>1</v>
      </c>
      <c r="N267" s="233">
        <f t="shared" si="1060"/>
        <v>120485.5</v>
      </c>
      <c r="O267" s="233">
        <f t="shared" si="1060"/>
        <v>120485.5</v>
      </c>
      <c r="P267" s="388">
        <f>O267/N267</f>
        <v>1</v>
      </c>
      <c r="Q267" s="233">
        <f t="shared" si="1061"/>
        <v>16231.699999999999</v>
      </c>
      <c r="R267" s="233">
        <f t="shared" si="1061"/>
        <v>16231.699999999999</v>
      </c>
      <c r="S267" s="229">
        <f>R267/Q267</f>
        <v>1</v>
      </c>
      <c r="T267" s="233">
        <f t="shared" si="1062"/>
        <v>19081.600000000002</v>
      </c>
      <c r="U267" s="233">
        <f t="shared" si="1062"/>
        <v>19081.600000000002</v>
      </c>
      <c r="V267" s="229">
        <f>U267/T267</f>
        <v>1</v>
      </c>
      <c r="W267" s="233">
        <f t="shared" si="1063"/>
        <v>64725.7</v>
      </c>
      <c r="X267" s="233">
        <f t="shared" si="1063"/>
        <v>64725.7</v>
      </c>
      <c r="Y267" s="235">
        <f t="shared" si="1053"/>
        <v>100</v>
      </c>
      <c r="Z267" s="233">
        <f>Z253+Z49+Z35</f>
        <v>108076.00000000001</v>
      </c>
      <c r="AA267" s="233">
        <f t="shared" si="1074"/>
        <v>0</v>
      </c>
      <c r="AB267" s="235">
        <f t="shared" si="844"/>
        <v>0</v>
      </c>
      <c r="AC267" s="233">
        <f t="shared" si="1064"/>
        <v>49745.599999999999</v>
      </c>
      <c r="AD267" s="233">
        <f t="shared" si="1064"/>
        <v>0</v>
      </c>
      <c r="AE267" s="229">
        <f t="shared" si="1078"/>
        <v>0</v>
      </c>
      <c r="AF267" s="233">
        <f t="shared" si="1066"/>
        <v>45349.8</v>
      </c>
      <c r="AG267" s="233">
        <f t="shared" si="1066"/>
        <v>0</v>
      </c>
      <c r="AH267" s="229">
        <f t="shared" si="1079"/>
        <v>0</v>
      </c>
      <c r="AI267" s="233">
        <f t="shared" si="1068"/>
        <v>45306</v>
      </c>
      <c r="AJ267" s="233">
        <f t="shared" si="1068"/>
        <v>0</v>
      </c>
      <c r="AK267" s="291">
        <f t="shared" si="1075"/>
        <v>0</v>
      </c>
      <c r="AL267" s="233">
        <f t="shared" si="1069"/>
        <v>45306</v>
      </c>
      <c r="AM267" s="233">
        <f t="shared" si="1069"/>
        <v>0</v>
      </c>
      <c r="AN267" s="291">
        <f t="shared" si="1080"/>
        <v>0</v>
      </c>
      <c r="AO267" s="233">
        <f t="shared" si="1071"/>
        <v>45349.7</v>
      </c>
      <c r="AP267" s="233">
        <f t="shared" si="1071"/>
        <v>0</v>
      </c>
      <c r="AQ267" s="293">
        <f t="shared" si="1055"/>
        <v>0</v>
      </c>
      <c r="AR267" s="440" t="s">
        <v>516</v>
      </c>
    </row>
    <row r="268" spans="1:45" ht="114.75" customHeight="1">
      <c r="A268" s="701"/>
      <c r="B268" s="584"/>
      <c r="C268" s="566"/>
      <c r="D268" s="232" t="s">
        <v>292</v>
      </c>
      <c r="E268" s="438">
        <f t="shared" si="1076"/>
        <v>0</v>
      </c>
      <c r="F268" s="438">
        <f t="shared" si="1077"/>
        <v>0</v>
      </c>
      <c r="G268" s="229" t="e">
        <f t="shared" si="892"/>
        <v>#DIV/0!</v>
      </c>
      <c r="H268" s="233">
        <f t="shared" si="1059"/>
        <v>0</v>
      </c>
      <c r="I268" s="233">
        <f t="shared" si="1059"/>
        <v>0</v>
      </c>
      <c r="J268" s="235" t="e">
        <f>I268/H268*100</f>
        <v>#DIV/0!</v>
      </c>
      <c r="K268" s="233">
        <f t="shared" si="1073"/>
        <v>0</v>
      </c>
      <c r="L268" s="233">
        <f>L254+L50+L36</f>
        <v>0</v>
      </c>
      <c r="M268" s="235" t="e">
        <f t="shared" si="1049"/>
        <v>#DIV/0!</v>
      </c>
      <c r="N268" s="233">
        <f t="shared" si="1060"/>
        <v>0</v>
      </c>
      <c r="O268" s="233">
        <f t="shared" si="1060"/>
        <v>0</v>
      </c>
      <c r="P268" s="235" t="e">
        <f t="shared" si="1050"/>
        <v>#DIV/0!</v>
      </c>
      <c r="Q268" s="233">
        <f t="shared" si="1061"/>
        <v>0</v>
      </c>
      <c r="R268" s="233">
        <f t="shared" si="1061"/>
        <v>0</v>
      </c>
      <c r="S268" s="235" t="e">
        <f t="shared" si="1051"/>
        <v>#DIV/0!</v>
      </c>
      <c r="T268" s="233">
        <f t="shared" si="1062"/>
        <v>0</v>
      </c>
      <c r="U268" s="233">
        <f t="shared" si="1062"/>
        <v>0</v>
      </c>
      <c r="V268" s="235" t="e">
        <f t="shared" si="1052"/>
        <v>#DIV/0!</v>
      </c>
      <c r="W268" s="233">
        <f t="shared" si="1063"/>
        <v>0</v>
      </c>
      <c r="X268" s="233">
        <f t="shared" si="1063"/>
        <v>0</v>
      </c>
      <c r="Y268" s="235" t="e">
        <f t="shared" si="1053"/>
        <v>#DIV/0!</v>
      </c>
      <c r="Z268" s="233">
        <f>Z254+Z50+Z36</f>
        <v>0</v>
      </c>
      <c r="AA268" s="233">
        <f t="shared" si="1074"/>
        <v>0</v>
      </c>
      <c r="AB268" s="235" t="e">
        <f t="shared" si="844"/>
        <v>#DIV/0!</v>
      </c>
      <c r="AC268" s="233">
        <f t="shared" si="1064"/>
        <v>0</v>
      </c>
      <c r="AD268" s="233">
        <f t="shared" si="1064"/>
        <v>0</v>
      </c>
      <c r="AE268" s="235" t="e">
        <f t="shared" si="865"/>
        <v>#DIV/0!</v>
      </c>
      <c r="AF268" s="233">
        <f t="shared" si="1066"/>
        <v>0</v>
      </c>
      <c r="AG268" s="233">
        <f t="shared" si="1066"/>
        <v>0</v>
      </c>
      <c r="AH268" s="235" t="e">
        <f t="shared" si="868"/>
        <v>#DIV/0!</v>
      </c>
      <c r="AI268" s="233">
        <f>AI243</f>
        <v>0</v>
      </c>
      <c r="AJ268" s="233">
        <f>AJ243</f>
        <v>0</v>
      </c>
      <c r="AK268" s="226" t="e">
        <f t="shared" si="1075"/>
        <v>#DIV/0!</v>
      </c>
      <c r="AL268" s="233">
        <f t="shared" si="1069"/>
        <v>0</v>
      </c>
      <c r="AM268" s="233">
        <f t="shared" si="1069"/>
        <v>0</v>
      </c>
      <c r="AN268" s="235" t="e">
        <f t="shared" si="873"/>
        <v>#DIV/0!</v>
      </c>
      <c r="AO268" s="233">
        <f t="shared" si="1071"/>
        <v>0</v>
      </c>
      <c r="AP268" s="233">
        <f t="shared" si="1071"/>
        <v>0</v>
      </c>
      <c r="AQ268" s="235" t="e">
        <f t="shared" ref="AQ268:AQ270" si="1082">AP268/AO268*100</f>
        <v>#DIV/0!</v>
      </c>
      <c r="AR268" s="315"/>
    </row>
    <row r="269" spans="1:45" ht="75.75" customHeight="1">
      <c r="A269" s="701"/>
      <c r="B269" s="584"/>
      <c r="C269" s="566"/>
      <c r="D269" s="232" t="s">
        <v>285</v>
      </c>
      <c r="E269" s="233">
        <f t="shared" si="1076"/>
        <v>0</v>
      </c>
      <c r="F269" s="233">
        <f t="shared" si="1077"/>
        <v>0</v>
      </c>
      <c r="G269" s="235" t="e">
        <f t="shared" si="892"/>
        <v>#DIV/0!</v>
      </c>
      <c r="H269" s="233">
        <f t="shared" si="1059"/>
        <v>0</v>
      </c>
      <c r="I269" s="233">
        <f t="shared" si="1059"/>
        <v>0</v>
      </c>
      <c r="J269" s="235" t="e">
        <f t="shared" ref="J269:J270" si="1083">I269/H269*100</f>
        <v>#DIV/0!</v>
      </c>
      <c r="K269" s="233">
        <f t="shared" si="1073"/>
        <v>0</v>
      </c>
      <c r="L269" s="233">
        <f>L255+L51+L37</f>
        <v>0</v>
      </c>
      <c r="M269" s="235" t="e">
        <f t="shared" si="1049"/>
        <v>#DIV/0!</v>
      </c>
      <c r="N269" s="233">
        <f t="shared" si="1060"/>
        <v>0</v>
      </c>
      <c r="O269" s="233">
        <f t="shared" si="1060"/>
        <v>0</v>
      </c>
      <c r="P269" s="235" t="e">
        <f t="shared" si="1050"/>
        <v>#DIV/0!</v>
      </c>
      <c r="Q269" s="233">
        <f t="shared" si="1061"/>
        <v>0</v>
      </c>
      <c r="R269" s="233">
        <f t="shared" si="1061"/>
        <v>0</v>
      </c>
      <c r="S269" s="235" t="e">
        <f t="shared" si="1051"/>
        <v>#DIV/0!</v>
      </c>
      <c r="T269" s="233">
        <f t="shared" si="1062"/>
        <v>0</v>
      </c>
      <c r="U269" s="233">
        <f t="shared" si="1062"/>
        <v>0</v>
      </c>
      <c r="V269" s="235" t="e">
        <f t="shared" si="1052"/>
        <v>#DIV/0!</v>
      </c>
      <c r="W269" s="233">
        <f t="shared" si="1063"/>
        <v>0</v>
      </c>
      <c r="X269" s="233">
        <f t="shared" si="1063"/>
        <v>0</v>
      </c>
      <c r="Y269" s="235" t="e">
        <f t="shared" si="1053"/>
        <v>#DIV/0!</v>
      </c>
      <c r="Z269" s="233">
        <f>Z255+Z51+Z37</f>
        <v>0</v>
      </c>
      <c r="AA269" s="233">
        <f t="shared" si="1074"/>
        <v>0</v>
      </c>
      <c r="AB269" s="235" t="e">
        <f t="shared" si="844"/>
        <v>#DIV/0!</v>
      </c>
      <c r="AC269" s="233">
        <f t="shared" si="1064"/>
        <v>0</v>
      </c>
      <c r="AD269" s="233">
        <f t="shared" si="1064"/>
        <v>0</v>
      </c>
      <c r="AE269" s="235" t="e">
        <f t="shared" si="865"/>
        <v>#DIV/0!</v>
      </c>
      <c r="AF269" s="233">
        <f t="shared" si="1066"/>
        <v>0</v>
      </c>
      <c r="AG269" s="233">
        <f t="shared" si="1066"/>
        <v>0</v>
      </c>
      <c r="AH269" s="235" t="e">
        <f t="shared" si="868"/>
        <v>#DIV/0!</v>
      </c>
      <c r="AI269" s="233">
        <f>AI255+AI51+AI37</f>
        <v>0</v>
      </c>
      <c r="AJ269" s="233">
        <f>AJ255+AJ51+AJ37</f>
        <v>0</v>
      </c>
      <c r="AK269" s="226" t="e">
        <f t="shared" si="1075"/>
        <v>#DIV/0!</v>
      </c>
      <c r="AL269" s="233">
        <f t="shared" si="1069"/>
        <v>0</v>
      </c>
      <c r="AM269" s="233">
        <f t="shared" si="1069"/>
        <v>0</v>
      </c>
      <c r="AN269" s="235" t="e">
        <f t="shared" si="873"/>
        <v>#DIV/0!</v>
      </c>
      <c r="AO269" s="233">
        <f t="shared" si="1071"/>
        <v>0</v>
      </c>
      <c r="AP269" s="233">
        <f t="shared" si="1071"/>
        <v>0</v>
      </c>
      <c r="AQ269" s="235" t="e">
        <f t="shared" si="1082"/>
        <v>#DIV/0!</v>
      </c>
      <c r="AR269" s="315"/>
    </row>
    <row r="270" spans="1:45" ht="114.75" customHeight="1" thickBot="1">
      <c r="A270" s="702"/>
      <c r="B270" s="585"/>
      <c r="C270" s="567"/>
      <c r="D270" s="268" t="s">
        <v>43</v>
      </c>
      <c r="E270" s="245">
        <f t="shared" si="1076"/>
        <v>0</v>
      </c>
      <c r="F270" s="245">
        <f t="shared" si="1077"/>
        <v>0</v>
      </c>
      <c r="G270" s="271" t="e">
        <f t="shared" si="892"/>
        <v>#DIV/0!</v>
      </c>
      <c r="H270" s="245">
        <f t="shared" si="1059"/>
        <v>0</v>
      </c>
      <c r="I270" s="245">
        <f t="shared" si="1059"/>
        <v>0</v>
      </c>
      <c r="J270" s="271" t="e">
        <f t="shared" si="1083"/>
        <v>#DIV/0!</v>
      </c>
      <c r="K270" s="245">
        <f t="shared" si="1073"/>
        <v>0</v>
      </c>
      <c r="L270" s="245">
        <f>L256+L52+L38</f>
        <v>0</v>
      </c>
      <c r="M270" s="271" t="e">
        <f t="shared" si="1049"/>
        <v>#DIV/0!</v>
      </c>
      <c r="N270" s="245">
        <f t="shared" si="1060"/>
        <v>0</v>
      </c>
      <c r="O270" s="245">
        <f t="shared" si="1060"/>
        <v>0</v>
      </c>
      <c r="P270" s="271" t="e">
        <f t="shared" si="1050"/>
        <v>#DIV/0!</v>
      </c>
      <c r="Q270" s="245">
        <f t="shared" si="1061"/>
        <v>0</v>
      </c>
      <c r="R270" s="245">
        <f t="shared" si="1061"/>
        <v>0</v>
      </c>
      <c r="S270" s="271" t="e">
        <f t="shared" si="1051"/>
        <v>#DIV/0!</v>
      </c>
      <c r="T270" s="245">
        <f t="shared" si="1062"/>
        <v>0</v>
      </c>
      <c r="U270" s="245">
        <f t="shared" si="1062"/>
        <v>0</v>
      </c>
      <c r="V270" s="271" t="e">
        <f t="shared" si="1052"/>
        <v>#DIV/0!</v>
      </c>
      <c r="W270" s="245">
        <f t="shared" si="1063"/>
        <v>0</v>
      </c>
      <c r="X270" s="245">
        <f t="shared" si="1063"/>
        <v>0</v>
      </c>
      <c r="Y270" s="271" t="e">
        <f t="shared" si="1053"/>
        <v>#DIV/0!</v>
      </c>
      <c r="Z270" s="245">
        <f>Z256+Z52+Z38</f>
        <v>0</v>
      </c>
      <c r="AA270" s="245">
        <f t="shared" si="1074"/>
        <v>0</v>
      </c>
      <c r="AB270" s="271" t="e">
        <f t="shared" si="844"/>
        <v>#DIV/0!</v>
      </c>
      <c r="AC270" s="245">
        <f t="shared" si="1064"/>
        <v>0</v>
      </c>
      <c r="AD270" s="245">
        <f t="shared" si="1064"/>
        <v>0</v>
      </c>
      <c r="AE270" s="271" t="e">
        <f t="shared" si="865"/>
        <v>#DIV/0!</v>
      </c>
      <c r="AF270" s="245">
        <f t="shared" si="1066"/>
        <v>0</v>
      </c>
      <c r="AG270" s="245">
        <f t="shared" si="1066"/>
        <v>0</v>
      </c>
      <c r="AH270" s="271" t="e">
        <f t="shared" si="868"/>
        <v>#DIV/0!</v>
      </c>
      <c r="AI270" s="245">
        <f>AI256+AI52+AI38</f>
        <v>0</v>
      </c>
      <c r="AJ270" s="245">
        <f>AJ256+AJ52+AJ38</f>
        <v>0</v>
      </c>
      <c r="AK270" s="296" t="e">
        <f t="shared" si="1075"/>
        <v>#DIV/0!</v>
      </c>
      <c r="AL270" s="245">
        <f t="shared" si="1069"/>
        <v>0</v>
      </c>
      <c r="AM270" s="245">
        <f t="shared" si="1069"/>
        <v>0</v>
      </c>
      <c r="AN270" s="271" t="e">
        <f t="shared" si="873"/>
        <v>#DIV/0!</v>
      </c>
      <c r="AO270" s="245">
        <f t="shared" si="1071"/>
        <v>0</v>
      </c>
      <c r="AP270" s="245">
        <f t="shared" si="1071"/>
        <v>0</v>
      </c>
      <c r="AQ270" s="271" t="e">
        <f t="shared" si="1082"/>
        <v>#DIV/0!</v>
      </c>
      <c r="AR270" s="316"/>
    </row>
    <row r="271" spans="1:45" ht="26.25" customHeight="1">
      <c r="A271" s="696" t="s">
        <v>325</v>
      </c>
      <c r="B271" s="696"/>
      <c r="C271" s="696"/>
      <c r="D271" s="696"/>
      <c r="E271" s="696"/>
      <c r="F271" s="696"/>
      <c r="G271" s="696"/>
      <c r="H271" s="696"/>
      <c r="I271" s="696"/>
      <c r="J271" s="696"/>
      <c r="K271" s="696"/>
      <c r="L271" s="696"/>
      <c r="M271" s="696"/>
      <c r="N271" s="696"/>
      <c r="O271" s="696"/>
      <c r="P271" s="696"/>
      <c r="Q271" s="696"/>
      <c r="R271" s="696"/>
      <c r="S271" s="696"/>
      <c r="T271" s="696"/>
      <c r="U271" s="696"/>
      <c r="V271" s="696"/>
      <c r="W271" s="696"/>
      <c r="X271" s="696"/>
      <c r="Y271" s="696"/>
      <c r="Z271" s="696"/>
      <c r="AA271" s="696"/>
      <c r="AB271" s="696"/>
      <c r="AC271" s="696"/>
      <c r="AD271" s="696"/>
      <c r="AE271" s="696"/>
      <c r="AF271" s="696"/>
      <c r="AG271" s="696"/>
      <c r="AH271" s="696"/>
      <c r="AI271" s="696"/>
      <c r="AJ271" s="696"/>
      <c r="AK271" s="696"/>
      <c r="AL271" s="696"/>
      <c r="AM271" s="696"/>
      <c r="AN271" s="696"/>
      <c r="AO271" s="696"/>
      <c r="AP271" s="696"/>
      <c r="AQ271" s="696"/>
      <c r="AR271" s="696"/>
    </row>
    <row r="272" spans="1:45" ht="32.25" customHeight="1">
      <c r="A272" s="651" t="s">
        <v>327</v>
      </c>
      <c r="B272" s="651"/>
      <c r="C272" s="651"/>
      <c r="D272" s="651"/>
      <c r="E272" s="651"/>
      <c r="F272" s="651"/>
      <c r="G272" s="651"/>
      <c r="H272" s="651"/>
      <c r="I272" s="651"/>
      <c r="J272" s="651"/>
      <c r="K272" s="651"/>
      <c r="L272" s="651"/>
      <c r="M272" s="651"/>
      <c r="N272" s="651"/>
      <c r="O272" s="651"/>
      <c r="P272" s="651"/>
      <c r="Q272" s="651"/>
      <c r="R272" s="651"/>
      <c r="S272" s="651"/>
      <c r="T272" s="651"/>
      <c r="U272" s="651"/>
      <c r="V272" s="651"/>
      <c r="W272" s="651"/>
      <c r="X272" s="651"/>
      <c r="Y272" s="651"/>
      <c r="Z272" s="651"/>
      <c r="AA272" s="651"/>
      <c r="AB272" s="651"/>
      <c r="AC272" s="651"/>
      <c r="AD272" s="651"/>
      <c r="AE272" s="651"/>
      <c r="AF272" s="651"/>
      <c r="AG272" s="651"/>
      <c r="AH272" s="651"/>
      <c r="AI272" s="651"/>
      <c r="AJ272" s="651"/>
      <c r="AK272" s="651"/>
      <c r="AL272" s="651"/>
      <c r="AM272" s="651"/>
      <c r="AN272" s="651"/>
      <c r="AO272" s="651"/>
      <c r="AP272" s="651"/>
      <c r="AQ272" s="651"/>
      <c r="AR272" s="651"/>
    </row>
    <row r="273" spans="1:44" ht="30.75" customHeight="1">
      <c r="A273" s="317" t="s">
        <v>326</v>
      </c>
      <c r="B273" s="317"/>
      <c r="C273" s="317"/>
      <c r="D273" s="317"/>
      <c r="E273" s="317"/>
      <c r="F273" s="317"/>
      <c r="G273" s="317"/>
      <c r="H273" s="317"/>
      <c r="I273" s="317"/>
      <c r="J273" s="317"/>
      <c r="K273" s="317"/>
      <c r="L273" s="317"/>
      <c r="M273" s="317"/>
      <c r="N273" s="317"/>
      <c r="O273" s="317"/>
      <c r="P273" s="317"/>
      <c r="Q273" s="317"/>
      <c r="R273" s="317"/>
      <c r="S273" s="317"/>
      <c r="T273" s="317"/>
      <c r="U273" s="317"/>
      <c r="V273" s="317"/>
      <c r="W273" s="317"/>
      <c r="X273" s="317"/>
      <c r="Y273" s="317"/>
      <c r="Z273" s="317"/>
      <c r="AA273" s="317"/>
      <c r="AB273" s="317"/>
      <c r="AC273" s="317"/>
      <c r="AD273" s="317"/>
      <c r="AE273" s="317"/>
      <c r="AF273" s="317"/>
      <c r="AG273" s="317"/>
      <c r="AH273" s="317"/>
      <c r="AI273" s="317"/>
      <c r="AJ273" s="317"/>
      <c r="AK273" s="317"/>
      <c r="AL273" s="317"/>
      <c r="AM273" s="317"/>
      <c r="AN273" s="317"/>
      <c r="AO273" s="317"/>
      <c r="AP273" s="317"/>
      <c r="AQ273" s="317"/>
      <c r="AR273" s="317"/>
    </row>
    <row r="274" spans="1:44" ht="114.75" customHeight="1">
      <c r="A274" s="663" t="s">
        <v>6</v>
      </c>
      <c r="B274" s="592" t="s">
        <v>328</v>
      </c>
      <c r="C274" s="596" t="s">
        <v>329</v>
      </c>
      <c r="D274" s="318" t="s">
        <v>41</v>
      </c>
      <c r="E274" s="319"/>
      <c r="F274" s="319"/>
      <c r="G274" s="320"/>
      <c r="H274" s="319"/>
      <c r="I274" s="319"/>
      <c r="J274" s="320"/>
      <c r="K274" s="319"/>
      <c r="L274" s="319"/>
      <c r="M274" s="320"/>
      <c r="N274" s="319"/>
      <c r="O274" s="319"/>
      <c r="P274" s="320"/>
      <c r="Q274" s="319"/>
      <c r="R274" s="319"/>
      <c r="S274" s="320"/>
      <c r="T274" s="319"/>
      <c r="U274" s="319"/>
      <c r="V274" s="320"/>
      <c r="W274" s="319"/>
      <c r="X274" s="319"/>
      <c r="Y274" s="320"/>
      <c r="Z274" s="319"/>
      <c r="AA274" s="320"/>
      <c r="AB274" s="320"/>
      <c r="AC274" s="319"/>
      <c r="AD274" s="320"/>
      <c r="AE274" s="320"/>
      <c r="AF274" s="319"/>
      <c r="AG274" s="320"/>
      <c r="AH274" s="320"/>
      <c r="AI274" s="319"/>
      <c r="AJ274" s="320"/>
      <c r="AK274" s="320"/>
      <c r="AL274" s="319"/>
      <c r="AM274" s="320"/>
      <c r="AN274" s="320"/>
      <c r="AO274" s="320"/>
      <c r="AP274" s="320"/>
      <c r="AQ274" s="320"/>
      <c r="AR274" s="664"/>
    </row>
    <row r="275" spans="1:44" ht="114.75" customHeight="1">
      <c r="A275" s="663"/>
      <c r="B275" s="592"/>
      <c r="C275" s="596"/>
      <c r="D275" s="321" t="s">
        <v>37</v>
      </c>
      <c r="E275" s="322"/>
      <c r="F275" s="322"/>
      <c r="G275" s="323"/>
      <c r="H275" s="322"/>
      <c r="I275" s="322"/>
      <c r="J275" s="323"/>
      <c r="K275" s="322"/>
      <c r="L275" s="322"/>
      <c r="M275" s="323"/>
      <c r="N275" s="322"/>
      <c r="O275" s="322"/>
      <c r="P275" s="323"/>
      <c r="Q275" s="322"/>
      <c r="R275" s="322"/>
      <c r="S275" s="323"/>
      <c r="T275" s="322"/>
      <c r="U275" s="322"/>
      <c r="V275" s="323"/>
      <c r="W275" s="322"/>
      <c r="X275" s="322"/>
      <c r="Y275" s="323"/>
      <c r="Z275" s="322"/>
      <c r="AA275" s="323"/>
      <c r="AB275" s="323"/>
      <c r="AC275" s="322"/>
      <c r="AD275" s="323"/>
      <c r="AE275" s="323"/>
      <c r="AF275" s="322"/>
      <c r="AG275" s="323"/>
      <c r="AH275" s="323"/>
      <c r="AI275" s="322"/>
      <c r="AJ275" s="323"/>
      <c r="AK275" s="323"/>
      <c r="AL275" s="322"/>
      <c r="AM275" s="323"/>
      <c r="AN275" s="323"/>
      <c r="AO275" s="323"/>
      <c r="AP275" s="323"/>
      <c r="AQ275" s="323"/>
      <c r="AR275" s="664"/>
    </row>
    <row r="276" spans="1:44" ht="114.75" customHeight="1">
      <c r="A276" s="663"/>
      <c r="B276" s="592"/>
      <c r="C276" s="596"/>
      <c r="D276" s="324" t="s">
        <v>2</v>
      </c>
      <c r="E276" s="322"/>
      <c r="F276" s="322"/>
      <c r="G276" s="323"/>
      <c r="H276" s="676" t="s">
        <v>331</v>
      </c>
      <c r="I276" s="676"/>
      <c r="J276" s="676"/>
      <c r="K276" s="676"/>
      <c r="L276" s="676"/>
      <c r="M276" s="676"/>
      <c r="N276" s="676"/>
      <c r="O276" s="676"/>
      <c r="P276" s="676"/>
      <c r="Q276" s="676"/>
      <c r="R276" s="676"/>
      <c r="S276" s="676"/>
      <c r="T276" s="676"/>
      <c r="U276" s="676"/>
      <c r="V276" s="676"/>
      <c r="W276" s="676"/>
      <c r="X276" s="676"/>
      <c r="Y276" s="676"/>
      <c r="Z276" s="676"/>
      <c r="AA276" s="676"/>
      <c r="AB276" s="676"/>
      <c r="AC276" s="322"/>
      <c r="AD276" s="323"/>
      <c r="AE276" s="323"/>
      <c r="AF276" s="322"/>
      <c r="AG276" s="323"/>
      <c r="AH276" s="323"/>
      <c r="AI276" s="322"/>
      <c r="AJ276" s="323"/>
      <c r="AK276" s="323"/>
      <c r="AL276" s="322"/>
      <c r="AM276" s="323"/>
      <c r="AN276" s="323"/>
      <c r="AO276" s="323"/>
      <c r="AP276" s="323"/>
      <c r="AQ276" s="323"/>
      <c r="AR276" s="664"/>
    </row>
    <row r="277" spans="1:44" ht="114.75" customHeight="1">
      <c r="A277" s="663"/>
      <c r="B277" s="592"/>
      <c r="C277" s="596"/>
      <c r="D277" s="324" t="s">
        <v>284</v>
      </c>
      <c r="E277" s="322"/>
      <c r="F277" s="322"/>
      <c r="G277" s="323"/>
      <c r="H277" s="322"/>
      <c r="I277" s="322"/>
      <c r="J277" s="323"/>
      <c r="K277" s="322"/>
      <c r="L277" s="322"/>
      <c r="M277" s="323"/>
      <c r="N277" s="322"/>
      <c r="O277" s="322"/>
      <c r="P277" s="323"/>
      <c r="Q277" s="322"/>
      <c r="R277" s="322"/>
      <c r="S277" s="323"/>
      <c r="T277" s="322"/>
      <c r="U277" s="322"/>
      <c r="V277" s="323"/>
      <c r="W277" s="322"/>
      <c r="X277" s="322"/>
      <c r="Y277" s="323"/>
      <c r="Z277" s="322"/>
      <c r="AA277" s="323"/>
      <c r="AB277" s="323"/>
      <c r="AC277" s="322"/>
      <c r="AD277" s="323"/>
      <c r="AE277" s="323"/>
      <c r="AF277" s="322"/>
      <c r="AG277" s="323"/>
      <c r="AH277" s="323"/>
      <c r="AI277" s="322"/>
      <c r="AJ277" s="323"/>
      <c r="AK277" s="323"/>
      <c r="AL277" s="322"/>
      <c r="AM277" s="323"/>
      <c r="AN277" s="323"/>
      <c r="AO277" s="323"/>
      <c r="AP277" s="323"/>
      <c r="AQ277" s="323"/>
      <c r="AR277" s="664"/>
    </row>
    <row r="278" spans="1:44" ht="125.25" customHeight="1">
      <c r="A278" s="663"/>
      <c r="B278" s="592"/>
      <c r="C278" s="596"/>
      <c r="D278" s="324" t="s">
        <v>292</v>
      </c>
      <c r="E278" s="322"/>
      <c r="F278" s="322"/>
      <c r="G278" s="323"/>
      <c r="H278" s="322"/>
      <c r="I278" s="322"/>
      <c r="J278" s="323"/>
      <c r="K278" s="322"/>
      <c r="L278" s="322"/>
      <c r="M278" s="323"/>
      <c r="N278" s="322"/>
      <c r="O278" s="322"/>
      <c r="P278" s="323"/>
      <c r="Q278" s="322"/>
      <c r="R278" s="322"/>
      <c r="S278" s="323"/>
      <c r="T278" s="322"/>
      <c r="U278" s="322"/>
      <c r="V278" s="323"/>
      <c r="W278" s="322"/>
      <c r="X278" s="322"/>
      <c r="Y278" s="323"/>
      <c r="Z278" s="322"/>
      <c r="AA278" s="323"/>
      <c r="AB278" s="323"/>
      <c r="AC278" s="322"/>
      <c r="AD278" s="323"/>
      <c r="AE278" s="323"/>
      <c r="AF278" s="322"/>
      <c r="AG278" s="323"/>
      <c r="AH278" s="323"/>
      <c r="AI278" s="322"/>
      <c r="AJ278" s="323"/>
      <c r="AK278" s="323"/>
      <c r="AL278" s="322"/>
      <c r="AM278" s="323"/>
      <c r="AN278" s="323"/>
      <c r="AO278" s="323"/>
      <c r="AP278" s="323"/>
      <c r="AQ278" s="323"/>
      <c r="AR278" s="664"/>
    </row>
    <row r="279" spans="1:44" ht="114.75" customHeight="1">
      <c r="A279" s="663"/>
      <c r="B279" s="592"/>
      <c r="C279" s="596"/>
      <c r="D279" s="324" t="s">
        <v>285</v>
      </c>
      <c r="E279" s="322"/>
      <c r="F279" s="322"/>
      <c r="G279" s="323"/>
      <c r="H279" s="322"/>
      <c r="I279" s="322"/>
      <c r="J279" s="323"/>
      <c r="K279" s="322"/>
      <c r="L279" s="322"/>
      <c r="M279" s="323"/>
      <c r="N279" s="322"/>
      <c r="O279" s="322"/>
      <c r="P279" s="323"/>
      <c r="Q279" s="322"/>
      <c r="R279" s="322"/>
      <c r="S279" s="323"/>
      <c r="T279" s="322"/>
      <c r="U279" s="322"/>
      <c r="V279" s="323"/>
      <c r="W279" s="322"/>
      <c r="X279" s="322"/>
      <c r="Y279" s="323"/>
      <c r="Z279" s="322"/>
      <c r="AA279" s="323"/>
      <c r="AB279" s="323"/>
      <c r="AC279" s="322"/>
      <c r="AD279" s="323"/>
      <c r="AE279" s="323"/>
      <c r="AF279" s="322"/>
      <c r="AG279" s="323"/>
      <c r="AH279" s="323"/>
      <c r="AI279" s="322"/>
      <c r="AJ279" s="323"/>
      <c r="AK279" s="323"/>
      <c r="AL279" s="322"/>
      <c r="AM279" s="323"/>
      <c r="AN279" s="323"/>
      <c r="AO279" s="323"/>
      <c r="AP279" s="323"/>
      <c r="AQ279" s="323"/>
      <c r="AR279" s="664"/>
    </row>
    <row r="280" spans="1:44" ht="114.75" customHeight="1">
      <c r="A280" s="663"/>
      <c r="B280" s="592"/>
      <c r="C280" s="596"/>
      <c r="D280" s="321" t="s">
        <v>43</v>
      </c>
      <c r="E280" s="322"/>
      <c r="F280" s="322"/>
      <c r="G280" s="323"/>
      <c r="H280" s="322"/>
      <c r="I280" s="322"/>
      <c r="J280" s="323"/>
      <c r="K280" s="322"/>
      <c r="L280" s="322"/>
      <c r="M280" s="323"/>
      <c r="N280" s="322"/>
      <c r="O280" s="322"/>
      <c r="P280" s="323"/>
      <c r="Q280" s="322"/>
      <c r="R280" s="322"/>
      <c r="S280" s="323"/>
      <c r="T280" s="322"/>
      <c r="U280" s="322"/>
      <c r="V280" s="323"/>
      <c r="W280" s="322"/>
      <c r="X280" s="322"/>
      <c r="Y280" s="323"/>
      <c r="Z280" s="322"/>
      <c r="AA280" s="323"/>
      <c r="AB280" s="323"/>
      <c r="AC280" s="322"/>
      <c r="AD280" s="323"/>
      <c r="AE280" s="323"/>
      <c r="AF280" s="322"/>
      <c r="AG280" s="323"/>
      <c r="AH280" s="323"/>
      <c r="AI280" s="322"/>
      <c r="AJ280" s="323"/>
      <c r="AK280" s="323"/>
      <c r="AL280" s="322"/>
      <c r="AM280" s="323"/>
      <c r="AN280" s="323"/>
      <c r="AO280" s="323"/>
      <c r="AP280" s="323"/>
      <c r="AQ280" s="323"/>
      <c r="AR280" s="664"/>
    </row>
    <row r="281" spans="1:44" s="138" customFormat="1" ht="266.25" customHeight="1">
      <c r="A281" s="325" t="s">
        <v>334</v>
      </c>
      <c r="B281" s="326" t="s">
        <v>335</v>
      </c>
      <c r="C281" s="596"/>
      <c r="D281" s="327" t="s">
        <v>336</v>
      </c>
      <c r="E281" s="327"/>
      <c r="F281" s="327"/>
      <c r="G281" s="327"/>
      <c r="H281" s="327"/>
      <c r="I281" s="327"/>
      <c r="J281" s="327"/>
      <c r="K281" s="327"/>
      <c r="L281" s="327"/>
      <c r="M281" s="328"/>
      <c r="N281" s="328"/>
      <c r="O281" s="328"/>
      <c r="P281" s="328"/>
      <c r="Q281" s="328"/>
      <c r="R281" s="328"/>
      <c r="S281" s="328"/>
      <c r="T281" s="328"/>
      <c r="U281" s="328"/>
      <c r="V281" s="328"/>
      <c r="W281" s="328"/>
      <c r="X281" s="328"/>
      <c r="Y281" s="328"/>
      <c r="Z281" s="328"/>
      <c r="AA281" s="328"/>
      <c r="AB281" s="328"/>
      <c r="AC281" s="328"/>
      <c r="AD281" s="328"/>
      <c r="AE281" s="328"/>
      <c r="AF281" s="328"/>
      <c r="AG281" s="328"/>
      <c r="AH281" s="328"/>
      <c r="AI281" s="329"/>
      <c r="AJ281" s="328"/>
      <c r="AK281" s="328"/>
      <c r="AL281" s="328"/>
      <c r="AM281" s="328"/>
      <c r="AN281" s="328"/>
      <c r="AO281" s="328"/>
      <c r="AP281" s="328"/>
      <c r="AQ281" s="328"/>
      <c r="AR281" s="328"/>
    </row>
    <row r="282" spans="1:44" s="138" customFormat="1" ht="173.25" customHeight="1">
      <c r="A282" s="327" t="s">
        <v>337</v>
      </c>
      <c r="B282" s="330" t="s">
        <v>338</v>
      </c>
      <c r="C282" s="596"/>
      <c r="D282" s="327" t="s">
        <v>336</v>
      </c>
      <c r="E282" s="327"/>
      <c r="F282" s="327"/>
      <c r="G282" s="327"/>
      <c r="H282" s="327"/>
      <c r="I282" s="327"/>
      <c r="J282" s="327"/>
      <c r="K282" s="327"/>
      <c r="L282" s="327"/>
      <c r="M282" s="328"/>
      <c r="N282" s="328"/>
      <c r="O282" s="328"/>
      <c r="P282" s="328"/>
      <c r="Q282" s="328"/>
      <c r="R282" s="328"/>
      <c r="S282" s="328"/>
      <c r="T282" s="328"/>
      <c r="U282" s="328"/>
      <c r="V282" s="328"/>
      <c r="W282" s="328"/>
      <c r="X282" s="328"/>
      <c r="Y282" s="328"/>
      <c r="Z282" s="328"/>
      <c r="AA282" s="328"/>
      <c r="AB282" s="328"/>
      <c r="AC282" s="328"/>
      <c r="AD282" s="328"/>
      <c r="AE282" s="328"/>
      <c r="AF282" s="328"/>
      <c r="AG282" s="328"/>
      <c r="AH282" s="328"/>
      <c r="AI282" s="329"/>
      <c r="AJ282" s="328"/>
      <c r="AK282" s="328"/>
      <c r="AL282" s="328"/>
      <c r="AM282" s="328"/>
      <c r="AN282" s="328"/>
      <c r="AO282" s="328"/>
      <c r="AP282" s="328"/>
      <c r="AQ282" s="328"/>
      <c r="AR282" s="328"/>
    </row>
    <row r="283" spans="1:44" s="138" customFormat="1" ht="339.75" customHeight="1" thickBot="1">
      <c r="A283" s="331" t="s">
        <v>339</v>
      </c>
      <c r="B283" s="332" t="s">
        <v>340</v>
      </c>
      <c r="C283" s="597"/>
      <c r="D283" s="331" t="s">
        <v>336</v>
      </c>
      <c r="E283" s="331"/>
      <c r="F283" s="331"/>
      <c r="G283" s="331"/>
      <c r="H283" s="331"/>
      <c r="I283" s="331"/>
      <c r="J283" s="331"/>
      <c r="K283" s="331"/>
      <c r="L283" s="331"/>
      <c r="M283" s="333"/>
      <c r="N283" s="333"/>
      <c r="O283" s="333"/>
      <c r="P283" s="333"/>
      <c r="Q283" s="333"/>
      <c r="R283" s="333"/>
      <c r="S283" s="333"/>
      <c r="T283" s="333"/>
      <c r="U283" s="333"/>
      <c r="V283" s="333"/>
      <c r="W283" s="333"/>
      <c r="X283" s="333"/>
      <c r="Y283" s="333"/>
      <c r="Z283" s="333"/>
      <c r="AA283" s="333"/>
      <c r="AB283" s="333"/>
      <c r="AC283" s="333"/>
      <c r="AD283" s="333"/>
      <c r="AE283" s="333"/>
      <c r="AF283" s="333"/>
      <c r="AG283" s="333"/>
      <c r="AH283" s="333"/>
      <c r="AI283" s="334"/>
      <c r="AJ283" s="333"/>
      <c r="AK283" s="333"/>
      <c r="AL283" s="333"/>
      <c r="AM283" s="333"/>
      <c r="AN283" s="333"/>
      <c r="AO283" s="333"/>
      <c r="AP283" s="333"/>
      <c r="AQ283" s="333"/>
      <c r="AR283" s="333"/>
    </row>
    <row r="284" spans="1:44" s="170" customFormat="1" ht="114.75" customHeight="1">
      <c r="A284" s="593" t="s">
        <v>8</v>
      </c>
      <c r="B284" s="577" t="s">
        <v>342</v>
      </c>
      <c r="C284" s="660" t="s">
        <v>341</v>
      </c>
      <c r="D284" s="461" t="s">
        <v>41</v>
      </c>
      <c r="E284" s="274">
        <f>H284+K284+N284+Q284+T284+W284+Z284+AC284+AF284+AI284+AL284+AO284</f>
        <v>102585.54999999999</v>
      </c>
      <c r="F284" s="225">
        <f>I284+L284+O284+R284+U284+X284+AA284+AD284+AG284+AJ284+AM284+AP284</f>
        <v>0</v>
      </c>
      <c r="G284" s="225">
        <f>F284/E284</f>
        <v>0</v>
      </c>
      <c r="H284" s="225">
        <f>H285+H286+H287+H289+H290</f>
        <v>0</v>
      </c>
      <c r="I284" s="225">
        <f t="shared" ref="I284:AP284" si="1084">I285+I286+I287+I289+I290</f>
        <v>0</v>
      </c>
      <c r="J284" s="225" t="e">
        <f>I284/H284</f>
        <v>#DIV/0!</v>
      </c>
      <c r="K284" s="225">
        <f t="shared" si="1084"/>
        <v>0</v>
      </c>
      <c r="L284" s="225">
        <f t="shared" si="1084"/>
        <v>0</v>
      </c>
      <c r="M284" s="225" t="e">
        <f>L284/K284</f>
        <v>#DIV/0!</v>
      </c>
      <c r="N284" s="225">
        <f t="shared" si="1084"/>
        <v>0</v>
      </c>
      <c r="O284" s="225">
        <f t="shared" si="1084"/>
        <v>0</v>
      </c>
      <c r="P284" s="225" t="e">
        <f>O284/N284</f>
        <v>#DIV/0!</v>
      </c>
      <c r="Q284" s="225">
        <f t="shared" si="1084"/>
        <v>0</v>
      </c>
      <c r="R284" s="225">
        <f t="shared" si="1084"/>
        <v>0</v>
      </c>
      <c r="S284" s="225" t="e">
        <f>R284/Q284</f>
        <v>#DIV/0!</v>
      </c>
      <c r="T284" s="225">
        <f t="shared" si="1084"/>
        <v>0</v>
      </c>
      <c r="U284" s="225">
        <f t="shared" si="1084"/>
        <v>0</v>
      </c>
      <c r="V284" s="225" t="e">
        <f>U284/T284</f>
        <v>#DIV/0!</v>
      </c>
      <c r="W284" s="225">
        <f t="shared" si="1084"/>
        <v>0</v>
      </c>
      <c r="X284" s="225">
        <f t="shared" si="1084"/>
        <v>0</v>
      </c>
      <c r="Y284" s="225" t="e">
        <f>X284/W284</f>
        <v>#DIV/0!</v>
      </c>
      <c r="Z284" s="225">
        <f t="shared" si="1084"/>
        <v>55165.599999999999</v>
      </c>
      <c r="AA284" s="225">
        <f t="shared" si="1084"/>
        <v>0</v>
      </c>
      <c r="AB284" s="225">
        <f>AA284/Z284</f>
        <v>0</v>
      </c>
      <c r="AC284" s="225">
        <f t="shared" si="1084"/>
        <v>10277.9</v>
      </c>
      <c r="AD284" s="225">
        <f t="shared" si="1084"/>
        <v>0</v>
      </c>
      <c r="AE284" s="225">
        <f>AD284/AC284</f>
        <v>0</v>
      </c>
      <c r="AF284" s="225">
        <f t="shared" si="1084"/>
        <v>3681.5250000000001</v>
      </c>
      <c r="AG284" s="225">
        <f t="shared" si="1084"/>
        <v>0</v>
      </c>
      <c r="AH284" s="225">
        <f>AG284/AF284</f>
        <v>0</v>
      </c>
      <c r="AI284" s="225">
        <f t="shared" si="1084"/>
        <v>29779</v>
      </c>
      <c r="AJ284" s="225">
        <f t="shared" si="1084"/>
        <v>0</v>
      </c>
      <c r="AK284" s="225">
        <f>AJ284/AI284</f>
        <v>0</v>
      </c>
      <c r="AL284" s="225">
        <f t="shared" si="1084"/>
        <v>3681.5250000000001</v>
      </c>
      <c r="AM284" s="225">
        <f t="shared" si="1084"/>
        <v>0</v>
      </c>
      <c r="AN284" s="225">
        <f>AM284/AL284</f>
        <v>0</v>
      </c>
      <c r="AO284" s="225">
        <f t="shared" si="1084"/>
        <v>0</v>
      </c>
      <c r="AP284" s="225">
        <f t="shared" si="1084"/>
        <v>0</v>
      </c>
      <c r="AQ284" s="225" t="e">
        <f>AP284/AO284</f>
        <v>#DIV/0!</v>
      </c>
      <c r="AR284" s="298"/>
    </row>
    <row r="285" spans="1:44" s="170" customFormat="1" ht="114.75" customHeight="1">
      <c r="A285" s="594"/>
      <c r="B285" s="578"/>
      <c r="C285" s="661"/>
      <c r="D285" s="462" t="s">
        <v>37</v>
      </c>
      <c r="E285" s="234">
        <f t="shared" ref="E285:F332" si="1085">H285+K285+N285+Q285+T285+W285+Z285+AC285+AF285+AI285+AL285+AO285</f>
        <v>0</v>
      </c>
      <c r="F285" s="233">
        <f t="shared" si="1085"/>
        <v>0</v>
      </c>
      <c r="G285" s="234" t="e">
        <f t="shared" ref="G285:G332" si="1086">F285/E285</f>
        <v>#DIV/0!</v>
      </c>
      <c r="H285" s="234">
        <f>H292+H299+H306+H313</f>
        <v>0</v>
      </c>
      <c r="I285" s="234">
        <f t="shared" ref="I285:AO285" si="1087">I292+I299+I306+I313</f>
        <v>0</v>
      </c>
      <c r="J285" s="234" t="e">
        <f t="shared" ref="J285:J290" si="1088">I285/H285</f>
        <v>#DIV/0!</v>
      </c>
      <c r="K285" s="234">
        <f t="shared" si="1087"/>
        <v>0</v>
      </c>
      <c r="L285" s="234">
        <f t="shared" si="1087"/>
        <v>0</v>
      </c>
      <c r="M285" s="234" t="e">
        <f t="shared" ref="M285:M290" si="1089">L285/K285</f>
        <v>#DIV/0!</v>
      </c>
      <c r="N285" s="234">
        <f>N292+N299+N306+N313</f>
        <v>0</v>
      </c>
      <c r="O285" s="234">
        <f t="shared" si="1087"/>
        <v>0</v>
      </c>
      <c r="P285" s="234" t="e">
        <f t="shared" ref="P285:P290" si="1090">O285/N285</f>
        <v>#DIV/0!</v>
      </c>
      <c r="Q285" s="234">
        <f t="shared" si="1087"/>
        <v>0</v>
      </c>
      <c r="R285" s="234">
        <f t="shared" si="1087"/>
        <v>0</v>
      </c>
      <c r="S285" s="234" t="e">
        <f t="shared" ref="S285:S290" si="1091">R285/Q285</f>
        <v>#DIV/0!</v>
      </c>
      <c r="T285" s="234">
        <f t="shared" si="1087"/>
        <v>0</v>
      </c>
      <c r="U285" s="234">
        <f t="shared" si="1087"/>
        <v>0</v>
      </c>
      <c r="V285" s="234" t="e">
        <f t="shared" ref="V285:V290" si="1092">U285/T285</f>
        <v>#DIV/0!</v>
      </c>
      <c r="W285" s="234">
        <f t="shared" si="1087"/>
        <v>0</v>
      </c>
      <c r="X285" s="234">
        <f t="shared" si="1087"/>
        <v>0</v>
      </c>
      <c r="Y285" s="234" t="e">
        <f t="shared" ref="Y285:Y290" si="1093">X285/W285</f>
        <v>#DIV/0!</v>
      </c>
      <c r="Z285" s="234">
        <f t="shared" si="1087"/>
        <v>0</v>
      </c>
      <c r="AA285" s="234">
        <f t="shared" si="1087"/>
        <v>0</v>
      </c>
      <c r="AB285" s="234" t="e">
        <f t="shared" ref="AB285:AB290" si="1094">AA285/Z285</f>
        <v>#DIV/0!</v>
      </c>
      <c r="AC285" s="234">
        <f t="shared" si="1087"/>
        <v>0</v>
      </c>
      <c r="AD285" s="234">
        <f t="shared" si="1087"/>
        <v>0</v>
      </c>
      <c r="AE285" s="234" t="e">
        <f t="shared" ref="AE285:AE290" si="1095">AD285/AC285</f>
        <v>#DIV/0!</v>
      </c>
      <c r="AF285" s="234">
        <f t="shared" si="1087"/>
        <v>0</v>
      </c>
      <c r="AG285" s="234">
        <f t="shared" si="1087"/>
        <v>0</v>
      </c>
      <c r="AH285" s="234" t="e">
        <f t="shared" ref="AH285:AH290" si="1096">AG285/AF285</f>
        <v>#DIV/0!</v>
      </c>
      <c r="AI285" s="234">
        <f t="shared" si="1087"/>
        <v>0</v>
      </c>
      <c r="AJ285" s="234">
        <f t="shared" si="1087"/>
        <v>0</v>
      </c>
      <c r="AK285" s="234" t="e">
        <f t="shared" ref="AK285:AK290" si="1097">AJ285/AI285</f>
        <v>#DIV/0!</v>
      </c>
      <c r="AL285" s="234">
        <f t="shared" si="1087"/>
        <v>0</v>
      </c>
      <c r="AM285" s="234">
        <f t="shared" si="1087"/>
        <v>0</v>
      </c>
      <c r="AN285" s="234" t="e">
        <f t="shared" ref="AN285:AN290" si="1098">AM285/AL285</f>
        <v>#DIV/0!</v>
      </c>
      <c r="AO285" s="234">
        <f t="shared" si="1087"/>
        <v>0</v>
      </c>
      <c r="AP285" s="234">
        <f t="shared" ref="AP285" si="1099">AP292+AP299+AP306+AP313</f>
        <v>0</v>
      </c>
      <c r="AQ285" s="234" t="e">
        <f t="shared" ref="AQ285:AQ290" si="1100">AP285/AO285</f>
        <v>#DIV/0!</v>
      </c>
      <c r="AR285" s="243"/>
    </row>
    <row r="286" spans="1:44" s="170" customFormat="1" ht="114.75" customHeight="1">
      <c r="A286" s="594"/>
      <c r="B286" s="578"/>
      <c r="C286" s="661"/>
      <c r="D286" s="455" t="s">
        <v>2</v>
      </c>
      <c r="E286" s="234">
        <f t="shared" si="1085"/>
        <v>0</v>
      </c>
      <c r="F286" s="233">
        <f t="shared" si="1085"/>
        <v>0</v>
      </c>
      <c r="G286" s="234" t="e">
        <f t="shared" si="1086"/>
        <v>#DIV/0!</v>
      </c>
      <c r="H286" s="234">
        <f>H293+H300+H307+H314</f>
        <v>0</v>
      </c>
      <c r="I286" s="234">
        <f t="shared" ref="I286:AO286" si="1101">I293+I300+I307+I314</f>
        <v>0</v>
      </c>
      <c r="J286" s="234" t="e">
        <f t="shared" si="1088"/>
        <v>#DIV/0!</v>
      </c>
      <c r="K286" s="234">
        <f t="shared" si="1101"/>
        <v>0</v>
      </c>
      <c r="L286" s="234">
        <f t="shared" si="1101"/>
        <v>0</v>
      </c>
      <c r="M286" s="234" t="e">
        <f t="shared" si="1089"/>
        <v>#DIV/0!</v>
      </c>
      <c r="N286" s="234">
        <f t="shared" si="1101"/>
        <v>0</v>
      </c>
      <c r="O286" s="234">
        <f t="shared" si="1101"/>
        <v>0</v>
      </c>
      <c r="P286" s="234" t="e">
        <f t="shared" si="1090"/>
        <v>#DIV/0!</v>
      </c>
      <c r="Q286" s="234">
        <f t="shared" si="1101"/>
        <v>0</v>
      </c>
      <c r="R286" s="234">
        <f t="shared" si="1101"/>
        <v>0</v>
      </c>
      <c r="S286" s="234" t="e">
        <f t="shared" si="1091"/>
        <v>#DIV/0!</v>
      </c>
      <c r="T286" s="234">
        <f t="shared" si="1101"/>
        <v>0</v>
      </c>
      <c r="U286" s="234">
        <f t="shared" si="1101"/>
        <v>0</v>
      </c>
      <c r="V286" s="234" t="e">
        <f t="shared" si="1092"/>
        <v>#DIV/0!</v>
      </c>
      <c r="W286" s="234">
        <f t="shared" si="1101"/>
        <v>0</v>
      </c>
      <c r="X286" s="234">
        <f t="shared" si="1101"/>
        <v>0</v>
      </c>
      <c r="Y286" s="234" t="e">
        <f t="shared" si="1093"/>
        <v>#DIV/0!</v>
      </c>
      <c r="Z286" s="234">
        <f t="shared" si="1101"/>
        <v>0</v>
      </c>
      <c r="AA286" s="234">
        <f t="shared" si="1101"/>
        <v>0</v>
      </c>
      <c r="AB286" s="234" t="e">
        <f t="shared" si="1094"/>
        <v>#DIV/0!</v>
      </c>
      <c r="AC286" s="234">
        <f t="shared" si="1101"/>
        <v>0</v>
      </c>
      <c r="AD286" s="234">
        <f t="shared" si="1101"/>
        <v>0</v>
      </c>
      <c r="AE286" s="234" t="e">
        <f t="shared" si="1095"/>
        <v>#DIV/0!</v>
      </c>
      <c r="AF286" s="234">
        <f t="shared" si="1101"/>
        <v>0</v>
      </c>
      <c r="AG286" s="234">
        <f t="shared" si="1101"/>
        <v>0</v>
      </c>
      <c r="AH286" s="234" t="e">
        <f t="shared" si="1096"/>
        <v>#DIV/0!</v>
      </c>
      <c r="AI286" s="234">
        <f t="shared" si="1101"/>
        <v>0</v>
      </c>
      <c r="AJ286" s="234">
        <f t="shared" si="1101"/>
        <v>0</v>
      </c>
      <c r="AK286" s="234" t="e">
        <f t="shared" si="1097"/>
        <v>#DIV/0!</v>
      </c>
      <c r="AL286" s="234">
        <f t="shared" si="1101"/>
        <v>0</v>
      </c>
      <c r="AM286" s="234">
        <f t="shared" si="1101"/>
        <v>0</v>
      </c>
      <c r="AN286" s="234" t="e">
        <f t="shared" si="1098"/>
        <v>#DIV/0!</v>
      </c>
      <c r="AO286" s="234">
        <f t="shared" si="1101"/>
        <v>0</v>
      </c>
      <c r="AP286" s="234">
        <f t="shared" ref="AP286" si="1102">AP293+AP300+AP307+AP314</f>
        <v>0</v>
      </c>
      <c r="AQ286" s="234" t="e">
        <f t="shared" si="1100"/>
        <v>#DIV/0!</v>
      </c>
      <c r="AR286" s="243"/>
    </row>
    <row r="287" spans="1:44" s="170" customFormat="1" ht="114.75" customHeight="1" thickBot="1">
      <c r="A287" s="594"/>
      <c r="B287" s="578"/>
      <c r="C287" s="661"/>
      <c r="D287" s="455" t="s">
        <v>284</v>
      </c>
      <c r="E287" s="234">
        <f t="shared" si="1085"/>
        <v>102585.54999999999</v>
      </c>
      <c r="F287" s="233">
        <f t="shared" si="1085"/>
        <v>0</v>
      </c>
      <c r="G287" s="234">
        <f t="shared" si="1086"/>
        <v>0</v>
      </c>
      <c r="H287" s="234">
        <f>H294+H301+H308+H315</f>
        <v>0</v>
      </c>
      <c r="I287" s="234">
        <f t="shared" ref="I287:AO287" si="1103">I294+I301+I308+I315</f>
        <v>0</v>
      </c>
      <c r="J287" s="234" t="e">
        <f t="shared" si="1088"/>
        <v>#DIV/0!</v>
      </c>
      <c r="K287" s="234">
        <f t="shared" si="1103"/>
        <v>0</v>
      </c>
      <c r="L287" s="234">
        <f t="shared" si="1103"/>
        <v>0</v>
      </c>
      <c r="M287" s="234" t="e">
        <f t="shared" si="1089"/>
        <v>#DIV/0!</v>
      </c>
      <c r="N287" s="234">
        <f t="shared" si="1103"/>
        <v>0</v>
      </c>
      <c r="O287" s="234">
        <f t="shared" si="1103"/>
        <v>0</v>
      </c>
      <c r="P287" s="234" t="e">
        <f t="shared" si="1090"/>
        <v>#DIV/0!</v>
      </c>
      <c r="Q287" s="234">
        <f t="shared" si="1103"/>
        <v>0</v>
      </c>
      <c r="R287" s="234">
        <f t="shared" si="1103"/>
        <v>0</v>
      </c>
      <c r="S287" s="234" t="e">
        <f t="shared" si="1091"/>
        <v>#DIV/0!</v>
      </c>
      <c r="T287" s="234"/>
      <c r="U287" s="234">
        <f t="shared" si="1103"/>
        <v>0</v>
      </c>
      <c r="V287" s="234" t="e">
        <f t="shared" si="1092"/>
        <v>#DIV/0!</v>
      </c>
      <c r="W287" s="234">
        <v>0</v>
      </c>
      <c r="X287" s="234">
        <f t="shared" si="1103"/>
        <v>0</v>
      </c>
      <c r="Y287" s="234" t="e">
        <f t="shared" si="1093"/>
        <v>#DIV/0!</v>
      </c>
      <c r="Z287" s="234">
        <f>Z294+Z308+Z315</f>
        <v>55165.599999999999</v>
      </c>
      <c r="AA287" s="234">
        <f t="shared" si="1103"/>
        <v>0</v>
      </c>
      <c r="AB287" s="234">
        <f t="shared" si="1094"/>
        <v>0</v>
      </c>
      <c r="AC287" s="234">
        <f t="shared" si="1103"/>
        <v>10277.9</v>
      </c>
      <c r="AD287" s="234">
        <f t="shared" si="1103"/>
        <v>0</v>
      </c>
      <c r="AE287" s="234">
        <f t="shared" si="1095"/>
        <v>0</v>
      </c>
      <c r="AF287" s="234">
        <f t="shared" si="1103"/>
        <v>3681.5250000000001</v>
      </c>
      <c r="AG287" s="234">
        <f t="shared" si="1103"/>
        <v>0</v>
      </c>
      <c r="AH287" s="234">
        <f t="shared" si="1096"/>
        <v>0</v>
      </c>
      <c r="AI287" s="234">
        <f t="shared" si="1103"/>
        <v>29779</v>
      </c>
      <c r="AJ287" s="234">
        <f t="shared" si="1103"/>
        <v>0</v>
      </c>
      <c r="AK287" s="234">
        <f t="shared" si="1097"/>
        <v>0</v>
      </c>
      <c r="AL287" s="234">
        <f t="shared" si="1103"/>
        <v>3681.5250000000001</v>
      </c>
      <c r="AM287" s="234">
        <f t="shared" si="1103"/>
        <v>0</v>
      </c>
      <c r="AN287" s="234">
        <f t="shared" si="1098"/>
        <v>0</v>
      </c>
      <c r="AO287" s="234">
        <f t="shared" si="1103"/>
        <v>0</v>
      </c>
      <c r="AP287" s="234">
        <f t="shared" ref="AP287" si="1104">AP294+AP301+AP308+AP315</f>
        <v>0</v>
      </c>
      <c r="AQ287" s="234" t="e">
        <f t="shared" si="1100"/>
        <v>#DIV/0!</v>
      </c>
      <c r="AR287" s="243"/>
    </row>
    <row r="288" spans="1:44" s="170" customFormat="1" ht="114.75" customHeight="1">
      <c r="A288" s="594"/>
      <c r="B288" s="578"/>
      <c r="C288" s="661"/>
      <c r="D288" s="455" t="s">
        <v>292</v>
      </c>
      <c r="E288" s="274">
        <f t="shared" si="1085"/>
        <v>0</v>
      </c>
      <c r="F288" s="225">
        <f t="shared" si="1085"/>
        <v>0</v>
      </c>
      <c r="G288" s="234" t="e">
        <f t="shared" si="1086"/>
        <v>#DIV/0!</v>
      </c>
      <c r="H288" s="234">
        <f t="shared" ref="H288" si="1105">H296+H302+H309+H316</f>
        <v>0</v>
      </c>
      <c r="I288" s="234">
        <f t="shared" ref="I288:AG288" si="1106">I296+I302+I309+I316</f>
        <v>0</v>
      </c>
      <c r="J288" s="234" t="e">
        <f t="shared" si="1088"/>
        <v>#DIV/0!</v>
      </c>
      <c r="K288" s="234">
        <f t="shared" si="1106"/>
        <v>0</v>
      </c>
      <c r="L288" s="234">
        <f t="shared" si="1106"/>
        <v>0</v>
      </c>
      <c r="M288" s="234" t="e">
        <f t="shared" si="1089"/>
        <v>#DIV/0!</v>
      </c>
      <c r="N288" s="234">
        <f t="shared" si="1106"/>
        <v>0</v>
      </c>
      <c r="O288" s="234">
        <f t="shared" si="1106"/>
        <v>0</v>
      </c>
      <c r="P288" s="234" t="e">
        <f t="shared" si="1090"/>
        <v>#DIV/0!</v>
      </c>
      <c r="Q288" s="234">
        <f t="shared" si="1106"/>
        <v>0</v>
      </c>
      <c r="R288" s="234">
        <f t="shared" si="1106"/>
        <v>0</v>
      </c>
      <c r="S288" s="234" t="e">
        <f t="shared" si="1091"/>
        <v>#DIV/0!</v>
      </c>
      <c r="T288" s="234">
        <f t="shared" si="1106"/>
        <v>0</v>
      </c>
      <c r="U288" s="234">
        <f t="shared" si="1106"/>
        <v>0</v>
      </c>
      <c r="V288" s="234" t="e">
        <f t="shared" si="1092"/>
        <v>#DIV/0!</v>
      </c>
      <c r="W288" s="234">
        <f t="shared" si="1106"/>
        <v>0</v>
      </c>
      <c r="X288" s="234">
        <f t="shared" si="1106"/>
        <v>0</v>
      </c>
      <c r="Y288" s="234" t="e">
        <f t="shared" si="1093"/>
        <v>#DIV/0!</v>
      </c>
      <c r="Z288" s="234">
        <f t="shared" si="1106"/>
        <v>0</v>
      </c>
      <c r="AA288" s="234">
        <f t="shared" si="1106"/>
        <v>0</v>
      </c>
      <c r="AB288" s="234" t="e">
        <f t="shared" si="1094"/>
        <v>#DIV/0!</v>
      </c>
      <c r="AC288" s="234">
        <f t="shared" si="1106"/>
        <v>0</v>
      </c>
      <c r="AD288" s="234">
        <f t="shared" si="1106"/>
        <v>0</v>
      </c>
      <c r="AE288" s="234" t="e">
        <f t="shared" si="1095"/>
        <v>#DIV/0!</v>
      </c>
      <c r="AF288" s="234">
        <f t="shared" si="1106"/>
        <v>0</v>
      </c>
      <c r="AG288" s="234">
        <f t="shared" si="1106"/>
        <v>0</v>
      </c>
      <c r="AH288" s="234" t="e">
        <f t="shared" si="1096"/>
        <v>#DIV/0!</v>
      </c>
      <c r="AI288" s="234">
        <f t="shared" ref="AI288:AJ288" si="1107">AI296+AI302+AI309+AI316</f>
        <v>0</v>
      </c>
      <c r="AJ288" s="234">
        <f t="shared" si="1107"/>
        <v>0</v>
      </c>
      <c r="AK288" s="234" t="e">
        <f t="shared" si="1097"/>
        <v>#DIV/0!</v>
      </c>
      <c r="AL288" s="234">
        <f t="shared" ref="AL288:AM288" si="1108">AL296+AL302+AL309+AL316</f>
        <v>0</v>
      </c>
      <c r="AM288" s="234">
        <f t="shared" si="1108"/>
        <v>0</v>
      </c>
      <c r="AN288" s="234" t="e">
        <f t="shared" si="1098"/>
        <v>#DIV/0!</v>
      </c>
      <c r="AO288" s="234">
        <f t="shared" ref="AO288" si="1109">AO296+AO302+AO309+AO316</f>
        <v>0</v>
      </c>
      <c r="AP288" s="234">
        <f t="shared" ref="AP288" si="1110">AP296+AP302+AP309+AP316</f>
        <v>0</v>
      </c>
      <c r="AQ288" s="234" t="e">
        <f t="shared" si="1100"/>
        <v>#DIV/0!</v>
      </c>
      <c r="AR288" s="243"/>
    </row>
    <row r="289" spans="1:44" s="170" customFormat="1" ht="114.75" customHeight="1">
      <c r="A289" s="594"/>
      <c r="B289" s="578"/>
      <c r="C289" s="661"/>
      <c r="D289" s="455" t="s">
        <v>285</v>
      </c>
      <c r="E289" s="234">
        <f t="shared" si="1085"/>
        <v>0</v>
      </c>
      <c r="F289" s="233">
        <f t="shared" si="1085"/>
        <v>0</v>
      </c>
      <c r="G289" s="234" t="e">
        <f t="shared" si="1086"/>
        <v>#DIV/0!</v>
      </c>
      <c r="H289" s="234">
        <v>0</v>
      </c>
      <c r="I289" s="234">
        <v>0</v>
      </c>
      <c r="J289" s="234" t="e">
        <f t="shared" si="1088"/>
        <v>#DIV/0!</v>
      </c>
      <c r="K289" s="234">
        <v>0</v>
      </c>
      <c r="L289" s="234">
        <v>0</v>
      </c>
      <c r="M289" s="234" t="e">
        <f t="shared" si="1089"/>
        <v>#DIV/0!</v>
      </c>
      <c r="N289" s="234">
        <v>0</v>
      </c>
      <c r="O289" s="234">
        <v>0</v>
      </c>
      <c r="P289" s="234" t="e">
        <f t="shared" si="1090"/>
        <v>#DIV/0!</v>
      </c>
      <c r="Q289" s="234">
        <v>0</v>
      </c>
      <c r="R289" s="234">
        <v>0</v>
      </c>
      <c r="S289" s="234" t="e">
        <f t="shared" si="1091"/>
        <v>#DIV/0!</v>
      </c>
      <c r="T289" s="234">
        <v>0</v>
      </c>
      <c r="U289" s="234">
        <v>0</v>
      </c>
      <c r="V289" s="234" t="e">
        <f t="shared" si="1092"/>
        <v>#DIV/0!</v>
      </c>
      <c r="W289" s="234">
        <v>0</v>
      </c>
      <c r="X289" s="234">
        <v>0</v>
      </c>
      <c r="Y289" s="234" t="e">
        <f t="shared" si="1093"/>
        <v>#DIV/0!</v>
      </c>
      <c r="Z289" s="234">
        <v>0</v>
      </c>
      <c r="AA289" s="234">
        <v>0</v>
      </c>
      <c r="AB289" s="234" t="e">
        <f t="shared" si="1094"/>
        <v>#DIV/0!</v>
      </c>
      <c r="AC289" s="234">
        <v>0</v>
      </c>
      <c r="AD289" s="234">
        <v>0</v>
      </c>
      <c r="AE289" s="234" t="e">
        <f t="shared" si="1095"/>
        <v>#DIV/0!</v>
      </c>
      <c r="AF289" s="234">
        <v>0</v>
      </c>
      <c r="AG289" s="234">
        <v>0</v>
      </c>
      <c r="AH289" s="234" t="e">
        <f t="shared" si="1096"/>
        <v>#DIV/0!</v>
      </c>
      <c r="AI289" s="234">
        <v>0</v>
      </c>
      <c r="AJ289" s="234">
        <v>0</v>
      </c>
      <c r="AK289" s="234" t="e">
        <f t="shared" si="1097"/>
        <v>#DIV/0!</v>
      </c>
      <c r="AL289" s="234">
        <f t="shared" ref="AL289:AM289" si="1111">AL297+AL303+AL310+AL317</f>
        <v>0</v>
      </c>
      <c r="AM289" s="234">
        <f t="shared" si="1111"/>
        <v>0</v>
      </c>
      <c r="AN289" s="234" t="e">
        <f t="shared" si="1098"/>
        <v>#DIV/0!</v>
      </c>
      <c r="AO289" s="234">
        <v>0</v>
      </c>
      <c r="AP289" s="234">
        <v>0</v>
      </c>
      <c r="AQ289" s="234" t="e">
        <f t="shared" si="1100"/>
        <v>#DIV/0!</v>
      </c>
      <c r="AR289" s="243"/>
    </row>
    <row r="290" spans="1:44" s="170" customFormat="1" ht="114.75" customHeight="1" thickBot="1">
      <c r="A290" s="595"/>
      <c r="B290" s="579"/>
      <c r="C290" s="662"/>
      <c r="D290" s="463" t="s">
        <v>43</v>
      </c>
      <c r="E290" s="234">
        <f t="shared" si="1085"/>
        <v>0</v>
      </c>
      <c r="F290" s="233">
        <f t="shared" si="1085"/>
        <v>0</v>
      </c>
      <c r="G290" s="234" t="e">
        <f t="shared" si="1086"/>
        <v>#DIV/0!</v>
      </c>
      <c r="H290" s="272">
        <v>0</v>
      </c>
      <c r="I290" s="272">
        <v>0</v>
      </c>
      <c r="J290" s="234" t="e">
        <f t="shared" si="1088"/>
        <v>#DIV/0!</v>
      </c>
      <c r="K290" s="272">
        <v>0</v>
      </c>
      <c r="L290" s="272">
        <v>0</v>
      </c>
      <c r="M290" s="234" t="e">
        <f t="shared" si="1089"/>
        <v>#DIV/0!</v>
      </c>
      <c r="N290" s="272">
        <v>0</v>
      </c>
      <c r="O290" s="272">
        <v>0</v>
      </c>
      <c r="P290" s="234" t="e">
        <f t="shared" si="1090"/>
        <v>#DIV/0!</v>
      </c>
      <c r="Q290" s="272">
        <v>0</v>
      </c>
      <c r="R290" s="272">
        <v>0</v>
      </c>
      <c r="S290" s="234" t="e">
        <f t="shared" si="1091"/>
        <v>#DIV/0!</v>
      </c>
      <c r="T290" s="272">
        <v>0</v>
      </c>
      <c r="U290" s="272">
        <v>0</v>
      </c>
      <c r="V290" s="234" t="e">
        <f t="shared" si="1092"/>
        <v>#DIV/0!</v>
      </c>
      <c r="W290" s="272">
        <v>0</v>
      </c>
      <c r="X290" s="272">
        <v>0</v>
      </c>
      <c r="Y290" s="234" t="e">
        <f t="shared" si="1093"/>
        <v>#DIV/0!</v>
      </c>
      <c r="Z290" s="272">
        <v>0</v>
      </c>
      <c r="AA290" s="272">
        <v>0</v>
      </c>
      <c r="AB290" s="234" t="e">
        <f t="shared" si="1094"/>
        <v>#DIV/0!</v>
      </c>
      <c r="AC290" s="272">
        <v>0</v>
      </c>
      <c r="AD290" s="272">
        <v>0</v>
      </c>
      <c r="AE290" s="234" t="e">
        <f t="shared" si="1095"/>
        <v>#DIV/0!</v>
      </c>
      <c r="AF290" s="272">
        <v>0</v>
      </c>
      <c r="AG290" s="272">
        <v>0</v>
      </c>
      <c r="AH290" s="234" t="e">
        <f t="shared" si="1096"/>
        <v>#DIV/0!</v>
      </c>
      <c r="AI290" s="272">
        <v>0</v>
      </c>
      <c r="AJ290" s="272">
        <v>0</v>
      </c>
      <c r="AK290" s="234" t="e">
        <f t="shared" si="1097"/>
        <v>#DIV/0!</v>
      </c>
      <c r="AL290" s="272">
        <f t="shared" ref="AL290:AM290" si="1112">AL298+AL304+AL311+AL318</f>
        <v>0</v>
      </c>
      <c r="AM290" s="272">
        <f t="shared" si="1112"/>
        <v>0</v>
      </c>
      <c r="AN290" s="234" t="e">
        <f t="shared" si="1098"/>
        <v>#DIV/0!</v>
      </c>
      <c r="AO290" s="272">
        <v>0</v>
      </c>
      <c r="AP290" s="272">
        <v>0</v>
      </c>
      <c r="AQ290" s="234" t="e">
        <f t="shared" si="1100"/>
        <v>#DIV/0!</v>
      </c>
      <c r="AR290" s="248"/>
    </row>
    <row r="291" spans="1:44" s="170" customFormat="1" ht="114.75" customHeight="1">
      <c r="A291" s="593" t="s">
        <v>343</v>
      </c>
      <c r="B291" s="574" t="s">
        <v>344</v>
      </c>
      <c r="C291" s="574" t="s">
        <v>341</v>
      </c>
      <c r="D291" s="452" t="s">
        <v>41</v>
      </c>
      <c r="E291" s="225">
        <f t="shared" si="1085"/>
        <v>40000</v>
      </c>
      <c r="F291" s="225">
        <f t="shared" si="1085"/>
        <v>0</v>
      </c>
      <c r="G291" s="225">
        <f>F291/E291</f>
        <v>0</v>
      </c>
      <c r="H291" s="225">
        <f t="shared" ref="H291:AG291" si="1113">H292+H293+H294+H296+H297</f>
        <v>0</v>
      </c>
      <c r="I291" s="225">
        <f t="shared" si="1113"/>
        <v>0</v>
      </c>
      <c r="J291" s="225" t="e">
        <f>I291/H291</f>
        <v>#DIV/0!</v>
      </c>
      <c r="K291" s="225">
        <f t="shared" si="1113"/>
        <v>0</v>
      </c>
      <c r="L291" s="225">
        <f t="shared" si="1113"/>
        <v>0</v>
      </c>
      <c r="M291" s="225" t="e">
        <f>L291/K291</f>
        <v>#DIV/0!</v>
      </c>
      <c r="N291" s="225">
        <f t="shared" si="1113"/>
        <v>0</v>
      </c>
      <c r="O291" s="225">
        <f t="shared" si="1113"/>
        <v>0</v>
      </c>
      <c r="P291" s="225" t="e">
        <f>O291/N291</f>
        <v>#DIV/0!</v>
      </c>
      <c r="Q291" s="225">
        <f t="shared" si="1113"/>
        <v>0</v>
      </c>
      <c r="R291" s="225">
        <f t="shared" si="1113"/>
        <v>0</v>
      </c>
      <c r="S291" s="225" t="e">
        <f>R291/Q291</f>
        <v>#DIV/0!</v>
      </c>
      <c r="T291" s="225">
        <f t="shared" si="1113"/>
        <v>0</v>
      </c>
      <c r="U291" s="225">
        <f t="shared" si="1113"/>
        <v>0</v>
      </c>
      <c r="V291" s="225" t="e">
        <f>U291/T291</f>
        <v>#DIV/0!</v>
      </c>
      <c r="W291" s="225">
        <f t="shared" si="1113"/>
        <v>0</v>
      </c>
      <c r="X291" s="225">
        <f t="shared" si="1113"/>
        <v>0</v>
      </c>
      <c r="Y291" s="225" t="e">
        <f>X291/W291</f>
        <v>#DIV/0!</v>
      </c>
      <c r="Z291" s="225">
        <f t="shared" si="1113"/>
        <v>30000</v>
      </c>
      <c r="AA291" s="225">
        <f t="shared" si="1113"/>
        <v>0</v>
      </c>
      <c r="AB291" s="225">
        <f>AA291/Z291</f>
        <v>0</v>
      </c>
      <c r="AC291" s="225">
        <f t="shared" si="1113"/>
        <v>0</v>
      </c>
      <c r="AD291" s="225">
        <f t="shared" si="1113"/>
        <v>0</v>
      </c>
      <c r="AE291" s="225" t="e">
        <f>AD291/AC291</f>
        <v>#DIV/0!</v>
      </c>
      <c r="AF291" s="225">
        <f t="shared" si="1113"/>
        <v>0</v>
      </c>
      <c r="AG291" s="225">
        <f t="shared" si="1113"/>
        <v>0</v>
      </c>
      <c r="AH291" s="225" t="e">
        <f>AG291/AF291</f>
        <v>#DIV/0!</v>
      </c>
      <c r="AI291" s="225">
        <f>AI292+AI293+AI294+AI296+AI297</f>
        <v>10000</v>
      </c>
      <c r="AJ291" s="225">
        <f>AJ292+AJ293+AJ294+AJ296+AJ297</f>
        <v>0</v>
      </c>
      <c r="AK291" s="225">
        <f>AJ291/AI291</f>
        <v>0</v>
      </c>
      <c r="AL291" s="225">
        <f>AL292+AL293+AL294+AL296+AL297</f>
        <v>0</v>
      </c>
      <c r="AM291" s="225">
        <f>AM292+AM293+AM294+AM296+AM297</f>
        <v>0</v>
      </c>
      <c r="AN291" s="225" t="e">
        <f>AM291/AL291</f>
        <v>#DIV/0!</v>
      </c>
      <c r="AO291" s="225">
        <f>AO292+AO293+AO294+AO296+AO297</f>
        <v>0</v>
      </c>
      <c r="AP291" s="225">
        <f>AP292+AP293+AP294+AP296+AP297</f>
        <v>0</v>
      </c>
      <c r="AQ291" s="225" t="e">
        <f>AP291/AO291</f>
        <v>#DIV/0!</v>
      </c>
      <c r="AR291" s="298"/>
    </row>
    <row r="292" spans="1:44" s="170" customFormat="1" ht="114.75" customHeight="1">
      <c r="A292" s="594"/>
      <c r="B292" s="575"/>
      <c r="C292" s="575"/>
      <c r="D292" s="453" t="s">
        <v>37</v>
      </c>
      <c r="E292" s="233">
        <f t="shared" si="1085"/>
        <v>0</v>
      </c>
      <c r="F292" s="233">
        <f t="shared" si="1085"/>
        <v>0</v>
      </c>
      <c r="G292" s="233" t="e">
        <f t="shared" si="1086"/>
        <v>#DIV/0!</v>
      </c>
      <c r="H292" s="233"/>
      <c r="I292" s="233"/>
      <c r="J292" s="234" t="e">
        <f t="shared" ref="J292:J297" si="1114">I292/H292</f>
        <v>#DIV/0!</v>
      </c>
      <c r="K292" s="233"/>
      <c r="L292" s="233"/>
      <c r="M292" s="234" t="e">
        <f t="shared" ref="M292:M297" si="1115">L292/K292</f>
        <v>#DIV/0!</v>
      </c>
      <c r="N292" s="233"/>
      <c r="O292" s="233"/>
      <c r="P292" s="234" t="e">
        <f t="shared" ref="P292:P297" si="1116">O292/N292</f>
        <v>#DIV/0!</v>
      </c>
      <c r="Q292" s="233"/>
      <c r="R292" s="233"/>
      <c r="S292" s="234" t="e">
        <f t="shared" ref="S292:S297" si="1117">R292/Q292</f>
        <v>#DIV/0!</v>
      </c>
      <c r="T292" s="233"/>
      <c r="U292" s="233"/>
      <c r="V292" s="234" t="e">
        <f t="shared" ref="V292:V297" si="1118">U292/T292</f>
        <v>#DIV/0!</v>
      </c>
      <c r="W292" s="233"/>
      <c r="X292" s="233"/>
      <c r="Y292" s="234" t="e">
        <f t="shared" ref="Y292:Y297" si="1119">X292/W292</f>
        <v>#DIV/0!</v>
      </c>
      <c r="Z292" s="233"/>
      <c r="AA292" s="233"/>
      <c r="AB292" s="234" t="e">
        <f t="shared" ref="AB292:AB297" si="1120">AA292/Z292</f>
        <v>#DIV/0!</v>
      </c>
      <c r="AC292" s="233"/>
      <c r="AD292" s="233"/>
      <c r="AE292" s="234" t="e">
        <f t="shared" ref="AE292:AE297" si="1121">AD292/AC292</f>
        <v>#DIV/0!</v>
      </c>
      <c r="AF292" s="233"/>
      <c r="AG292" s="233"/>
      <c r="AH292" s="234" t="e">
        <f t="shared" ref="AH292:AH297" si="1122">AG292/AF292</f>
        <v>#DIV/0!</v>
      </c>
      <c r="AI292" s="233"/>
      <c r="AJ292" s="233"/>
      <c r="AK292" s="234" t="e">
        <f t="shared" ref="AK292:AK297" si="1123">AJ292/AI292</f>
        <v>#DIV/0!</v>
      </c>
      <c r="AL292" s="233"/>
      <c r="AM292" s="233"/>
      <c r="AN292" s="234" t="e">
        <f t="shared" ref="AN292:AN297" si="1124">AM292/AL292</f>
        <v>#DIV/0!</v>
      </c>
      <c r="AO292" s="233"/>
      <c r="AP292" s="233"/>
      <c r="AQ292" s="234" t="e">
        <f t="shared" ref="AQ292:AQ297" si="1125">AP292/AO292</f>
        <v>#DIV/0!</v>
      </c>
      <c r="AR292" s="233"/>
    </row>
    <row r="293" spans="1:44" s="170" customFormat="1" ht="114.75" customHeight="1">
      <c r="A293" s="594"/>
      <c r="B293" s="575"/>
      <c r="C293" s="575"/>
      <c r="D293" s="451" t="s">
        <v>2</v>
      </c>
      <c r="E293" s="233">
        <f t="shared" si="1085"/>
        <v>0</v>
      </c>
      <c r="F293" s="233">
        <f t="shared" si="1085"/>
        <v>0</v>
      </c>
      <c r="G293" s="233" t="e">
        <f t="shared" si="1086"/>
        <v>#DIV/0!</v>
      </c>
      <c r="H293" s="233"/>
      <c r="I293" s="233"/>
      <c r="J293" s="234" t="e">
        <f t="shared" si="1114"/>
        <v>#DIV/0!</v>
      </c>
      <c r="K293" s="233"/>
      <c r="L293" s="233"/>
      <c r="M293" s="234" t="e">
        <f t="shared" si="1115"/>
        <v>#DIV/0!</v>
      </c>
      <c r="N293" s="233"/>
      <c r="O293" s="233"/>
      <c r="P293" s="234" t="e">
        <f t="shared" si="1116"/>
        <v>#DIV/0!</v>
      </c>
      <c r="Q293" s="233"/>
      <c r="R293" s="233"/>
      <c r="S293" s="234" t="e">
        <f t="shared" si="1117"/>
        <v>#DIV/0!</v>
      </c>
      <c r="T293" s="233"/>
      <c r="U293" s="233"/>
      <c r="V293" s="234" t="e">
        <f t="shared" si="1118"/>
        <v>#DIV/0!</v>
      </c>
      <c r="W293" s="233"/>
      <c r="X293" s="233"/>
      <c r="Y293" s="234" t="e">
        <f t="shared" si="1119"/>
        <v>#DIV/0!</v>
      </c>
      <c r="Z293" s="233"/>
      <c r="AA293" s="233"/>
      <c r="AB293" s="234" t="e">
        <f t="shared" si="1120"/>
        <v>#DIV/0!</v>
      </c>
      <c r="AC293" s="233"/>
      <c r="AD293" s="233"/>
      <c r="AE293" s="234" t="e">
        <f t="shared" si="1121"/>
        <v>#DIV/0!</v>
      </c>
      <c r="AF293" s="233"/>
      <c r="AG293" s="233"/>
      <c r="AH293" s="234" t="e">
        <f t="shared" si="1122"/>
        <v>#DIV/0!</v>
      </c>
      <c r="AI293" s="233"/>
      <c r="AJ293" s="233"/>
      <c r="AK293" s="234" t="e">
        <f t="shared" si="1123"/>
        <v>#DIV/0!</v>
      </c>
      <c r="AL293" s="233"/>
      <c r="AM293" s="233"/>
      <c r="AN293" s="234" t="e">
        <f t="shared" si="1124"/>
        <v>#DIV/0!</v>
      </c>
      <c r="AO293" s="233"/>
      <c r="AP293" s="233"/>
      <c r="AQ293" s="234" t="e">
        <f t="shared" si="1125"/>
        <v>#DIV/0!</v>
      </c>
      <c r="AR293" s="233"/>
    </row>
    <row r="294" spans="1:44" s="170" customFormat="1" ht="114.75" customHeight="1" thickBot="1">
      <c r="A294" s="594"/>
      <c r="B294" s="575"/>
      <c r="C294" s="575"/>
      <c r="D294" s="451" t="s">
        <v>284</v>
      </c>
      <c r="E294" s="233">
        <f>K294+Q294+Z294+AI294</f>
        <v>40000</v>
      </c>
      <c r="F294" s="233">
        <f t="shared" si="1085"/>
        <v>0</v>
      </c>
      <c r="G294" s="233">
        <f t="shared" si="1086"/>
        <v>0</v>
      </c>
      <c r="H294" s="234">
        <v>0</v>
      </c>
      <c r="I294" s="234">
        <v>0</v>
      </c>
      <c r="J294" s="234" t="e">
        <f t="shared" si="1114"/>
        <v>#DIV/0!</v>
      </c>
      <c r="K294" s="234">
        <v>0</v>
      </c>
      <c r="L294" s="234">
        <v>0</v>
      </c>
      <c r="M294" s="234" t="e">
        <f t="shared" si="1115"/>
        <v>#DIV/0!</v>
      </c>
      <c r="N294" s="234"/>
      <c r="O294" s="234">
        <v>0</v>
      </c>
      <c r="P294" s="234" t="e">
        <f t="shared" si="1116"/>
        <v>#DIV/0!</v>
      </c>
      <c r="Q294" s="234">
        <v>0</v>
      </c>
      <c r="R294" s="234">
        <v>0</v>
      </c>
      <c r="S294" s="234" t="e">
        <f t="shared" si="1117"/>
        <v>#DIV/0!</v>
      </c>
      <c r="T294" s="234">
        <v>0</v>
      </c>
      <c r="U294" s="234">
        <v>0</v>
      </c>
      <c r="V294" s="234" t="e">
        <f t="shared" si="1118"/>
        <v>#DIV/0!</v>
      </c>
      <c r="W294" s="234"/>
      <c r="X294" s="234">
        <v>0</v>
      </c>
      <c r="Y294" s="234" t="e">
        <f t="shared" si="1119"/>
        <v>#DIV/0!</v>
      </c>
      <c r="Z294" s="234">
        <v>30000</v>
      </c>
      <c r="AA294" s="234">
        <v>0</v>
      </c>
      <c r="AB294" s="234">
        <f t="shared" si="1120"/>
        <v>0</v>
      </c>
      <c r="AC294" s="234">
        <v>0</v>
      </c>
      <c r="AD294" s="234">
        <v>0</v>
      </c>
      <c r="AE294" s="234" t="e">
        <f t="shared" si="1121"/>
        <v>#DIV/0!</v>
      </c>
      <c r="AF294" s="234">
        <v>0</v>
      </c>
      <c r="AG294" s="234">
        <v>0</v>
      </c>
      <c r="AH294" s="234" t="e">
        <f t="shared" si="1122"/>
        <v>#DIV/0!</v>
      </c>
      <c r="AI294" s="234">
        <v>10000</v>
      </c>
      <c r="AJ294" s="234">
        <v>0</v>
      </c>
      <c r="AK294" s="234">
        <f t="shared" si="1123"/>
        <v>0</v>
      </c>
      <c r="AL294" s="234">
        <v>0</v>
      </c>
      <c r="AM294" s="234">
        <v>0</v>
      </c>
      <c r="AN294" s="234" t="e">
        <f t="shared" si="1124"/>
        <v>#DIV/0!</v>
      </c>
      <c r="AO294" s="234">
        <v>0</v>
      </c>
      <c r="AP294" s="234">
        <v>0</v>
      </c>
      <c r="AQ294" s="234" t="e">
        <f t="shared" si="1125"/>
        <v>#DIV/0!</v>
      </c>
      <c r="AR294" s="243"/>
    </row>
    <row r="295" spans="1:44" s="170" customFormat="1" ht="114.75" customHeight="1">
      <c r="A295" s="594"/>
      <c r="B295" s="575"/>
      <c r="C295" s="575"/>
      <c r="D295" s="451" t="s">
        <v>292</v>
      </c>
      <c r="E295" s="225">
        <f t="shared" si="1085"/>
        <v>0</v>
      </c>
      <c r="F295" s="225">
        <f t="shared" si="1085"/>
        <v>0</v>
      </c>
      <c r="G295" s="233" t="e">
        <f t="shared" si="1086"/>
        <v>#DIV/0!</v>
      </c>
      <c r="H295" s="234">
        <v>0</v>
      </c>
      <c r="I295" s="234">
        <v>0</v>
      </c>
      <c r="J295" s="234" t="e">
        <f t="shared" si="1114"/>
        <v>#DIV/0!</v>
      </c>
      <c r="K295" s="234">
        <v>0</v>
      </c>
      <c r="L295" s="234">
        <f t="shared" ref="L295" si="1126">L303+L309+L316+L323</f>
        <v>0</v>
      </c>
      <c r="M295" s="234" t="e">
        <f t="shared" si="1115"/>
        <v>#DIV/0!</v>
      </c>
      <c r="N295" s="234">
        <f t="shared" ref="N295" si="1127">N303+N309+N316+N323</f>
        <v>0</v>
      </c>
      <c r="O295" s="234">
        <v>0</v>
      </c>
      <c r="P295" s="234" t="e">
        <f t="shared" si="1116"/>
        <v>#DIV/0!</v>
      </c>
      <c r="Q295" s="234">
        <v>0</v>
      </c>
      <c r="R295" s="234">
        <f t="shared" ref="R295" si="1128">R303+R309+R316+R323</f>
        <v>0</v>
      </c>
      <c r="S295" s="234" t="e">
        <f t="shared" si="1117"/>
        <v>#DIV/0!</v>
      </c>
      <c r="T295" s="234">
        <f t="shared" ref="T295" si="1129">T303+T309+T316+T323</f>
        <v>0</v>
      </c>
      <c r="U295" s="234">
        <v>0</v>
      </c>
      <c r="V295" s="234" t="e">
        <f t="shared" si="1118"/>
        <v>#DIV/0!</v>
      </c>
      <c r="W295" s="234">
        <v>0</v>
      </c>
      <c r="X295" s="234">
        <f t="shared" ref="X295" si="1130">X303+X309+X316+X323</f>
        <v>0</v>
      </c>
      <c r="Y295" s="234" t="e">
        <f t="shared" si="1119"/>
        <v>#DIV/0!</v>
      </c>
      <c r="Z295" s="234">
        <f t="shared" ref="Z295" si="1131">Z303+Z309+Z316+Z323</f>
        <v>0</v>
      </c>
      <c r="AA295" s="234">
        <v>0</v>
      </c>
      <c r="AB295" s="234" t="e">
        <f t="shared" si="1120"/>
        <v>#DIV/0!</v>
      </c>
      <c r="AC295" s="234">
        <v>0</v>
      </c>
      <c r="AD295" s="234">
        <f t="shared" ref="AD295" si="1132">AD303+AD309+AD316+AD323</f>
        <v>0</v>
      </c>
      <c r="AE295" s="234" t="e">
        <f t="shared" si="1121"/>
        <v>#DIV/0!</v>
      </c>
      <c r="AF295" s="234">
        <f t="shared" ref="AF295" si="1133">AF303+AF309+AF316+AF323</f>
        <v>0</v>
      </c>
      <c r="AG295" s="234">
        <v>0</v>
      </c>
      <c r="AH295" s="234" t="e">
        <f t="shared" si="1122"/>
        <v>#DIV/0!</v>
      </c>
      <c r="AI295" s="234">
        <v>0</v>
      </c>
      <c r="AJ295" s="234">
        <f>AJ303+AJ309+AJ316+AJ323</f>
        <v>0</v>
      </c>
      <c r="AK295" s="234" t="e">
        <f t="shared" si="1123"/>
        <v>#DIV/0!</v>
      </c>
      <c r="AL295" s="234">
        <v>0</v>
      </c>
      <c r="AM295" s="234">
        <v>0</v>
      </c>
      <c r="AN295" s="234" t="e">
        <f t="shared" si="1124"/>
        <v>#DIV/0!</v>
      </c>
      <c r="AO295" s="234">
        <v>0</v>
      </c>
      <c r="AP295" s="234">
        <v>0</v>
      </c>
      <c r="AQ295" s="234" t="e">
        <f t="shared" si="1125"/>
        <v>#DIV/0!</v>
      </c>
      <c r="AR295" s="243"/>
    </row>
    <row r="296" spans="1:44" s="170" customFormat="1" ht="114.75" customHeight="1">
      <c r="A296" s="594"/>
      <c r="B296" s="575"/>
      <c r="C296" s="575"/>
      <c r="D296" s="451" t="s">
        <v>285</v>
      </c>
      <c r="E296" s="233">
        <f t="shared" si="1085"/>
        <v>0</v>
      </c>
      <c r="F296" s="233">
        <f t="shared" si="1085"/>
        <v>0</v>
      </c>
      <c r="G296" s="233" t="e">
        <f t="shared" si="1086"/>
        <v>#DIV/0!</v>
      </c>
      <c r="H296" s="234">
        <v>0</v>
      </c>
      <c r="I296" s="234">
        <v>0</v>
      </c>
      <c r="J296" s="234" t="e">
        <f t="shared" si="1114"/>
        <v>#DIV/0!</v>
      </c>
      <c r="K296" s="234">
        <v>0</v>
      </c>
      <c r="L296" s="234">
        <v>0</v>
      </c>
      <c r="M296" s="234" t="e">
        <f t="shared" si="1115"/>
        <v>#DIV/0!</v>
      </c>
      <c r="N296" s="234">
        <v>0</v>
      </c>
      <c r="O296" s="234">
        <v>0</v>
      </c>
      <c r="P296" s="234" t="e">
        <f t="shared" si="1116"/>
        <v>#DIV/0!</v>
      </c>
      <c r="Q296" s="234">
        <v>0</v>
      </c>
      <c r="R296" s="234">
        <v>0</v>
      </c>
      <c r="S296" s="234" t="e">
        <f t="shared" si="1117"/>
        <v>#DIV/0!</v>
      </c>
      <c r="T296" s="234">
        <v>0</v>
      </c>
      <c r="U296" s="234">
        <v>0</v>
      </c>
      <c r="V296" s="234" t="e">
        <f t="shared" si="1118"/>
        <v>#DIV/0!</v>
      </c>
      <c r="W296" s="234">
        <v>0</v>
      </c>
      <c r="X296" s="234">
        <v>0</v>
      </c>
      <c r="Y296" s="234" t="e">
        <f t="shared" si="1119"/>
        <v>#DIV/0!</v>
      </c>
      <c r="Z296" s="234">
        <v>0</v>
      </c>
      <c r="AA296" s="234">
        <v>0</v>
      </c>
      <c r="AB296" s="234" t="e">
        <f t="shared" si="1120"/>
        <v>#DIV/0!</v>
      </c>
      <c r="AC296" s="234">
        <v>0</v>
      </c>
      <c r="AD296" s="234">
        <v>0</v>
      </c>
      <c r="AE296" s="234" t="e">
        <f t="shared" si="1121"/>
        <v>#DIV/0!</v>
      </c>
      <c r="AF296" s="234">
        <v>0</v>
      </c>
      <c r="AG296" s="234">
        <v>0</v>
      </c>
      <c r="AH296" s="234" t="e">
        <f t="shared" si="1122"/>
        <v>#DIV/0!</v>
      </c>
      <c r="AI296" s="234">
        <v>0</v>
      </c>
      <c r="AJ296" s="234">
        <v>0</v>
      </c>
      <c r="AK296" s="234" t="e">
        <f t="shared" si="1123"/>
        <v>#DIV/0!</v>
      </c>
      <c r="AL296" s="234">
        <v>0</v>
      </c>
      <c r="AM296" s="234">
        <v>0</v>
      </c>
      <c r="AN296" s="234" t="e">
        <f t="shared" si="1124"/>
        <v>#DIV/0!</v>
      </c>
      <c r="AO296" s="234">
        <v>0</v>
      </c>
      <c r="AP296" s="234">
        <v>0</v>
      </c>
      <c r="AQ296" s="234" t="e">
        <f t="shared" si="1125"/>
        <v>#DIV/0!</v>
      </c>
      <c r="AR296" s="243"/>
    </row>
    <row r="297" spans="1:44" s="170" customFormat="1" ht="114.75" customHeight="1" thickBot="1">
      <c r="A297" s="595"/>
      <c r="B297" s="576"/>
      <c r="C297" s="576"/>
      <c r="D297" s="454" t="s">
        <v>43</v>
      </c>
      <c r="E297" s="233">
        <f t="shared" si="1085"/>
        <v>0</v>
      </c>
      <c r="F297" s="233">
        <f t="shared" si="1085"/>
        <v>0</v>
      </c>
      <c r="G297" s="233" t="e">
        <f t="shared" si="1086"/>
        <v>#DIV/0!</v>
      </c>
      <c r="H297" s="272">
        <v>0</v>
      </c>
      <c r="I297" s="272">
        <v>0</v>
      </c>
      <c r="J297" s="234" t="e">
        <f t="shared" si="1114"/>
        <v>#DIV/0!</v>
      </c>
      <c r="K297" s="272">
        <v>0</v>
      </c>
      <c r="L297" s="272">
        <v>0</v>
      </c>
      <c r="M297" s="234" t="e">
        <f t="shared" si="1115"/>
        <v>#DIV/0!</v>
      </c>
      <c r="N297" s="272">
        <v>0</v>
      </c>
      <c r="O297" s="272">
        <v>0</v>
      </c>
      <c r="P297" s="234" t="e">
        <f t="shared" si="1116"/>
        <v>#DIV/0!</v>
      </c>
      <c r="Q297" s="272">
        <v>0</v>
      </c>
      <c r="R297" s="272">
        <v>0</v>
      </c>
      <c r="S297" s="234" t="e">
        <f t="shared" si="1117"/>
        <v>#DIV/0!</v>
      </c>
      <c r="T297" s="272">
        <v>0</v>
      </c>
      <c r="U297" s="272">
        <v>0</v>
      </c>
      <c r="V297" s="234" t="e">
        <f t="shared" si="1118"/>
        <v>#DIV/0!</v>
      </c>
      <c r="W297" s="272">
        <v>0</v>
      </c>
      <c r="X297" s="272">
        <v>0</v>
      </c>
      <c r="Y297" s="234" t="e">
        <f t="shared" si="1119"/>
        <v>#DIV/0!</v>
      </c>
      <c r="Z297" s="272">
        <v>0</v>
      </c>
      <c r="AA297" s="272">
        <v>0</v>
      </c>
      <c r="AB297" s="234" t="e">
        <f t="shared" si="1120"/>
        <v>#DIV/0!</v>
      </c>
      <c r="AC297" s="272">
        <v>0</v>
      </c>
      <c r="AD297" s="272">
        <v>0</v>
      </c>
      <c r="AE297" s="234" t="e">
        <f t="shared" si="1121"/>
        <v>#DIV/0!</v>
      </c>
      <c r="AF297" s="272">
        <v>0</v>
      </c>
      <c r="AG297" s="272">
        <v>0</v>
      </c>
      <c r="AH297" s="234" t="e">
        <f t="shared" si="1122"/>
        <v>#DIV/0!</v>
      </c>
      <c r="AI297" s="272">
        <v>0</v>
      </c>
      <c r="AJ297" s="272">
        <v>0</v>
      </c>
      <c r="AK297" s="234" t="e">
        <f t="shared" si="1123"/>
        <v>#DIV/0!</v>
      </c>
      <c r="AL297" s="272">
        <v>0</v>
      </c>
      <c r="AM297" s="272">
        <v>0</v>
      </c>
      <c r="AN297" s="234" t="e">
        <f t="shared" si="1124"/>
        <v>#DIV/0!</v>
      </c>
      <c r="AO297" s="272">
        <v>0</v>
      </c>
      <c r="AP297" s="272">
        <v>0</v>
      </c>
      <c r="AQ297" s="234" t="e">
        <f t="shared" si="1125"/>
        <v>#DIV/0!</v>
      </c>
      <c r="AR297" s="248"/>
    </row>
    <row r="298" spans="1:44" s="170" customFormat="1" ht="114.75" customHeight="1">
      <c r="A298" s="589" t="s">
        <v>345</v>
      </c>
      <c r="B298" s="577" t="s">
        <v>346</v>
      </c>
      <c r="C298" s="577" t="s">
        <v>341</v>
      </c>
      <c r="D298" s="249" t="s">
        <v>41</v>
      </c>
      <c r="E298" s="225">
        <f t="shared" si="1085"/>
        <v>0</v>
      </c>
      <c r="F298" s="225">
        <f t="shared" si="1085"/>
        <v>0</v>
      </c>
      <c r="G298" s="251" t="e">
        <f t="shared" si="1086"/>
        <v>#DIV/0!</v>
      </c>
      <c r="H298" s="250">
        <f t="shared" ref="H298:AG298" si="1134">H299+H300+H301+H303+H304</f>
        <v>0</v>
      </c>
      <c r="I298" s="250">
        <f t="shared" si="1134"/>
        <v>0</v>
      </c>
      <c r="J298" s="250" t="e">
        <f t="shared" ref="J298:J332" si="1135">I298/H298</f>
        <v>#DIV/0!</v>
      </c>
      <c r="K298" s="250">
        <f t="shared" si="1134"/>
        <v>0</v>
      </c>
      <c r="L298" s="250">
        <f t="shared" si="1134"/>
        <v>0</v>
      </c>
      <c r="M298" s="225" t="e">
        <f>L298/K298</f>
        <v>#DIV/0!</v>
      </c>
      <c r="N298" s="250">
        <f t="shared" si="1134"/>
        <v>0</v>
      </c>
      <c r="O298" s="250">
        <f t="shared" si="1134"/>
        <v>0</v>
      </c>
      <c r="P298" s="225" t="e">
        <f>O298/N298</f>
        <v>#DIV/0!</v>
      </c>
      <c r="Q298" s="250">
        <f t="shared" si="1134"/>
        <v>0</v>
      </c>
      <c r="R298" s="250">
        <f t="shared" si="1134"/>
        <v>0</v>
      </c>
      <c r="S298" s="225" t="e">
        <f>R298/Q298</f>
        <v>#DIV/0!</v>
      </c>
      <c r="T298" s="250">
        <f t="shared" si="1134"/>
        <v>0</v>
      </c>
      <c r="U298" s="250">
        <f t="shared" si="1134"/>
        <v>0</v>
      </c>
      <c r="V298" s="225" t="e">
        <f>U298/T298</f>
        <v>#DIV/0!</v>
      </c>
      <c r="W298" s="250">
        <f t="shared" si="1134"/>
        <v>0</v>
      </c>
      <c r="X298" s="250">
        <f t="shared" si="1134"/>
        <v>0</v>
      </c>
      <c r="Y298" s="225" t="e">
        <f>X298/W298</f>
        <v>#DIV/0!</v>
      </c>
      <c r="Z298" s="250">
        <f t="shared" si="1134"/>
        <v>0</v>
      </c>
      <c r="AA298" s="250">
        <f t="shared" si="1134"/>
        <v>0</v>
      </c>
      <c r="AB298" s="225" t="e">
        <f>AA298/Z298</f>
        <v>#DIV/0!</v>
      </c>
      <c r="AC298" s="250">
        <f t="shared" si="1134"/>
        <v>0</v>
      </c>
      <c r="AD298" s="250">
        <f t="shared" si="1134"/>
        <v>0</v>
      </c>
      <c r="AE298" s="225" t="e">
        <f>AD298/AC298</f>
        <v>#DIV/0!</v>
      </c>
      <c r="AF298" s="250">
        <f t="shared" si="1134"/>
        <v>0</v>
      </c>
      <c r="AG298" s="250">
        <f t="shared" si="1134"/>
        <v>0</v>
      </c>
      <c r="AH298" s="225" t="e">
        <f>AG298/AF298</f>
        <v>#DIV/0!</v>
      </c>
      <c r="AI298" s="250">
        <f>AI299+AI300+AI301+AI303+AI304</f>
        <v>0</v>
      </c>
      <c r="AJ298" s="250">
        <f>AJ299+AJ300+AJ301+AJ303+AJ304</f>
        <v>0</v>
      </c>
      <c r="AK298" s="225" t="e">
        <f>AJ298/AI298</f>
        <v>#DIV/0!</v>
      </c>
      <c r="AL298" s="250">
        <f>AL299+AL300+AL301+AL303+AL304</f>
        <v>0</v>
      </c>
      <c r="AM298" s="250">
        <f>AM299+AM300+AM301+AM303+AM304</f>
        <v>0</v>
      </c>
      <c r="AN298" s="225" t="e">
        <f>AM298/AL298</f>
        <v>#DIV/0!</v>
      </c>
      <c r="AO298" s="250">
        <f>AO299+AO300+AO301+AO303+AO304</f>
        <v>0</v>
      </c>
      <c r="AP298" s="250">
        <f>AP299+AP300+AP301+AP303+AP304</f>
        <v>0</v>
      </c>
      <c r="AQ298" s="225" t="e">
        <f>AP298/AO298</f>
        <v>#DIV/0!</v>
      </c>
      <c r="AR298" s="335"/>
    </row>
    <row r="299" spans="1:44" s="170" customFormat="1" ht="114.75" customHeight="1">
      <c r="A299" s="590"/>
      <c r="B299" s="578"/>
      <c r="C299" s="578"/>
      <c r="D299" s="253" t="s">
        <v>37</v>
      </c>
      <c r="E299" s="233">
        <f t="shared" si="1085"/>
        <v>0</v>
      </c>
      <c r="F299" s="233">
        <f t="shared" si="1085"/>
        <v>0</v>
      </c>
      <c r="G299" s="241" t="e">
        <f t="shared" si="1086"/>
        <v>#DIV/0!</v>
      </c>
      <c r="H299" s="241"/>
      <c r="I299" s="241"/>
      <c r="J299" s="241" t="e">
        <f t="shared" si="1135"/>
        <v>#DIV/0!</v>
      </c>
      <c r="K299" s="241"/>
      <c r="L299" s="241"/>
      <c r="M299" s="234" t="e">
        <f t="shared" ref="M299:M311" si="1136">L299/K299</f>
        <v>#DIV/0!</v>
      </c>
      <c r="N299" s="241"/>
      <c r="O299" s="241"/>
      <c r="P299" s="234" t="e">
        <f t="shared" ref="P299:P311" si="1137">O299/N299</f>
        <v>#DIV/0!</v>
      </c>
      <c r="Q299" s="241"/>
      <c r="R299" s="241"/>
      <c r="S299" s="234" t="e">
        <f t="shared" ref="S299:S311" si="1138">R299/Q299</f>
        <v>#DIV/0!</v>
      </c>
      <c r="T299" s="241"/>
      <c r="U299" s="241"/>
      <c r="V299" s="234" t="e">
        <f t="shared" ref="V299:V311" si="1139">U299/T299</f>
        <v>#DIV/0!</v>
      </c>
      <c r="W299" s="241"/>
      <c r="X299" s="241"/>
      <c r="Y299" s="234" t="e">
        <f t="shared" ref="Y299:Y311" si="1140">X299/W299</f>
        <v>#DIV/0!</v>
      </c>
      <c r="Z299" s="241"/>
      <c r="AA299" s="241"/>
      <c r="AB299" s="234" t="e">
        <f t="shared" ref="AB299:AB311" si="1141">AA299/Z299</f>
        <v>#DIV/0!</v>
      </c>
      <c r="AC299" s="241"/>
      <c r="AD299" s="241"/>
      <c r="AE299" s="234" t="e">
        <f t="shared" ref="AE299:AE311" si="1142">AD299/AC299</f>
        <v>#DIV/0!</v>
      </c>
      <c r="AF299" s="241"/>
      <c r="AG299" s="241"/>
      <c r="AH299" s="234" t="e">
        <f t="shared" ref="AH299:AH311" si="1143">AG299/AF299</f>
        <v>#DIV/0!</v>
      </c>
      <c r="AI299" s="241"/>
      <c r="AJ299" s="241"/>
      <c r="AK299" s="234" t="e">
        <f t="shared" ref="AK299:AK311" si="1144">AJ299/AI299</f>
        <v>#DIV/0!</v>
      </c>
      <c r="AL299" s="241"/>
      <c r="AM299" s="241"/>
      <c r="AN299" s="234" t="e">
        <f t="shared" ref="AN299:AN311" si="1145">AM299/AL299</f>
        <v>#DIV/0!</v>
      </c>
      <c r="AO299" s="241"/>
      <c r="AP299" s="241"/>
      <c r="AQ299" s="234" t="e">
        <f t="shared" ref="AQ299:AQ311" si="1146">AP299/AO299</f>
        <v>#DIV/0!</v>
      </c>
      <c r="AR299" s="294"/>
    </row>
    <row r="300" spans="1:44" s="170" customFormat="1" ht="114.75" customHeight="1">
      <c r="A300" s="590"/>
      <c r="B300" s="578"/>
      <c r="C300" s="578"/>
      <c r="D300" s="257" t="s">
        <v>2</v>
      </c>
      <c r="E300" s="233">
        <f t="shared" si="1085"/>
        <v>0</v>
      </c>
      <c r="F300" s="233">
        <f t="shared" si="1085"/>
        <v>0</v>
      </c>
      <c r="G300" s="241" t="e">
        <f t="shared" si="1086"/>
        <v>#DIV/0!</v>
      </c>
      <c r="H300" s="241"/>
      <c r="I300" s="241"/>
      <c r="J300" s="241" t="e">
        <f t="shared" si="1135"/>
        <v>#DIV/0!</v>
      </c>
      <c r="K300" s="241"/>
      <c r="L300" s="241"/>
      <c r="M300" s="234" t="e">
        <f t="shared" si="1136"/>
        <v>#DIV/0!</v>
      </c>
      <c r="N300" s="241"/>
      <c r="O300" s="241"/>
      <c r="P300" s="234" t="e">
        <f t="shared" si="1137"/>
        <v>#DIV/0!</v>
      </c>
      <c r="Q300" s="241"/>
      <c r="R300" s="241"/>
      <c r="S300" s="234" t="e">
        <f t="shared" si="1138"/>
        <v>#DIV/0!</v>
      </c>
      <c r="T300" s="241"/>
      <c r="U300" s="241"/>
      <c r="V300" s="234" t="e">
        <f t="shared" si="1139"/>
        <v>#DIV/0!</v>
      </c>
      <c r="W300" s="241"/>
      <c r="X300" s="241"/>
      <c r="Y300" s="234" t="e">
        <f t="shared" si="1140"/>
        <v>#DIV/0!</v>
      </c>
      <c r="Z300" s="241"/>
      <c r="AA300" s="241"/>
      <c r="AB300" s="234" t="e">
        <f t="shared" si="1141"/>
        <v>#DIV/0!</v>
      </c>
      <c r="AC300" s="241"/>
      <c r="AD300" s="241"/>
      <c r="AE300" s="234" t="e">
        <f t="shared" si="1142"/>
        <v>#DIV/0!</v>
      </c>
      <c r="AF300" s="241"/>
      <c r="AG300" s="241"/>
      <c r="AH300" s="234" t="e">
        <f t="shared" si="1143"/>
        <v>#DIV/0!</v>
      </c>
      <c r="AI300" s="241"/>
      <c r="AJ300" s="241"/>
      <c r="AK300" s="234" t="e">
        <f t="shared" si="1144"/>
        <v>#DIV/0!</v>
      </c>
      <c r="AL300" s="241"/>
      <c r="AM300" s="241"/>
      <c r="AN300" s="234" t="e">
        <f t="shared" si="1145"/>
        <v>#DIV/0!</v>
      </c>
      <c r="AO300" s="241"/>
      <c r="AP300" s="241"/>
      <c r="AQ300" s="234" t="e">
        <f t="shared" si="1146"/>
        <v>#DIV/0!</v>
      </c>
      <c r="AR300" s="294"/>
    </row>
    <row r="301" spans="1:44" s="170" customFormat="1" ht="114.75" customHeight="1" thickBot="1">
      <c r="A301" s="590"/>
      <c r="B301" s="578"/>
      <c r="C301" s="578"/>
      <c r="D301" s="257" t="s">
        <v>284</v>
      </c>
      <c r="E301" s="233">
        <f t="shared" si="1085"/>
        <v>0</v>
      </c>
      <c r="F301" s="233">
        <f t="shared" si="1085"/>
        <v>0</v>
      </c>
      <c r="G301" s="241" t="e">
        <f t="shared" si="1086"/>
        <v>#DIV/0!</v>
      </c>
      <c r="H301" s="241"/>
      <c r="I301" s="241"/>
      <c r="J301" s="241" t="e">
        <f t="shared" si="1135"/>
        <v>#DIV/0!</v>
      </c>
      <c r="K301" s="241"/>
      <c r="L301" s="241"/>
      <c r="M301" s="234" t="e">
        <f t="shared" si="1136"/>
        <v>#DIV/0!</v>
      </c>
      <c r="N301" s="241"/>
      <c r="O301" s="241"/>
      <c r="P301" s="234" t="e">
        <f t="shared" si="1137"/>
        <v>#DIV/0!</v>
      </c>
      <c r="Q301" s="241"/>
      <c r="R301" s="241"/>
      <c r="S301" s="234" t="e">
        <f t="shared" si="1138"/>
        <v>#DIV/0!</v>
      </c>
      <c r="T301" s="241"/>
      <c r="U301" s="241"/>
      <c r="V301" s="234" t="e">
        <f t="shared" si="1139"/>
        <v>#DIV/0!</v>
      </c>
      <c r="W301" s="241"/>
      <c r="X301" s="241"/>
      <c r="Y301" s="234" t="e">
        <f t="shared" si="1140"/>
        <v>#DIV/0!</v>
      </c>
      <c r="Z301" s="241"/>
      <c r="AA301" s="241"/>
      <c r="AB301" s="234" t="e">
        <f t="shared" si="1141"/>
        <v>#DIV/0!</v>
      </c>
      <c r="AC301" s="241"/>
      <c r="AD301" s="241"/>
      <c r="AE301" s="234" t="e">
        <f t="shared" si="1142"/>
        <v>#DIV/0!</v>
      </c>
      <c r="AF301" s="241"/>
      <c r="AG301" s="241"/>
      <c r="AH301" s="234" t="e">
        <f t="shared" si="1143"/>
        <v>#DIV/0!</v>
      </c>
      <c r="AI301" s="241"/>
      <c r="AJ301" s="241"/>
      <c r="AK301" s="234" t="e">
        <f t="shared" si="1144"/>
        <v>#DIV/0!</v>
      </c>
      <c r="AL301" s="241"/>
      <c r="AM301" s="241"/>
      <c r="AN301" s="234" t="e">
        <f t="shared" si="1145"/>
        <v>#DIV/0!</v>
      </c>
      <c r="AO301" s="241"/>
      <c r="AP301" s="241"/>
      <c r="AQ301" s="234" t="e">
        <f t="shared" si="1146"/>
        <v>#DIV/0!</v>
      </c>
      <c r="AR301" s="294"/>
    </row>
    <row r="302" spans="1:44" s="170" customFormat="1" ht="114.75" customHeight="1">
      <c r="A302" s="590"/>
      <c r="B302" s="578"/>
      <c r="C302" s="578"/>
      <c r="D302" s="257" t="s">
        <v>292</v>
      </c>
      <c r="E302" s="225">
        <f t="shared" si="1085"/>
        <v>0</v>
      </c>
      <c r="F302" s="225">
        <f t="shared" si="1085"/>
        <v>0</v>
      </c>
      <c r="G302" s="241" t="e">
        <f t="shared" si="1086"/>
        <v>#DIV/0!</v>
      </c>
      <c r="H302" s="241"/>
      <c r="I302" s="241"/>
      <c r="J302" s="241" t="e">
        <f t="shared" si="1135"/>
        <v>#DIV/0!</v>
      </c>
      <c r="K302" s="241"/>
      <c r="L302" s="241"/>
      <c r="M302" s="234" t="e">
        <f t="shared" si="1136"/>
        <v>#DIV/0!</v>
      </c>
      <c r="N302" s="241"/>
      <c r="O302" s="241"/>
      <c r="P302" s="234" t="e">
        <f t="shared" si="1137"/>
        <v>#DIV/0!</v>
      </c>
      <c r="Q302" s="241"/>
      <c r="R302" s="241"/>
      <c r="S302" s="234" t="e">
        <f t="shared" si="1138"/>
        <v>#DIV/0!</v>
      </c>
      <c r="T302" s="241"/>
      <c r="U302" s="241"/>
      <c r="V302" s="234" t="e">
        <f t="shared" si="1139"/>
        <v>#DIV/0!</v>
      </c>
      <c r="W302" s="241"/>
      <c r="X302" s="241"/>
      <c r="Y302" s="234" t="e">
        <f t="shared" si="1140"/>
        <v>#DIV/0!</v>
      </c>
      <c r="Z302" s="241"/>
      <c r="AA302" s="241"/>
      <c r="AB302" s="234" t="e">
        <f t="shared" si="1141"/>
        <v>#DIV/0!</v>
      </c>
      <c r="AC302" s="241"/>
      <c r="AD302" s="241"/>
      <c r="AE302" s="234" t="e">
        <f t="shared" si="1142"/>
        <v>#DIV/0!</v>
      </c>
      <c r="AF302" s="241"/>
      <c r="AG302" s="241"/>
      <c r="AH302" s="234" t="e">
        <f t="shared" si="1143"/>
        <v>#DIV/0!</v>
      </c>
      <c r="AI302" s="241"/>
      <c r="AJ302" s="241"/>
      <c r="AK302" s="234" t="e">
        <f t="shared" si="1144"/>
        <v>#DIV/0!</v>
      </c>
      <c r="AL302" s="241"/>
      <c r="AM302" s="241"/>
      <c r="AN302" s="234" t="e">
        <f t="shared" si="1145"/>
        <v>#DIV/0!</v>
      </c>
      <c r="AO302" s="241"/>
      <c r="AP302" s="241"/>
      <c r="AQ302" s="234" t="e">
        <f t="shared" si="1146"/>
        <v>#DIV/0!</v>
      </c>
      <c r="AR302" s="294"/>
    </row>
    <row r="303" spans="1:44" s="170" customFormat="1" ht="114.75" customHeight="1">
      <c r="A303" s="590"/>
      <c r="B303" s="578"/>
      <c r="C303" s="578"/>
      <c r="D303" s="257" t="s">
        <v>285</v>
      </c>
      <c r="E303" s="233">
        <f t="shared" si="1085"/>
        <v>0</v>
      </c>
      <c r="F303" s="233">
        <f t="shared" si="1085"/>
        <v>0</v>
      </c>
      <c r="G303" s="241" t="e">
        <f t="shared" si="1086"/>
        <v>#DIV/0!</v>
      </c>
      <c r="H303" s="241"/>
      <c r="I303" s="241"/>
      <c r="J303" s="241" t="e">
        <f t="shared" si="1135"/>
        <v>#DIV/0!</v>
      </c>
      <c r="K303" s="241"/>
      <c r="L303" s="241"/>
      <c r="M303" s="234" t="e">
        <f t="shared" si="1136"/>
        <v>#DIV/0!</v>
      </c>
      <c r="N303" s="241"/>
      <c r="O303" s="241"/>
      <c r="P303" s="234" t="e">
        <f t="shared" si="1137"/>
        <v>#DIV/0!</v>
      </c>
      <c r="Q303" s="241"/>
      <c r="R303" s="241"/>
      <c r="S303" s="234" t="e">
        <f t="shared" si="1138"/>
        <v>#DIV/0!</v>
      </c>
      <c r="T303" s="241"/>
      <c r="U303" s="241"/>
      <c r="V303" s="234" t="e">
        <f t="shared" si="1139"/>
        <v>#DIV/0!</v>
      </c>
      <c r="W303" s="241"/>
      <c r="X303" s="241"/>
      <c r="Y303" s="234" t="e">
        <f t="shared" si="1140"/>
        <v>#DIV/0!</v>
      </c>
      <c r="Z303" s="241"/>
      <c r="AA303" s="241"/>
      <c r="AB303" s="234" t="e">
        <f t="shared" si="1141"/>
        <v>#DIV/0!</v>
      </c>
      <c r="AC303" s="241"/>
      <c r="AD303" s="241"/>
      <c r="AE303" s="234" t="e">
        <f t="shared" si="1142"/>
        <v>#DIV/0!</v>
      </c>
      <c r="AF303" s="241"/>
      <c r="AG303" s="241"/>
      <c r="AH303" s="234" t="e">
        <f t="shared" si="1143"/>
        <v>#DIV/0!</v>
      </c>
      <c r="AI303" s="241"/>
      <c r="AJ303" s="241"/>
      <c r="AK303" s="234" t="e">
        <f t="shared" si="1144"/>
        <v>#DIV/0!</v>
      </c>
      <c r="AL303" s="241"/>
      <c r="AM303" s="241"/>
      <c r="AN303" s="234" t="e">
        <f t="shared" si="1145"/>
        <v>#DIV/0!</v>
      </c>
      <c r="AO303" s="241"/>
      <c r="AP303" s="241"/>
      <c r="AQ303" s="234" t="e">
        <f t="shared" si="1146"/>
        <v>#DIV/0!</v>
      </c>
      <c r="AR303" s="294"/>
    </row>
    <row r="304" spans="1:44" s="170" customFormat="1" ht="114.75" customHeight="1" thickBot="1">
      <c r="A304" s="591"/>
      <c r="B304" s="579"/>
      <c r="C304" s="579"/>
      <c r="D304" s="258" t="s">
        <v>43</v>
      </c>
      <c r="E304" s="233">
        <f t="shared" si="1085"/>
        <v>0</v>
      </c>
      <c r="F304" s="233">
        <f t="shared" si="1085"/>
        <v>0</v>
      </c>
      <c r="G304" s="247" t="e">
        <f t="shared" si="1086"/>
        <v>#DIV/0!</v>
      </c>
      <c r="H304" s="247"/>
      <c r="I304" s="247"/>
      <c r="J304" s="247" t="e">
        <f t="shared" si="1135"/>
        <v>#DIV/0!</v>
      </c>
      <c r="K304" s="247"/>
      <c r="L304" s="247"/>
      <c r="M304" s="234" t="e">
        <f t="shared" si="1136"/>
        <v>#DIV/0!</v>
      </c>
      <c r="N304" s="247"/>
      <c r="O304" s="247"/>
      <c r="P304" s="234" t="e">
        <f t="shared" si="1137"/>
        <v>#DIV/0!</v>
      </c>
      <c r="Q304" s="247"/>
      <c r="R304" s="247"/>
      <c r="S304" s="234" t="e">
        <f t="shared" si="1138"/>
        <v>#DIV/0!</v>
      </c>
      <c r="T304" s="247"/>
      <c r="U304" s="247"/>
      <c r="V304" s="234" t="e">
        <f t="shared" si="1139"/>
        <v>#DIV/0!</v>
      </c>
      <c r="W304" s="247"/>
      <c r="X304" s="247"/>
      <c r="Y304" s="234" t="e">
        <f t="shared" si="1140"/>
        <v>#DIV/0!</v>
      </c>
      <c r="Z304" s="247"/>
      <c r="AA304" s="247"/>
      <c r="AB304" s="234" t="e">
        <f t="shared" si="1141"/>
        <v>#DIV/0!</v>
      </c>
      <c r="AC304" s="247"/>
      <c r="AD304" s="247"/>
      <c r="AE304" s="234" t="e">
        <f t="shared" si="1142"/>
        <v>#DIV/0!</v>
      </c>
      <c r="AF304" s="247"/>
      <c r="AG304" s="247"/>
      <c r="AH304" s="234" t="e">
        <f t="shared" si="1143"/>
        <v>#DIV/0!</v>
      </c>
      <c r="AI304" s="247"/>
      <c r="AJ304" s="247"/>
      <c r="AK304" s="234" t="e">
        <f t="shared" si="1144"/>
        <v>#DIV/0!</v>
      </c>
      <c r="AL304" s="247"/>
      <c r="AM304" s="247"/>
      <c r="AN304" s="234" t="e">
        <f t="shared" si="1145"/>
        <v>#DIV/0!</v>
      </c>
      <c r="AO304" s="247"/>
      <c r="AP304" s="247"/>
      <c r="AQ304" s="234" t="e">
        <f t="shared" si="1146"/>
        <v>#DIV/0!</v>
      </c>
      <c r="AR304" s="336"/>
    </row>
    <row r="305" spans="1:44" s="170" customFormat="1" ht="114.75" customHeight="1">
      <c r="A305" s="589" t="s">
        <v>347</v>
      </c>
      <c r="B305" s="577" t="s">
        <v>348</v>
      </c>
      <c r="C305" s="577" t="s">
        <v>341</v>
      </c>
      <c r="D305" s="249" t="s">
        <v>41</v>
      </c>
      <c r="E305" s="225">
        <f t="shared" si="1085"/>
        <v>55837.55</v>
      </c>
      <c r="F305" s="225">
        <f t="shared" si="1085"/>
        <v>0</v>
      </c>
      <c r="G305" s="225">
        <f t="shared" si="1086"/>
        <v>0</v>
      </c>
      <c r="H305" s="225">
        <f t="shared" ref="H305:AG305" si="1147">H306+H307+H308+H310+H311</f>
        <v>0</v>
      </c>
      <c r="I305" s="225">
        <f t="shared" si="1147"/>
        <v>0</v>
      </c>
      <c r="J305" s="225" t="e">
        <f t="shared" si="1135"/>
        <v>#DIV/0!</v>
      </c>
      <c r="K305" s="225">
        <f t="shared" si="1147"/>
        <v>0</v>
      </c>
      <c r="L305" s="225">
        <f t="shared" si="1147"/>
        <v>0</v>
      </c>
      <c r="M305" s="225" t="e">
        <f t="shared" si="1136"/>
        <v>#DIV/0!</v>
      </c>
      <c r="N305" s="225">
        <f t="shared" si="1147"/>
        <v>0</v>
      </c>
      <c r="O305" s="225">
        <f t="shared" si="1147"/>
        <v>0</v>
      </c>
      <c r="P305" s="225" t="e">
        <f t="shared" si="1137"/>
        <v>#DIV/0!</v>
      </c>
      <c r="Q305" s="225">
        <f t="shared" si="1147"/>
        <v>0</v>
      </c>
      <c r="R305" s="225">
        <f t="shared" si="1147"/>
        <v>0</v>
      </c>
      <c r="S305" s="225" t="e">
        <f t="shared" si="1138"/>
        <v>#DIV/0!</v>
      </c>
      <c r="T305" s="225">
        <f t="shared" si="1147"/>
        <v>0</v>
      </c>
      <c r="U305" s="225">
        <f t="shared" si="1147"/>
        <v>0</v>
      </c>
      <c r="V305" s="225" t="e">
        <f t="shared" si="1139"/>
        <v>#DIV/0!</v>
      </c>
      <c r="W305" s="225">
        <f t="shared" si="1147"/>
        <v>0</v>
      </c>
      <c r="X305" s="225">
        <f t="shared" si="1147"/>
        <v>0</v>
      </c>
      <c r="Y305" s="225" t="e">
        <f t="shared" si="1140"/>
        <v>#DIV/0!</v>
      </c>
      <c r="Z305" s="225">
        <f t="shared" si="1147"/>
        <v>18417.599999999999</v>
      </c>
      <c r="AA305" s="225">
        <f t="shared" si="1147"/>
        <v>0</v>
      </c>
      <c r="AB305" s="225">
        <f t="shared" si="1141"/>
        <v>0</v>
      </c>
      <c r="AC305" s="225">
        <f t="shared" si="1147"/>
        <v>10277.9</v>
      </c>
      <c r="AD305" s="225">
        <f t="shared" si="1147"/>
        <v>0</v>
      </c>
      <c r="AE305" s="225">
        <f t="shared" si="1142"/>
        <v>0</v>
      </c>
      <c r="AF305" s="225">
        <f t="shared" si="1147"/>
        <v>3681.5250000000001</v>
      </c>
      <c r="AG305" s="225">
        <f t="shared" si="1147"/>
        <v>0</v>
      </c>
      <c r="AH305" s="225">
        <f t="shared" si="1143"/>
        <v>0</v>
      </c>
      <c r="AI305" s="225">
        <f>AI306+AI307+AI308+AI310+AI311</f>
        <v>19779</v>
      </c>
      <c r="AJ305" s="225">
        <f>AJ306+AJ307+AJ308+AJ310+AJ311</f>
        <v>0</v>
      </c>
      <c r="AK305" s="225">
        <f t="shared" si="1144"/>
        <v>0</v>
      </c>
      <c r="AL305" s="225">
        <f>AL306+AL307+AL308+AL310+AL311</f>
        <v>3681.5250000000001</v>
      </c>
      <c r="AM305" s="225">
        <f>AM306+AM307+AM308+AM310+AM311</f>
        <v>0</v>
      </c>
      <c r="AN305" s="225">
        <f t="shared" si="1145"/>
        <v>0</v>
      </c>
      <c r="AO305" s="225">
        <f>AO306+AO307+AO308+AO310+AO311</f>
        <v>0</v>
      </c>
      <c r="AP305" s="225">
        <f>AP306+AP307+AP308+AP310+AP311</f>
        <v>0</v>
      </c>
      <c r="AQ305" s="225" t="e">
        <f t="shared" si="1146"/>
        <v>#DIV/0!</v>
      </c>
      <c r="AR305" s="335"/>
    </row>
    <row r="306" spans="1:44" s="170" customFormat="1" ht="114.75" customHeight="1">
      <c r="A306" s="590"/>
      <c r="B306" s="578"/>
      <c r="C306" s="578"/>
      <c r="D306" s="253" t="s">
        <v>37</v>
      </c>
      <c r="E306" s="233">
        <f t="shared" si="1085"/>
        <v>0</v>
      </c>
      <c r="F306" s="233">
        <f t="shared" si="1085"/>
        <v>0</v>
      </c>
      <c r="G306" s="234" t="e">
        <f t="shared" si="1086"/>
        <v>#DIV/0!</v>
      </c>
      <c r="H306" s="234">
        <v>0</v>
      </c>
      <c r="I306" s="234">
        <v>0</v>
      </c>
      <c r="J306" s="234" t="e">
        <f t="shared" si="1135"/>
        <v>#DIV/0!</v>
      </c>
      <c r="K306" s="234">
        <v>0</v>
      </c>
      <c r="L306" s="234"/>
      <c r="M306" s="234" t="e">
        <f t="shared" si="1136"/>
        <v>#DIV/0!</v>
      </c>
      <c r="N306" s="234"/>
      <c r="O306" s="234">
        <v>0</v>
      </c>
      <c r="P306" s="234" t="e">
        <f t="shared" si="1137"/>
        <v>#DIV/0!</v>
      </c>
      <c r="Q306" s="234">
        <v>0</v>
      </c>
      <c r="R306" s="234"/>
      <c r="S306" s="234" t="e">
        <f t="shared" si="1138"/>
        <v>#DIV/0!</v>
      </c>
      <c r="T306" s="234"/>
      <c r="U306" s="234">
        <v>0</v>
      </c>
      <c r="V306" s="234" t="e">
        <f t="shared" si="1139"/>
        <v>#DIV/0!</v>
      </c>
      <c r="W306" s="234">
        <v>0</v>
      </c>
      <c r="X306" s="234"/>
      <c r="Y306" s="234" t="e">
        <f t="shared" si="1140"/>
        <v>#DIV/0!</v>
      </c>
      <c r="Z306" s="234"/>
      <c r="AA306" s="234">
        <v>0</v>
      </c>
      <c r="AB306" s="234" t="e">
        <f t="shared" si="1141"/>
        <v>#DIV/0!</v>
      </c>
      <c r="AC306" s="234">
        <v>0</v>
      </c>
      <c r="AD306" s="234"/>
      <c r="AE306" s="234" t="e">
        <f t="shared" si="1142"/>
        <v>#DIV/0!</v>
      </c>
      <c r="AF306" s="234"/>
      <c r="AG306" s="234">
        <v>0</v>
      </c>
      <c r="AH306" s="234" t="e">
        <f t="shared" si="1143"/>
        <v>#DIV/0!</v>
      </c>
      <c r="AI306" s="234">
        <v>0</v>
      </c>
      <c r="AJ306" s="234"/>
      <c r="AK306" s="234" t="e">
        <f t="shared" si="1144"/>
        <v>#DIV/0!</v>
      </c>
      <c r="AL306" s="234">
        <v>0</v>
      </c>
      <c r="AM306" s="234">
        <v>0</v>
      </c>
      <c r="AN306" s="234" t="e">
        <f t="shared" si="1145"/>
        <v>#DIV/0!</v>
      </c>
      <c r="AO306" s="234">
        <v>0</v>
      </c>
      <c r="AP306" s="234">
        <v>0</v>
      </c>
      <c r="AQ306" s="234" t="e">
        <f t="shared" si="1146"/>
        <v>#DIV/0!</v>
      </c>
      <c r="AR306" s="294"/>
    </row>
    <row r="307" spans="1:44" s="170" customFormat="1" ht="114.75" customHeight="1">
      <c r="A307" s="590"/>
      <c r="B307" s="578"/>
      <c r="C307" s="578"/>
      <c r="D307" s="257" t="s">
        <v>2</v>
      </c>
      <c r="E307" s="233">
        <f t="shared" si="1085"/>
        <v>0</v>
      </c>
      <c r="F307" s="233">
        <f t="shared" si="1085"/>
        <v>0</v>
      </c>
      <c r="G307" s="234" t="e">
        <f t="shared" si="1086"/>
        <v>#DIV/0!</v>
      </c>
      <c r="H307" s="234">
        <v>0</v>
      </c>
      <c r="I307" s="234">
        <v>0</v>
      </c>
      <c r="J307" s="234" t="e">
        <f t="shared" si="1135"/>
        <v>#DIV/0!</v>
      </c>
      <c r="K307" s="234">
        <v>0</v>
      </c>
      <c r="L307" s="234"/>
      <c r="M307" s="234" t="e">
        <f t="shared" si="1136"/>
        <v>#DIV/0!</v>
      </c>
      <c r="N307" s="234">
        <v>0</v>
      </c>
      <c r="O307" s="234">
        <v>0</v>
      </c>
      <c r="P307" s="234" t="e">
        <f t="shared" si="1137"/>
        <v>#DIV/0!</v>
      </c>
      <c r="Q307" s="234">
        <v>0</v>
      </c>
      <c r="R307" s="234"/>
      <c r="S307" s="234" t="e">
        <f t="shared" si="1138"/>
        <v>#DIV/0!</v>
      </c>
      <c r="T307" s="234"/>
      <c r="U307" s="234">
        <v>0</v>
      </c>
      <c r="V307" s="234" t="e">
        <f t="shared" si="1139"/>
        <v>#DIV/0!</v>
      </c>
      <c r="W307" s="234"/>
      <c r="X307" s="234"/>
      <c r="Y307" s="234" t="e">
        <f t="shared" si="1140"/>
        <v>#DIV/0!</v>
      </c>
      <c r="Z307" s="234"/>
      <c r="AA307" s="234">
        <v>0</v>
      </c>
      <c r="AB307" s="234" t="e">
        <f t="shared" si="1141"/>
        <v>#DIV/0!</v>
      </c>
      <c r="AC307" s="234"/>
      <c r="AD307" s="234"/>
      <c r="AE307" s="234" t="e">
        <f t="shared" si="1142"/>
        <v>#DIV/0!</v>
      </c>
      <c r="AF307" s="234"/>
      <c r="AG307" s="234">
        <v>0</v>
      </c>
      <c r="AH307" s="234" t="e">
        <f t="shared" si="1143"/>
        <v>#DIV/0!</v>
      </c>
      <c r="AI307" s="234"/>
      <c r="AJ307" s="234"/>
      <c r="AK307" s="234" t="e">
        <f t="shared" si="1144"/>
        <v>#DIV/0!</v>
      </c>
      <c r="AL307" s="234"/>
      <c r="AM307" s="234">
        <v>0</v>
      </c>
      <c r="AN307" s="234" t="e">
        <f t="shared" si="1145"/>
        <v>#DIV/0!</v>
      </c>
      <c r="AO307" s="234">
        <v>0</v>
      </c>
      <c r="AP307" s="234">
        <v>0</v>
      </c>
      <c r="AQ307" s="234" t="e">
        <f t="shared" si="1146"/>
        <v>#DIV/0!</v>
      </c>
      <c r="AR307" s="294"/>
    </row>
    <row r="308" spans="1:44" s="170" customFormat="1" ht="114.75" customHeight="1" thickBot="1">
      <c r="A308" s="590"/>
      <c r="B308" s="578"/>
      <c r="C308" s="578"/>
      <c r="D308" s="257" t="s">
        <v>284</v>
      </c>
      <c r="E308" s="233">
        <f t="shared" si="1085"/>
        <v>55837.55</v>
      </c>
      <c r="F308" s="233">
        <f t="shared" si="1085"/>
        <v>0</v>
      </c>
      <c r="G308" s="234">
        <f t="shared" si="1086"/>
        <v>0</v>
      </c>
      <c r="H308" s="234">
        <v>0</v>
      </c>
      <c r="I308" s="234">
        <v>0</v>
      </c>
      <c r="J308" s="234" t="e">
        <f t="shared" si="1135"/>
        <v>#DIV/0!</v>
      </c>
      <c r="K308" s="234">
        <v>0</v>
      </c>
      <c r="L308" s="234"/>
      <c r="M308" s="234" t="e">
        <f t="shared" si="1136"/>
        <v>#DIV/0!</v>
      </c>
      <c r="N308" s="234">
        <v>0</v>
      </c>
      <c r="O308" s="234">
        <v>0</v>
      </c>
      <c r="P308" s="234" t="e">
        <f t="shared" si="1137"/>
        <v>#DIV/0!</v>
      </c>
      <c r="Q308" s="234">
        <v>0</v>
      </c>
      <c r="R308" s="234"/>
      <c r="S308" s="234" t="e">
        <f t="shared" si="1138"/>
        <v>#DIV/0!</v>
      </c>
      <c r="T308" s="234"/>
      <c r="U308" s="234">
        <v>0</v>
      </c>
      <c r="V308" s="234" t="e">
        <f t="shared" si="1139"/>
        <v>#DIV/0!</v>
      </c>
      <c r="W308" s="234"/>
      <c r="X308" s="234"/>
      <c r="Y308" s="234" t="e">
        <f t="shared" si="1140"/>
        <v>#DIV/0!</v>
      </c>
      <c r="Z308" s="234">
        <v>18417.599999999999</v>
      </c>
      <c r="AA308" s="234">
        <v>0</v>
      </c>
      <c r="AB308" s="234">
        <f t="shared" si="1141"/>
        <v>0</v>
      </c>
      <c r="AC308" s="234">
        <v>10277.9</v>
      </c>
      <c r="AD308" s="234"/>
      <c r="AE308" s="234">
        <f t="shared" si="1142"/>
        <v>0</v>
      </c>
      <c r="AF308" s="234">
        <f>14726.1/4</f>
        <v>3681.5250000000001</v>
      </c>
      <c r="AG308" s="234">
        <v>0</v>
      </c>
      <c r="AH308" s="234">
        <f t="shared" si="1143"/>
        <v>0</v>
      </c>
      <c r="AI308" s="234">
        <v>19779</v>
      </c>
      <c r="AJ308" s="234"/>
      <c r="AK308" s="234">
        <f t="shared" si="1144"/>
        <v>0</v>
      </c>
      <c r="AL308" s="234">
        <f>14726.1/4</f>
        <v>3681.5250000000001</v>
      </c>
      <c r="AM308" s="234">
        <v>0</v>
      </c>
      <c r="AN308" s="234">
        <f t="shared" si="1145"/>
        <v>0</v>
      </c>
      <c r="AO308" s="234">
        <v>0</v>
      </c>
      <c r="AP308" s="234">
        <v>0</v>
      </c>
      <c r="AQ308" s="234" t="e">
        <f t="shared" si="1146"/>
        <v>#DIV/0!</v>
      </c>
      <c r="AR308" s="294"/>
    </row>
    <row r="309" spans="1:44" s="170" customFormat="1" ht="114.75" customHeight="1">
      <c r="A309" s="590"/>
      <c r="B309" s="578"/>
      <c r="C309" s="578"/>
      <c r="D309" s="257" t="s">
        <v>292</v>
      </c>
      <c r="E309" s="225">
        <f t="shared" si="1085"/>
        <v>0</v>
      </c>
      <c r="F309" s="225">
        <f t="shared" si="1085"/>
        <v>0</v>
      </c>
      <c r="G309" s="234" t="e">
        <f t="shared" si="1086"/>
        <v>#DIV/0!</v>
      </c>
      <c r="H309" s="234">
        <f t="shared" ref="H309" si="1148">H317+H323+H330+H338</f>
        <v>0</v>
      </c>
      <c r="I309" s="234">
        <f t="shared" ref="I309:AG309" si="1149">I317+I323+I330+I338</f>
        <v>0</v>
      </c>
      <c r="J309" s="234" t="e">
        <f t="shared" si="1135"/>
        <v>#DIV/0!</v>
      </c>
      <c r="K309" s="234">
        <f t="shared" si="1149"/>
        <v>0</v>
      </c>
      <c r="L309" s="234"/>
      <c r="M309" s="234" t="e">
        <f t="shared" si="1136"/>
        <v>#DIV/0!</v>
      </c>
      <c r="N309" s="234"/>
      <c r="O309" s="234">
        <f t="shared" si="1149"/>
        <v>0</v>
      </c>
      <c r="P309" s="234" t="e">
        <f t="shared" si="1137"/>
        <v>#DIV/0!</v>
      </c>
      <c r="Q309" s="234">
        <f t="shared" si="1149"/>
        <v>0</v>
      </c>
      <c r="R309" s="234"/>
      <c r="S309" s="234" t="e">
        <f t="shared" si="1138"/>
        <v>#DIV/0!</v>
      </c>
      <c r="T309" s="234"/>
      <c r="U309" s="234">
        <f t="shared" si="1149"/>
        <v>0</v>
      </c>
      <c r="V309" s="234" t="e">
        <f t="shared" si="1139"/>
        <v>#DIV/0!</v>
      </c>
      <c r="W309" s="234">
        <f t="shared" si="1149"/>
        <v>0</v>
      </c>
      <c r="X309" s="234"/>
      <c r="Y309" s="234" t="e">
        <f t="shared" si="1140"/>
        <v>#DIV/0!</v>
      </c>
      <c r="Z309" s="234"/>
      <c r="AA309" s="234">
        <f t="shared" si="1149"/>
        <v>0</v>
      </c>
      <c r="AB309" s="234" t="e">
        <f t="shared" si="1141"/>
        <v>#DIV/0!</v>
      </c>
      <c r="AC309" s="234">
        <f t="shared" si="1149"/>
        <v>0</v>
      </c>
      <c r="AD309" s="234"/>
      <c r="AE309" s="234" t="e">
        <f t="shared" si="1142"/>
        <v>#DIV/0!</v>
      </c>
      <c r="AF309" s="234"/>
      <c r="AG309" s="234">
        <f t="shared" si="1149"/>
        <v>0</v>
      </c>
      <c r="AH309" s="234" t="e">
        <f t="shared" si="1143"/>
        <v>#DIV/0!</v>
      </c>
      <c r="AI309" s="234">
        <f t="shared" ref="AI309" si="1150">AI317+AI323+AI330+AI338</f>
        <v>0</v>
      </c>
      <c r="AJ309" s="234"/>
      <c r="AK309" s="234" t="e">
        <f t="shared" si="1144"/>
        <v>#DIV/0!</v>
      </c>
      <c r="AL309" s="234">
        <f t="shared" ref="AL309:AM309" si="1151">AL317+AL323+AL330+AL338</f>
        <v>0</v>
      </c>
      <c r="AM309" s="234">
        <f t="shared" si="1151"/>
        <v>0</v>
      </c>
      <c r="AN309" s="234" t="e">
        <f t="shared" si="1145"/>
        <v>#DIV/0!</v>
      </c>
      <c r="AO309" s="234">
        <f t="shared" ref="AO309:AP309" si="1152">AO317+AO323+AO330+AO338</f>
        <v>0</v>
      </c>
      <c r="AP309" s="234">
        <f t="shared" si="1152"/>
        <v>0</v>
      </c>
      <c r="AQ309" s="234" t="e">
        <f t="shared" si="1146"/>
        <v>#DIV/0!</v>
      </c>
      <c r="AR309" s="294"/>
    </row>
    <row r="310" spans="1:44" s="170" customFormat="1" ht="114.75" customHeight="1">
      <c r="A310" s="590"/>
      <c r="B310" s="578"/>
      <c r="C310" s="578"/>
      <c r="D310" s="257" t="s">
        <v>285</v>
      </c>
      <c r="E310" s="233">
        <f t="shared" si="1085"/>
        <v>0</v>
      </c>
      <c r="F310" s="233">
        <f t="shared" si="1085"/>
        <v>0</v>
      </c>
      <c r="G310" s="234" t="e">
        <f t="shared" si="1086"/>
        <v>#DIV/0!</v>
      </c>
      <c r="H310" s="234">
        <v>0</v>
      </c>
      <c r="I310" s="234">
        <v>0</v>
      </c>
      <c r="J310" s="234" t="e">
        <f t="shared" si="1135"/>
        <v>#DIV/0!</v>
      </c>
      <c r="K310" s="234">
        <v>0</v>
      </c>
      <c r="L310" s="234"/>
      <c r="M310" s="234" t="e">
        <f t="shared" si="1136"/>
        <v>#DIV/0!</v>
      </c>
      <c r="N310" s="234"/>
      <c r="O310" s="234">
        <v>0</v>
      </c>
      <c r="P310" s="234" t="e">
        <f t="shared" si="1137"/>
        <v>#DIV/0!</v>
      </c>
      <c r="Q310" s="234">
        <v>0</v>
      </c>
      <c r="R310" s="234"/>
      <c r="S310" s="234" t="e">
        <f t="shared" si="1138"/>
        <v>#DIV/0!</v>
      </c>
      <c r="T310" s="234"/>
      <c r="U310" s="234">
        <v>0</v>
      </c>
      <c r="V310" s="234" t="e">
        <f t="shared" si="1139"/>
        <v>#DIV/0!</v>
      </c>
      <c r="W310" s="234">
        <v>0</v>
      </c>
      <c r="X310" s="234"/>
      <c r="Y310" s="234" t="e">
        <f t="shared" si="1140"/>
        <v>#DIV/0!</v>
      </c>
      <c r="Z310" s="234"/>
      <c r="AA310" s="234">
        <v>0</v>
      </c>
      <c r="AB310" s="234" t="e">
        <f t="shared" si="1141"/>
        <v>#DIV/0!</v>
      </c>
      <c r="AC310" s="234">
        <v>0</v>
      </c>
      <c r="AD310" s="234"/>
      <c r="AE310" s="234" t="e">
        <f t="shared" si="1142"/>
        <v>#DIV/0!</v>
      </c>
      <c r="AF310" s="234"/>
      <c r="AG310" s="234">
        <v>0</v>
      </c>
      <c r="AH310" s="234" t="e">
        <f t="shared" si="1143"/>
        <v>#DIV/0!</v>
      </c>
      <c r="AI310" s="234">
        <v>0</v>
      </c>
      <c r="AJ310" s="234"/>
      <c r="AK310" s="234" t="e">
        <f t="shared" si="1144"/>
        <v>#DIV/0!</v>
      </c>
      <c r="AL310" s="234">
        <v>0</v>
      </c>
      <c r="AM310" s="234">
        <v>0</v>
      </c>
      <c r="AN310" s="234" t="e">
        <f t="shared" si="1145"/>
        <v>#DIV/0!</v>
      </c>
      <c r="AO310" s="234">
        <v>0</v>
      </c>
      <c r="AP310" s="234">
        <v>0</v>
      </c>
      <c r="AQ310" s="234" t="e">
        <f t="shared" si="1146"/>
        <v>#DIV/0!</v>
      </c>
      <c r="AR310" s="294"/>
    </row>
    <row r="311" spans="1:44" s="170" customFormat="1" ht="114.75" customHeight="1" thickBot="1">
      <c r="A311" s="591"/>
      <c r="B311" s="579"/>
      <c r="C311" s="579"/>
      <c r="D311" s="258" t="s">
        <v>43</v>
      </c>
      <c r="E311" s="233">
        <f t="shared" si="1085"/>
        <v>0</v>
      </c>
      <c r="F311" s="233">
        <f t="shared" si="1085"/>
        <v>0</v>
      </c>
      <c r="G311" s="272" t="e">
        <f t="shared" si="1086"/>
        <v>#DIV/0!</v>
      </c>
      <c r="H311" s="272">
        <v>0</v>
      </c>
      <c r="I311" s="272">
        <v>0</v>
      </c>
      <c r="J311" s="272" t="e">
        <f t="shared" si="1135"/>
        <v>#DIV/0!</v>
      </c>
      <c r="K311" s="272">
        <v>0</v>
      </c>
      <c r="L311" s="272">
        <v>0</v>
      </c>
      <c r="M311" s="272" t="e">
        <f t="shared" si="1136"/>
        <v>#DIV/0!</v>
      </c>
      <c r="N311" s="272">
        <v>0</v>
      </c>
      <c r="O311" s="272">
        <v>0</v>
      </c>
      <c r="P311" s="272" t="e">
        <f t="shared" si="1137"/>
        <v>#DIV/0!</v>
      </c>
      <c r="Q311" s="272">
        <v>0</v>
      </c>
      <c r="R311" s="272">
        <v>0</v>
      </c>
      <c r="S311" s="272" t="e">
        <f t="shared" si="1138"/>
        <v>#DIV/0!</v>
      </c>
      <c r="T311" s="272">
        <v>0</v>
      </c>
      <c r="U311" s="272">
        <v>0</v>
      </c>
      <c r="V311" s="272" t="e">
        <f t="shared" si="1139"/>
        <v>#DIV/0!</v>
      </c>
      <c r="W311" s="272">
        <v>0</v>
      </c>
      <c r="X311" s="272">
        <v>0</v>
      </c>
      <c r="Y311" s="272" t="e">
        <f t="shared" si="1140"/>
        <v>#DIV/0!</v>
      </c>
      <c r="Z311" s="272">
        <v>0</v>
      </c>
      <c r="AA311" s="272">
        <v>0</v>
      </c>
      <c r="AB311" s="272" t="e">
        <f t="shared" si="1141"/>
        <v>#DIV/0!</v>
      </c>
      <c r="AC311" s="272">
        <v>0</v>
      </c>
      <c r="AD311" s="272">
        <v>0</v>
      </c>
      <c r="AE311" s="272" t="e">
        <f t="shared" si="1142"/>
        <v>#DIV/0!</v>
      </c>
      <c r="AF311" s="272">
        <v>0</v>
      </c>
      <c r="AG311" s="272">
        <v>0</v>
      </c>
      <c r="AH311" s="272" t="e">
        <f t="shared" si="1143"/>
        <v>#DIV/0!</v>
      </c>
      <c r="AI311" s="272">
        <v>0</v>
      </c>
      <c r="AJ311" s="272">
        <v>0</v>
      </c>
      <c r="AK311" s="272" t="e">
        <f t="shared" si="1144"/>
        <v>#DIV/0!</v>
      </c>
      <c r="AL311" s="272">
        <v>0</v>
      </c>
      <c r="AM311" s="272">
        <v>0</v>
      </c>
      <c r="AN311" s="272" t="e">
        <f t="shared" si="1145"/>
        <v>#DIV/0!</v>
      </c>
      <c r="AO311" s="272">
        <v>0</v>
      </c>
      <c r="AP311" s="272">
        <v>0</v>
      </c>
      <c r="AQ311" s="272" t="e">
        <f t="shared" si="1146"/>
        <v>#DIV/0!</v>
      </c>
      <c r="AR311" s="336"/>
    </row>
    <row r="312" spans="1:44" s="170" customFormat="1" ht="114.75" customHeight="1">
      <c r="A312" s="589" t="s">
        <v>349</v>
      </c>
      <c r="B312" s="577" t="s">
        <v>350</v>
      </c>
      <c r="C312" s="577" t="s">
        <v>341</v>
      </c>
      <c r="D312" s="249" t="s">
        <v>41</v>
      </c>
      <c r="E312" s="225">
        <f t="shared" si="1085"/>
        <v>6748</v>
      </c>
      <c r="F312" s="225">
        <f t="shared" si="1085"/>
        <v>0</v>
      </c>
      <c r="G312" s="225">
        <f t="shared" si="1086"/>
        <v>0</v>
      </c>
      <c r="H312" s="225">
        <f>H313+H314+H315+H317+H318</f>
        <v>0</v>
      </c>
      <c r="I312" s="225">
        <f t="shared" ref="I312:AQ312" si="1153">I313+I314+I315+I317+I318</f>
        <v>0</v>
      </c>
      <c r="J312" s="225" t="e">
        <f t="shared" si="1135"/>
        <v>#DIV/0!</v>
      </c>
      <c r="K312" s="225">
        <f t="shared" si="1153"/>
        <v>0</v>
      </c>
      <c r="L312" s="225">
        <f t="shared" si="1153"/>
        <v>0</v>
      </c>
      <c r="M312" s="225">
        <f t="shared" si="1153"/>
        <v>0</v>
      </c>
      <c r="N312" s="225">
        <f t="shared" si="1153"/>
        <v>0</v>
      </c>
      <c r="O312" s="225">
        <f t="shared" si="1153"/>
        <v>0</v>
      </c>
      <c r="P312" s="225">
        <f t="shared" si="1153"/>
        <v>0</v>
      </c>
      <c r="Q312" s="225">
        <f t="shared" si="1153"/>
        <v>0</v>
      </c>
      <c r="R312" s="225">
        <f t="shared" si="1153"/>
        <v>0</v>
      </c>
      <c r="S312" s="225">
        <f t="shared" si="1153"/>
        <v>0</v>
      </c>
      <c r="T312" s="225">
        <f t="shared" si="1153"/>
        <v>0</v>
      </c>
      <c r="U312" s="225">
        <f t="shared" si="1153"/>
        <v>0</v>
      </c>
      <c r="V312" s="225">
        <f t="shared" si="1153"/>
        <v>0</v>
      </c>
      <c r="W312" s="225">
        <f t="shared" si="1153"/>
        <v>0</v>
      </c>
      <c r="X312" s="225">
        <f t="shared" si="1153"/>
        <v>0</v>
      </c>
      <c r="Y312" s="225">
        <f t="shared" si="1153"/>
        <v>0</v>
      </c>
      <c r="Z312" s="225">
        <f t="shared" si="1153"/>
        <v>6748</v>
      </c>
      <c r="AA312" s="225">
        <f t="shared" si="1153"/>
        <v>0</v>
      </c>
      <c r="AB312" s="225">
        <f t="shared" si="1153"/>
        <v>0</v>
      </c>
      <c r="AC312" s="225">
        <f t="shared" si="1153"/>
        <v>0</v>
      </c>
      <c r="AD312" s="225">
        <f t="shared" si="1153"/>
        <v>0</v>
      </c>
      <c r="AE312" s="225">
        <f t="shared" si="1153"/>
        <v>0</v>
      </c>
      <c r="AF312" s="225">
        <f t="shared" si="1153"/>
        <v>0</v>
      </c>
      <c r="AG312" s="225">
        <f t="shared" si="1153"/>
        <v>0</v>
      </c>
      <c r="AH312" s="225">
        <f t="shared" si="1153"/>
        <v>0</v>
      </c>
      <c r="AI312" s="225">
        <f t="shared" si="1153"/>
        <v>0</v>
      </c>
      <c r="AJ312" s="225">
        <f t="shared" si="1153"/>
        <v>0</v>
      </c>
      <c r="AK312" s="225">
        <f t="shared" si="1153"/>
        <v>0</v>
      </c>
      <c r="AL312" s="225">
        <f t="shared" si="1153"/>
        <v>0</v>
      </c>
      <c r="AM312" s="225">
        <f t="shared" si="1153"/>
        <v>0</v>
      </c>
      <c r="AN312" s="225">
        <f t="shared" si="1153"/>
        <v>0</v>
      </c>
      <c r="AO312" s="225">
        <f t="shared" si="1153"/>
        <v>0</v>
      </c>
      <c r="AP312" s="225">
        <f t="shared" si="1153"/>
        <v>0</v>
      </c>
      <c r="AQ312" s="225">
        <f t="shared" si="1153"/>
        <v>0</v>
      </c>
      <c r="AR312" s="335"/>
    </row>
    <row r="313" spans="1:44" s="170" customFormat="1" ht="114.75" customHeight="1">
      <c r="A313" s="590"/>
      <c r="B313" s="578"/>
      <c r="C313" s="578"/>
      <c r="D313" s="253" t="s">
        <v>37</v>
      </c>
      <c r="E313" s="233">
        <f t="shared" si="1085"/>
        <v>0</v>
      </c>
      <c r="F313" s="233">
        <f t="shared" si="1085"/>
        <v>0</v>
      </c>
      <c r="G313" s="234" t="e">
        <f t="shared" si="1086"/>
        <v>#DIV/0!</v>
      </c>
      <c r="H313" s="234"/>
      <c r="I313" s="234"/>
      <c r="J313" s="234" t="e">
        <f t="shared" si="1135"/>
        <v>#DIV/0!</v>
      </c>
      <c r="K313" s="234"/>
      <c r="L313" s="234"/>
      <c r="M313" s="234"/>
      <c r="N313" s="234"/>
      <c r="O313" s="234"/>
      <c r="P313" s="234"/>
      <c r="Q313" s="234"/>
      <c r="R313" s="234"/>
      <c r="S313" s="234"/>
      <c r="T313" s="234"/>
      <c r="U313" s="234"/>
      <c r="V313" s="234"/>
      <c r="W313" s="234"/>
      <c r="X313" s="234"/>
      <c r="Y313" s="234"/>
      <c r="Z313" s="234"/>
      <c r="AA313" s="234"/>
      <c r="AB313" s="234"/>
      <c r="AC313" s="234"/>
      <c r="AD313" s="234"/>
      <c r="AE313" s="234"/>
      <c r="AF313" s="234"/>
      <c r="AG313" s="234"/>
      <c r="AH313" s="234"/>
      <c r="AI313" s="234"/>
      <c r="AJ313" s="234"/>
      <c r="AK313" s="234"/>
      <c r="AL313" s="234"/>
      <c r="AM313" s="234"/>
      <c r="AN313" s="234"/>
      <c r="AO313" s="234"/>
      <c r="AP313" s="234"/>
      <c r="AQ313" s="234"/>
      <c r="AR313" s="294"/>
    </row>
    <row r="314" spans="1:44" s="170" customFormat="1" ht="114.75" customHeight="1">
      <c r="A314" s="590"/>
      <c r="B314" s="578"/>
      <c r="C314" s="578"/>
      <c r="D314" s="257" t="s">
        <v>2</v>
      </c>
      <c r="E314" s="233">
        <f t="shared" si="1085"/>
        <v>0</v>
      </c>
      <c r="F314" s="233">
        <f t="shared" si="1085"/>
        <v>0</v>
      </c>
      <c r="G314" s="234" t="e">
        <f t="shared" si="1086"/>
        <v>#DIV/0!</v>
      </c>
      <c r="H314" s="234"/>
      <c r="I314" s="234"/>
      <c r="J314" s="234" t="e">
        <f t="shared" si="1135"/>
        <v>#DIV/0!</v>
      </c>
      <c r="K314" s="234"/>
      <c r="L314" s="234"/>
      <c r="M314" s="234"/>
      <c r="N314" s="234"/>
      <c r="O314" s="234"/>
      <c r="P314" s="234"/>
      <c r="Q314" s="234"/>
      <c r="R314" s="234"/>
      <c r="S314" s="234"/>
      <c r="T314" s="234"/>
      <c r="U314" s="234"/>
      <c r="V314" s="234"/>
      <c r="W314" s="234"/>
      <c r="X314" s="234"/>
      <c r="Y314" s="234"/>
      <c r="Z314" s="234"/>
      <c r="AA314" s="234"/>
      <c r="AB314" s="234"/>
      <c r="AC314" s="234"/>
      <c r="AD314" s="234"/>
      <c r="AE314" s="234"/>
      <c r="AF314" s="234"/>
      <c r="AG314" s="234"/>
      <c r="AH314" s="234"/>
      <c r="AI314" s="234"/>
      <c r="AJ314" s="234"/>
      <c r="AK314" s="234"/>
      <c r="AL314" s="234"/>
      <c r="AM314" s="234"/>
      <c r="AN314" s="234"/>
      <c r="AO314" s="234"/>
      <c r="AP314" s="234"/>
      <c r="AQ314" s="234"/>
      <c r="AR314" s="294"/>
    </row>
    <row r="315" spans="1:44" s="170" customFormat="1" ht="114.75" customHeight="1" thickBot="1">
      <c r="A315" s="590"/>
      <c r="B315" s="578"/>
      <c r="C315" s="578"/>
      <c r="D315" s="257" t="s">
        <v>284</v>
      </c>
      <c r="E315" s="233">
        <f t="shared" si="1085"/>
        <v>6748</v>
      </c>
      <c r="F315" s="233">
        <f t="shared" si="1085"/>
        <v>0</v>
      </c>
      <c r="G315" s="234">
        <f t="shared" si="1086"/>
        <v>0</v>
      </c>
      <c r="H315" s="234"/>
      <c r="I315" s="234"/>
      <c r="J315" s="234" t="e">
        <f t="shared" si="1135"/>
        <v>#DIV/0!</v>
      </c>
      <c r="K315" s="234">
        <v>0</v>
      </c>
      <c r="L315" s="234"/>
      <c r="M315" s="234"/>
      <c r="N315" s="234">
        <v>0</v>
      </c>
      <c r="O315" s="234"/>
      <c r="P315" s="234"/>
      <c r="Q315" s="234">
        <v>0</v>
      </c>
      <c r="R315" s="234"/>
      <c r="S315" s="234"/>
      <c r="T315" s="234"/>
      <c r="U315" s="234"/>
      <c r="V315" s="234"/>
      <c r="W315" s="234"/>
      <c r="X315" s="234"/>
      <c r="Y315" s="234"/>
      <c r="Z315" s="234">
        <v>6748</v>
      </c>
      <c r="AA315" s="234"/>
      <c r="AB315" s="234"/>
      <c r="AC315" s="234"/>
      <c r="AD315" s="234"/>
      <c r="AE315" s="234"/>
      <c r="AF315" s="234"/>
      <c r="AG315" s="234"/>
      <c r="AH315" s="234"/>
      <c r="AI315" s="234"/>
      <c r="AJ315" s="234"/>
      <c r="AK315" s="234"/>
      <c r="AL315" s="234"/>
      <c r="AM315" s="234"/>
      <c r="AN315" s="234"/>
      <c r="AO315" s="234"/>
      <c r="AP315" s="234"/>
      <c r="AQ315" s="234"/>
      <c r="AR315" s="294"/>
    </row>
    <row r="316" spans="1:44" s="170" customFormat="1" ht="114.75" customHeight="1">
      <c r="A316" s="590"/>
      <c r="B316" s="578"/>
      <c r="C316" s="578"/>
      <c r="D316" s="257" t="s">
        <v>292</v>
      </c>
      <c r="E316" s="225">
        <f t="shared" si="1085"/>
        <v>0</v>
      </c>
      <c r="F316" s="225">
        <f t="shared" si="1085"/>
        <v>0</v>
      </c>
      <c r="G316" s="234" t="e">
        <f t="shared" si="1086"/>
        <v>#DIV/0!</v>
      </c>
      <c r="H316" s="234"/>
      <c r="I316" s="234"/>
      <c r="J316" s="234" t="e">
        <f t="shared" si="1135"/>
        <v>#DIV/0!</v>
      </c>
      <c r="K316" s="234"/>
      <c r="L316" s="234"/>
      <c r="M316" s="234"/>
      <c r="N316" s="234"/>
      <c r="O316" s="234"/>
      <c r="P316" s="234"/>
      <c r="Q316" s="234"/>
      <c r="R316" s="234"/>
      <c r="S316" s="234"/>
      <c r="T316" s="234"/>
      <c r="U316" s="234"/>
      <c r="V316" s="234"/>
      <c r="W316" s="234"/>
      <c r="X316" s="234"/>
      <c r="Y316" s="234"/>
      <c r="Z316" s="234"/>
      <c r="AA316" s="234"/>
      <c r="AB316" s="234"/>
      <c r="AC316" s="234"/>
      <c r="AD316" s="234"/>
      <c r="AE316" s="234"/>
      <c r="AF316" s="234"/>
      <c r="AG316" s="234"/>
      <c r="AH316" s="234"/>
      <c r="AI316" s="234"/>
      <c r="AJ316" s="234"/>
      <c r="AK316" s="234"/>
      <c r="AL316" s="234"/>
      <c r="AM316" s="234"/>
      <c r="AN316" s="234"/>
      <c r="AO316" s="234"/>
      <c r="AP316" s="234"/>
      <c r="AQ316" s="234"/>
      <c r="AR316" s="294"/>
    </row>
    <row r="317" spans="1:44" s="170" customFormat="1" ht="114.75" customHeight="1">
      <c r="A317" s="590"/>
      <c r="B317" s="578"/>
      <c r="C317" s="578"/>
      <c r="D317" s="257" t="s">
        <v>285</v>
      </c>
      <c r="E317" s="233">
        <f t="shared" si="1085"/>
        <v>0</v>
      </c>
      <c r="F317" s="233">
        <f t="shared" si="1085"/>
        <v>0</v>
      </c>
      <c r="G317" s="234" t="e">
        <f t="shared" si="1086"/>
        <v>#DIV/0!</v>
      </c>
      <c r="H317" s="234"/>
      <c r="I317" s="234"/>
      <c r="J317" s="234" t="e">
        <f t="shared" si="1135"/>
        <v>#DIV/0!</v>
      </c>
      <c r="K317" s="234"/>
      <c r="L317" s="234"/>
      <c r="M317" s="234"/>
      <c r="N317" s="234"/>
      <c r="O317" s="234"/>
      <c r="P317" s="234"/>
      <c r="Q317" s="234"/>
      <c r="R317" s="234"/>
      <c r="S317" s="234"/>
      <c r="T317" s="234"/>
      <c r="U317" s="234"/>
      <c r="V317" s="234"/>
      <c r="W317" s="234"/>
      <c r="X317" s="234"/>
      <c r="Y317" s="234"/>
      <c r="Z317" s="234"/>
      <c r="AA317" s="234"/>
      <c r="AB317" s="234"/>
      <c r="AC317" s="234"/>
      <c r="AD317" s="234"/>
      <c r="AE317" s="234"/>
      <c r="AF317" s="234"/>
      <c r="AG317" s="234"/>
      <c r="AH317" s="234"/>
      <c r="AI317" s="234"/>
      <c r="AJ317" s="234"/>
      <c r="AK317" s="234"/>
      <c r="AL317" s="234"/>
      <c r="AM317" s="234"/>
      <c r="AN317" s="234"/>
      <c r="AO317" s="234"/>
      <c r="AP317" s="234"/>
      <c r="AQ317" s="234"/>
      <c r="AR317" s="294"/>
    </row>
    <row r="318" spans="1:44" s="170" customFormat="1" ht="114.75" customHeight="1" thickBot="1">
      <c r="A318" s="591"/>
      <c r="B318" s="579"/>
      <c r="C318" s="579"/>
      <c r="D318" s="258" t="s">
        <v>43</v>
      </c>
      <c r="E318" s="233">
        <f t="shared" si="1085"/>
        <v>0</v>
      </c>
      <c r="F318" s="233">
        <f t="shared" si="1085"/>
        <v>0</v>
      </c>
      <c r="G318" s="272" t="e">
        <f t="shared" si="1086"/>
        <v>#DIV/0!</v>
      </c>
      <c r="H318" s="272"/>
      <c r="I318" s="272"/>
      <c r="J318" s="272" t="e">
        <f t="shared" si="1135"/>
        <v>#DIV/0!</v>
      </c>
      <c r="K318" s="272"/>
      <c r="L318" s="272"/>
      <c r="M318" s="272"/>
      <c r="N318" s="272"/>
      <c r="O318" s="272"/>
      <c r="P318" s="272"/>
      <c r="Q318" s="272"/>
      <c r="R318" s="272"/>
      <c r="S318" s="272"/>
      <c r="T318" s="272"/>
      <c r="U318" s="272"/>
      <c r="V318" s="272"/>
      <c r="W318" s="272"/>
      <c r="X318" s="272"/>
      <c r="Y318" s="272"/>
      <c r="Z318" s="272"/>
      <c r="AA318" s="272"/>
      <c r="AB318" s="272"/>
      <c r="AC318" s="272"/>
      <c r="AD318" s="272"/>
      <c r="AE318" s="272"/>
      <c r="AF318" s="272"/>
      <c r="AG318" s="272"/>
      <c r="AH318" s="272"/>
      <c r="AI318" s="272"/>
      <c r="AJ318" s="272"/>
      <c r="AK318" s="272"/>
      <c r="AL318" s="272"/>
      <c r="AM318" s="272"/>
      <c r="AN318" s="272"/>
      <c r="AO318" s="272"/>
      <c r="AP318" s="272"/>
      <c r="AQ318" s="272"/>
      <c r="AR318" s="336"/>
    </row>
    <row r="319" spans="1:44" s="170" customFormat="1" ht="114.75" customHeight="1">
      <c r="A319" s="589" t="s">
        <v>14</v>
      </c>
      <c r="B319" s="577" t="s">
        <v>351</v>
      </c>
      <c r="C319" s="577" t="s">
        <v>341</v>
      </c>
      <c r="D319" s="461" t="s">
        <v>41</v>
      </c>
      <c r="E319" s="274">
        <f t="shared" si="1085"/>
        <v>1.45</v>
      </c>
      <c r="F319" s="274">
        <f t="shared" si="1085"/>
        <v>0</v>
      </c>
      <c r="G319" s="274">
        <f t="shared" si="1086"/>
        <v>0</v>
      </c>
      <c r="H319" s="225">
        <f t="shared" ref="H319:AG319" si="1154">H320+H321+H322+H324+H325</f>
        <v>0</v>
      </c>
      <c r="I319" s="225">
        <f t="shared" si="1154"/>
        <v>0</v>
      </c>
      <c r="J319" s="225" t="e">
        <f t="shared" si="1135"/>
        <v>#DIV/0!</v>
      </c>
      <c r="K319" s="225">
        <f t="shared" si="1154"/>
        <v>0</v>
      </c>
      <c r="L319" s="225">
        <f t="shared" si="1154"/>
        <v>0</v>
      </c>
      <c r="M319" s="225" t="e">
        <f t="shared" ref="M319:M332" si="1155">L319/K319</f>
        <v>#DIV/0!</v>
      </c>
      <c r="N319" s="225">
        <f t="shared" si="1154"/>
        <v>0</v>
      </c>
      <c r="O319" s="225">
        <f t="shared" si="1154"/>
        <v>0</v>
      </c>
      <c r="P319" s="225" t="e">
        <f t="shared" ref="P319:P332" si="1156">O319/N319</f>
        <v>#DIV/0!</v>
      </c>
      <c r="Q319" s="225">
        <f t="shared" si="1154"/>
        <v>0</v>
      </c>
      <c r="R319" s="225">
        <f t="shared" si="1154"/>
        <v>0</v>
      </c>
      <c r="S319" s="225" t="e">
        <f t="shared" ref="S319:S332" si="1157">R319/Q319</f>
        <v>#DIV/0!</v>
      </c>
      <c r="T319" s="225">
        <f t="shared" si="1154"/>
        <v>0</v>
      </c>
      <c r="U319" s="225">
        <f t="shared" si="1154"/>
        <v>0</v>
      </c>
      <c r="V319" s="225" t="e">
        <f t="shared" ref="V319:V332" si="1158">U319/T319</f>
        <v>#DIV/0!</v>
      </c>
      <c r="W319" s="225">
        <f t="shared" si="1154"/>
        <v>0</v>
      </c>
      <c r="X319" s="225">
        <f t="shared" si="1154"/>
        <v>0</v>
      </c>
      <c r="Y319" s="225" t="e">
        <f t="shared" ref="Y319:Y332" si="1159">X319/W319</f>
        <v>#DIV/0!</v>
      </c>
      <c r="Z319" s="225">
        <f t="shared" si="1154"/>
        <v>0.7</v>
      </c>
      <c r="AA319" s="225">
        <f t="shared" si="1154"/>
        <v>0</v>
      </c>
      <c r="AB319" s="225">
        <f t="shared" ref="AB319:AB332" si="1160">AA319/Z319</f>
        <v>0</v>
      </c>
      <c r="AC319" s="225">
        <f t="shared" si="1154"/>
        <v>0.375</v>
      </c>
      <c r="AD319" s="225">
        <f t="shared" si="1154"/>
        <v>0</v>
      </c>
      <c r="AE319" s="225">
        <f t="shared" ref="AE319:AE332" si="1161">AD319/AC319</f>
        <v>0</v>
      </c>
      <c r="AF319" s="225">
        <f t="shared" si="1154"/>
        <v>0</v>
      </c>
      <c r="AG319" s="225">
        <f t="shared" si="1154"/>
        <v>0</v>
      </c>
      <c r="AH319" s="225" t="e">
        <f t="shared" ref="AH319:AH332" si="1162">AG319/AF319</f>
        <v>#DIV/0!</v>
      </c>
      <c r="AI319" s="225">
        <f>AI320+AI321+AI322+AI324+AI325</f>
        <v>0.375</v>
      </c>
      <c r="AJ319" s="225">
        <f>AJ320+AJ321+AJ322+AJ324+AJ325</f>
        <v>0</v>
      </c>
      <c r="AK319" s="225">
        <f t="shared" ref="AK319:AK332" si="1163">AJ319/AI319</f>
        <v>0</v>
      </c>
      <c r="AL319" s="225">
        <f>AL320+AL321+AL322+AL324+AL325</f>
        <v>0</v>
      </c>
      <c r="AM319" s="225">
        <f>AM320+AM321+AM322+AM324+AM325</f>
        <v>0</v>
      </c>
      <c r="AN319" s="225" t="e">
        <f t="shared" ref="AN319:AN332" si="1164">AM319/AL319</f>
        <v>#DIV/0!</v>
      </c>
      <c r="AO319" s="225">
        <f>AO320+AO321+AO322+AO324+AO325</f>
        <v>0</v>
      </c>
      <c r="AP319" s="225">
        <f>AP320+AP321+AP322+AP324+AP325</f>
        <v>0</v>
      </c>
      <c r="AQ319" s="225" t="e">
        <f t="shared" ref="AQ319:AQ332" si="1165">AP319/AO319</f>
        <v>#DIV/0!</v>
      </c>
      <c r="AR319" s="298"/>
    </row>
    <row r="320" spans="1:44" s="170" customFormat="1" ht="114.75" customHeight="1">
      <c r="A320" s="590"/>
      <c r="B320" s="578"/>
      <c r="C320" s="578"/>
      <c r="D320" s="462" t="s">
        <v>37</v>
      </c>
      <c r="E320" s="234">
        <f t="shared" si="1085"/>
        <v>0</v>
      </c>
      <c r="F320" s="234">
        <f t="shared" si="1085"/>
        <v>0</v>
      </c>
      <c r="G320" s="234" t="e">
        <f t="shared" si="1086"/>
        <v>#DIV/0!</v>
      </c>
      <c r="H320" s="234">
        <f t="shared" ref="H320" si="1166">H327</f>
        <v>0</v>
      </c>
      <c r="I320" s="234">
        <f t="shared" ref="I320:AG320" si="1167">I327</f>
        <v>0</v>
      </c>
      <c r="J320" s="234" t="e">
        <f t="shared" si="1135"/>
        <v>#DIV/0!</v>
      </c>
      <c r="K320" s="234">
        <f t="shared" si="1167"/>
        <v>0</v>
      </c>
      <c r="L320" s="234">
        <f t="shared" si="1167"/>
        <v>0</v>
      </c>
      <c r="M320" s="234" t="e">
        <f t="shared" si="1155"/>
        <v>#DIV/0!</v>
      </c>
      <c r="N320" s="234">
        <f t="shared" si="1167"/>
        <v>0</v>
      </c>
      <c r="O320" s="234">
        <f t="shared" si="1167"/>
        <v>0</v>
      </c>
      <c r="P320" s="234" t="e">
        <f t="shared" si="1156"/>
        <v>#DIV/0!</v>
      </c>
      <c r="Q320" s="234">
        <f t="shared" si="1167"/>
        <v>0</v>
      </c>
      <c r="R320" s="234">
        <f t="shared" si="1167"/>
        <v>0</v>
      </c>
      <c r="S320" s="234" t="e">
        <f t="shared" si="1157"/>
        <v>#DIV/0!</v>
      </c>
      <c r="T320" s="234">
        <f t="shared" si="1167"/>
        <v>0</v>
      </c>
      <c r="U320" s="234">
        <f t="shared" si="1167"/>
        <v>0</v>
      </c>
      <c r="V320" s="234" t="e">
        <f t="shared" si="1158"/>
        <v>#DIV/0!</v>
      </c>
      <c r="W320" s="234">
        <f t="shared" si="1167"/>
        <v>0</v>
      </c>
      <c r="X320" s="234">
        <f t="shared" si="1167"/>
        <v>0</v>
      </c>
      <c r="Y320" s="234" t="e">
        <f t="shared" si="1159"/>
        <v>#DIV/0!</v>
      </c>
      <c r="Z320" s="234">
        <f t="shared" si="1167"/>
        <v>0</v>
      </c>
      <c r="AA320" s="234">
        <f t="shared" si="1167"/>
        <v>0</v>
      </c>
      <c r="AB320" s="234" t="e">
        <f t="shared" si="1160"/>
        <v>#DIV/0!</v>
      </c>
      <c r="AC320" s="234">
        <f t="shared" si="1167"/>
        <v>0</v>
      </c>
      <c r="AD320" s="234">
        <f t="shared" si="1167"/>
        <v>0</v>
      </c>
      <c r="AE320" s="234" t="e">
        <f t="shared" si="1161"/>
        <v>#DIV/0!</v>
      </c>
      <c r="AF320" s="234">
        <f t="shared" si="1167"/>
        <v>0</v>
      </c>
      <c r="AG320" s="234">
        <f t="shared" si="1167"/>
        <v>0</v>
      </c>
      <c r="AH320" s="234" t="e">
        <f t="shared" si="1162"/>
        <v>#DIV/0!</v>
      </c>
      <c r="AI320" s="234">
        <f>AI327</f>
        <v>0</v>
      </c>
      <c r="AJ320" s="234">
        <f>AJ327</f>
        <v>0</v>
      </c>
      <c r="AK320" s="234" t="e">
        <f t="shared" si="1163"/>
        <v>#DIV/0!</v>
      </c>
      <c r="AL320" s="234"/>
      <c r="AM320" s="278"/>
      <c r="AN320" s="234" t="e">
        <f t="shared" si="1164"/>
        <v>#DIV/0!</v>
      </c>
      <c r="AO320" s="234">
        <f>AO327</f>
        <v>0</v>
      </c>
      <c r="AP320" s="234">
        <f>AP327</f>
        <v>0</v>
      </c>
      <c r="AQ320" s="234" t="e">
        <f t="shared" si="1165"/>
        <v>#DIV/0!</v>
      </c>
      <c r="AR320" s="294"/>
    </row>
    <row r="321" spans="1:44" s="170" customFormat="1" ht="114.75" customHeight="1">
      <c r="A321" s="590"/>
      <c r="B321" s="578"/>
      <c r="C321" s="578"/>
      <c r="D321" s="455" t="s">
        <v>2</v>
      </c>
      <c r="E321" s="234">
        <f t="shared" si="1085"/>
        <v>0</v>
      </c>
      <c r="F321" s="234">
        <f t="shared" si="1085"/>
        <v>0</v>
      </c>
      <c r="G321" s="234" t="e">
        <f t="shared" si="1086"/>
        <v>#DIV/0!</v>
      </c>
      <c r="H321" s="234">
        <f t="shared" ref="H321" si="1168">H328</f>
        <v>0</v>
      </c>
      <c r="I321" s="234">
        <f t="shared" ref="I321:AG321" si="1169">I328</f>
        <v>0</v>
      </c>
      <c r="J321" s="234" t="e">
        <f t="shared" si="1135"/>
        <v>#DIV/0!</v>
      </c>
      <c r="K321" s="234">
        <f t="shared" si="1169"/>
        <v>0</v>
      </c>
      <c r="L321" s="234">
        <f t="shared" si="1169"/>
        <v>0</v>
      </c>
      <c r="M321" s="234" t="e">
        <f t="shared" si="1155"/>
        <v>#DIV/0!</v>
      </c>
      <c r="N321" s="234">
        <f t="shared" si="1169"/>
        <v>0</v>
      </c>
      <c r="O321" s="234">
        <f t="shared" si="1169"/>
        <v>0</v>
      </c>
      <c r="P321" s="234" t="e">
        <f t="shared" si="1156"/>
        <v>#DIV/0!</v>
      </c>
      <c r="Q321" s="234">
        <f t="shared" si="1169"/>
        <v>0</v>
      </c>
      <c r="R321" s="234">
        <f t="shared" si="1169"/>
        <v>0</v>
      </c>
      <c r="S321" s="234" t="e">
        <f t="shared" si="1157"/>
        <v>#DIV/0!</v>
      </c>
      <c r="T321" s="234">
        <f t="shared" si="1169"/>
        <v>0</v>
      </c>
      <c r="U321" s="234">
        <f t="shared" si="1169"/>
        <v>0</v>
      </c>
      <c r="V321" s="234" t="e">
        <f t="shared" si="1158"/>
        <v>#DIV/0!</v>
      </c>
      <c r="W321" s="234">
        <f t="shared" si="1169"/>
        <v>0</v>
      </c>
      <c r="X321" s="234">
        <f t="shared" si="1169"/>
        <v>0</v>
      </c>
      <c r="Y321" s="234" t="e">
        <f t="shared" si="1159"/>
        <v>#DIV/0!</v>
      </c>
      <c r="Z321" s="234">
        <f t="shared" si="1169"/>
        <v>0</v>
      </c>
      <c r="AA321" s="234">
        <f t="shared" si="1169"/>
        <v>0</v>
      </c>
      <c r="AB321" s="234" t="e">
        <f t="shared" si="1160"/>
        <v>#DIV/0!</v>
      </c>
      <c r="AC321" s="234">
        <f t="shared" si="1169"/>
        <v>0</v>
      </c>
      <c r="AD321" s="234">
        <f t="shared" si="1169"/>
        <v>0</v>
      </c>
      <c r="AE321" s="234" t="e">
        <f t="shared" si="1161"/>
        <v>#DIV/0!</v>
      </c>
      <c r="AF321" s="234">
        <f t="shared" si="1169"/>
        <v>0</v>
      </c>
      <c r="AG321" s="234">
        <f t="shared" si="1169"/>
        <v>0</v>
      </c>
      <c r="AH321" s="234" t="e">
        <f t="shared" si="1162"/>
        <v>#DIV/0!</v>
      </c>
      <c r="AI321" s="234">
        <f t="shared" ref="AI321:AJ324" si="1170">AI328</f>
        <v>0</v>
      </c>
      <c r="AJ321" s="234">
        <f>AJ328</f>
        <v>0</v>
      </c>
      <c r="AK321" s="234" t="e">
        <f t="shared" si="1163"/>
        <v>#DIV/0!</v>
      </c>
      <c r="AL321" s="234"/>
      <c r="AM321" s="278"/>
      <c r="AN321" s="234" t="e">
        <f t="shared" si="1164"/>
        <v>#DIV/0!</v>
      </c>
      <c r="AO321" s="234">
        <f t="shared" ref="AO321:AP321" si="1171">AO328</f>
        <v>0</v>
      </c>
      <c r="AP321" s="234">
        <f t="shared" si="1171"/>
        <v>0</v>
      </c>
      <c r="AQ321" s="234" t="e">
        <f t="shared" si="1165"/>
        <v>#DIV/0!</v>
      </c>
      <c r="AR321" s="294"/>
    </row>
    <row r="322" spans="1:44" s="170" customFormat="1" ht="114.75" customHeight="1">
      <c r="A322" s="590"/>
      <c r="B322" s="578"/>
      <c r="C322" s="578"/>
      <c r="D322" s="455" t="s">
        <v>284</v>
      </c>
      <c r="E322" s="239">
        <f t="shared" si="1085"/>
        <v>1.45</v>
      </c>
      <c r="F322" s="239">
        <f t="shared" si="1085"/>
        <v>0</v>
      </c>
      <c r="G322" s="234">
        <f t="shared" si="1086"/>
        <v>0</v>
      </c>
      <c r="H322" s="234">
        <f>H329</f>
        <v>0</v>
      </c>
      <c r="I322" s="234">
        <f t="shared" ref="I322:AG322" si="1172">I329</f>
        <v>0</v>
      </c>
      <c r="J322" s="234" t="e">
        <f t="shared" si="1135"/>
        <v>#DIV/0!</v>
      </c>
      <c r="K322" s="234">
        <f t="shared" si="1172"/>
        <v>0</v>
      </c>
      <c r="L322" s="234">
        <f t="shared" si="1172"/>
        <v>0</v>
      </c>
      <c r="M322" s="234" t="e">
        <f t="shared" si="1155"/>
        <v>#DIV/0!</v>
      </c>
      <c r="N322" s="234">
        <f t="shared" si="1172"/>
        <v>0</v>
      </c>
      <c r="O322" s="234">
        <f t="shared" si="1172"/>
        <v>0</v>
      </c>
      <c r="P322" s="234" t="e">
        <f t="shared" si="1156"/>
        <v>#DIV/0!</v>
      </c>
      <c r="Q322" s="234">
        <f t="shared" si="1172"/>
        <v>0</v>
      </c>
      <c r="R322" s="234">
        <f t="shared" si="1172"/>
        <v>0</v>
      </c>
      <c r="S322" s="234" t="e">
        <f t="shared" si="1157"/>
        <v>#DIV/0!</v>
      </c>
      <c r="T322" s="234"/>
      <c r="U322" s="234">
        <f t="shared" si="1172"/>
        <v>0</v>
      </c>
      <c r="V322" s="234" t="e">
        <f t="shared" si="1158"/>
        <v>#DIV/0!</v>
      </c>
      <c r="W322" s="234"/>
      <c r="X322" s="234">
        <f t="shared" si="1172"/>
        <v>0</v>
      </c>
      <c r="Y322" s="234" t="e">
        <f t="shared" si="1159"/>
        <v>#DIV/0!</v>
      </c>
      <c r="Z322" s="234">
        <v>0.7</v>
      </c>
      <c r="AA322" s="234">
        <f t="shared" si="1172"/>
        <v>0</v>
      </c>
      <c r="AB322" s="234">
        <f t="shared" si="1160"/>
        <v>0</v>
      </c>
      <c r="AC322" s="234">
        <f t="shared" si="1172"/>
        <v>0.375</v>
      </c>
      <c r="AD322" s="234">
        <f t="shared" si="1172"/>
        <v>0</v>
      </c>
      <c r="AE322" s="234">
        <f t="shared" si="1161"/>
        <v>0</v>
      </c>
      <c r="AF322" s="234">
        <f t="shared" si="1172"/>
        <v>0</v>
      </c>
      <c r="AG322" s="234">
        <f t="shared" si="1172"/>
        <v>0</v>
      </c>
      <c r="AH322" s="234" t="e">
        <f t="shared" si="1162"/>
        <v>#DIV/0!</v>
      </c>
      <c r="AI322" s="234">
        <f>AI329</f>
        <v>0.375</v>
      </c>
      <c r="AJ322" s="234">
        <f>AJ329</f>
        <v>0</v>
      </c>
      <c r="AK322" s="234">
        <f t="shared" si="1163"/>
        <v>0</v>
      </c>
      <c r="AL322" s="234">
        <f>AL329</f>
        <v>0</v>
      </c>
      <c r="AM322" s="337">
        <f>AM329</f>
        <v>0</v>
      </c>
      <c r="AN322" s="234" t="e">
        <f t="shared" si="1164"/>
        <v>#DIV/0!</v>
      </c>
      <c r="AO322" s="234">
        <f>AO329</f>
        <v>0</v>
      </c>
      <c r="AP322" s="234">
        <f>AP329</f>
        <v>0</v>
      </c>
      <c r="AQ322" s="234" t="e">
        <f t="shared" si="1165"/>
        <v>#DIV/0!</v>
      </c>
      <c r="AR322" s="243"/>
    </row>
    <row r="323" spans="1:44" s="170" customFormat="1" ht="114.75" customHeight="1">
      <c r="A323" s="590"/>
      <c r="B323" s="578"/>
      <c r="C323" s="578"/>
      <c r="D323" s="455" t="s">
        <v>292</v>
      </c>
      <c r="E323" s="234">
        <f t="shared" si="1085"/>
        <v>0</v>
      </c>
      <c r="F323" s="234">
        <f t="shared" si="1085"/>
        <v>0</v>
      </c>
      <c r="G323" s="234" t="e">
        <f t="shared" si="1086"/>
        <v>#DIV/0!</v>
      </c>
      <c r="H323" s="234">
        <f t="shared" ref="H323" si="1173">H330</f>
        <v>0</v>
      </c>
      <c r="I323" s="234">
        <f t="shared" ref="I323:AG323" si="1174">I330</f>
        <v>0</v>
      </c>
      <c r="J323" s="234" t="e">
        <f t="shared" si="1135"/>
        <v>#DIV/0!</v>
      </c>
      <c r="K323" s="234">
        <f t="shared" si="1174"/>
        <v>0</v>
      </c>
      <c r="L323" s="234">
        <f t="shared" si="1174"/>
        <v>0</v>
      </c>
      <c r="M323" s="234" t="e">
        <f t="shared" si="1155"/>
        <v>#DIV/0!</v>
      </c>
      <c r="N323" s="234">
        <f t="shared" si="1174"/>
        <v>0</v>
      </c>
      <c r="O323" s="234">
        <f t="shared" si="1174"/>
        <v>0</v>
      </c>
      <c r="P323" s="234" t="e">
        <f t="shared" si="1156"/>
        <v>#DIV/0!</v>
      </c>
      <c r="Q323" s="234">
        <f t="shared" si="1174"/>
        <v>0</v>
      </c>
      <c r="R323" s="234">
        <f t="shared" si="1174"/>
        <v>0</v>
      </c>
      <c r="S323" s="234" t="e">
        <f t="shared" si="1157"/>
        <v>#DIV/0!</v>
      </c>
      <c r="T323" s="234">
        <f t="shared" si="1174"/>
        <v>0</v>
      </c>
      <c r="U323" s="234">
        <f t="shared" si="1174"/>
        <v>0</v>
      </c>
      <c r="V323" s="234" t="e">
        <f t="shared" si="1158"/>
        <v>#DIV/0!</v>
      </c>
      <c r="W323" s="234">
        <f t="shared" si="1174"/>
        <v>0</v>
      </c>
      <c r="X323" s="234">
        <f t="shared" si="1174"/>
        <v>0</v>
      </c>
      <c r="Y323" s="234" t="e">
        <f t="shared" si="1159"/>
        <v>#DIV/0!</v>
      </c>
      <c r="Z323" s="234">
        <f t="shared" si="1174"/>
        <v>0</v>
      </c>
      <c r="AA323" s="234">
        <f t="shared" si="1174"/>
        <v>0</v>
      </c>
      <c r="AB323" s="234" t="e">
        <f t="shared" si="1160"/>
        <v>#DIV/0!</v>
      </c>
      <c r="AC323" s="234">
        <f t="shared" si="1174"/>
        <v>0</v>
      </c>
      <c r="AD323" s="234">
        <f t="shared" si="1174"/>
        <v>0</v>
      </c>
      <c r="AE323" s="234" t="e">
        <f t="shared" si="1161"/>
        <v>#DIV/0!</v>
      </c>
      <c r="AF323" s="234">
        <f t="shared" si="1174"/>
        <v>0</v>
      </c>
      <c r="AG323" s="234">
        <f t="shared" si="1174"/>
        <v>0</v>
      </c>
      <c r="AH323" s="234" t="e">
        <f t="shared" si="1162"/>
        <v>#DIV/0!</v>
      </c>
      <c r="AI323" s="234">
        <f t="shared" si="1170"/>
        <v>0</v>
      </c>
      <c r="AJ323" s="234">
        <f t="shared" si="1170"/>
        <v>0</v>
      </c>
      <c r="AK323" s="234" t="e">
        <f t="shared" si="1163"/>
        <v>#DIV/0!</v>
      </c>
      <c r="AL323" s="234"/>
      <c r="AM323" s="278"/>
      <c r="AN323" s="234" t="e">
        <f t="shared" si="1164"/>
        <v>#DIV/0!</v>
      </c>
      <c r="AO323" s="234">
        <f t="shared" ref="AO323:AP324" si="1175">AO330</f>
        <v>0</v>
      </c>
      <c r="AP323" s="234">
        <f t="shared" si="1175"/>
        <v>0</v>
      </c>
      <c r="AQ323" s="234" t="e">
        <f t="shared" si="1165"/>
        <v>#DIV/0!</v>
      </c>
      <c r="AR323" s="294"/>
    </row>
    <row r="324" spans="1:44" s="170" customFormat="1" ht="114.75" customHeight="1">
      <c r="A324" s="590"/>
      <c r="B324" s="578"/>
      <c r="C324" s="578"/>
      <c r="D324" s="455" t="s">
        <v>285</v>
      </c>
      <c r="E324" s="234">
        <f t="shared" si="1085"/>
        <v>0</v>
      </c>
      <c r="F324" s="234">
        <f t="shared" si="1085"/>
        <v>0</v>
      </c>
      <c r="G324" s="234" t="e">
        <f t="shared" si="1086"/>
        <v>#DIV/0!</v>
      </c>
      <c r="H324" s="234">
        <f t="shared" ref="H324" si="1176">H331</f>
        <v>0</v>
      </c>
      <c r="I324" s="234">
        <f t="shared" ref="I324:AG325" si="1177">I331</f>
        <v>0</v>
      </c>
      <c r="J324" s="234" t="e">
        <f t="shared" si="1135"/>
        <v>#DIV/0!</v>
      </c>
      <c r="K324" s="234">
        <f t="shared" si="1177"/>
        <v>0</v>
      </c>
      <c r="L324" s="234">
        <f t="shared" si="1177"/>
        <v>0</v>
      </c>
      <c r="M324" s="234" t="e">
        <f t="shared" si="1155"/>
        <v>#DIV/0!</v>
      </c>
      <c r="N324" s="234">
        <f t="shared" si="1177"/>
        <v>0</v>
      </c>
      <c r="O324" s="234">
        <f t="shared" si="1177"/>
        <v>0</v>
      </c>
      <c r="P324" s="234" t="e">
        <f t="shared" si="1156"/>
        <v>#DIV/0!</v>
      </c>
      <c r="Q324" s="234">
        <f t="shared" si="1177"/>
        <v>0</v>
      </c>
      <c r="R324" s="234">
        <f t="shared" si="1177"/>
        <v>0</v>
      </c>
      <c r="S324" s="234" t="e">
        <f t="shared" si="1157"/>
        <v>#DIV/0!</v>
      </c>
      <c r="T324" s="234">
        <f t="shared" si="1177"/>
        <v>0</v>
      </c>
      <c r="U324" s="234">
        <f t="shared" si="1177"/>
        <v>0</v>
      </c>
      <c r="V324" s="234" t="e">
        <f t="shared" si="1158"/>
        <v>#DIV/0!</v>
      </c>
      <c r="W324" s="234">
        <f t="shared" si="1177"/>
        <v>0</v>
      </c>
      <c r="X324" s="234">
        <f t="shared" si="1177"/>
        <v>0</v>
      </c>
      <c r="Y324" s="234" t="e">
        <f t="shared" si="1159"/>
        <v>#DIV/0!</v>
      </c>
      <c r="Z324" s="234">
        <f t="shared" si="1177"/>
        <v>0</v>
      </c>
      <c r="AA324" s="234">
        <f t="shared" si="1177"/>
        <v>0</v>
      </c>
      <c r="AB324" s="234" t="e">
        <f t="shared" si="1160"/>
        <v>#DIV/0!</v>
      </c>
      <c r="AC324" s="234">
        <f t="shared" si="1177"/>
        <v>0</v>
      </c>
      <c r="AD324" s="234">
        <f t="shared" si="1177"/>
        <v>0</v>
      </c>
      <c r="AE324" s="234" t="e">
        <f t="shared" si="1161"/>
        <v>#DIV/0!</v>
      </c>
      <c r="AF324" s="234">
        <f t="shared" si="1177"/>
        <v>0</v>
      </c>
      <c r="AG324" s="234">
        <f t="shared" si="1177"/>
        <v>0</v>
      </c>
      <c r="AH324" s="234" t="e">
        <f t="shared" si="1162"/>
        <v>#DIV/0!</v>
      </c>
      <c r="AI324" s="234">
        <f t="shared" si="1170"/>
        <v>0</v>
      </c>
      <c r="AJ324" s="234">
        <f t="shared" si="1170"/>
        <v>0</v>
      </c>
      <c r="AK324" s="234" t="e">
        <f t="shared" si="1163"/>
        <v>#DIV/0!</v>
      </c>
      <c r="AL324" s="234"/>
      <c r="AM324" s="278"/>
      <c r="AN324" s="234" t="e">
        <f t="shared" si="1164"/>
        <v>#DIV/0!</v>
      </c>
      <c r="AO324" s="234">
        <f t="shared" si="1175"/>
        <v>0</v>
      </c>
      <c r="AP324" s="234">
        <f t="shared" si="1175"/>
        <v>0</v>
      </c>
      <c r="AQ324" s="234" t="e">
        <f t="shared" si="1165"/>
        <v>#DIV/0!</v>
      </c>
      <c r="AR324" s="294"/>
    </row>
    <row r="325" spans="1:44" s="170" customFormat="1" ht="114.75" customHeight="1" thickBot="1">
      <c r="A325" s="591"/>
      <c r="B325" s="579"/>
      <c r="C325" s="579"/>
      <c r="D325" s="463" t="s">
        <v>43</v>
      </c>
      <c r="E325" s="234">
        <f t="shared" si="1085"/>
        <v>0</v>
      </c>
      <c r="F325" s="234">
        <f t="shared" si="1085"/>
        <v>0</v>
      </c>
      <c r="G325" s="247" t="e">
        <f t="shared" si="1086"/>
        <v>#DIV/0!</v>
      </c>
      <c r="H325" s="247">
        <f t="shared" ref="H325" si="1178">H332</f>
        <v>0</v>
      </c>
      <c r="I325" s="247">
        <f t="shared" ref="I325" si="1179">I332</f>
        <v>0</v>
      </c>
      <c r="J325" s="247" t="e">
        <f t="shared" si="1135"/>
        <v>#DIV/0!</v>
      </c>
      <c r="K325" s="247">
        <f t="shared" si="1177"/>
        <v>0</v>
      </c>
      <c r="L325" s="247">
        <f t="shared" si="1177"/>
        <v>0</v>
      </c>
      <c r="M325" s="247" t="e">
        <f t="shared" si="1155"/>
        <v>#DIV/0!</v>
      </c>
      <c r="N325" s="247">
        <f t="shared" si="1177"/>
        <v>0</v>
      </c>
      <c r="O325" s="247">
        <f t="shared" si="1177"/>
        <v>0</v>
      </c>
      <c r="P325" s="247" t="e">
        <f t="shared" si="1156"/>
        <v>#DIV/0!</v>
      </c>
      <c r="Q325" s="247">
        <f t="shared" si="1177"/>
        <v>0</v>
      </c>
      <c r="R325" s="247">
        <f t="shared" si="1177"/>
        <v>0</v>
      </c>
      <c r="S325" s="247" t="e">
        <f t="shared" si="1157"/>
        <v>#DIV/0!</v>
      </c>
      <c r="T325" s="247">
        <f t="shared" si="1177"/>
        <v>0</v>
      </c>
      <c r="U325" s="247">
        <f t="shared" si="1177"/>
        <v>0</v>
      </c>
      <c r="V325" s="247" t="e">
        <f t="shared" si="1158"/>
        <v>#DIV/0!</v>
      </c>
      <c r="W325" s="247">
        <f t="shared" si="1177"/>
        <v>0</v>
      </c>
      <c r="X325" s="247">
        <f t="shared" si="1177"/>
        <v>0</v>
      </c>
      <c r="Y325" s="247" t="e">
        <f t="shared" si="1159"/>
        <v>#DIV/0!</v>
      </c>
      <c r="Z325" s="247">
        <f t="shared" si="1177"/>
        <v>0</v>
      </c>
      <c r="AA325" s="247">
        <f t="shared" si="1177"/>
        <v>0</v>
      </c>
      <c r="AB325" s="247" t="e">
        <f t="shared" si="1160"/>
        <v>#DIV/0!</v>
      </c>
      <c r="AC325" s="247">
        <f t="shared" si="1177"/>
        <v>0</v>
      </c>
      <c r="AD325" s="247">
        <f t="shared" si="1177"/>
        <v>0</v>
      </c>
      <c r="AE325" s="247" t="e">
        <f t="shared" si="1161"/>
        <v>#DIV/0!</v>
      </c>
      <c r="AF325" s="247">
        <f t="shared" si="1177"/>
        <v>0</v>
      </c>
      <c r="AG325" s="247">
        <f t="shared" si="1177"/>
        <v>0</v>
      </c>
      <c r="AH325" s="247" t="e">
        <f t="shared" si="1162"/>
        <v>#DIV/0!</v>
      </c>
      <c r="AI325" s="247">
        <f>AI332</f>
        <v>0</v>
      </c>
      <c r="AJ325" s="247">
        <f t="shared" ref="AJ325" si="1180">AJ332</f>
        <v>0</v>
      </c>
      <c r="AK325" s="247" t="e">
        <f t="shared" si="1163"/>
        <v>#DIV/0!</v>
      </c>
      <c r="AL325" s="247"/>
      <c r="AM325" s="338"/>
      <c r="AN325" s="247" t="e">
        <f t="shared" si="1164"/>
        <v>#DIV/0!</v>
      </c>
      <c r="AO325" s="247">
        <f>AO332</f>
        <v>0</v>
      </c>
      <c r="AP325" s="247">
        <f>AP332</f>
        <v>0</v>
      </c>
      <c r="AQ325" s="247" t="e">
        <f t="shared" si="1165"/>
        <v>#DIV/0!</v>
      </c>
      <c r="AR325" s="336"/>
    </row>
    <row r="326" spans="1:44" s="170" customFormat="1" ht="114.75" customHeight="1">
      <c r="A326" s="589" t="s">
        <v>352</v>
      </c>
      <c r="B326" s="577" t="s">
        <v>353</v>
      </c>
      <c r="C326" s="577" t="s">
        <v>341</v>
      </c>
      <c r="D326" s="461" t="s">
        <v>41</v>
      </c>
      <c r="E326" s="274">
        <f t="shared" si="1085"/>
        <v>1.45</v>
      </c>
      <c r="F326" s="274">
        <f t="shared" si="1085"/>
        <v>0</v>
      </c>
      <c r="G326" s="274">
        <f t="shared" si="1086"/>
        <v>0</v>
      </c>
      <c r="H326" s="274">
        <f t="shared" ref="H326:I326" si="1181">H327+H328+H329+H331+H332</f>
        <v>0</v>
      </c>
      <c r="I326" s="274">
        <f t="shared" si="1181"/>
        <v>0</v>
      </c>
      <c r="J326" s="339" t="e">
        <f t="shared" si="1135"/>
        <v>#DIV/0!</v>
      </c>
      <c r="K326" s="225">
        <f t="shared" ref="K326" si="1182">K327+K328+K329+K331+K332</f>
        <v>0</v>
      </c>
      <c r="L326" s="339">
        <f t="shared" ref="L326" si="1183">L329</f>
        <v>0</v>
      </c>
      <c r="M326" s="225" t="e">
        <f t="shared" si="1155"/>
        <v>#DIV/0!</v>
      </c>
      <c r="N326" s="339">
        <f t="shared" ref="N326" si="1184">N329</f>
        <v>0</v>
      </c>
      <c r="O326" s="225">
        <f t="shared" ref="O326" si="1185">O327+O328+O329+O331+O332</f>
        <v>0</v>
      </c>
      <c r="P326" s="225" t="e">
        <f t="shared" si="1156"/>
        <v>#DIV/0!</v>
      </c>
      <c r="Q326" s="225">
        <f t="shared" ref="Q326" si="1186">Q327+Q328+Q329+Q331+Q332</f>
        <v>0</v>
      </c>
      <c r="R326" s="339">
        <f t="shared" ref="R326" si="1187">R329</f>
        <v>0</v>
      </c>
      <c r="S326" s="225" t="e">
        <f t="shared" si="1157"/>
        <v>#DIV/0!</v>
      </c>
      <c r="T326" s="339">
        <f t="shared" ref="T326" si="1188">T329</f>
        <v>0</v>
      </c>
      <c r="U326" s="225">
        <f t="shared" ref="U326" si="1189">U327+U328+U329+U331+U332</f>
        <v>0</v>
      </c>
      <c r="V326" s="225" t="e">
        <f t="shared" si="1158"/>
        <v>#DIV/0!</v>
      </c>
      <c r="W326" s="225">
        <f t="shared" ref="W326" si="1190">W327+W328+W329+W331+W332</f>
        <v>0</v>
      </c>
      <c r="X326" s="339">
        <f t="shared" ref="X326" si="1191">X329</f>
        <v>0</v>
      </c>
      <c r="Y326" s="225" t="e">
        <f t="shared" si="1159"/>
        <v>#DIV/0!</v>
      </c>
      <c r="Z326" s="339">
        <f t="shared" ref="Z326" si="1192">Z329</f>
        <v>0.7</v>
      </c>
      <c r="AA326" s="225">
        <f t="shared" ref="AA326" si="1193">AA327+AA328+AA329+AA331+AA332</f>
        <v>0</v>
      </c>
      <c r="AB326" s="225">
        <f t="shared" si="1160"/>
        <v>0</v>
      </c>
      <c r="AC326" s="225">
        <f t="shared" ref="AC326" si="1194">AC327+AC328+AC329+AC331+AC332</f>
        <v>0.375</v>
      </c>
      <c r="AD326" s="339">
        <f t="shared" ref="AD326" si="1195">AD329</f>
        <v>0</v>
      </c>
      <c r="AE326" s="225">
        <f t="shared" si="1161"/>
        <v>0</v>
      </c>
      <c r="AF326" s="339">
        <f t="shared" ref="AF326" si="1196">AF329</f>
        <v>0</v>
      </c>
      <c r="AG326" s="225">
        <f t="shared" ref="AG326" si="1197">AG327+AG328+AG329+AG331+AG332</f>
        <v>0</v>
      </c>
      <c r="AH326" s="225" t="e">
        <f t="shared" si="1162"/>
        <v>#DIV/0!</v>
      </c>
      <c r="AI326" s="225">
        <f>AI327+AI328+AI329+AI331+AI332</f>
        <v>0.375</v>
      </c>
      <c r="AJ326" s="339">
        <f>AJ329</f>
        <v>0</v>
      </c>
      <c r="AK326" s="225">
        <f t="shared" si="1163"/>
        <v>0</v>
      </c>
      <c r="AL326" s="339">
        <f>AL329</f>
        <v>0</v>
      </c>
      <c r="AM326" s="339">
        <f>AM329</f>
        <v>0</v>
      </c>
      <c r="AN326" s="225" t="e">
        <f t="shared" si="1164"/>
        <v>#DIV/0!</v>
      </c>
      <c r="AO326" s="225">
        <f>AO327+AO328+AO329+AO331+AO332</f>
        <v>0</v>
      </c>
      <c r="AP326" s="225">
        <f>AP327+AP328+AP329+AP331+AP332</f>
        <v>0</v>
      </c>
      <c r="AQ326" s="225" t="e">
        <f t="shared" si="1165"/>
        <v>#DIV/0!</v>
      </c>
      <c r="AR326" s="298"/>
    </row>
    <row r="327" spans="1:44" s="170" customFormat="1" ht="114.75" customHeight="1">
      <c r="A327" s="590"/>
      <c r="B327" s="578"/>
      <c r="C327" s="578"/>
      <c r="D327" s="462" t="s">
        <v>37</v>
      </c>
      <c r="E327" s="234">
        <f t="shared" si="1085"/>
        <v>0</v>
      </c>
      <c r="F327" s="234">
        <f t="shared" si="1085"/>
        <v>0</v>
      </c>
      <c r="G327" s="234" t="e">
        <f t="shared" si="1086"/>
        <v>#DIV/0!</v>
      </c>
      <c r="H327" s="234"/>
      <c r="I327" s="234"/>
      <c r="J327" s="278" t="e">
        <f t="shared" si="1135"/>
        <v>#DIV/0!</v>
      </c>
      <c r="K327" s="234"/>
      <c r="L327" s="278"/>
      <c r="M327" s="234" t="e">
        <f t="shared" si="1155"/>
        <v>#DIV/0!</v>
      </c>
      <c r="N327" s="278"/>
      <c r="O327" s="234"/>
      <c r="P327" s="234" t="e">
        <f t="shared" si="1156"/>
        <v>#DIV/0!</v>
      </c>
      <c r="Q327" s="234"/>
      <c r="R327" s="278"/>
      <c r="S327" s="234" t="e">
        <f t="shared" si="1157"/>
        <v>#DIV/0!</v>
      </c>
      <c r="T327" s="278"/>
      <c r="U327" s="234"/>
      <c r="V327" s="234" t="e">
        <f t="shared" si="1158"/>
        <v>#DIV/0!</v>
      </c>
      <c r="W327" s="234"/>
      <c r="X327" s="278"/>
      <c r="Y327" s="234" t="e">
        <f t="shared" si="1159"/>
        <v>#DIV/0!</v>
      </c>
      <c r="Z327" s="278"/>
      <c r="AA327" s="234"/>
      <c r="AB327" s="234" t="e">
        <f t="shared" si="1160"/>
        <v>#DIV/0!</v>
      </c>
      <c r="AC327" s="234"/>
      <c r="AD327" s="278"/>
      <c r="AE327" s="234" t="e">
        <f t="shared" si="1161"/>
        <v>#DIV/0!</v>
      </c>
      <c r="AF327" s="278"/>
      <c r="AG327" s="234"/>
      <c r="AH327" s="234" t="e">
        <f t="shared" si="1162"/>
        <v>#DIV/0!</v>
      </c>
      <c r="AI327" s="234"/>
      <c r="AJ327" s="278"/>
      <c r="AK327" s="234" t="e">
        <f t="shared" si="1163"/>
        <v>#DIV/0!</v>
      </c>
      <c r="AL327" s="234"/>
      <c r="AM327" s="278"/>
      <c r="AN327" s="234" t="e">
        <f t="shared" si="1164"/>
        <v>#DIV/0!</v>
      </c>
      <c r="AO327" s="234"/>
      <c r="AP327" s="234"/>
      <c r="AQ327" s="234" t="e">
        <f t="shared" si="1165"/>
        <v>#DIV/0!</v>
      </c>
      <c r="AR327" s="243"/>
    </row>
    <row r="328" spans="1:44" s="170" customFormat="1" ht="114.75" customHeight="1">
      <c r="A328" s="590"/>
      <c r="B328" s="578"/>
      <c r="C328" s="578"/>
      <c r="D328" s="455" t="s">
        <v>2</v>
      </c>
      <c r="E328" s="234">
        <f t="shared" si="1085"/>
        <v>0</v>
      </c>
      <c r="F328" s="234">
        <f t="shared" si="1085"/>
        <v>0</v>
      </c>
      <c r="G328" s="234" t="e">
        <f t="shared" si="1086"/>
        <v>#DIV/0!</v>
      </c>
      <c r="H328" s="234"/>
      <c r="I328" s="234"/>
      <c r="J328" s="278" t="e">
        <f t="shared" si="1135"/>
        <v>#DIV/0!</v>
      </c>
      <c r="K328" s="234"/>
      <c r="L328" s="278"/>
      <c r="M328" s="234" t="e">
        <f t="shared" si="1155"/>
        <v>#DIV/0!</v>
      </c>
      <c r="N328" s="278"/>
      <c r="O328" s="234"/>
      <c r="P328" s="234" t="e">
        <f t="shared" si="1156"/>
        <v>#DIV/0!</v>
      </c>
      <c r="Q328" s="234"/>
      <c r="R328" s="278"/>
      <c r="S328" s="234" t="e">
        <f t="shared" si="1157"/>
        <v>#DIV/0!</v>
      </c>
      <c r="T328" s="278"/>
      <c r="U328" s="234"/>
      <c r="V328" s="234" t="e">
        <f t="shared" si="1158"/>
        <v>#DIV/0!</v>
      </c>
      <c r="W328" s="234"/>
      <c r="X328" s="278"/>
      <c r="Y328" s="234" t="e">
        <f t="shared" si="1159"/>
        <v>#DIV/0!</v>
      </c>
      <c r="Z328" s="278"/>
      <c r="AA328" s="234"/>
      <c r="AB328" s="234" t="e">
        <f t="shared" si="1160"/>
        <v>#DIV/0!</v>
      </c>
      <c r="AC328" s="234"/>
      <c r="AD328" s="278"/>
      <c r="AE328" s="234" t="e">
        <f t="shared" si="1161"/>
        <v>#DIV/0!</v>
      </c>
      <c r="AF328" s="278"/>
      <c r="AG328" s="234"/>
      <c r="AH328" s="234" t="e">
        <f t="shared" si="1162"/>
        <v>#DIV/0!</v>
      </c>
      <c r="AI328" s="234"/>
      <c r="AJ328" s="278"/>
      <c r="AK328" s="234" t="e">
        <f t="shared" si="1163"/>
        <v>#DIV/0!</v>
      </c>
      <c r="AL328" s="234"/>
      <c r="AM328" s="278"/>
      <c r="AN328" s="234" t="e">
        <f t="shared" si="1164"/>
        <v>#DIV/0!</v>
      </c>
      <c r="AO328" s="234"/>
      <c r="AP328" s="234"/>
      <c r="AQ328" s="234" t="e">
        <f t="shared" si="1165"/>
        <v>#DIV/0!</v>
      </c>
      <c r="AR328" s="243"/>
    </row>
    <row r="329" spans="1:44" s="170" customFormat="1" ht="114.75" customHeight="1" thickBot="1">
      <c r="A329" s="590"/>
      <c r="B329" s="578"/>
      <c r="C329" s="578"/>
      <c r="D329" s="455" t="s">
        <v>284</v>
      </c>
      <c r="E329" s="234">
        <f t="shared" si="1085"/>
        <v>1.45</v>
      </c>
      <c r="F329" s="234">
        <f t="shared" si="1085"/>
        <v>0</v>
      </c>
      <c r="G329" s="234">
        <f t="shared" si="1086"/>
        <v>0</v>
      </c>
      <c r="H329" s="234"/>
      <c r="I329" s="234">
        <v>0</v>
      </c>
      <c r="J329" s="340" t="e">
        <f t="shared" si="1135"/>
        <v>#DIV/0!</v>
      </c>
      <c r="K329" s="234">
        <v>0</v>
      </c>
      <c r="L329" s="340">
        <v>0</v>
      </c>
      <c r="M329" s="234" t="e">
        <f t="shared" si="1155"/>
        <v>#DIV/0!</v>
      </c>
      <c r="N329" s="340"/>
      <c r="O329" s="234">
        <v>0</v>
      </c>
      <c r="P329" s="234" t="e">
        <f t="shared" si="1156"/>
        <v>#DIV/0!</v>
      </c>
      <c r="Q329" s="234">
        <v>0</v>
      </c>
      <c r="R329" s="340">
        <v>0</v>
      </c>
      <c r="S329" s="234" t="e">
        <f t="shared" si="1157"/>
        <v>#DIV/0!</v>
      </c>
      <c r="T329" s="234">
        <v>0</v>
      </c>
      <c r="U329" s="234">
        <v>0</v>
      </c>
      <c r="V329" s="234" t="e">
        <f t="shared" si="1158"/>
        <v>#DIV/0!</v>
      </c>
      <c r="W329" s="234">
        <v>0</v>
      </c>
      <c r="X329" s="340">
        <v>0</v>
      </c>
      <c r="Y329" s="234" t="e">
        <f t="shared" si="1159"/>
        <v>#DIV/0!</v>
      </c>
      <c r="Z329" s="340">
        <v>0.7</v>
      </c>
      <c r="AA329" s="234">
        <v>0</v>
      </c>
      <c r="AB329" s="234">
        <f t="shared" si="1160"/>
        <v>0</v>
      </c>
      <c r="AC329" s="234">
        <f>1.5/4</f>
        <v>0.375</v>
      </c>
      <c r="AD329" s="340">
        <v>0</v>
      </c>
      <c r="AE329" s="234">
        <f t="shared" si="1161"/>
        <v>0</v>
      </c>
      <c r="AF329" s="340">
        <v>0</v>
      </c>
      <c r="AG329" s="234">
        <v>0</v>
      </c>
      <c r="AH329" s="234" t="e">
        <f t="shared" si="1162"/>
        <v>#DIV/0!</v>
      </c>
      <c r="AI329" s="234">
        <f>1.5/4</f>
        <v>0.375</v>
      </c>
      <c r="AJ329" s="340">
        <v>0</v>
      </c>
      <c r="AK329" s="234">
        <f t="shared" si="1163"/>
        <v>0</v>
      </c>
      <c r="AL329" s="234">
        <v>0</v>
      </c>
      <c r="AM329" s="337">
        <v>0</v>
      </c>
      <c r="AN329" s="234" t="e">
        <f t="shared" si="1164"/>
        <v>#DIV/0!</v>
      </c>
      <c r="AO329" s="234">
        <v>0</v>
      </c>
      <c r="AP329" s="234"/>
      <c r="AQ329" s="234" t="e">
        <f t="shared" si="1165"/>
        <v>#DIV/0!</v>
      </c>
      <c r="AR329" s="243"/>
    </row>
    <row r="330" spans="1:44" s="170" customFormat="1" ht="114.75" customHeight="1">
      <c r="A330" s="590"/>
      <c r="B330" s="578"/>
      <c r="C330" s="578"/>
      <c r="D330" s="455" t="s">
        <v>292</v>
      </c>
      <c r="E330" s="274">
        <f t="shared" si="1085"/>
        <v>0</v>
      </c>
      <c r="F330" s="274">
        <f t="shared" si="1085"/>
        <v>0</v>
      </c>
      <c r="G330" s="234" t="e">
        <f t="shared" si="1086"/>
        <v>#DIV/0!</v>
      </c>
      <c r="H330" s="234"/>
      <c r="I330" s="234"/>
      <c r="J330" s="278" t="e">
        <f t="shared" si="1135"/>
        <v>#DIV/0!</v>
      </c>
      <c r="K330" s="234"/>
      <c r="L330" s="278"/>
      <c r="M330" s="234" t="e">
        <f t="shared" si="1155"/>
        <v>#DIV/0!</v>
      </c>
      <c r="N330" s="278"/>
      <c r="O330" s="234"/>
      <c r="P330" s="234" t="e">
        <f t="shared" si="1156"/>
        <v>#DIV/0!</v>
      </c>
      <c r="Q330" s="234"/>
      <c r="R330" s="278"/>
      <c r="S330" s="234" t="e">
        <f t="shared" si="1157"/>
        <v>#DIV/0!</v>
      </c>
      <c r="T330" s="278"/>
      <c r="U330" s="234"/>
      <c r="V330" s="234" t="e">
        <f t="shared" si="1158"/>
        <v>#DIV/0!</v>
      </c>
      <c r="W330" s="234"/>
      <c r="X330" s="278"/>
      <c r="Y330" s="234" t="e">
        <f t="shared" si="1159"/>
        <v>#DIV/0!</v>
      </c>
      <c r="Z330" s="278"/>
      <c r="AA330" s="234"/>
      <c r="AB330" s="234" t="e">
        <f t="shared" si="1160"/>
        <v>#DIV/0!</v>
      </c>
      <c r="AC330" s="234"/>
      <c r="AD330" s="278"/>
      <c r="AE330" s="234" t="e">
        <f t="shared" si="1161"/>
        <v>#DIV/0!</v>
      </c>
      <c r="AF330" s="278"/>
      <c r="AG330" s="234"/>
      <c r="AH330" s="234" t="e">
        <f t="shared" si="1162"/>
        <v>#DIV/0!</v>
      </c>
      <c r="AI330" s="234"/>
      <c r="AJ330" s="278"/>
      <c r="AK330" s="234" t="e">
        <f t="shared" si="1163"/>
        <v>#DIV/0!</v>
      </c>
      <c r="AL330" s="234"/>
      <c r="AM330" s="278"/>
      <c r="AN330" s="234" t="e">
        <f t="shared" si="1164"/>
        <v>#DIV/0!</v>
      </c>
      <c r="AO330" s="234"/>
      <c r="AP330" s="234"/>
      <c r="AQ330" s="234" t="e">
        <f t="shared" si="1165"/>
        <v>#DIV/0!</v>
      </c>
      <c r="AR330" s="243"/>
    </row>
    <row r="331" spans="1:44" s="170" customFormat="1" ht="114.75" customHeight="1">
      <c r="A331" s="590"/>
      <c r="B331" s="578"/>
      <c r="C331" s="578"/>
      <c r="D331" s="455" t="s">
        <v>285</v>
      </c>
      <c r="E331" s="234">
        <f t="shared" si="1085"/>
        <v>0</v>
      </c>
      <c r="F331" s="234">
        <f t="shared" si="1085"/>
        <v>0</v>
      </c>
      <c r="G331" s="234" t="e">
        <f t="shared" si="1086"/>
        <v>#DIV/0!</v>
      </c>
      <c r="H331" s="234"/>
      <c r="I331" s="234"/>
      <c r="J331" s="278" t="e">
        <f t="shared" si="1135"/>
        <v>#DIV/0!</v>
      </c>
      <c r="K331" s="234"/>
      <c r="L331" s="278"/>
      <c r="M331" s="234" t="e">
        <f t="shared" si="1155"/>
        <v>#DIV/0!</v>
      </c>
      <c r="N331" s="278"/>
      <c r="O331" s="234"/>
      <c r="P331" s="234" t="e">
        <f t="shared" si="1156"/>
        <v>#DIV/0!</v>
      </c>
      <c r="Q331" s="234"/>
      <c r="R331" s="278"/>
      <c r="S331" s="234" t="e">
        <f t="shared" si="1157"/>
        <v>#DIV/0!</v>
      </c>
      <c r="T331" s="278"/>
      <c r="U331" s="234"/>
      <c r="V331" s="234" t="e">
        <f t="shared" si="1158"/>
        <v>#DIV/0!</v>
      </c>
      <c r="W331" s="234"/>
      <c r="X331" s="278"/>
      <c r="Y331" s="234" t="e">
        <f t="shared" si="1159"/>
        <v>#DIV/0!</v>
      </c>
      <c r="Z331" s="278"/>
      <c r="AA331" s="234"/>
      <c r="AB331" s="234" t="e">
        <f t="shared" si="1160"/>
        <v>#DIV/0!</v>
      </c>
      <c r="AC331" s="234"/>
      <c r="AD331" s="278"/>
      <c r="AE331" s="234" t="e">
        <f t="shared" si="1161"/>
        <v>#DIV/0!</v>
      </c>
      <c r="AF331" s="278"/>
      <c r="AG331" s="234"/>
      <c r="AH331" s="234" t="e">
        <f t="shared" si="1162"/>
        <v>#DIV/0!</v>
      </c>
      <c r="AI331" s="234"/>
      <c r="AJ331" s="278"/>
      <c r="AK331" s="234" t="e">
        <f t="shared" si="1163"/>
        <v>#DIV/0!</v>
      </c>
      <c r="AL331" s="234"/>
      <c r="AM331" s="278"/>
      <c r="AN331" s="234" t="e">
        <f t="shared" si="1164"/>
        <v>#DIV/0!</v>
      </c>
      <c r="AO331" s="234"/>
      <c r="AP331" s="234"/>
      <c r="AQ331" s="234" t="e">
        <f t="shared" si="1165"/>
        <v>#DIV/0!</v>
      </c>
      <c r="AR331" s="243"/>
    </row>
    <row r="332" spans="1:44" s="170" customFormat="1" ht="114.75" customHeight="1" thickBot="1">
      <c r="A332" s="590"/>
      <c r="B332" s="578"/>
      <c r="C332" s="578"/>
      <c r="D332" s="253" t="s">
        <v>43</v>
      </c>
      <c r="E332" s="233">
        <f t="shared" si="1085"/>
        <v>0</v>
      </c>
      <c r="F332" s="233">
        <f t="shared" si="1085"/>
        <v>0</v>
      </c>
      <c r="G332" s="234" t="e">
        <f t="shared" si="1086"/>
        <v>#DIV/0!</v>
      </c>
      <c r="H332" s="234"/>
      <c r="I332" s="234"/>
      <c r="J332" s="278" t="e">
        <f t="shared" si="1135"/>
        <v>#DIV/0!</v>
      </c>
      <c r="K332" s="234"/>
      <c r="L332" s="278"/>
      <c r="M332" s="247" t="e">
        <f t="shared" si="1155"/>
        <v>#DIV/0!</v>
      </c>
      <c r="N332" s="278"/>
      <c r="O332" s="234"/>
      <c r="P332" s="247" t="e">
        <f t="shared" si="1156"/>
        <v>#DIV/0!</v>
      </c>
      <c r="Q332" s="234"/>
      <c r="R332" s="278"/>
      <c r="S332" s="247" t="e">
        <f t="shared" si="1157"/>
        <v>#DIV/0!</v>
      </c>
      <c r="T332" s="278"/>
      <c r="U332" s="234"/>
      <c r="V332" s="247" t="e">
        <f t="shared" si="1158"/>
        <v>#DIV/0!</v>
      </c>
      <c r="W332" s="234"/>
      <c r="X332" s="278"/>
      <c r="Y332" s="247" t="e">
        <f t="shared" si="1159"/>
        <v>#DIV/0!</v>
      </c>
      <c r="Z332" s="278"/>
      <c r="AA332" s="234"/>
      <c r="AB332" s="247" t="e">
        <f t="shared" si="1160"/>
        <v>#DIV/0!</v>
      </c>
      <c r="AC332" s="234"/>
      <c r="AD332" s="278"/>
      <c r="AE332" s="247" t="e">
        <f t="shared" si="1161"/>
        <v>#DIV/0!</v>
      </c>
      <c r="AF332" s="278"/>
      <c r="AG332" s="234"/>
      <c r="AH332" s="247" t="e">
        <f t="shared" si="1162"/>
        <v>#DIV/0!</v>
      </c>
      <c r="AI332" s="234"/>
      <c r="AJ332" s="278"/>
      <c r="AK332" s="247" t="e">
        <f t="shared" si="1163"/>
        <v>#DIV/0!</v>
      </c>
      <c r="AL332" s="234"/>
      <c r="AM332" s="278"/>
      <c r="AN332" s="247" t="e">
        <f t="shared" si="1164"/>
        <v>#DIV/0!</v>
      </c>
      <c r="AO332" s="234"/>
      <c r="AP332" s="234"/>
      <c r="AQ332" s="247" t="e">
        <f t="shared" si="1165"/>
        <v>#DIV/0!</v>
      </c>
      <c r="AR332" s="243"/>
    </row>
    <row r="333" spans="1:44" s="170" customFormat="1" ht="312.75" customHeight="1">
      <c r="A333" s="341" t="s">
        <v>354</v>
      </c>
      <c r="B333" s="342" t="s">
        <v>355</v>
      </c>
      <c r="C333" s="578"/>
      <c r="D333" s="342" t="s">
        <v>336</v>
      </c>
      <c r="E333" s="677" t="s">
        <v>356</v>
      </c>
      <c r="F333" s="677"/>
      <c r="G333" s="677"/>
      <c r="H333" s="677"/>
      <c r="I333" s="677"/>
      <c r="J333" s="677"/>
      <c r="K333" s="677"/>
      <c r="L333" s="677"/>
      <c r="M333" s="677"/>
      <c r="N333" s="677"/>
      <c r="O333" s="677"/>
      <c r="P333" s="677"/>
      <c r="Q333" s="677"/>
      <c r="R333" s="677"/>
      <c r="S333" s="677"/>
      <c r="T333" s="677"/>
      <c r="U333" s="677"/>
      <c r="V333" s="677"/>
      <c r="W333" s="677"/>
      <c r="X333" s="677"/>
      <c r="Y333" s="677"/>
      <c r="Z333" s="677"/>
      <c r="AA333" s="677"/>
      <c r="AB333" s="677"/>
      <c r="AC333" s="677"/>
      <c r="AD333" s="677"/>
      <c r="AE333" s="677"/>
      <c r="AF333" s="677"/>
      <c r="AG333" s="677"/>
      <c r="AH333" s="677"/>
      <c r="AI333" s="677"/>
      <c r="AJ333" s="677"/>
      <c r="AK333" s="677"/>
      <c r="AL333" s="677"/>
      <c r="AM333" s="677"/>
      <c r="AN333" s="677"/>
      <c r="AO333" s="677"/>
      <c r="AP333" s="677"/>
      <c r="AQ333" s="677"/>
      <c r="AR333" s="678"/>
    </row>
    <row r="334" spans="1:44" s="170" customFormat="1" ht="183.75" customHeight="1" thickBot="1">
      <c r="A334" s="343" t="s">
        <v>357</v>
      </c>
      <c r="B334" s="344" t="s">
        <v>358</v>
      </c>
      <c r="C334" s="579"/>
      <c r="D334" s="344" t="s">
        <v>336</v>
      </c>
      <c r="E334" s="679" t="s">
        <v>356</v>
      </c>
      <c r="F334" s="679"/>
      <c r="G334" s="679"/>
      <c r="H334" s="679"/>
      <c r="I334" s="679"/>
      <c r="J334" s="679"/>
      <c r="K334" s="679"/>
      <c r="L334" s="679"/>
      <c r="M334" s="679"/>
      <c r="N334" s="679"/>
      <c r="O334" s="679"/>
      <c r="P334" s="679"/>
      <c r="Q334" s="679"/>
      <c r="R334" s="679"/>
      <c r="S334" s="679"/>
      <c r="T334" s="679"/>
      <c r="U334" s="679"/>
      <c r="V334" s="679"/>
      <c r="W334" s="679"/>
      <c r="X334" s="679"/>
      <c r="Y334" s="679"/>
      <c r="Z334" s="679"/>
      <c r="AA334" s="679"/>
      <c r="AB334" s="679"/>
      <c r="AC334" s="679"/>
      <c r="AD334" s="679"/>
      <c r="AE334" s="679"/>
      <c r="AF334" s="679"/>
      <c r="AG334" s="679"/>
      <c r="AH334" s="679"/>
      <c r="AI334" s="679"/>
      <c r="AJ334" s="679"/>
      <c r="AK334" s="679"/>
      <c r="AL334" s="679"/>
      <c r="AM334" s="679"/>
      <c r="AN334" s="679"/>
      <c r="AO334" s="679"/>
      <c r="AP334" s="679"/>
      <c r="AQ334" s="679"/>
      <c r="AR334" s="680"/>
    </row>
    <row r="335" spans="1:44" s="170" customFormat="1" ht="114.75" customHeight="1">
      <c r="A335" s="684" t="s">
        <v>368</v>
      </c>
      <c r="B335" s="577" t="s">
        <v>359</v>
      </c>
      <c r="C335" s="577" t="s">
        <v>341</v>
      </c>
      <c r="D335" s="249" t="s">
        <v>41</v>
      </c>
      <c r="E335" s="225">
        <f>H335+K335+N335+Q335+T335+W335+Z335+AC335+AF335+AI335+AL335+AO335</f>
        <v>0</v>
      </c>
      <c r="F335" s="225">
        <f>I335+L335+O335+R335+U335+X335+AA335+AD335+AG335+AJ335+AM335+AP335</f>
        <v>0</v>
      </c>
      <c r="G335" s="345" t="e">
        <f t="shared" ref="G335" si="1198">F335/E335</f>
        <v>#DIV/0!</v>
      </c>
      <c r="H335" s="250"/>
      <c r="I335" s="250"/>
      <c r="J335" s="251"/>
      <c r="K335" s="250"/>
      <c r="L335" s="250"/>
      <c r="M335" s="251"/>
      <c r="N335" s="250"/>
      <c r="O335" s="250"/>
      <c r="P335" s="251"/>
      <c r="Q335" s="250"/>
      <c r="R335" s="250"/>
      <c r="S335" s="251"/>
      <c r="T335" s="250"/>
      <c r="U335" s="250"/>
      <c r="V335" s="251"/>
      <c r="W335" s="250"/>
      <c r="X335" s="250"/>
      <c r="Y335" s="251"/>
      <c r="Z335" s="250"/>
      <c r="AA335" s="251"/>
      <c r="AB335" s="251"/>
      <c r="AC335" s="250"/>
      <c r="AD335" s="251"/>
      <c r="AE335" s="251"/>
      <c r="AF335" s="250"/>
      <c r="AG335" s="251"/>
      <c r="AH335" s="251"/>
      <c r="AI335" s="250"/>
      <c r="AJ335" s="251"/>
      <c r="AK335" s="345" t="e">
        <f t="shared" ref="AK335" si="1199">AJ335/AI335</f>
        <v>#DIV/0!</v>
      </c>
      <c r="AL335" s="250"/>
      <c r="AM335" s="251"/>
      <c r="AN335" s="345" t="e">
        <f t="shared" ref="AN335" si="1200">AM335/AL335</f>
        <v>#DIV/0!</v>
      </c>
      <c r="AO335" s="251"/>
      <c r="AP335" s="251"/>
      <c r="AQ335" s="345" t="e">
        <f t="shared" ref="AQ335" si="1201">AP335/AO335</f>
        <v>#DIV/0!</v>
      </c>
      <c r="AR335" s="346"/>
    </row>
    <row r="336" spans="1:44" s="170" customFormat="1" ht="114.75" customHeight="1">
      <c r="A336" s="685"/>
      <c r="B336" s="578"/>
      <c r="C336" s="578"/>
      <c r="D336" s="253" t="s">
        <v>37</v>
      </c>
      <c r="E336" s="233">
        <f>H336+K336+N336+Q336+T336+W336+Z336+AC336+AF336+AI336+AL336+AO336</f>
        <v>0</v>
      </c>
      <c r="F336" s="233">
        <f>I336+L336+O336+R336+U336+X336+AA336+AD336+AG336+AJ336+AM336+AP336</f>
        <v>0</v>
      </c>
      <c r="G336" s="256"/>
      <c r="H336" s="241"/>
      <c r="I336" s="241"/>
      <c r="J336" s="256"/>
      <c r="K336" s="241"/>
      <c r="L336" s="241"/>
      <c r="M336" s="256"/>
      <c r="N336" s="241"/>
      <c r="O336" s="241"/>
      <c r="P336" s="256"/>
      <c r="Q336" s="241"/>
      <c r="R336" s="241"/>
      <c r="S336" s="256"/>
      <c r="T336" s="241"/>
      <c r="U336" s="241"/>
      <c r="V336" s="256"/>
      <c r="W336" s="241"/>
      <c r="X336" s="241"/>
      <c r="Y336" s="256"/>
      <c r="Z336" s="241"/>
      <c r="AA336" s="256"/>
      <c r="AB336" s="256"/>
      <c r="AC336" s="241"/>
      <c r="AD336" s="256"/>
      <c r="AE336" s="256"/>
      <c r="AF336" s="241"/>
      <c r="AG336" s="256"/>
      <c r="AH336" s="256"/>
      <c r="AI336" s="241"/>
      <c r="AJ336" s="256"/>
      <c r="AK336" s="256"/>
      <c r="AL336" s="241"/>
      <c r="AM336" s="256"/>
      <c r="AN336" s="256"/>
      <c r="AO336" s="256"/>
      <c r="AP336" s="256"/>
      <c r="AQ336" s="256"/>
      <c r="AR336" s="347"/>
    </row>
    <row r="337" spans="1:44" s="170" customFormat="1" ht="114.75" customHeight="1">
      <c r="A337" s="685"/>
      <c r="B337" s="578"/>
      <c r="C337" s="578"/>
      <c r="D337" s="257" t="s">
        <v>2</v>
      </c>
      <c r="E337" s="233">
        <f t="shared" ref="E337:E341" si="1202">H337+K337+N337+Q337+T337+W337+Z337+AC337+AF337+AI337+AL337+AO337</f>
        <v>0</v>
      </c>
      <c r="F337" s="233">
        <f t="shared" ref="F337:F341" si="1203">I337+L337+O337+R337+U337+X337+AA337+AD337+AG337+AJ337+AM337+AP337</f>
        <v>0</v>
      </c>
      <c r="G337" s="256"/>
      <c r="H337" s="241"/>
      <c r="I337" s="241"/>
      <c r="J337" s="256"/>
      <c r="K337" s="241"/>
      <c r="L337" s="241"/>
      <c r="M337" s="256"/>
      <c r="N337" s="241"/>
      <c r="O337" s="241"/>
      <c r="P337" s="256"/>
      <c r="Q337" s="241"/>
      <c r="R337" s="241"/>
      <c r="S337" s="256"/>
      <c r="T337" s="241"/>
      <c r="U337" s="241"/>
      <c r="V337" s="256"/>
      <c r="W337" s="241"/>
      <c r="X337" s="241"/>
      <c r="Y337" s="256"/>
      <c r="Z337" s="241"/>
      <c r="AA337" s="256"/>
      <c r="AB337" s="256"/>
      <c r="AC337" s="241"/>
      <c r="AD337" s="256"/>
      <c r="AE337" s="256"/>
      <c r="AF337" s="241"/>
      <c r="AG337" s="256"/>
      <c r="AH337" s="256"/>
      <c r="AI337" s="241"/>
      <c r="AJ337" s="256"/>
      <c r="AK337" s="256"/>
      <c r="AL337" s="241"/>
      <c r="AM337" s="256"/>
      <c r="AN337" s="256"/>
      <c r="AO337" s="256"/>
      <c r="AP337" s="256"/>
      <c r="AQ337" s="256"/>
      <c r="AR337" s="347"/>
    </row>
    <row r="338" spans="1:44" s="170" customFormat="1" ht="114.75" customHeight="1" thickBot="1">
      <c r="A338" s="685"/>
      <c r="B338" s="578"/>
      <c r="C338" s="578"/>
      <c r="D338" s="257" t="s">
        <v>284</v>
      </c>
      <c r="E338" s="233">
        <f t="shared" si="1202"/>
        <v>0</v>
      </c>
      <c r="F338" s="233">
        <f t="shared" si="1203"/>
        <v>0</v>
      </c>
      <c r="G338" s="256"/>
      <c r="H338" s="241"/>
      <c r="I338" s="241"/>
      <c r="J338" s="256"/>
      <c r="K338" s="241"/>
      <c r="L338" s="241"/>
      <c r="M338" s="256"/>
      <c r="N338" s="241"/>
      <c r="O338" s="241"/>
      <c r="P338" s="256"/>
      <c r="Q338" s="241"/>
      <c r="R338" s="241"/>
      <c r="S338" s="256"/>
      <c r="T338" s="241"/>
      <c r="U338" s="241"/>
      <c r="V338" s="256"/>
      <c r="W338" s="241"/>
      <c r="X338" s="241"/>
      <c r="Y338" s="256"/>
      <c r="Z338" s="241"/>
      <c r="AA338" s="256"/>
      <c r="AB338" s="256"/>
      <c r="AC338" s="241"/>
      <c r="AD338" s="256"/>
      <c r="AE338" s="256"/>
      <c r="AF338" s="241"/>
      <c r="AG338" s="256"/>
      <c r="AH338" s="256"/>
      <c r="AI338" s="241"/>
      <c r="AJ338" s="256"/>
      <c r="AK338" s="256"/>
      <c r="AL338" s="241"/>
      <c r="AM338" s="256"/>
      <c r="AN338" s="256"/>
      <c r="AO338" s="256"/>
      <c r="AP338" s="256"/>
      <c r="AQ338" s="256"/>
      <c r="AR338" s="347"/>
    </row>
    <row r="339" spans="1:44" s="170" customFormat="1" ht="114.75" customHeight="1">
      <c r="A339" s="685"/>
      <c r="B339" s="578"/>
      <c r="C339" s="578"/>
      <c r="D339" s="257" t="s">
        <v>292</v>
      </c>
      <c r="E339" s="225">
        <f t="shared" si="1202"/>
        <v>0</v>
      </c>
      <c r="F339" s="225">
        <f t="shared" si="1203"/>
        <v>0</v>
      </c>
      <c r="G339" s="256"/>
      <c r="H339" s="241"/>
      <c r="I339" s="241"/>
      <c r="J339" s="256"/>
      <c r="K339" s="241"/>
      <c r="L339" s="241"/>
      <c r="M339" s="256"/>
      <c r="N339" s="241"/>
      <c r="O339" s="241"/>
      <c r="P339" s="256"/>
      <c r="Q339" s="241"/>
      <c r="R339" s="241"/>
      <c r="S339" s="256"/>
      <c r="T339" s="241"/>
      <c r="U339" s="241"/>
      <c r="V339" s="256"/>
      <c r="W339" s="241"/>
      <c r="X339" s="241"/>
      <c r="Y339" s="256"/>
      <c r="Z339" s="241"/>
      <c r="AA339" s="256"/>
      <c r="AB339" s="256"/>
      <c r="AC339" s="241"/>
      <c r="AD339" s="256"/>
      <c r="AE339" s="256"/>
      <c r="AF339" s="241"/>
      <c r="AG339" s="256"/>
      <c r="AH339" s="256"/>
      <c r="AI339" s="241"/>
      <c r="AJ339" s="256"/>
      <c r="AK339" s="256"/>
      <c r="AL339" s="241"/>
      <c r="AM339" s="256"/>
      <c r="AN339" s="256"/>
      <c r="AO339" s="256"/>
      <c r="AP339" s="256"/>
      <c r="AQ339" s="256"/>
      <c r="AR339" s="347"/>
    </row>
    <row r="340" spans="1:44" s="170" customFormat="1" ht="114.75" customHeight="1">
      <c r="A340" s="685"/>
      <c r="B340" s="578"/>
      <c r="C340" s="578"/>
      <c r="D340" s="257" t="s">
        <v>285</v>
      </c>
      <c r="E340" s="233">
        <f t="shared" si="1202"/>
        <v>0</v>
      </c>
      <c r="F340" s="233">
        <f t="shared" si="1203"/>
        <v>0</v>
      </c>
      <c r="G340" s="256"/>
      <c r="H340" s="241"/>
      <c r="I340" s="241"/>
      <c r="J340" s="256"/>
      <c r="K340" s="241"/>
      <c r="L340" s="241"/>
      <c r="M340" s="256"/>
      <c r="N340" s="241"/>
      <c r="O340" s="241"/>
      <c r="P340" s="256"/>
      <c r="Q340" s="241"/>
      <c r="R340" s="241"/>
      <c r="S340" s="256"/>
      <c r="T340" s="241"/>
      <c r="U340" s="241"/>
      <c r="V340" s="256"/>
      <c r="W340" s="241"/>
      <c r="X340" s="241"/>
      <c r="Y340" s="256"/>
      <c r="Z340" s="241"/>
      <c r="AA340" s="256"/>
      <c r="AB340" s="256"/>
      <c r="AC340" s="241"/>
      <c r="AD340" s="256"/>
      <c r="AE340" s="256"/>
      <c r="AF340" s="241"/>
      <c r="AG340" s="256"/>
      <c r="AH340" s="256"/>
      <c r="AI340" s="241"/>
      <c r="AJ340" s="256"/>
      <c r="AK340" s="256"/>
      <c r="AL340" s="241"/>
      <c r="AM340" s="256"/>
      <c r="AN340" s="256"/>
      <c r="AO340" s="256"/>
      <c r="AP340" s="256"/>
      <c r="AQ340" s="256"/>
      <c r="AR340" s="347"/>
    </row>
    <row r="341" spans="1:44" s="170" customFormat="1" ht="114.75" customHeight="1">
      <c r="A341" s="685"/>
      <c r="B341" s="578"/>
      <c r="C341" s="578"/>
      <c r="D341" s="253" t="s">
        <v>43</v>
      </c>
      <c r="E341" s="233">
        <f t="shared" si="1202"/>
        <v>0</v>
      </c>
      <c r="F341" s="233">
        <f t="shared" si="1203"/>
        <v>0</v>
      </c>
      <c r="G341" s="256"/>
      <c r="H341" s="241"/>
      <c r="I341" s="241"/>
      <c r="J341" s="256"/>
      <c r="K341" s="241"/>
      <c r="L341" s="241"/>
      <c r="M341" s="256"/>
      <c r="N341" s="241"/>
      <c r="O341" s="241"/>
      <c r="P341" s="256"/>
      <c r="Q341" s="241"/>
      <c r="R341" s="241"/>
      <c r="S341" s="256"/>
      <c r="T341" s="241"/>
      <c r="U341" s="241"/>
      <c r="V341" s="256"/>
      <c r="W341" s="241"/>
      <c r="X341" s="241"/>
      <c r="Y341" s="256"/>
      <c r="Z341" s="241"/>
      <c r="AA341" s="256"/>
      <c r="AB341" s="256"/>
      <c r="AC341" s="241"/>
      <c r="AD341" s="256"/>
      <c r="AE341" s="256"/>
      <c r="AF341" s="241"/>
      <c r="AG341" s="256"/>
      <c r="AH341" s="256"/>
      <c r="AI341" s="241"/>
      <c r="AJ341" s="256"/>
      <c r="AK341" s="256"/>
      <c r="AL341" s="241"/>
      <c r="AM341" s="256"/>
      <c r="AN341" s="256"/>
      <c r="AO341" s="256"/>
      <c r="AP341" s="256"/>
      <c r="AQ341" s="256"/>
      <c r="AR341" s="347"/>
    </row>
    <row r="342" spans="1:44" s="170" customFormat="1" ht="114.75" customHeight="1" thickBot="1">
      <c r="A342" s="343" t="s">
        <v>360</v>
      </c>
      <c r="B342" s="344" t="s">
        <v>361</v>
      </c>
      <c r="C342" s="579"/>
      <c r="D342" s="344" t="s">
        <v>336</v>
      </c>
      <c r="E342" s="681"/>
      <c r="F342" s="682"/>
      <c r="G342" s="682"/>
      <c r="H342" s="682"/>
      <c r="I342" s="682"/>
      <c r="J342" s="682"/>
      <c r="K342" s="682"/>
      <c r="L342" s="682"/>
      <c r="M342" s="682"/>
      <c r="N342" s="682"/>
      <c r="O342" s="682"/>
      <c r="P342" s="682"/>
      <c r="Q342" s="682"/>
      <c r="R342" s="682"/>
      <c r="S342" s="682"/>
      <c r="T342" s="682"/>
      <c r="U342" s="682"/>
      <c r="V342" s="682"/>
      <c r="W342" s="682"/>
      <c r="X342" s="682"/>
      <c r="Y342" s="682"/>
      <c r="Z342" s="682"/>
      <c r="AA342" s="682"/>
      <c r="AB342" s="682"/>
      <c r="AC342" s="682"/>
      <c r="AD342" s="682"/>
      <c r="AE342" s="682"/>
      <c r="AF342" s="682"/>
      <c r="AG342" s="682"/>
      <c r="AH342" s="682"/>
      <c r="AI342" s="682"/>
      <c r="AJ342" s="682"/>
      <c r="AK342" s="682"/>
      <c r="AL342" s="682"/>
      <c r="AM342" s="682"/>
      <c r="AN342" s="682"/>
      <c r="AO342" s="682"/>
      <c r="AP342" s="682"/>
      <c r="AQ342" s="682"/>
      <c r="AR342" s="683"/>
    </row>
    <row r="343" spans="1:44" s="170" customFormat="1" ht="114.75" customHeight="1">
      <c r="A343" s="589" t="s">
        <v>362</v>
      </c>
      <c r="B343" s="577" t="s">
        <v>363</v>
      </c>
      <c r="C343" s="577" t="s">
        <v>341</v>
      </c>
      <c r="D343" s="467" t="s">
        <v>330</v>
      </c>
      <c r="E343" s="665" t="s">
        <v>356</v>
      </c>
      <c r="F343" s="666"/>
      <c r="G343" s="666"/>
      <c r="H343" s="666"/>
      <c r="I343" s="666"/>
      <c r="J343" s="666"/>
      <c r="K343" s="666"/>
      <c r="L343" s="666"/>
      <c r="M343" s="666"/>
      <c r="N343" s="666"/>
      <c r="O343" s="666"/>
      <c r="P343" s="666"/>
      <c r="Q343" s="666"/>
      <c r="R343" s="666"/>
      <c r="S343" s="666"/>
      <c r="T343" s="666"/>
      <c r="U343" s="666"/>
      <c r="V343" s="666"/>
      <c r="W343" s="666"/>
      <c r="X343" s="666"/>
      <c r="Y343" s="666"/>
      <c r="Z343" s="666"/>
      <c r="AA343" s="666"/>
      <c r="AB343" s="666"/>
      <c r="AC343" s="666"/>
      <c r="AD343" s="666"/>
      <c r="AE343" s="666"/>
      <c r="AF343" s="666"/>
      <c r="AG343" s="666"/>
      <c r="AH343" s="666"/>
      <c r="AI343" s="666"/>
      <c r="AJ343" s="666"/>
      <c r="AK343" s="666"/>
      <c r="AL343" s="666"/>
      <c r="AM343" s="666"/>
      <c r="AN343" s="666"/>
      <c r="AO343" s="666"/>
      <c r="AP343" s="666"/>
      <c r="AQ343" s="666"/>
      <c r="AR343" s="667"/>
    </row>
    <row r="344" spans="1:44" s="170" customFormat="1" ht="114.75" customHeight="1">
      <c r="A344" s="590"/>
      <c r="B344" s="578"/>
      <c r="C344" s="578"/>
      <c r="D344" s="457" t="s">
        <v>37</v>
      </c>
      <c r="E344" s="668"/>
      <c r="F344" s="669"/>
      <c r="G344" s="669"/>
      <c r="H344" s="669"/>
      <c r="I344" s="669"/>
      <c r="J344" s="669"/>
      <c r="K344" s="669"/>
      <c r="L344" s="669"/>
      <c r="M344" s="669"/>
      <c r="N344" s="669"/>
      <c r="O344" s="669"/>
      <c r="P344" s="669"/>
      <c r="Q344" s="669"/>
      <c r="R344" s="669"/>
      <c r="S344" s="669"/>
      <c r="T344" s="669"/>
      <c r="U344" s="669"/>
      <c r="V344" s="669"/>
      <c r="W344" s="669"/>
      <c r="X344" s="669"/>
      <c r="Y344" s="669"/>
      <c r="Z344" s="669"/>
      <c r="AA344" s="669"/>
      <c r="AB344" s="669"/>
      <c r="AC344" s="669"/>
      <c r="AD344" s="669"/>
      <c r="AE344" s="669"/>
      <c r="AF344" s="669"/>
      <c r="AG344" s="669"/>
      <c r="AH344" s="669"/>
      <c r="AI344" s="669"/>
      <c r="AJ344" s="669"/>
      <c r="AK344" s="669"/>
      <c r="AL344" s="669"/>
      <c r="AM344" s="669"/>
      <c r="AN344" s="669"/>
      <c r="AO344" s="669"/>
      <c r="AP344" s="669"/>
      <c r="AQ344" s="669"/>
      <c r="AR344" s="670"/>
    </row>
    <row r="345" spans="1:44" s="170" customFormat="1" ht="114.75" customHeight="1">
      <c r="A345" s="590"/>
      <c r="B345" s="578"/>
      <c r="C345" s="578"/>
      <c r="D345" s="457" t="s">
        <v>2</v>
      </c>
      <c r="E345" s="668"/>
      <c r="F345" s="669"/>
      <c r="G345" s="669"/>
      <c r="H345" s="669"/>
      <c r="I345" s="669"/>
      <c r="J345" s="669"/>
      <c r="K345" s="669"/>
      <c r="L345" s="669"/>
      <c r="M345" s="669"/>
      <c r="N345" s="669"/>
      <c r="O345" s="669"/>
      <c r="P345" s="669"/>
      <c r="Q345" s="669"/>
      <c r="R345" s="669"/>
      <c r="S345" s="669"/>
      <c r="T345" s="669"/>
      <c r="U345" s="669"/>
      <c r="V345" s="669"/>
      <c r="W345" s="669"/>
      <c r="X345" s="669"/>
      <c r="Y345" s="669"/>
      <c r="Z345" s="669"/>
      <c r="AA345" s="669"/>
      <c r="AB345" s="669"/>
      <c r="AC345" s="669"/>
      <c r="AD345" s="669"/>
      <c r="AE345" s="669"/>
      <c r="AF345" s="669"/>
      <c r="AG345" s="669"/>
      <c r="AH345" s="669"/>
      <c r="AI345" s="669"/>
      <c r="AJ345" s="669"/>
      <c r="AK345" s="669"/>
      <c r="AL345" s="669"/>
      <c r="AM345" s="669"/>
      <c r="AN345" s="669"/>
      <c r="AO345" s="669"/>
      <c r="AP345" s="669"/>
      <c r="AQ345" s="669"/>
      <c r="AR345" s="670"/>
    </row>
    <row r="346" spans="1:44" s="170" customFormat="1" ht="114.75" customHeight="1">
      <c r="A346" s="590"/>
      <c r="B346" s="578"/>
      <c r="C346" s="578"/>
      <c r="D346" s="457" t="s">
        <v>284</v>
      </c>
      <c r="E346" s="668"/>
      <c r="F346" s="669"/>
      <c r="G346" s="669"/>
      <c r="H346" s="669"/>
      <c r="I346" s="669"/>
      <c r="J346" s="669"/>
      <c r="K346" s="669"/>
      <c r="L346" s="669"/>
      <c r="M346" s="669"/>
      <c r="N346" s="669"/>
      <c r="O346" s="669"/>
      <c r="P346" s="669"/>
      <c r="Q346" s="669"/>
      <c r="R346" s="669"/>
      <c r="S346" s="669"/>
      <c r="T346" s="669"/>
      <c r="U346" s="669"/>
      <c r="V346" s="669"/>
      <c r="W346" s="669"/>
      <c r="X346" s="669"/>
      <c r="Y346" s="669"/>
      <c r="Z346" s="669"/>
      <c r="AA346" s="669"/>
      <c r="AB346" s="669"/>
      <c r="AC346" s="669"/>
      <c r="AD346" s="669"/>
      <c r="AE346" s="669"/>
      <c r="AF346" s="669"/>
      <c r="AG346" s="669"/>
      <c r="AH346" s="669"/>
      <c r="AI346" s="669"/>
      <c r="AJ346" s="669"/>
      <c r="AK346" s="669"/>
      <c r="AL346" s="669"/>
      <c r="AM346" s="669"/>
      <c r="AN346" s="669"/>
      <c r="AO346" s="669"/>
      <c r="AP346" s="669"/>
      <c r="AQ346" s="669"/>
      <c r="AR346" s="670"/>
    </row>
    <row r="347" spans="1:44" s="170" customFormat="1" ht="114.75" customHeight="1">
      <c r="A347" s="590"/>
      <c r="B347" s="578"/>
      <c r="C347" s="578"/>
      <c r="D347" s="348" t="s">
        <v>292</v>
      </c>
      <c r="E347" s="668"/>
      <c r="F347" s="669"/>
      <c r="G347" s="669"/>
      <c r="H347" s="669"/>
      <c r="I347" s="669"/>
      <c r="J347" s="669"/>
      <c r="K347" s="669"/>
      <c r="L347" s="669"/>
      <c r="M347" s="669"/>
      <c r="N347" s="669"/>
      <c r="O347" s="669"/>
      <c r="P347" s="669"/>
      <c r="Q347" s="669"/>
      <c r="R347" s="669"/>
      <c r="S347" s="669"/>
      <c r="T347" s="669"/>
      <c r="U347" s="669"/>
      <c r="V347" s="669"/>
      <c r="W347" s="669"/>
      <c r="X347" s="669"/>
      <c r="Y347" s="669"/>
      <c r="Z347" s="669"/>
      <c r="AA347" s="669"/>
      <c r="AB347" s="669"/>
      <c r="AC347" s="669"/>
      <c r="AD347" s="669"/>
      <c r="AE347" s="669"/>
      <c r="AF347" s="669"/>
      <c r="AG347" s="669"/>
      <c r="AH347" s="669"/>
      <c r="AI347" s="669"/>
      <c r="AJ347" s="669"/>
      <c r="AK347" s="669"/>
      <c r="AL347" s="669"/>
      <c r="AM347" s="669"/>
      <c r="AN347" s="669"/>
      <c r="AO347" s="669"/>
      <c r="AP347" s="669"/>
      <c r="AQ347" s="669"/>
      <c r="AR347" s="670"/>
    </row>
    <row r="348" spans="1:44" s="170" customFormat="1" ht="114.75" customHeight="1">
      <c r="A348" s="590"/>
      <c r="B348" s="578"/>
      <c r="C348" s="578"/>
      <c r="D348" s="457" t="s">
        <v>332</v>
      </c>
      <c r="E348" s="668"/>
      <c r="F348" s="669"/>
      <c r="G348" s="669"/>
      <c r="H348" s="669"/>
      <c r="I348" s="669"/>
      <c r="J348" s="669"/>
      <c r="K348" s="669"/>
      <c r="L348" s="669"/>
      <c r="M348" s="669"/>
      <c r="N348" s="669"/>
      <c r="O348" s="669"/>
      <c r="P348" s="669"/>
      <c r="Q348" s="669"/>
      <c r="R348" s="669"/>
      <c r="S348" s="669"/>
      <c r="T348" s="669"/>
      <c r="U348" s="669"/>
      <c r="V348" s="669"/>
      <c r="W348" s="669"/>
      <c r="X348" s="669"/>
      <c r="Y348" s="669"/>
      <c r="Z348" s="669"/>
      <c r="AA348" s="669"/>
      <c r="AB348" s="669"/>
      <c r="AC348" s="669"/>
      <c r="AD348" s="669"/>
      <c r="AE348" s="669"/>
      <c r="AF348" s="669"/>
      <c r="AG348" s="669"/>
      <c r="AH348" s="669"/>
      <c r="AI348" s="669"/>
      <c r="AJ348" s="669"/>
      <c r="AK348" s="669"/>
      <c r="AL348" s="669"/>
      <c r="AM348" s="669"/>
      <c r="AN348" s="669"/>
      <c r="AO348" s="669"/>
      <c r="AP348" s="669"/>
      <c r="AQ348" s="669"/>
      <c r="AR348" s="670"/>
    </row>
    <row r="349" spans="1:44" s="170" customFormat="1" ht="146.25" customHeight="1">
      <c r="A349" s="590"/>
      <c r="B349" s="578"/>
      <c r="C349" s="578"/>
      <c r="D349" s="457" t="s">
        <v>333</v>
      </c>
      <c r="E349" s="671"/>
      <c r="F349" s="672"/>
      <c r="G349" s="672"/>
      <c r="H349" s="672"/>
      <c r="I349" s="672"/>
      <c r="J349" s="672"/>
      <c r="K349" s="672"/>
      <c r="L349" s="672"/>
      <c r="M349" s="672"/>
      <c r="N349" s="672"/>
      <c r="O349" s="672"/>
      <c r="P349" s="672"/>
      <c r="Q349" s="672"/>
      <c r="R349" s="672"/>
      <c r="S349" s="672"/>
      <c r="T349" s="672"/>
      <c r="U349" s="672"/>
      <c r="V349" s="672"/>
      <c r="W349" s="672"/>
      <c r="X349" s="672"/>
      <c r="Y349" s="672"/>
      <c r="Z349" s="672"/>
      <c r="AA349" s="672"/>
      <c r="AB349" s="672"/>
      <c r="AC349" s="672"/>
      <c r="AD349" s="672"/>
      <c r="AE349" s="672"/>
      <c r="AF349" s="672"/>
      <c r="AG349" s="672"/>
      <c r="AH349" s="672"/>
      <c r="AI349" s="672"/>
      <c r="AJ349" s="672"/>
      <c r="AK349" s="672"/>
      <c r="AL349" s="672"/>
      <c r="AM349" s="672"/>
      <c r="AN349" s="672"/>
      <c r="AO349" s="672"/>
      <c r="AP349" s="672"/>
      <c r="AQ349" s="672"/>
      <c r="AR349" s="673"/>
    </row>
    <row r="350" spans="1:44" s="170" customFormat="1" ht="114.75" customHeight="1">
      <c r="A350" s="674" t="s">
        <v>364</v>
      </c>
      <c r="B350" s="561" t="s">
        <v>365</v>
      </c>
      <c r="C350" s="578"/>
      <c r="D350" s="561" t="s">
        <v>336</v>
      </c>
      <c r="E350" s="561"/>
      <c r="F350" s="561"/>
      <c r="G350" s="561"/>
      <c r="H350" s="561"/>
      <c r="I350" s="561"/>
      <c r="J350" s="561"/>
      <c r="K350" s="561"/>
      <c r="L350" s="561"/>
      <c r="M350" s="561"/>
      <c r="N350" s="561"/>
      <c r="O350" s="561"/>
      <c r="P350" s="561"/>
      <c r="Q350" s="561"/>
      <c r="R350" s="561"/>
      <c r="S350" s="561"/>
      <c r="T350" s="561"/>
      <c r="U350" s="561"/>
      <c r="V350" s="561"/>
      <c r="W350" s="561"/>
      <c r="X350" s="561"/>
      <c r="Y350" s="561"/>
      <c r="Z350" s="561"/>
      <c r="AA350" s="561"/>
      <c r="AB350" s="561"/>
      <c r="AC350" s="561"/>
      <c r="AD350" s="561"/>
      <c r="AE350" s="561"/>
      <c r="AF350" s="561"/>
      <c r="AG350" s="561"/>
      <c r="AH350" s="561"/>
      <c r="AI350" s="561"/>
      <c r="AJ350" s="561"/>
      <c r="AK350" s="561"/>
      <c r="AL350" s="561"/>
      <c r="AM350" s="561"/>
      <c r="AN350" s="561"/>
      <c r="AO350" s="561"/>
      <c r="AP350" s="561"/>
      <c r="AQ350" s="561"/>
      <c r="AR350" s="563"/>
    </row>
    <row r="351" spans="1:44" s="170" customFormat="1" ht="408.75" customHeight="1">
      <c r="A351" s="675"/>
      <c r="B351" s="562"/>
      <c r="C351" s="561"/>
      <c r="D351" s="562"/>
      <c r="E351" s="562"/>
      <c r="F351" s="562"/>
      <c r="G351" s="562"/>
      <c r="H351" s="562"/>
      <c r="I351" s="562"/>
      <c r="J351" s="562"/>
      <c r="K351" s="562"/>
      <c r="L351" s="562"/>
      <c r="M351" s="562"/>
      <c r="N351" s="562"/>
      <c r="O351" s="562"/>
      <c r="P351" s="562"/>
      <c r="Q351" s="562"/>
      <c r="R351" s="562"/>
      <c r="S351" s="562"/>
      <c r="T351" s="562"/>
      <c r="U351" s="562"/>
      <c r="V351" s="562"/>
      <c r="W351" s="562"/>
      <c r="X351" s="562"/>
      <c r="Y351" s="562"/>
      <c r="Z351" s="562"/>
      <c r="AA351" s="562"/>
      <c r="AB351" s="562"/>
      <c r="AC351" s="562"/>
      <c r="AD351" s="562"/>
      <c r="AE351" s="562"/>
      <c r="AF351" s="562"/>
      <c r="AG351" s="562"/>
      <c r="AH351" s="562"/>
      <c r="AI351" s="562"/>
      <c r="AJ351" s="562"/>
      <c r="AK351" s="562"/>
      <c r="AL351" s="562"/>
      <c r="AM351" s="562"/>
      <c r="AN351" s="562"/>
      <c r="AO351" s="562"/>
      <c r="AP351" s="562"/>
      <c r="AQ351" s="562"/>
      <c r="AR351" s="564"/>
    </row>
    <row r="352" spans="1:44" s="170" customFormat="1" ht="408.75" customHeight="1" thickBot="1">
      <c r="A352" s="460" t="s">
        <v>366</v>
      </c>
      <c r="B352" s="450" t="s">
        <v>367</v>
      </c>
      <c r="C352" s="579"/>
      <c r="D352" s="450" t="s">
        <v>336</v>
      </c>
      <c r="E352" s="458"/>
      <c r="F352" s="458"/>
      <c r="G352" s="458"/>
      <c r="H352" s="458"/>
      <c r="I352" s="458"/>
      <c r="J352" s="458"/>
      <c r="K352" s="458"/>
      <c r="L352" s="458"/>
      <c r="M352" s="458"/>
      <c r="N352" s="458"/>
      <c r="O352" s="458"/>
      <c r="P352" s="458"/>
      <c r="Q352" s="458"/>
      <c r="R352" s="458"/>
      <c r="S352" s="458"/>
      <c r="T352" s="458"/>
      <c r="U352" s="458"/>
      <c r="V352" s="458"/>
      <c r="W352" s="458"/>
      <c r="X352" s="458"/>
      <c r="Y352" s="458"/>
      <c r="Z352" s="458"/>
      <c r="AA352" s="458"/>
      <c r="AB352" s="458"/>
      <c r="AC352" s="458"/>
      <c r="AD352" s="458"/>
      <c r="AE352" s="458"/>
      <c r="AF352" s="458"/>
      <c r="AG352" s="458"/>
      <c r="AH352" s="458"/>
      <c r="AI352" s="458"/>
      <c r="AJ352" s="458"/>
      <c r="AK352" s="458"/>
      <c r="AL352" s="458"/>
      <c r="AM352" s="458"/>
      <c r="AN352" s="458"/>
      <c r="AO352" s="458"/>
      <c r="AP352" s="458"/>
      <c r="AQ352" s="458"/>
      <c r="AR352" s="459"/>
    </row>
    <row r="353" spans="1:44" s="170" customFormat="1" ht="114.75" customHeight="1">
      <c r="A353" s="714"/>
      <c r="B353" s="599" t="s">
        <v>264</v>
      </c>
      <c r="C353" s="599"/>
      <c r="D353" s="349" t="s">
        <v>41</v>
      </c>
      <c r="E353" s="225">
        <f>H353+K353+N353+Q353+T353+W353+Z353+AC353+AF353+AI353+AL353+AO353</f>
        <v>102586.99999999999</v>
      </c>
      <c r="F353" s="225">
        <f>I353+L353+O353+R353+U353+X353+AA353+AD353+AG353+AJ353+AM353+AP353</f>
        <v>0</v>
      </c>
      <c r="G353" s="225">
        <f t="shared" ref="G353:G359" si="1204">F353/E353</f>
        <v>0</v>
      </c>
      <c r="H353" s="447">
        <f>H354+H355+H356+H358+H359</f>
        <v>0</v>
      </c>
      <c r="I353" s="447">
        <f t="shared" ref="I353:AP353" si="1205">I354+I355+I356+I358+I359</f>
        <v>0</v>
      </c>
      <c r="J353" s="225" t="e">
        <f t="shared" ref="J353:J359" si="1206">I353/H353</f>
        <v>#DIV/0!</v>
      </c>
      <c r="K353" s="447">
        <f t="shared" si="1205"/>
        <v>0</v>
      </c>
      <c r="L353" s="447">
        <f t="shared" si="1205"/>
        <v>0</v>
      </c>
      <c r="M353" s="225" t="e">
        <f t="shared" ref="M353:M359" si="1207">L353/K353</f>
        <v>#DIV/0!</v>
      </c>
      <c r="N353" s="447">
        <f t="shared" si="1205"/>
        <v>0</v>
      </c>
      <c r="O353" s="447">
        <f t="shared" si="1205"/>
        <v>0</v>
      </c>
      <c r="P353" s="225" t="e">
        <f t="shared" ref="P353:P359" si="1208">O353/N353</f>
        <v>#DIV/0!</v>
      </c>
      <c r="Q353" s="447">
        <f t="shared" si="1205"/>
        <v>0</v>
      </c>
      <c r="R353" s="447">
        <f t="shared" si="1205"/>
        <v>0</v>
      </c>
      <c r="S353" s="225" t="e">
        <f t="shared" ref="S353:S359" si="1209">R353/Q353</f>
        <v>#DIV/0!</v>
      </c>
      <c r="T353" s="447">
        <f t="shared" si="1205"/>
        <v>0</v>
      </c>
      <c r="U353" s="447">
        <f t="shared" si="1205"/>
        <v>0</v>
      </c>
      <c r="V353" s="225" t="e">
        <f t="shared" ref="V353:V359" si="1210">U353/T353</f>
        <v>#DIV/0!</v>
      </c>
      <c r="W353" s="447">
        <f t="shared" si="1205"/>
        <v>0</v>
      </c>
      <c r="X353" s="447">
        <f t="shared" si="1205"/>
        <v>0</v>
      </c>
      <c r="Y353" s="225" t="e">
        <f t="shared" ref="Y353:Y359" si="1211">X353/W353</f>
        <v>#DIV/0!</v>
      </c>
      <c r="Z353" s="447">
        <f t="shared" si="1205"/>
        <v>55166.299999999996</v>
      </c>
      <c r="AA353" s="447">
        <f t="shared" si="1205"/>
        <v>0</v>
      </c>
      <c r="AB353" s="225">
        <f t="shared" ref="AB353:AB359" si="1212">AA353/Z353</f>
        <v>0</v>
      </c>
      <c r="AC353" s="447">
        <f t="shared" si="1205"/>
        <v>10278.275</v>
      </c>
      <c r="AD353" s="447">
        <f t="shared" si="1205"/>
        <v>0</v>
      </c>
      <c r="AE353" s="449">
        <f>AD353/AC353</f>
        <v>0</v>
      </c>
      <c r="AF353" s="447">
        <f t="shared" si="1205"/>
        <v>3681.5250000000001</v>
      </c>
      <c r="AG353" s="447">
        <f t="shared" si="1205"/>
        <v>0</v>
      </c>
      <c r="AH353" s="449">
        <f>AG353/AF353</f>
        <v>0</v>
      </c>
      <c r="AI353" s="447">
        <f t="shared" si="1205"/>
        <v>29779.375</v>
      </c>
      <c r="AJ353" s="447">
        <f t="shared" si="1205"/>
        <v>0</v>
      </c>
      <c r="AK353" s="449">
        <f>AJ353/AI353</f>
        <v>0</v>
      </c>
      <c r="AL353" s="447">
        <f t="shared" si="1205"/>
        <v>3681.5250000000001</v>
      </c>
      <c r="AM353" s="447">
        <f t="shared" si="1205"/>
        <v>0</v>
      </c>
      <c r="AN353" s="449">
        <f>AM353/AL353</f>
        <v>0</v>
      </c>
      <c r="AO353" s="447">
        <f t="shared" si="1205"/>
        <v>0</v>
      </c>
      <c r="AP353" s="447">
        <f t="shared" si="1205"/>
        <v>0</v>
      </c>
      <c r="AQ353" s="449" t="e">
        <f>AP353/AO353</f>
        <v>#DIV/0!</v>
      </c>
      <c r="AR353" s="658"/>
    </row>
    <row r="354" spans="1:44" s="170" customFormat="1" ht="114.75" customHeight="1">
      <c r="A354" s="715"/>
      <c r="B354" s="584"/>
      <c r="C354" s="584"/>
      <c r="D354" s="453" t="s">
        <v>37</v>
      </c>
      <c r="E354" s="233">
        <f>H354+K354+N354+Q354+T354+W354+Z354+AC354+AF354+AI354+AL354+AO354</f>
        <v>0</v>
      </c>
      <c r="F354" s="233">
        <f>I354+L354+O354+R354+U354+X354+AA354+AD354+AG354+AJ354+AM354+AP354</f>
        <v>0</v>
      </c>
      <c r="G354" s="233" t="e">
        <f t="shared" si="1204"/>
        <v>#DIV/0!</v>
      </c>
      <c r="H354" s="233">
        <f>H320+H285</f>
        <v>0</v>
      </c>
      <c r="I354" s="233">
        <f t="shared" ref="I354:AP359" si="1213">I320+I285</f>
        <v>0</v>
      </c>
      <c r="J354" s="233" t="e">
        <f t="shared" si="1206"/>
        <v>#DIV/0!</v>
      </c>
      <c r="K354" s="233">
        <f t="shared" si="1213"/>
        <v>0</v>
      </c>
      <c r="L354" s="233">
        <f t="shared" si="1213"/>
        <v>0</v>
      </c>
      <c r="M354" s="233" t="e">
        <f t="shared" si="1207"/>
        <v>#DIV/0!</v>
      </c>
      <c r="N354" s="233">
        <f t="shared" si="1213"/>
        <v>0</v>
      </c>
      <c r="O354" s="233">
        <f t="shared" si="1213"/>
        <v>0</v>
      </c>
      <c r="P354" s="233" t="e">
        <f t="shared" si="1208"/>
        <v>#DIV/0!</v>
      </c>
      <c r="Q354" s="233">
        <f t="shared" si="1213"/>
        <v>0</v>
      </c>
      <c r="R354" s="233">
        <f t="shared" si="1213"/>
        <v>0</v>
      </c>
      <c r="S354" s="233" t="e">
        <f t="shared" si="1209"/>
        <v>#DIV/0!</v>
      </c>
      <c r="T354" s="233">
        <f t="shared" si="1213"/>
        <v>0</v>
      </c>
      <c r="U354" s="233">
        <f t="shared" si="1213"/>
        <v>0</v>
      </c>
      <c r="V354" s="233" t="e">
        <f t="shared" si="1210"/>
        <v>#DIV/0!</v>
      </c>
      <c r="W354" s="233">
        <f t="shared" si="1213"/>
        <v>0</v>
      </c>
      <c r="X354" s="233">
        <f t="shared" si="1213"/>
        <v>0</v>
      </c>
      <c r="Y354" s="233" t="e">
        <f t="shared" si="1211"/>
        <v>#DIV/0!</v>
      </c>
      <c r="Z354" s="233">
        <f t="shared" si="1213"/>
        <v>0</v>
      </c>
      <c r="AA354" s="233">
        <f t="shared" si="1213"/>
        <v>0</v>
      </c>
      <c r="AB354" s="233" t="e">
        <f t="shared" si="1212"/>
        <v>#DIV/0!</v>
      </c>
      <c r="AC354" s="233">
        <f t="shared" si="1213"/>
        <v>0</v>
      </c>
      <c r="AD354" s="233">
        <f t="shared" si="1213"/>
        <v>0</v>
      </c>
      <c r="AE354" s="449" t="e">
        <f t="shared" ref="AE354:AE359" si="1214">AD354/AC354</f>
        <v>#DIV/0!</v>
      </c>
      <c r="AF354" s="233">
        <f t="shared" si="1213"/>
        <v>0</v>
      </c>
      <c r="AG354" s="233">
        <f t="shared" si="1213"/>
        <v>0</v>
      </c>
      <c r="AH354" s="449" t="e">
        <f t="shared" ref="AH354:AH359" si="1215">AG354/AF354</f>
        <v>#DIV/0!</v>
      </c>
      <c r="AI354" s="233">
        <f t="shared" si="1213"/>
        <v>0</v>
      </c>
      <c r="AJ354" s="233">
        <f t="shared" si="1213"/>
        <v>0</v>
      </c>
      <c r="AK354" s="449" t="e">
        <f t="shared" ref="AK354:AK359" si="1216">AJ354/AI354</f>
        <v>#DIV/0!</v>
      </c>
      <c r="AL354" s="233">
        <f t="shared" si="1213"/>
        <v>0</v>
      </c>
      <c r="AM354" s="233">
        <f t="shared" si="1213"/>
        <v>0</v>
      </c>
      <c r="AN354" s="449" t="e">
        <f t="shared" ref="AN354:AN359" si="1217">AM354/AL354</f>
        <v>#DIV/0!</v>
      </c>
      <c r="AO354" s="233">
        <f t="shared" si="1213"/>
        <v>0</v>
      </c>
      <c r="AP354" s="233">
        <f t="shared" si="1213"/>
        <v>0</v>
      </c>
      <c r="AQ354" s="449" t="e">
        <f t="shared" ref="AQ354:AQ359" si="1218">AP354/AO354</f>
        <v>#DIV/0!</v>
      </c>
      <c r="AR354" s="659"/>
    </row>
    <row r="355" spans="1:44" s="170" customFormat="1" ht="114.75" customHeight="1">
      <c r="A355" s="715"/>
      <c r="B355" s="584"/>
      <c r="C355" s="584"/>
      <c r="D355" s="451" t="s">
        <v>2</v>
      </c>
      <c r="E355" s="233">
        <f t="shared" ref="E355:E359" si="1219">H355+K355+N355+Q355+T355+W355+Z355+AC355+AF355+AI355+AL355+AO355</f>
        <v>0</v>
      </c>
      <c r="F355" s="233">
        <f t="shared" ref="F355:F359" si="1220">I355+L355+O355+R355+U355+X355+AA355+AD355+AG355+AJ355+AM355+AP355</f>
        <v>0</v>
      </c>
      <c r="G355" s="233" t="e">
        <f t="shared" si="1204"/>
        <v>#DIV/0!</v>
      </c>
      <c r="H355" s="233">
        <f t="shared" ref="H355:W359" si="1221">H321+H286</f>
        <v>0</v>
      </c>
      <c r="I355" s="233">
        <f t="shared" si="1221"/>
        <v>0</v>
      </c>
      <c r="J355" s="233" t="e">
        <f t="shared" si="1206"/>
        <v>#DIV/0!</v>
      </c>
      <c r="K355" s="233">
        <f t="shared" si="1221"/>
        <v>0</v>
      </c>
      <c r="L355" s="233">
        <f t="shared" si="1221"/>
        <v>0</v>
      </c>
      <c r="M355" s="233" t="e">
        <f t="shared" si="1207"/>
        <v>#DIV/0!</v>
      </c>
      <c r="N355" s="233">
        <f t="shared" si="1221"/>
        <v>0</v>
      </c>
      <c r="O355" s="233">
        <f t="shared" si="1221"/>
        <v>0</v>
      </c>
      <c r="P355" s="233" t="e">
        <f t="shared" si="1208"/>
        <v>#DIV/0!</v>
      </c>
      <c r="Q355" s="233">
        <f t="shared" si="1221"/>
        <v>0</v>
      </c>
      <c r="R355" s="233">
        <f t="shared" si="1221"/>
        <v>0</v>
      </c>
      <c r="S355" s="233" t="e">
        <f t="shared" si="1209"/>
        <v>#DIV/0!</v>
      </c>
      <c r="T355" s="233">
        <f t="shared" si="1221"/>
        <v>0</v>
      </c>
      <c r="U355" s="233">
        <f t="shared" si="1221"/>
        <v>0</v>
      </c>
      <c r="V355" s="233" t="e">
        <f t="shared" si="1210"/>
        <v>#DIV/0!</v>
      </c>
      <c r="W355" s="233">
        <f t="shared" si="1221"/>
        <v>0</v>
      </c>
      <c r="X355" s="233">
        <f t="shared" si="1213"/>
        <v>0</v>
      </c>
      <c r="Y355" s="233" t="e">
        <f t="shared" si="1211"/>
        <v>#DIV/0!</v>
      </c>
      <c r="Z355" s="233">
        <f t="shared" si="1213"/>
        <v>0</v>
      </c>
      <c r="AA355" s="233">
        <f t="shared" si="1213"/>
        <v>0</v>
      </c>
      <c r="AB355" s="233" t="e">
        <f t="shared" si="1212"/>
        <v>#DIV/0!</v>
      </c>
      <c r="AC355" s="233">
        <f t="shared" si="1213"/>
        <v>0</v>
      </c>
      <c r="AD355" s="233">
        <f t="shared" si="1213"/>
        <v>0</v>
      </c>
      <c r="AE355" s="449" t="e">
        <f t="shared" si="1214"/>
        <v>#DIV/0!</v>
      </c>
      <c r="AF355" s="233">
        <f t="shared" si="1213"/>
        <v>0</v>
      </c>
      <c r="AG355" s="233">
        <f t="shared" si="1213"/>
        <v>0</v>
      </c>
      <c r="AH355" s="449" t="e">
        <f t="shared" si="1215"/>
        <v>#DIV/0!</v>
      </c>
      <c r="AI355" s="233">
        <f t="shared" si="1213"/>
        <v>0</v>
      </c>
      <c r="AJ355" s="233">
        <f t="shared" si="1213"/>
        <v>0</v>
      </c>
      <c r="AK355" s="449" t="e">
        <f t="shared" si="1216"/>
        <v>#DIV/0!</v>
      </c>
      <c r="AL355" s="233">
        <f t="shared" si="1213"/>
        <v>0</v>
      </c>
      <c r="AM355" s="233">
        <f t="shared" si="1213"/>
        <v>0</v>
      </c>
      <c r="AN355" s="449" t="e">
        <f t="shared" si="1217"/>
        <v>#DIV/0!</v>
      </c>
      <c r="AO355" s="233">
        <f t="shared" si="1213"/>
        <v>0</v>
      </c>
      <c r="AP355" s="233">
        <f t="shared" si="1213"/>
        <v>0</v>
      </c>
      <c r="AQ355" s="449" t="e">
        <f t="shared" si="1218"/>
        <v>#DIV/0!</v>
      </c>
      <c r="AR355" s="659"/>
    </row>
    <row r="356" spans="1:44" s="170" customFormat="1" ht="114.75" customHeight="1" thickBot="1">
      <c r="A356" s="715"/>
      <c r="B356" s="584"/>
      <c r="C356" s="584"/>
      <c r="D356" s="451" t="s">
        <v>284</v>
      </c>
      <c r="E356" s="233">
        <f t="shared" si="1219"/>
        <v>102586.99999999999</v>
      </c>
      <c r="F356" s="233">
        <f t="shared" si="1220"/>
        <v>0</v>
      </c>
      <c r="G356" s="233">
        <f t="shared" si="1204"/>
        <v>0</v>
      </c>
      <c r="H356" s="233">
        <f>H322+H287</f>
        <v>0</v>
      </c>
      <c r="I356" s="233">
        <f t="shared" si="1213"/>
        <v>0</v>
      </c>
      <c r="J356" s="233" t="e">
        <f t="shared" si="1206"/>
        <v>#DIV/0!</v>
      </c>
      <c r="K356" s="233">
        <f t="shared" si="1213"/>
        <v>0</v>
      </c>
      <c r="L356" s="233">
        <f t="shared" si="1213"/>
        <v>0</v>
      </c>
      <c r="M356" s="233" t="e">
        <f t="shared" si="1207"/>
        <v>#DIV/0!</v>
      </c>
      <c r="N356" s="233">
        <f t="shared" si="1213"/>
        <v>0</v>
      </c>
      <c r="O356" s="233">
        <f t="shared" si="1213"/>
        <v>0</v>
      </c>
      <c r="P356" s="233" t="e">
        <f t="shared" si="1208"/>
        <v>#DIV/0!</v>
      </c>
      <c r="Q356" s="233">
        <f t="shared" si="1213"/>
        <v>0</v>
      </c>
      <c r="R356" s="233">
        <f t="shared" si="1213"/>
        <v>0</v>
      </c>
      <c r="S356" s="233" t="e">
        <f t="shared" si="1209"/>
        <v>#DIV/0!</v>
      </c>
      <c r="T356" s="233">
        <f t="shared" si="1213"/>
        <v>0</v>
      </c>
      <c r="U356" s="233">
        <f t="shared" si="1213"/>
        <v>0</v>
      </c>
      <c r="V356" s="233" t="e">
        <f t="shared" si="1210"/>
        <v>#DIV/0!</v>
      </c>
      <c r="W356" s="233">
        <f t="shared" si="1213"/>
        <v>0</v>
      </c>
      <c r="X356" s="233">
        <f t="shared" si="1213"/>
        <v>0</v>
      </c>
      <c r="Y356" s="233" t="e">
        <f t="shared" si="1211"/>
        <v>#DIV/0!</v>
      </c>
      <c r="Z356" s="233">
        <f t="shared" si="1213"/>
        <v>55166.299999999996</v>
      </c>
      <c r="AA356" s="233">
        <f t="shared" si="1213"/>
        <v>0</v>
      </c>
      <c r="AB356" s="233">
        <f t="shared" si="1212"/>
        <v>0</v>
      </c>
      <c r="AC356" s="233">
        <f t="shared" si="1213"/>
        <v>10278.275</v>
      </c>
      <c r="AD356" s="233">
        <f t="shared" si="1213"/>
        <v>0</v>
      </c>
      <c r="AE356" s="449">
        <f t="shared" si="1214"/>
        <v>0</v>
      </c>
      <c r="AF356" s="233">
        <f t="shared" si="1213"/>
        <v>3681.5250000000001</v>
      </c>
      <c r="AG356" s="233">
        <f t="shared" si="1213"/>
        <v>0</v>
      </c>
      <c r="AH356" s="449">
        <f t="shared" si="1215"/>
        <v>0</v>
      </c>
      <c r="AI356" s="233">
        <f t="shared" si="1213"/>
        <v>29779.375</v>
      </c>
      <c r="AJ356" s="233">
        <f t="shared" si="1213"/>
        <v>0</v>
      </c>
      <c r="AK356" s="449">
        <f t="shared" si="1216"/>
        <v>0</v>
      </c>
      <c r="AL356" s="233">
        <f t="shared" si="1213"/>
        <v>3681.5250000000001</v>
      </c>
      <c r="AM356" s="233">
        <f t="shared" si="1213"/>
        <v>0</v>
      </c>
      <c r="AN356" s="449">
        <f t="shared" si="1217"/>
        <v>0</v>
      </c>
      <c r="AO356" s="233">
        <f t="shared" si="1213"/>
        <v>0</v>
      </c>
      <c r="AP356" s="233">
        <f t="shared" si="1213"/>
        <v>0</v>
      </c>
      <c r="AQ356" s="449" t="e">
        <f t="shared" si="1218"/>
        <v>#DIV/0!</v>
      </c>
      <c r="AR356" s="659"/>
    </row>
    <row r="357" spans="1:44" s="170" customFormat="1" ht="114.75" customHeight="1">
      <c r="A357" s="715"/>
      <c r="B357" s="584"/>
      <c r="C357" s="584"/>
      <c r="D357" s="451" t="s">
        <v>292</v>
      </c>
      <c r="E357" s="225">
        <f t="shared" si="1219"/>
        <v>0</v>
      </c>
      <c r="F357" s="225">
        <f t="shared" si="1220"/>
        <v>0</v>
      </c>
      <c r="G357" s="233" t="e">
        <f t="shared" si="1204"/>
        <v>#DIV/0!</v>
      </c>
      <c r="H357" s="233">
        <f t="shared" si="1221"/>
        <v>0</v>
      </c>
      <c r="I357" s="233">
        <f t="shared" si="1213"/>
        <v>0</v>
      </c>
      <c r="J357" s="233" t="e">
        <f t="shared" si="1206"/>
        <v>#DIV/0!</v>
      </c>
      <c r="K357" s="233">
        <f t="shared" si="1213"/>
        <v>0</v>
      </c>
      <c r="L357" s="233">
        <f t="shared" si="1213"/>
        <v>0</v>
      </c>
      <c r="M357" s="233" t="e">
        <f t="shared" si="1207"/>
        <v>#DIV/0!</v>
      </c>
      <c r="N357" s="233">
        <f t="shared" si="1213"/>
        <v>0</v>
      </c>
      <c r="O357" s="233">
        <f t="shared" si="1213"/>
        <v>0</v>
      </c>
      <c r="P357" s="233" t="e">
        <f t="shared" si="1208"/>
        <v>#DIV/0!</v>
      </c>
      <c r="Q357" s="233">
        <f t="shared" si="1213"/>
        <v>0</v>
      </c>
      <c r="R357" s="233">
        <f t="shared" si="1213"/>
        <v>0</v>
      </c>
      <c r="S357" s="233" t="e">
        <f t="shared" si="1209"/>
        <v>#DIV/0!</v>
      </c>
      <c r="T357" s="233">
        <f t="shared" si="1213"/>
        <v>0</v>
      </c>
      <c r="U357" s="233">
        <f t="shared" si="1213"/>
        <v>0</v>
      </c>
      <c r="V357" s="233" t="e">
        <f t="shared" si="1210"/>
        <v>#DIV/0!</v>
      </c>
      <c r="W357" s="233">
        <f t="shared" si="1213"/>
        <v>0</v>
      </c>
      <c r="X357" s="233">
        <f t="shared" si="1213"/>
        <v>0</v>
      </c>
      <c r="Y357" s="233" t="e">
        <f t="shared" si="1211"/>
        <v>#DIV/0!</v>
      </c>
      <c r="Z357" s="233">
        <f t="shared" si="1213"/>
        <v>0</v>
      </c>
      <c r="AA357" s="233">
        <f t="shared" si="1213"/>
        <v>0</v>
      </c>
      <c r="AB357" s="233" t="e">
        <f t="shared" si="1212"/>
        <v>#DIV/0!</v>
      </c>
      <c r="AC357" s="233">
        <f t="shared" si="1213"/>
        <v>0</v>
      </c>
      <c r="AD357" s="233">
        <f t="shared" si="1213"/>
        <v>0</v>
      </c>
      <c r="AE357" s="449" t="e">
        <f t="shared" si="1214"/>
        <v>#DIV/0!</v>
      </c>
      <c r="AF357" s="233">
        <f t="shared" si="1213"/>
        <v>0</v>
      </c>
      <c r="AG357" s="233">
        <f t="shared" si="1213"/>
        <v>0</v>
      </c>
      <c r="AH357" s="449" t="e">
        <f t="shared" si="1215"/>
        <v>#DIV/0!</v>
      </c>
      <c r="AI357" s="233">
        <f t="shared" si="1213"/>
        <v>0</v>
      </c>
      <c r="AJ357" s="233">
        <f t="shared" si="1213"/>
        <v>0</v>
      </c>
      <c r="AK357" s="449" t="e">
        <f t="shared" si="1216"/>
        <v>#DIV/0!</v>
      </c>
      <c r="AL357" s="233">
        <f t="shared" si="1213"/>
        <v>0</v>
      </c>
      <c r="AM357" s="233">
        <f t="shared" si="1213"/>
        <v>0</v>
      </c>
      <c r="AN357" s="449" t="e">
        <f t="shared" si="1217"/>
        <v>#DIV/0!</v>
      </c>
      <c r="AO357" s="233">
        <f t="shared" si="1213"/>
        <v>0</v>
      </c>
      <c r="AP357" s="233">
        <f t="shared" si="1213"/>
        <v>0</v>
      </c>
      <c r="AQ357" s="449" t="e">
        <f t="shared" si="1218"/>
        <v>#DIV/0!</v>
      </c>
      <c r="AR357" s="659"/>
    </row>
    <row r="358" spans="1:44" s="170" customFormat="1" ht="114.75" customHeight="1">
      <c r="A358" s="715"/>
      <c r="B358" s="584"/>
      <c r="C358" s="584"/>
      <c r="D358" s="451" t="s">
        <v>285</v>
      </c>
      <c r="E358" s="233">
        <f t="shared" si="1219"/>
        <v>0</v>
      </c>
      <c r="F358" s="233">
        <f t="shared" si="1220"/>
        <v>0</v>
      </c>
      <c r="G358" s="233" t="e">
        <f t="shared" si="1204"/>
        <v>#DIV/0!</v>
      </c>
      <c r="H358" s="233">
        <f t="shared" si="1221"/>
        <v>0</v>
      </c>
      <c r="I358" s="233">
        <f t="shared" si="1213"/>
        <v>0</v>
      </c>
      <c r="J358" s="233" t="e">
        <f t="shared" si="1206"/>
        <v>#DIV/0!</v>
      </c>
      <c r="K358" s="233">
        <f t="shared" si="1213"/>
        <v>0</v>
      </c>
      <c r="L358" s="233">
        <f t="shared" si="1213"/>
        <v>0</v>
      </c>
      <c r="M358" s="233" t="e">
        <f t="shared" si="1207"/>
        <v>#DIV/0!</v>
      </c>
      <c r="N358" s="233">
        <f t="shared" si="1213"/>
        <v>0</v>
      </c>
      <c r="O358" s="233">
        <f t="shared" si="1213"/>
        <v>0</v>
      </c>
      <c r="P358" s="233" t="e">
        <f t="shared" si="1208"/>
        <v>#DIV/0!</v>
      </c>
      <c r="Q358" s="233">
        <f t="shared" si="1213"/>
        <v>0</v>
      </c>
      <c r="R358" s="233">
        <f t="shared" si="1213"/>
        <v>0</v>
      </c>
      <c r="S358" s="233" t="e">
        <f t="shared" si="1209"/>
        <v>#DIV/0!</v>
      </c>
      <c r="T358" s="233">
        <f t="shared" si="1213"/>
        <v>0</v>
      </c>
      <c r="U358" s="233">
        <f t="shared" si="1213"/>
        <v>0</v>
      </c>
      <c r="V358" s="233" t="e">
        <f t="shared" si="1210"/>
        <v>#DIV/0!</v>
      </c>
      <c r="W358" s="233">
        <f t="shared" si="1213"/>
        <v>0</v>
      </c>
      <c r="X358" s="233">
        <f t="shared" si="1213"/>
        <v>0</v>
      </c>
      <c r="Y358" s="233" t="e">
        <f t="shared" si="1211"/>
        <v>#DIV/0!</v>
      </c>
      <c r="Z358" s="233">
        <f t="shared" si="1213"/>
        <v>0</v>
      </c>
      <c r="AA358" s="233">
        <f t="shared" si="1213"/>
        <v>0</v>
      </c>
      <c r="AB358" s="233" t="e">
        <f t="shared" si="1212"/>
        <v>#DIV/0!</v>
      </c>
      <c r="AC358" s="233">
        <f t="shared" si="1213"/>
        <v>0</v>
      </c>
      <c r="AD358" s="233">
        <f t="shared" si="1213"/>
        <v>0</v>
      </c>
      <c r="AE358" s="449" t="e">
        <f t="shared" si="1214"/>
        <v>#DIV/0!</v>
      </c>
      <c r="AF358" s="233">
        <f t="shared" si="1213"/>
        <v>0</v>
      </c>
      <c r="AG358" s="233">
        <f t="shared" si="1213"/>
        <v>0</v>
      </c>
      <c r="AH358" s="449" t="e">
        <f t="shared" si="1215"/>
        <v>#DIV/0!</v>
      </c>
      <c r="AI358" s="233">
        <f t="shared" si="1213"/>
        <v>0</v>
      </c>
      <c r="AJ358" s="233">
        <f t="shared" si="1213"/>
        <v>0</v>
      </c>
      <c r="AK358" s="449" t="e">
        <f t="shared" si="1216"/>
        <v>#DIV/0!</v>
      </c>
      <c r="AL358" s="233">
        <f t="shared" si="1213"/>
        <v>0</v>
      </c>
      <c r="AM358" s="233">
        <f t="shared" si="1213"/>
        <v>0</v>
      </c>
      <c r="AN358" s="449" t="e">
        <f t="shared" si="1217"/>
        <v>#DIV/0!</v>
      </c>
      <c r="AO358" s="233">
        <f t="shared" si="1213"/>
        <v>0</v>
      </c>
      <c r="AP358" s="233">
        <f t="shared" si="1213"/>
        <v>0</v>
      </c>
      <c r="AQ358" s="449" t="e">
        <f t="shared" si="1218"/>
        <v>#DIV/0!</v>
      </c>
      <c r="AR358" s="659"/>
    </row>
    <row r="359" spans="1:44" s="170" customFormat="1" ht="114.75" customHeight="1" thickBot="1">
      <c r="A359" s="715"/>
      <c r="B359" s="584"/>
      <c r="C359" s="584"/>
      <c r="D359" s="453" t="s">
        <v>43</v>
      </c>
      <c r="E359" s="233">
        <f t="shared" si="1219"/>
        <v>0</v>
      </c>
      <c r="F359" s="233">
        <f t="shared" si="1220"/>
        <v>0</v>
      </c>
      <c r="G359" s="468" t="e">
        <f t="shared" si="1204"/>
        <v>#DIV/0!</v>
      </c>
      <c r="H359" s="233">
        <f t="shared" si="1221"/>
        <v>0</v>
      </c>
      <c r="I359" s="233">
        <f t="shared" si="1213"/>
        <v>0</v>
      </c>
      <c r="J359" s="468" t="e">
        <f t="shared" si="1206"/>
        <v>#DIV/0!</v>
      </c>
      <c r="K359" s="233">
        <f t="shared" si="1213"/>
        <v>0</v>
      </c>
      <c r="L359" s="233">
        <f t="shared" si="1213"/>
        <v>0</v>
      </c>
      <c r="M359" s="468" t="e">
        <f t="shared" si="1207"/>
        <v>#DIV/0!</v>
      </c>
      <c r="N359" s="233">
        <f t="shared" si="1213"/>
        <v>0</v>
      </c>
      <c r="O359" s="233">
        <f t="shared" si="1213"/>
        <v>0</v>
      </c>
      <c r="P359" s="468" t="e">
        <f t="shared" si="1208"/>
        <v>#DIV/0!</v>
      </c>
      <c r="Q359" s="233">
        <f t="shared" si="1213"/>
        <v>0</v>
      </c>
      <c r="R359" s="233">
        <f t="shared" si="1213"/>
        <v>0</v>
      </c>
      <c r="S359" s="468" t="e">
        <f t="shared" si="1209"/>
        <v>#DIV/0!</v>
      </c>
      <c r="T359" s="233">
        <f t="shared" si="1213"/>
        <v>0</v>
      </c>
      <c r="U359" s="233">
        <f t="shared" si="1213"/>
        <v>0</v>
      </c>
      <c r="V359" s="468" t="e">
        <f t="shared" si="1210"/>
        <v>#DIV/0!</v>
      </c>
      <c r="W359" s="233">
        <f t="shared" si="1213"/>
        <v>0</v>
      </c>
      <c r="X359" s="233">
        <f t="shared" si="1213"/>
        <v>0</v>
      </c>
      <c r="Y359" s="468" t="e">
        <f t="shared" si="1211"/>
        <v>#DIV/0!</v>
      </c>
      <c r="Z359" s="233">
        <f t="shared" si="1213"/>
        <v>0</v>
      </c>
      <c r="AA359" s="233">
        <f t="shared" si="1213"/>
        <v>0</v>
      </c>
      <c r="AB359" s="468" t="e">
        <f t="shared" si="1212"/>
        <v>#DIV/0!</v>
      </c>
      <c r="AC359" s="233">
        <f t="shared" si="1213"/>
        <v>0</v>
      </c>
      <c r="AD359" s="233">
        <f t="shared" si="1213"/>
        <v>0</v>
      </c>
      <c r="AE359" s="449" t="e">
        <f t="shared" si="1214"/>
        <v>#DIV/0!</v>
      </c>
      <c r="AF359" s="233">
        <f t="shared" si="1213"/>
        <v>0</v>
      </c>
      <c r="AG359" s="233">
        <f t="shared" si="1213"/>
        <v>0</v>
      </c>
      <c r="AH359" s="449" t="e">
        <f t="shared" si="1215"/>
        <v>#DIV/0!</v>
      </c>
      <c r="AI359" s="233">
        <f t="shared" si="1213"/>
        <v>0</v>
      </c>
      <c r="AJ359" s="233">
        <f t="shared" si="1213"/>
        <v>0</v>
      </c>
      <c r="AK359" s="449" t="e">
        <f t="shared" si="1216"/>
        <v>#DIV/0!</v>
      </c>
      <c r="AL359" s="233">
        <f t="shared" si="1213"/>
        <v>0</v>
      </c>
      <c r="AM359" s="233">
        <f t="shared" si="1213"/>
        <v>0</v>
      </c>
      <c r="AN359" s="449" t="e">
        <f t="shared" si="1217"/>
        <v>#DIV/0!</v>
      </c>
      <c r="AO359" s="233">
        <f t="shared" si="1213"/>
        <v>0</v>
      </c>
      <c r="AP359" s="233">
        <f t="shared" si="1213"/>
        <v>0</v>
      </c>
      <c r="AQ359" s="449" t="e">
        <f t="shared" si="1218"/>
        <v>#DIV/0!</v>
      </c>
      <c r="AR359" s="659"/>
    </row>
    <row r="360" spans="1:44" s="170" customFormat="1" ht="114.75" customHeight="1">
      <c r="A360" s="713" t="s">
        <v>278</v>
      </c>
      <c r="B360" s="713"/>
      <c r="C360" s="713"/>
      <c r="D360" s="713"/>
      <c r="E360" s="713"/>
      <c r="F360" s="713"/>
      <c r="G360" s="713"/>
      <c r="H360" s="713"/>
      <c r="I360" s="713"/>
      <c r="J360" s="713"/>
      <c r="K360" s="713"/>
      <c r="L360" s="713"/>
      <c r="M360" s="713"/>
      <c r="N360" s="713"/>
      <c r="O360" s="713"/>
      <c r="P360" s="713"/>
      <c r="Q360" s="713"/>
      <c r="R360" s="713"/>
      <c r="S360" s="713"/>
      <c r="T360" s="713"/>
      <c r="U360" s="713"/>
      <c r="V360" s="713"/>
      <c r="W360" s="713"/>
      <c r="X360" s="713"/>
      <c r="Y360" s="713"/>
      <c r="Z360" s="713"/>
      <c r="AA360" s="713"/>
      <c r="AB360" s="713"/>
      <c r="AC360" s="713"/>
      <c r="AD360" s="713"/>
      <c r="AE360" s="713"/>
      <c r="AF360" s="713"/>
      <c r="AG360" s="713"/>
      <c r="AH360" s="713"/>
      <c r="AI360" s="713"/>
      <c r="AJ360" s="713"/>
      <c r="AK360" s="713"/>
      <c r="AL360" s="713"/>
      <c r="AM360" s="713"/>
      <c r="AN360" s="713"/>
      <c r="AO360" s="713"/>
      <c r="AP360" s="713"/>
      <c r="AQ360" s="713"/>
      <c r="AR360" s="713"/>
    </row>
    <row r="361" spans="1:44" s="170" customFormat="1" ht="114.75" customHeight="1" thickBot="1">
      <c r="A361" s="603" t="s">
        <v>279</v>
      </c>
      <c r="B361" s="603"/>
      <c r="C361" s="603"/>
      <c r="D361" s="603"/>
      <c r="E361" s="603"/>
      <c r="F361" s="603"/>
      <c r="G361" s="603"/>
      <c r="H361" s="603"/>
      <c r="I361" s="603"/>
      <c r="J361" s="603"/>
      <c r="K361" s="603"/>
      <c r="L361" s="603"/>
      <c r="M361" s="603"/>
      <c r="N361" s="603"/>
      <c r="O361" s="603"/>
      <c r="P361" s="603"/>
      <c r="Q361" s="603"/>
      <c r="R361" s="603"/>
      <c r="S361" s="603"/>
      <c r="T361" s="603"/>
      <c r="U361" s="603"/>
      <c r="V361" s="603"/>
      <c r="W361" s="603"/>
      <c r="X361" s="603"/>
      <c r="Y361" s="603"/>
      <c r="Z361" s="603"/>
      <c r="AA361" s="603"/>
      <c r="AB361" s="603"/>
      <c r="AC361" s="603"/>
      <c r="AD361" s="603"/>
      <c r="AE361" s="603"/>
      <c r="AF361" s="603"/>
      <c r="AG361" s="603"/>
      <c r="AH361" s="603"/>
      <c r="AI361" s="603"/>
      <c r="AJ361" s="603"/>
      <c r="AK361" s="603"/>
      <c r="AL361" s="603"/>
      <c r="AM361" s="603"/>
      <c r="AN361" s="603"/>
      <c r="AO361" s="603"/>
      <c r="AP361" s="603"/>
      <c r="AQ361" s="603"/>
      <c r="AR361" s="603"/>
    </row>
    <row r="362" spans="1:44" s="170" customFormat="1" ht="114.75" customHeight="1" thickBot="1">
      <c r="A362" s="604" t="s">
        <v>418</v>
      </c>
      <c r="B362" s="583"/>
      <c r="C362" s="605"/>
      <c r="D362" s="350" t="s">
        <v>41</v>
      </c>
      <c r="E362" s="351">
        <f>E363+E364+E365</f>
        <v>800577.10000000009</v>
      </c>
      <c r="F362" s="351">
        <f>F363+F364+F365</f>
        <v>314917.40000000002</v>
      </c>
      <c r="G362" s="353">
        <f>F362/E362</f>
        <v>0.39336298777469403</v>
      </c>
      <c r="H362" s="352">
        <f>H363+H364+H365</f>
        <v>25480.5</v>
      </c>
      <c r="I362" s="352">
        <f>I363+I364+I365</f>
        <v>25480.5</v>
      </c>
      <c r="J362" s="383">
        <f>I362/H362</f>
        <v>1</v>
      </c>
      <c r="K362" s="352">
        <f t="shared" ref="K362" si="1222">K363+K364+K365</f>
        <v>31803.5</v>
      </c>
      <c r="L362" s="352">
        <f t="shared" ref="L362" si="1223">L363+L364+L365</f>
        <v>31803.5</v>
      </c>
      <c r="M362" s="353">
        <f>L362/K362</f>
        <v>1</v>
      </c>
      <c r="N362" s="352">
        <f t="shared" ref="N362" si="1224">N363+N364+N365</f>
        <v>124525.3</v>
      </c>
      <c r="O362" s="352">
        <f t="shared" ref="O362" si="1225">O363+O364+O365</f>
        <v>124525.2</v>
      </c>
      <c r="P362" s="353">
        <f>O362/N362</f>
        <v>0.99999919695033856</v>
      </c>
      <c r="Q362" s="352">
        <f t="shared" ref="Q362" si="1226">Q363+Q364+Q365</f>
        <v>31979.299999999996</v>
      </c>
      <c r="R362" s="352">
        <f t="shared" ref="R362" si="1227">R363+R364+R365</f>
        <v>31979.299999999996</v>
      </c>
      <c r="S362" s="353">
        <f>R362/Q362</f>
        <v>1</v>
      </c>
      <c r="T362" s="352">
        <f t="shared" ref="T362" si="1228">T363+T364+T365</f>
        <v>28872.6</v>
      </c>
      <c r="U362" s="352">
        <f t="shared" ref="U362" si="1229">U363+U364+U365</f>
        <v>28872.6</v>
      </c>
      <c r="V362" s="353">
        <f>U362/T362</f>
        <v>1</v>
      </c>
      <c r="W362" s="352">
        <f t="shared" ref="W362" si="1230">W363+W364+W365</f>
        <v>71483.5</v>
      </c>
      <c r="X362" s="352">
        <f t="shared" ref="X362" si="1231">X363+X364+X365</f>
        <v>72256.3</v>
      </c>
      <c r="Y362" s="353">
        <f>X362/W362</f>
        <v>1.0108108864283367</v>
      </c>
      <c r="Z362" s="352">
        <f t="shared" ref="Z362" si="1232">Z363+Z364+Z365</f>
        <v>177119.00000000003</v>
      </c>
      <c r="AA362" s="352">
        <f t="shared" ref="AA362" si="1233">AA363+AA364+AA365</f>
        <v>0</v>
      </c>
      <c r="AB362" s="353">
        <f>AA362/Z362</f>
        <v>0</v>
      </c>
      <c r="AC362" s="352">
        <f t="shared" ref="AC362" si="1234">AC363+AC364+AC365</f>
        <v>65135.875</v>
      </c>
      <c r="AD362" s="352">
        <f t="shared" ref="AD362" si="1235">AD363+AD364+AD365</f>
        <v>0</v>
      </c>
      <c r="AE362" s="353">
        <f>AD362/AC362</f>
        <v>0</v>
      </c>
      <c r="AF362" s="352">
        <f t="shared" ref="AF362" si="1236">AF363+AF364+AF365</f>
        <v>57582.925000000003</v>
      </c>
      <c r="AG362" s="352">
        <f t="shared" ref="AG362" si="1237">AG363+AG364+AG365</f>
        <v>0</v>
      </c>
      <c r="AH362" s="353">
        <f>AG362/AF362</f>
        <v>0</v>
      </c>
      <c r="AI362" s="352">
        <f>AI364+AI365+AI366+AI367+AI368</f>
        <v>80809.375</v>
      </c>
      <c r="AJ362" s="354">
        <f>AJ364+AJ365</f>
        <v>0</v>
      </c>
      <c r="AK362" s="353">
        <f>AJ362/AI362</f>
        <v>0</v>
      </c>
      <c r="AL362" s="352">
        <f>AL364+AL365+AL366+AL367+AL368</f>
        <v>54711.525000000001</v>
      </c>
      <c r="AM362" s="352">
        <f>AM364+AM365+AM366+AM367+AM368</f>
        <v>0</v>
      </c>
      <c r="AN362" s="353">
        <f>AM362/AL362</f>
        <v>0</v>
      </c>
      <c r="AO362" s="352">
        <f>AO364+AO365+AO366+AO367+AO368</f>
        <v>51073.7</v>
      </c>
      <c r="AP362" s="352">
        <f>AP364+AP365+AP366+AP367+AP368</f>
        <v>0</v>
      </c>
      <c r="AQ362" s="353">
        <f>AP362/AO362</f>
        <v>0</v>
      </c>
      <c r="AR362" s="474" t="s">
        <v>453</v>
      </c>
    </row>
    <row r="363" spans="1:44" s="170" customFormat="1" ht="114.75" customHeight="1">
      <c r="A363" s="606"/>
      <c r="B363" s="584"/>
      <c r="C363" s="584"/>
      <c r="D363" s="349" t="s">
        <v>37</v>
      </c>
      <c r="E363" s="447">
        <f t="shared" ref="E363:F368" si="1238">H363+K363+N363+Q363+T363+W363+Z363+AC363+AF363+AI363+AL363+AO363</f>
        <v>3888</v>
      </c>
      <c r="F363" s="447">
        <f t="shared" si="1238"/>
        <v>3304.8</v>
      </c>
      <c r="G363" s="446">
        <f t="shared" ref="G363:G366" si="1239">F363/E363</f>
        <v>0.85000000000000009</v>
      </c>
      <c r="H363" s="475">
        <f t="shared" ref="H363:I368" si="1240">H8-H370-H377</f>
        <v>0</v>
      </c>
      <c r="I363" s="475">
        <f t="shared" si="1240"/>
        <v>0</v>
      </c>
      <c r="J363" s="446" t="e">
        <f t="shared" ref="J363:J366" si="1241">I363/H363</f>
        <v>#DIV/0!</v>
      </c>
      <c r="K363" s="475">
        <f t="shared" ref="K363:L365" si="1242">K8-K370-K377</f>
        <v>3304.8</v>
      </c>
      <c r="L363" s="475">
        <f t="shared" si="1242"/>
        <v>3304.8</v>
      </c>
      <c r="M363" s="446">
        <f t="shared" ref="M363:M366" si="1243">L363/K363</f>
        <v>1</v>
      </c>
      <c r="N363" s="475">
        <f t="shared" ref="N363:O365" si="1244">N8-N370-N377</f>
        <v>0</v>
      </c>
      <c r="O363" s="475">
        <f t="shared" si="1244"/>
        <v>0</v>
      </c>
      <c r="P363" s="446" t="e">
        <f t="shared" ref="P363:P366" si="1245">O363/N363</f>
        <v>#DIV/0!</v>
      </c>
      <c r="Q363" s="475">
        <f t="shared" ref="Q363:Q368" si="1246">Q8-Q370-Q377</f>
        <v>0</v>
      </c>
      <c r="R363" s="475"/>
      <c r="S363" s="446" t="e">
        <f t="shared" ref="S363:S366" si="1247">R363/Q363</f>
        <v>#DIV/0!</v>
      </c>
      <c r="T363" s="475">
        <f t="shared" ref="T363:T368" si="1248">T8-T370-T377</f>
        <v>0</v>
      </c>
      <c r="U363" s="475"/>
      <c r="V363" s="446" t="e">
        <f t="shared" ref="V363:V366" si="1249">U363/T363</f>
        <v>#DIV/0!</v>
      </c>
      <c r="W363" s="475">
        <f t="shared" ref="W363:X368" si="1250">W8-W370-W377</f>
        <v>0</v>
      </c>
      <c r="X363" s="475"/>
      <c r="Y363" s="446" t="e">
        <f t="shared" ref="Y363:Y366" si="1251">X363/W363</f>
        <v>#DIV/0!</v>
      </c>
      <c r="Z363" s="475">
        <f t="shared" ref="Z363:Z368" si="1252">Z8-Z370-Z377</f>
        <v>583.20000000000005</v>
      </c>
      <c r="AA363" s="476"/>
      <c r="AB363" s="446">
        <f t="shared" ref="AB363:AB366" si="1253">AA363/Z363</f>
        <v>0</v>
      </c>
      <c r="AC363" s="475">
        <f t="shared" ref="AC363:AC368" si="1254">AC8-AC370-AC377</f>
        <v>0</v>
      </c>
      <c r="AD363" s="476"/>
      <c r="AE363" s="446" t="e">
        <f t="shared" ref="AE363:AE366" si="1255">AD363/AC363</f>
        <v>#DIV/0!</v>
      </c>
      <c r="AF363" s="475">
        <f t="shared" ref="AF363:AF368" si="1256">AF8-AF370-AF377</f>
        <v>0</v>
      </c>
      <c r="AG363" s="476"/>
      <c r="AH363" s="446" t="e">
        <f t="shared" ref="AH363:AH366" si="1257">AG363/AF363</f>
        <v>#DIV/0!</v>
      </c>
      <c r="AI363" s="475">
        <f t="shared" ref="AI363:AI368" si="1258">AI8-AI370-AI377</f>
        <v>0</v>
      </c>
      <c r="AJ363" s="477">
        <v>0</v>
      </c>
      <c r="AK363" s="446" t="e">
        <f t="shared" ref="AK363:AK366" si="1259">AJ363/AI363</f>
        <v>#DIV/0!</v>
      </c>
      <c r="AL363" s="475">
        <f t="shared" ref="AL363:AL368" si="1260">AL8-AL370-AL377</f>
        <v>0</v>
      </c>
      <c r="AM363" s="476"/>
      <c r="AN363" s="446" t="e">
        <f t="shared" ref="AN363:AN366" si="1261">AM363/AL363</f>
        <v>#DIV/0!</v>
      </c>
      <c r="AO363" s="475">
        <f t="shared" ref="AO363:AO368" si="1262">AO8-AO370-AO377</f>
        <v>0</v>
      </c>
      <c r="AP363" s="475"/>
      <c r="AQ363" s="446" t="e">
        <f t="shared" ref="AQ363:AQ366" si="1263">AP363/AO363</f>
        <v>#DIV/0!</v>
      </c>
      <c r="AR363" s="236"/>
    </row>
    <row r="364" spans="1:44" s="170" customFormat="1" ht="114.75" customHeight="1">
      <c r="A364" s="606"/>
      <c r="B364" s="584"/>
      <c r="C364" s="584"/>
      <c r="D364" s="478" t="s">
        <v>2</v>
      </c>
      <c r="E364" s="233">
        <f t="shared" si="1238"/>
        <v>157364.59999999998</v>
      </c>
      <c r="F364" s="233">
        <f t="shared" si="1238"/>
        <v>67621.899999999994</v>
      </c>
      <c r="G364" s="226">
        <f t="shared" si="1239"/>
        <v>0.42971481514902338</v>
      </c>
      <c r="H364" s="475">
        <f t="shared" si="1240"/>
        <v>11076.399999999998</v>
      </c>
      <c r="I364" s="475">
        <f t="shared" si="1240"/>
        <v>11076.4</v>
      </c>
      <c r="J364" s="229">
        <f t="shared" si="1241"/>
        <v>1.0000000000000002</v>
      </c>
      <c r="K364" s="475">
        <f t="shared" si="1242"/>
        <v>8357.4</v>
      </c>
      <c r="L364" s="475">
        <f t="shared" si="1242"/>
        <v>8357.4</v>
      </c>
      <c r="M364" s="229">
        <f t="shared" si="1243"/>
        <v>1</v>
      </c>
      <c r="N364" s="475">
        <f t="shared" si="1244"/>
        <v>7517.1</v>
      </c>
      <c r="O364" s="475">
        <f t="shared" si="1244"/>
        <v>7517</v>
      </c>
      <c r="P364" s="229">
        <f t="shared" si="1245"/>
        <v>0.9999866969975123</v>
      </c>
      <c r="Q364" s="475">
        <f t="shared" si="1246"/>
        <v>18085.599999999999</v>
      </c>
      <c r="R364" s="475">
        <f>R9-R371-R378</f>
        <v>18085.599999999999</v>
      </c>
      <c r="S364" s="226">
        <f t="shared" si="1247"/>
        <v>1</v>
      </c>
      <c r="T364" s="475">
        <f t="shared" si="1248"/>
        <v>11404.4</v>
      </c>
      <c r="U364" s="475">
        <f>U9-U371-U378</f>
        <v>11404.4</v>
      </c>
      <c r="V364" s="226">
        <f t="shared" si="1249"/>
        <v>1</v>
      </c>
      <c r="W364" s="475">
        <f t="shared" si="1250"/>
        <v>11181.1</v>
      </c>
      <c r="X364" s="475">
        <f t="shared" si="1250"/>
        <v>11181.1</v>
      </c>
      <c r="Y364" s="226">
        <f t="shared" si="1251"/>
        <v>1</v>
      </c>
      <c r="Z364" s="475">
        <f t="shared" si="1252"/>
        <v>30085.4</v>
      </c>
      <c r="AA364" s="480"/>
      <c r="AB364" s="226">
        <f t="shared" si="1253"/>
        <v>0</v>
      </c>
      <c r="AC364" s="475">
        <f t="shared" si="1254"/>
        <v>13628</v>
      </c>
      <c r="AD364" s="480"/>
      <c r="AE364" s="226">
        <f t="shared" si="1255"/>
        <v>0</v>
      </c>
      <c r="AF364" s="475">
        <f t="shared" si="1256"/>
        <v>13628</v>
      </c>
      <c r="AG364" s="480"/>
      <c r="AH364" s="226">
        <f t="shared" si="1257"/>
        <v>0</v>
      </c>
      <c r="AI364" s="475">
        <f t="shared" si="1258"/>
        <v>10800.400000000001</v>
      </c>
      <c r="AJ364" s="481">
        <v>0</v>
      </c>
      <c r="AK364" s="226">
        <f t="shared" si="1259"/>
        <v>0</v>
      </c>
      <c r="AL364" s="475">
        <f t="shared" si="1260"/>
        <v>10800.400000000001</v>
      </c>
      <c r="AM364" s="482">
        <v>0</v>
      </c>
      <c r="AN364" s="226">
        <f t="shared" si="1261"/>
        <v>0</v>
      </c>
      <c r="AO364" s="475">
        <f t="shared" si="1262"/>
        <v>10800.400000000001</v>
      </c>
      <c r="AP364" s="479"/>
      <c r="AQ364" s="226">
        <f t="shared" si="1263"/>
        <v>0</v>
      </c>
      <c r="AR364" s="237" t="s">
        <v>454</v>
      </c>
    </row>
    <row r="365" spans="1:44" s="170" customFormat="1" ht="114.75" customHeight="1">
      <c r="A365" s="606"/>
      <c r="B365" s="584"/>
      <c r="C365" s="584"/>
      <c r="D365" s="483" t="s">
        <v>284</v>
      </c>
      <c r="E365" s="233">
        <f t="shared" si="1238"/>
        <v>639324.50000000012</v>
      </c>
      <c r="F365" s="233">
        <f t="shared" si="1238"/>
        <v>243990.7</v>
      </c>
      <c r="G365" s="448">
        <f t="shared" si="1239"/>
        <v>0.38163827602414729</v>
      </c>
      <c r="H365" s="475">
        <f t="shared" si="1240"/>
        <v>14404.1</v>
      </c>
      <c r="I365" s="475">
        <f t="shared" si="1240"/>
        <v>14404.1</v>
      </c>
      <c r="J365" s="445">
        <f t="shared" si="1241"/>
        <v>1</v>
      </c>
      <c r="K365" s="475">
        <f t="shared" si="1242"/>
        <v>20141.3</v>
      </c>
      <c r="L365" s="475">
        <f t="shared" si="1242"/>
        <v>20141.3</v>
      </c>
      <c r="M365" s="445">
        <f t="shared" si="1243"/>
        <v>1</v>
      </c>
      <c r="N365" s="475">
        <f t="shared" si="1244"/>
        <v>117008.2</v>
      </c>
      <c r="O365" s="475">
        <f t="shared" si="1244"/>
        <v>117008.2</v>
      </c>
      <c r="P365" s="445">
        <f t="shared" si="1245"/>
        <v>1</v>
      </c>
      <c r="Q365" s="475">
        <f t="shared" si="1246"/>
        <v>13893.699999999999</v>
      </c>
      <c r="R365" s="475">
        <f>R10-R372-R379</f>
        <v>13893.699999999999</v>
      </c>
      <c r="S365" s="448">
        <f t="shared" si="1247"/>
        <v>1</v>
      </c>
      <c r="T365" s="475">
        <f t="shared" si="1248"/>
        <v>17468.2</v>
      </c>
      <c r="U365" s="475">
        <f>U10-U372-U379</f>
        <v>17468.2</v>
      </c>
      <c r="V365" s="448">
        <f t="shared" si="1249"/>
        <v>1</v>
      </c>
      <c r="W365" s="475">
        <f>W10-W372-W379-400</f>
        <v>60302.399999999994</v>
      </c>
      <c r="X365" s="475">
        <f>X10-X372-X379-400</f>
        <v>61075.199999999997</v>
      </c>
      <c r="Y365" s="448">
        <f t="shared" si="1251"/>
        <v>1.0128154103319271</v>
      </c>
      <c r="Z365" s="475">
        <f t="shared" si="1252"/>
        <v>146450.40000000002</v>
      </c>
      <c r="AA365" s="480"/>
      <c r="AB365" s="448">
        <f t="shared" si="1253"/>
        <v>0</v>
      </c>
      <c r="AC365" s="475">
        <f t="shared" si="1254"/>
        <v>51507.875</v>
      </c>
      <c r="AD365" s="480"/>
      <c r="AE365" s="448">
        <f t="shared" si="1255"/>
        <v>0</v>
      </c>
      <c r="AF365" s="475">
        <f t="shared" si="1256"/>
        <v>43954.925000000003</v>
      </c>
      <c r="AG365" s="480"/>
      <c r="AH365" s="448">
        <f t="shared" si="1257"/>
        <v>0</v>
      </c>
      <c r="AI365" s="475">
        <f t="shared" si="1258"/>
        <v>70008.975000000006</v>
      </c>
      <c r="AJ365" s="484">
        <v>0</v>
      </c>
      <c r="AK365" s="448">
        <f t="shared" si="1259"/>
        <v>0</v>
      </c>
      <c r="AL365" s="475">
        <f t="shared" si="1260"/>
        <v>43911.125</v>
      </c>
      <c r="AM365" s="485">
        <v>0</v>
      </c>
      <c r="AN365" s="448">
        <f t="shared" si="1261"/>
        <v>0</v>
      </c>
      <c r="AO365" s="475">
        <f t="shared" si="1262"/>
        <v>40273.299999999996</v>
      </c>
      <c r="AP365" s="486">
        <f>AP356</f>
        <v>0</v>
      </c>
      <c r="AQ365" s="448">
        <f t="shared" si="1263"/>
        <v>0</v>
      </c>
      <c r="AR365" s="487" t="s">
        <v>452</v>
      </c>
    </row>
    <row r="366" spans="1:44" s="170" customFormat="1" ht="114.75" customHeight="1">
      <c r="A366" s="606"/>
      <c r="B366" s="584"/>
      <c r="C366" s="584"/>
      <c r="D366" s="478" t="s">
        <v>292</v>
      </c>
      <c r="E366" s="233">
        <f t="shared" si="1238"/>
        <v>0</v>
      </c>
      <c r="F366" s="233">
        <f t="shared" si="1238"/>
        <v>0</v>
      </c>
      <c r="G366" s="229" t="e">
        <f t="shared" si="1239"/>
        <v>#DIV/0!</v>
      </c>
      <c r="H366" s="475">
        <f t="shared" si="1240"/>
        <v>0</v>
      </c>
      <c r="I366" s="475">
        <f t="shared" si="1240"/>
        <v>0</v>
      </c>
      <c r="J366" s="229" t="e">
        <f t="shared" si="1241"/>
        <v>#DIV/0!</v>
      </c>
      <c r="K366" s="475">
        <f>K11-K373-K380</f>
        <v>0</v>
      </c>
      <c r="L366" s="233"/>
      <c r="M366" s="229" t="e">
        <f t="shared" si="1243"/>
        <v>#DIV/0!</v>
      </c>
      <c r="N366" s="475">
        <f>N11-N373-N380</f>
        <v>0</v>
      </c>
      <c r="O366" s="233"/>
      <c r="P366" s="229" t="e">
        <f t="shared" si="1245"/>
        <v>#DIV/0!</v>
      </c>
      <c r="Q366" s="475">
        <f t="shared" si="1246"/>
        <v>0</v>
      </c>
      <c r="R366" s="233"/>
      <c r="S366" s="229" t="e">
        <f t="shared" si="1247"/>
        <v>#DIV/0!</v>
      </c>
      <c r="T366" s="475">
        <f t="shared" si="1248"/>
        <v>0</v>
      </c>
      <c r="U366" s="233"/>
      <c r="V366" s="229" t="e">
        <f t="shared" si="1249"/>
        <v>#DIV/0!</v>
      </c>
      <c r="W366" s="475">
        <f t="shared" si="1250"/>
        <v>0</v>
      </c>
      <c r="X366" s="233"/>
      <c r="Y366" s="229" t="e">
        <f t="shared" si="1251"/>
        <v>#DIV/0!</v>
      </c>
      <c r="Z366" s="475">
        <f t="shared" si="1252"/>
        <v>0</v>
      </c>
      <c r="AA366" s="235"/>
      <c r="AB366" s="229" t="e">
        <f t="shared" si="1253"/>
        <v>#DIV/0!</v>
      </c>
      <c r="AC366" s="475">
        <f t="shared" si="1254"/>
        <v>0</v>
      </c>
      <c r="AD366" s="235"/>
      <c r="AE366" s="229" t="e">
        <f t="shared" si="1255"/>
        <v>#DIV/0!</v>
      </c>
      <c r="AF366" s="475">
        <f t="shared" si="1256"/>
        <v>0</v>
      </c>
      <c r="AG366" s="235"/>
      <c r="AH366" s="229" t="e">
        <f t="shared" si="1257"/>
        <v>#DIV/0!</v>
      </c>
      <c r="AI366" s="475">
        <f t="shared" si="1258"/>
        <v>0</v>
      </c>
      <c r="AJ366" s="488">
        <v>0</v>
      </c>
      <c r="AK366" s="229" t="e">
        <f t="shared" si="1259"/>
        <v>#DIV/0!</v>
      </c>
      <c r="AL366" s="475">
        <f t="shared" si="1260"/>
        <v>0</v>
      </c>
      <c r="AM366" s="235"/>
      <c r="AN366" s="229" t="e">
        <f t="shared" si="1261"/>
        <v>#DIV/0!</v>
      </c>
      <c r="AO366" s="475">
        <f t="shared" si="1262"/>
        <v>0</v>
      </c>
      <c r="AP366" s="235"/>
      <c r="AQ366" s="229" t="e">
        <f t="shared" si="1263"/>
        <v>#DIV/0!</v>
      </c>
      <c r="AR366" s="236"/>
    </row>
    <row r="367" spans="1:44" s="170" customFormat="1" ht="114.75" customHeight="1">
      <c r="A367" s="606"/>
      <c r="B367" s="584"/>
      <c r="C367" s="584"/>
      <c r="D367" s="478" t="s">
        <v>285</v>
      </c>
      <c r="E367" s="233">
        <f t="shared" si="1238"/>
        <v>0</v>
      </c>
      <c r="F367" s="233">
        <f t="shared" si="1238"/>
        <v>0</v>
      </c>
      <c r="G367" s="226"/>
      <c r="H367" s="475">
        <f t="shared" si="1240"/>
        <v>0</v>
      </c>
      <c r="I367" s="475">
        <f t="shared" si="1240"/>
        <v>0</v>
      </c>
      <c r="J367" s="226"/>
      <c r="K367" s="475">
        <f>K12-K374-K381</f>
        <v>0</v>
      </c>
      <c r="L367" s="233"/>
      <c r="M367" s="226"/>
      <c r="N367" s="475">
        <f>N12-N374-N381</f>
        <v>0</v>
      </c>
      <c r="O367" s="233"/>
      <c r="P367" s="226"/>
      <c r="Q367" s="475">
        <f t="shared" si="1246"/>
        <v>0</v>
      </c>
      <c r="R367" s="233"/>
      <c r="S367" s="226"/>
      <c r="T367" s="475">
        <f t="shared" si="1248"/>
        <v>0</v>
      </c>
      <c r="U367" s="233"/>
      <c r="V367" s="226"/>
      <c r="W367" s="475">
        <f t="shared" si="1250"/>
        <v>0</v>
      </c>
      <c r="X367" s="233"/>
      <c r="Y367" s="226"/>
      <c r="Z367" s="475">
        <f t="shared" si="1252"/>
        <v>0</v>
      </c>
      <c r="AA367" s="235"/>
      <c r="AB367" s="226"/>
      <c r="AC367" s="475">
        <f t="shared" si="1254"/>
        <v>0</v>
      </c>
      <c r="AD367" s="235"/>
      <c r="AE367" s="226"/>
      <c r="AF367" s="475">
        <f t="shared" si="1256"/>
        <v>0</v>
      </c>
      <c r="AG367" s="235"/>
      <c r="AH367" s="226"/>
      <c r="AI367" s="475">
        <f t="shared" si="1258"/>
        <v>0</v>
      </c>
      <c r="AJ367" s="488"/>
      <c r="AK367" s="226"/>
      <c r="AL367" s="475">
        <f t="shared" si="1260"/>
        <v>0</v>
      </c>
      <c r="AM367" s="235"/>
      <c r="AN367" s="226"/>
      <c r="AO367" s="475">
        <f t="shared" si="1262"/>
        <v>0</v>
      </c>
      <c r="AP367" s="235"/>
      <c r="AQ367" s="226"/>
      <c r="AR367" s="236"/>
    </row>
    <row r="368" spans="1:44" s="170" customFormat="1" ht="114.75" customHeight="1" thickBot="1">
      <c r="A368" s="607"/>
      <c r="B368" s="585"/>
      <c r="C368" s="585"/>
      <c r="D368" s="489" t="s">
        <v>43</v>
      </c>
      <c r="E368" s="245">
        <f t="shared" si="1238"/>
        <v>0</v>
      </c>
      <c r="F368" s="245">
        <f t="shared" si="1238"/>
        <v>0</v>
      </c>
      <c r="G368" s="296"/>
      <c r="H368" s="475">
        <f t="shared" si="1240"/>
        <v>0</v>
      </c>
      <c r="I368" s="475">
        <f t="shared" si="1240"/>
        <v>0</v>
      </c>
      <c r="J368" s="296"/>
      <c r="K368" s="475">
        <f>K13-K375-K382</f>
        <v>0</v>
      </c>
      <c r="L368" s="245"/>
      <c r="M368" s="296"/>
      <c r="N368" s="475">
        <f>N13-N375-N382</f>
        <v>0</v>
      </c>
      <c r="O368" s="245"/>
      <c r="P368" s="296"/>
      <c r="Q368" s="475">
        <f t="shared" si="1246"/>
        <v>0</v>
      </c>
      <c r="R368" s="245"/>
      <c r="S368" s="296"/>
      <c r="T368" s="475">
        <f t="shared" si="1248"/>
        <v>0</v>
      </c>
      <c r="U368" s="245"/>
      <c r="V368" s="296"/>
      <c r="W368" s="475">
        <f t="shared" si="1250"/>
        <v>0</v>
      </c>
      <c r="X368" s="245"/>
      <c r="Y368" s="296"/>
      <c r="Z368" s="475">
        <f t="shared" si="1252"/>
        <v>0</v>
      </c>
      <c r="AA368" s="271"/>
      <c r="AB368" s="296"/>
      <c r="AC368" s="475">
        <f t="shared" si="1254"/>
        <v>0</v>
      </c>
      <c r="AD368" s="271"/>
      <c r="AE368" s="296"/>
      <c r="AF368" s="475">
        <f t="shared" si="1256"/>
        <v>0</v>
      </c>
      <c r="AG368" s="271"/>
      <c r="AH368" s="296"/>
      <c r="AI368" s="475">
        <f t="shared" si="1258"/>
        <v>0</v>
      </c>
      <c r="AJ368" s="490"/>
      <c r="AK368" s="296"/>
      <c r="AL368" s="475">
        <f t="shared" si="1260"/>
        <v>0</v>
      </c>
      <c r="AM368" s="271"/>
      <c r="AN368" s="296"/>
      <c r="AO368" s="475">
        <f t="shared" si="1262"/>
        <v>0</v>
      </c>
      <c r="AP368" s="245"/>
      <c r="AQ368" s="296"/>
      <c r="AR368" s="299"/>
    </row>
    <row r="369" spans="1:44" s="170" customFormat="1" ht="114.75" customHeight="1" thickBot="1">
      <c r="A369" s="604" t="s">
        <v>419</v>
      </c>
      <c r="B369" s="583"/>
      <c r="C369" s="605"/>
      <c r="D369" s="356" t="s">
        <v>41</v>
      </c>
      <c r="E369" s="352">
        <f>E370+E371+E372</f>
        <v>59485.700000000012</v>
      </c>
      <c r="F369" s="352">
        <f>F370+F371+F372</f>
        <v>13099.4</v>
      </c>
      <c r="G369" s="353">
        <f>F369/E369</f>
        <v>0.22021090783163008</v>
      </c>
      <c r="H369" s="352">
        <f>H370+H371+H372</f>
        <v>0</v>
      </c>
      <c r="I369" s="352">
        <f>I370+I371+I372</f>
        <v>0</v>
      </c>
      <c r="J369" s="353" t="e">
        <f>I369/H369</f>
        <v>#DIV/0!</v>
      </c>
      <c r="K369" s="352">
        <f t="shared" ref="K369:L369" si="1264">K370+K371+K372</f>
        <v>2420.1999999999998</v>
      </c>
      <c r="L369" s="352">
        <f t="shared" si="1264"/>
        <v>2420.1999999999998</v>
      </c>
      <c r="M369" s="383">
        <f>L369/K369</f>
        <v>1</v>
      </c>
      <c r="N369" s="352">
        <f t="shared" ref="N369:O369" si="1265">N370+N371+N372</f>
        <v>3477.3</v>
      </c>
      <c r="O369" s="352">
        <f t="shared" si="1265"/>
        <v>3477.3</v>
      </c>
      <c r="P369" s="383">
        <f>O369/N369</f>
        <v>1</v>
      </c>
      <c r="Q369" s="352">
        <f t="shared" ref="Q369:R369" si="1266">Q370+Q371+Q372</f>
        <v>2338</v>
      </c>
      <c r="R369" s="352">
        <f t="shared" si="1266"/>
        <v>2338</v>
      </c>
      <c r="S369" s="383">
        <f>R369/Q369</f>
        <v>1</v>
      </c>
      <c r="T369" s="352">
        <f t="shared" ref="T369:U369" si="1267">T370+T371+T372</f>
        <v>1613.4</v>
      </c>
      <c r="U369" s="352">
        <f t="shared" si="1267"/>
        <v>1613.4</v>
      </c>
      <c r="V369" s="383">
        <f>U369/T369</f>
        <v>1</v>
      </c>
      <c r="W369" s="352">
        <f t="shared" ref="W369:X369" si="1268">W370+W371+W372</f>
        <v>4023.3</v>
      </c>
      <c r="X369" s="352">
        <f t="shared" si="1268"/>
        <v>3250.5</v>
      </c>
      <c r="Y369" s="383">
        <f>X369/W369</f>
        <v>0.80791887256729544</v>
      </c>
      <c r="Z369" s="352">
        <f t="shared" ref="Z369:AA369" si="1269">Z370+Z371+Z372</f>
        <v>16791.900000000001</v>
      </c>
      <c r="AA369" s="352">
        <f t="shared" si="1269"/>
        <v>0</v>
      </c>
      <c r="AB369" s="353">
        <f>AA369/Z369</f>
        <v>0</v>
      </c>
      <c r="AC369" s="352">
        <f t="shared" ref="AC369:AD369" si="1270">AC370+AC371+AC372</f>
        <v>8516</v>
      </c>
      <c r="AD369" s="352">
        <f t="shared" si="1270"/>
        <v>0</v>
      </c>
      <c r="AE369" s="353">
        <f>AD369/AC369</f>
        <v>0</v>
      </c>
      <c r="AF369" s="352">
        <f t="shared" ref="AF369:AG369" si="1271">AF370+AF371+AF372</f>
        <v>5076.3999999999996</v>
      </c>
      <c r="AG369" s="352">
        <f t="shared" si="1271"/>
        <v>0</v>
      </c>
      <c r="AH369" s="353">
        <f>AG369/AF369</f>
        <v>0</v>
      </c>
      <c r="AI369" s="352">
        <f>AI371+AI372+AI373+AI374+AI375</f>
        <v>5076.3999999999996</v>
      </c>
      <c r="AJ369" s="354">
        <f>AJ371+AJ372</f>
        <v>0</v>
      </c>
      <c r="AK369" s="353">
        <f>AJ369/AI369</f>
        <v>0</v>
      </c>
      <c r="AL369" s="352">
        <f>AL371+AL372+AL373+AL374+AL375</f>
        <v>5076.3999999999996</v>
      </c>
      <c r="AM369" s="352">
        <f>AM371+AM372+AM373+AM374+AM375</f>
        <v>0</v>
      </c>
      <c r="AN369" s="353">
        <f>AM369/AL369</f>
        <v>0</v>
      </c>
      <c r="AO369" s="352">
        <f>AO371+AO372+AO373+AO374+AO375</f>
        <v>5076.3999999999996</v>
      </c>
      <c r="AP369" s="352">
        <f>AP371+AP372+AP373+AP374+AP375</f>
        <v>0</v>
      </c>
      <c r="AQ369" s="353">
        <f>AP369/AO369</f>
        <v>0</v>
      </c>
      <c r="AR369" s="357"/>
    </row>
    <row r="370" spans="1:44" s="170" customFormat="1" ht="114.75" customHeight="1">
      <c r="A370" s="606"/>
      <c r="B370" s="584"/>
      <c r="C370" s="584"/>
      <c r="D370" s="306" t="s">
        <v>37</v>
      </c>
      <c r="E370" s="286">
        <f t="shared" ref="E370:F375" si="1272">H370+K370+N370+Q370+T370+W370+Z370+AC370+AF370+AI370+AL370+AO370</f>
        <v>0</v>
      </c>
      <c r="F370" s="286">
        <f t="shared" si="1272"/>
        <v>0</v>
      </c>
      <c r="G370" s="287" t="e">
        <f t="shared" ref="G370:G372" si="1273">F370/E370</f>
        <v>#DIV/0!</v>
      </c>
      <c r="H370" s="234">
        <f>H62</f>
        <v>0</v>
      </c>
      <c r="I370" s="234">
        <f>I62</f>
        <v>0</v>
      </c>
      <c r="J370" s="287" t="e">
        <f t="shared" ref="J370:J371" si="1274">I370/H370</f>
        <v>#DIV/0!</v>
      </c>
      <c r="K370" s="307"/>
      <c r="L370" s="307"/>
      <c r="M370" s="287" t="e">
        <f t="shared" ref="M370:M371" si="1275">L370/K370</f>
        <v>#DIV/0!</v>
      </c>
      <c r="N370" s="307"/>
      <c r="O370" s="307"/>
      <c r="P370" s="287" t="e">
        <f t="shared" ref="P370:P371" si="1276">O370/N370</f>
        <v>#DIV/0!</v>
      </c>
      <c r="Q370" s="307"/>
      <c r="R370" s="307"/>
      <c r="S370" s="287" t="e">
        <f t="shared" ref="S370:S371" si="1277">R370/Q370</f>
        <v>#DIV/0!</v>
      </c>
      <c r="T370" s="307"/>
      <c r="U370" s="307"/>
      <c r="V370" s="287" t="e">
        <f t="shared" ref="V370:V371" si="1278">U370/T370</f>
        <v>#DIV/0!</v>
      </c>
      <c r="W370" s="307"/>
      <c r="X370" s="307"/>
      <c r="Y370" s="287" t="e">
        <f t="shared" ref="Y370:Y371" si="1279">X370/W370</f>
        <v>#DIV/0!</v>
      </c>
      <c r="Z370" s="307"/>
      <c r="AA370" s="307"/>
      <c r="AB370" s="287" t="e">
        <f t="shared" ref="AB370:AB371" si="1280">AA370/Z370</f>
        <v>#DIV/0!</v>
      </c>
      <c r="AC370" s="307"/>
      <c r="AD370" s="307"/>
      <c r="AE370" s="287" t="e">
        <f t="shared" ref="AE370:AE371" si="1281">AD370/AC370</f>
        <v>#DIV/0!</v>
      </c>
      <c r="AF370" s="307"/>
      <c r="AG370" s="307"/>
      <c r="AH370" s="287" t="e">
        <f t="shared" ref="AH370:AH371" si="1282">AG370/AF370</f>
        <v>#DIV/0!</v>
      </c>
      <c r="AI370" s="307"/>
      <c r="AJ370" s="307"/>
      <c r="AK370" s="287" t="e">
        <f t="shared" ref="AK370:AK371" si="1283">AJ370/AI370</f>
        <v>#DIV/0!</v>
      </c>
      <c r="AL370" s="307"/>
      <c r="AM370" s="307"/>
      <c r="AN370" s="287" t="e">
        <f t="shared" ref="AN370:AN371" si="1284">AM370/AL370</f>
        <v>#DIV/0!</v>
      </c>
      <c r="AO370" s="307"/>
      <c r="AP370" s="307"/>
      <c r="AQ370" s="287" t="e">
        <f t="shared" ref="AQ370:AQ371" si="1285">AP370/AO370</f>
        <v>#DIV/0!</v>
      </c>
      <c r="AR370" s="301"/>
    </row>
    <row r="371" spans="1:44" s="170" customFormat="1" ht="114.75" customHeight="1" thickBot="1">
      <c r="A371" s="606"/>
      <c r="B371" s="584"/>
      <c r="C371" s="584"/>
      <c r="D371" s="257" t="s">
        <v>2</v>
      </c>
      <c r="E371" s="233">
        <f t="shared" si="1272"/>
        <v>0</v>
      </c>
      <c r="F371" s="233">
        <f t="shared" si="1272"/>
        <v>0</v>
      </c>
      <c r="G371" s="226" t="e">
        <f t="shared" si="1273"/>
        <v>#DIV/0!</v>
      </c>
      <c r="H371" s="234">
        <f>H63</f>
        <v>0</v>
      </c>
      <c r="I371" s="234">
        <f>I63</f>
        <v>0</v>
      </c>
      <c r="J371" s="226" t="e">
        <f t="shared" si="1274"/>
        <v>#DIV/0!</v>
      </c>
      <c r="K371" s="234"/>
      <c r="L371" s="234"/>
      <c r="M371" s="226" t="e">
        <f t="shared" si="1275"/>
        <v>#DIV/0!</v>
      </c>
      <c r="N371" s="234"/>
      <c r="O371" s="234"/>
      <c r="P371" s="226" t="e">
        <f t="shared" si="1276"/>
        <v>#DIV/0!</v>
      </c>
      <c r="Q371" s="234"/>
      <c r="R371" s="234"/>
      <c r="S371" s="226" t="e">
        <f t="shared" si="1277"/>
        <v>#DIV/0!</v>
      </c>
      <c r="T371" s="234"/>
      <c r="U371" s="234"/>
      <c r="V371" s="226" t="e">
        <f t="shared" si="1278"/>
        <v>#DIV/0!</v>
      </c>
      <c r="W371" s="234"/>
      <c r="X371" s="234"/>
      <c r="Y371" s="226" t="e">
        <f t="shared" si="1279"/>
        <v>#DIV/0!</v>
      </c>
      <c r="Z371" s="234"/>
      <c r="AA371" s="234"/>
      <c r="AB371" s="226" t="e">
        <f t="shared" si="1280"/>
        <v>#DIV/0!</v>
      </c>
      <c r="AC371" s="234"/>
      <c r="AD371" s="234"/>
      <c r="AE371" s="226" t="e">
        <f t="shared" si="1281"/>
        <v>#DIV/0!</v>
      </c>
      <c r="AF371" s="234"/>
      <c r="AG371" s="234"/>
      <c r="AH371" s="226" t="e">
        <f t="shared" si="1282"/>
        <v>#DIV/0!</v>
      </c>
      <c r="AI371" s="234">
        <v>0</v>
      </c>
      <c r="AJ371" s="234">
        <v>0</v>
      </c>
      <c r="AK371" s="226" t="e">
        <f t="shared" si="1283"/>
        <v>#DIV/0!</v>
      </c>
      <c r="AL371" s="234">
        <v>0</v>
      </c>
      <c r="AM371" s="234">
        <v>0</v>
      </c>
      <c r="AN371" s="226" t="e">
        <f t="shared" si="1284"/>
        <v>#DIV/0!</v>
      </c>
      <c r="AO371" s="234">
        <v>0</v>
      </c>
      <c r="AP371" s="234"/>
      <c r="AQ371" s="226" t="e">
        <f t="shared" si="1285"/>
        <v>#DIV/0!</v>
      </c>
      <c r="AR371" s="243"/>
    </row>
    <row r="372" spans="1:44" s="170" customFormat="1" ht="114.75" customHeight="1" thickBot="1">
      <c r="A372" s="606"/>
      <c r="B372" s="584"/>
      <c r="C372" s="584"/>
      <c r="D372" s="257" t="s">
        <v>284</v>
      </c>
      <c r="E372" s="233">
        <f t="shared" si="1272"/>
        <v>59485.700000000012</v>
      </c>
      <c r="F372" s="233">
        <f t="shared" si="1272"/>
        <v>13099.4</v>
      </c>
      <c r="G372" s="226">
        <f t="shared" si="1273"/>
        <v>0.22021090783163008</v>
      </c>
      <c r="H372" s="234">
        <f>H64</f>
        <v>0</v>
      </c>
      <c r="I372" s="234">
        <f t="shared" ref="I372:AQ372" si="1286">I64</f>
        <v>0</v>
      </c>
      <c r="J372" s="234" t="e">
        <f t="shared" si="1286"/>
        <v>#DIV/0!</v>
      </c>
      <c r="K372" s="234">
        <f t="shared" si="1286"/>
        <v>2420.1999999999998</v>
      </c>
      <c r="L372" s="234">
        <f t="shared" si="1286"/>
        <v>2420.1999999999998</v>
      </c>
      <c r="M372" s="383">
        <f>L372/K372</f>
        <v>1</v>
      </c>
      <c r="N372" s="234">
        <f t="shared" si="1286"/>
        <v>3477.3</v>
      </c>
      <c r="O372" s="234">
        <f t="shared" si="1286"/>
        <v>3477.3</v>
      </c>
      <c r="P372" s="383">
        <f>O372/N372</f>
        <v>1</v>
      </c>
      <c r="Q372" s="234">
        <f t="shared" si="1286"/>
        <v>2338</v>
      </c>
      <c r="R372" s="234">
        <f t="shared" si="1286"/>
        <v>2338</v>
      </c>
      <c r="S372" s="383">
        <f>R372/Q372</f>
        <v>1</v>
      </c>
      <c r="T372" s="234">
        <f t="shared" si="1286"/>
        <v>1613.4</v>
      </c>
      <c r="U372" s="234">
        <f t="shared" si="1286"/>
        <v>1613.4</v>
      </c>
      <c r="V372" s="383">
        <f>U372/T372</f>
        <v>1</v>
      </c>
      <c r="W372" s="234">
        <f>W64+Z246</f>
        <v>4023.3</v>
      </c>
      <c r="X372" s="234">
        <f t="shared" si="1286"/>
        <v>3250.5</v>
      </c>
      <c r="Y372" s="383">
        <f>X372/W372</f>
        <v>0.80791887256729544</v>
      </c>
      <c r="Z372" s="234">
        <f t="shared" si="1286"/>
        <v>16791.900000000001</v>
      </c>
      <c r="AA372" s="234">
        <f t="shared" si="1286"/>
        <v>0</v>
      </c>
      <c r="AB372" s="234" t="e">
        <f t="shared" si="1286"/>
        <v>#DIV/0!</v>
      </c>
      <c r="AC372" s="234">
        <f t="shared" si="1286"/>
        <v>8516</v>
      </c>
      <c r="AD372" s="234">
        <f t="shared" si="1286"/>
        <v>0</v>
      </c>
      <c r="AE372" s="234" t="e">
        <f t="shared" si="1286"/>
        <v>#DIV/0!</v>
      </c>
      <c r="AF372" s="234">
        <f t="shared" si="1286"/>
        <v>5076.3999999999996</v>
      </c>
      <c r="AG372" s="234">
        <f t="shared" si="1286"/>
        <v>0</v>
      </c>
      <c r="AH372" s="234" t="e">
        <f t="shared" si="1286"/>
        <v>#DIV/0!</v>
      </c>
      <c r="AI372" s="234">
        <f t="shared" si="1286"/>
        <v>5076.3999999999996</v>
      </c>
      <c r="AJ372" s="234">
        <f t="shared" si="1286"/>
        <v>0</v>
      </c>
      <c r="AK372" s="234">
        <f t="shared" si="1286"/>
        <v>0</v>
      </c>
      <c r="AL372" s="234">
        <f t="shared" si="1286"/>
        <v>5076.3999999999996</v>
      </c>
      <c r="AM372" s="234">
        <f t="shared" si="1286"/>
        <v>0</v>
      </c>
      <c r="AN372" s="234">
        <f t="shared" si="1286"/>
        <v>0</v>
      </c>
      <c r="AO372" s="234">
        <f t="shared" si="1286"/>
        <v>5076.3999999999996</v>
      </c>
      <c r="AP372" s="234">
        <f t="shared" si="1286"/>
        <v>0</v>
      </c>
      <c r="AQ372" s="234">
        <f t="shared" si="1286"/>
        <v>0</v>
      </c>
      <c r="AR372" s="304"/>
    </row>
    <row r="373" spans="1:44" s="170" customFormat="1" ht="114.75" customHeight="1">
      <c r="A373" s="606"/>
      <c r="B373" s="584"/>
      <c r="C373" s="584"/>
      <c r="D373" s="257" t="s">
        <v>292</v>
      </c>
      <c r="E373" s="233">
        <f t="shared" si="1272"/>
        <v>0</v>
      </c>
      <c r="F373" s="233">
        <f t="shared" si="1272"/>
        <v>0</v>
      </c>
      <c r="G373" s="278"/>
      <c r="H373" s="234"/>
      <c r="I373" s="234"/>
      <c r="J373" s="278"/>
      <c r="K373" s="234"/>
      <c r="L373" s="234"/>
      <c r="M373" s="278"/>
      <c r="N373" s="234"/>
      <c r="O373" s="234"/>
      <c r="P373" s="278"/>
      <c r="Q373" s="234"/>
      <c r="R373" s="234"/>
      <c r="S373" s="278"/>
      <c r="T373" s="234"/>
      <c r="U373" s="234"/>
      <c r="V373" s="278"/>
      <c r="W373" s="234"/>
      <c r="X373" s="234"/>
      <c r="Y373" s="278"/>
      <c r="Z373" s="234"/>
      <c r="AA373" s="278"/>
      <c r="AB373" s="278"/>
      <c r="AC373" s="234"/>
      <c r="AD373" s="278"/>
      <c r="AE373" s="278"/>
      <c r="AF373" s="234"/>
      <c r="AG373" s="278"/>
      <c r="AH373" s="278"/>
      <c r="AI373" s="234"/>
      <c r="AJ373" s="278"/>
      <c r="AK373" s="278"/>
      <c r="AL373" s="234"/>
      <c r="AM373" s="278"/>
      <c r="AN373" s="278"/>
      <c r="AO373" s="278"/>
      <c r="AP373" s="278"/>
      <c r="AQ373" s="278"/>
      <c r="AR373" s="243"/>
    </row>
    <row r="374" spans="1:44" s="170" customFormat="1" ht="114.75" customHeight="1">
      <c r="A374" s="606"/>
      <c r="B374" s="584"/>
      <c r="C374" s="584"/>
      <c r="D374" s="257" t="s">
        <v>285</v>
      </c>
      <c r="E374" s="233">
        <f t="shared" si="1272"/>
        <v>0</v>
      </c>
      <c r="F374" s="233">
        <f t="shared" si="1272"/>
        <v>0</v>
      </c>
      <c r="G374" s="278"/>
      <c r="H374" s="234"/>
      <c r="I374" s="234"/>
      <c r="J374" s="278"/>
      <c r="K374" s="234"/>
      <c r="L374" s="234"/>
      <c r="M374" s="278"/>
      <c r="N374" s="234"/>
      <c r="O374" s="234"/>
      <c r="P374" s="278"/>
      <c r="Q374" s="234"/>
      <c r="R374" s="234"/>
      <c r="S374" s="278"/>
      <c r="T374" s="234"/>
      <c r="U374" s="234"/>
      <c r="V374" s="278"/>
      <c r="W374" s="234"/>
      <c r="X374" s="234"/>
      <c r="Y374" s="278"/>
      <c r="Z374" s="234"/>
      <c r="AA374" s="278"/>
      <c r="AB374" s="278"/>
      <c r="AC374" s="234"/>
      <c r="AD374" s="278"/>
      <c r="AE374" s="278"/>
      <c r="AF374" s="234"/>
      <c r="AG374" s="278"/>
      <c r="AH374" s="278"/>
      <c r="AI374" s="234"/>
      <c r="AJ374" s="278"/>
      <c r="AK374" s="278"/>
      <c r="AL374" s="234"/>
      <c r="AM374" s="278"/>
      <c r="AN374" s="278"/>
      <c r="AO374" s="278"/>
      <c r="AP374" s="278"/>
      <c r="AQ374" s="278"/>
      <c r="AR374" s="243"/>
    </row>
    <row r="375" spans="1:44" s="170" customFormat="1" ht="114.75" customHeight="1" thickBot="1">
      <c r="A375" s="607"/>
      <c r="B375" s="585"/>
      <c r="C375" s="585"/>
      <c r="D375" s="258" t="s">
        <v>43</v>
      </c>
      <c r="E375" s="245">
        <f t="shared" si="1272"/>
        <v>0</v>
      </c>
      <c r="F375" s="245">
        <f t="shared" si="1272"/>
        <v>0</v>
      </c>
      <c r="G375" s="283"/>
      <c r="H375" s="272"/>
      <c r="I375" s="272"/>
      <c r="J375" s="283"/>
      <c r="K375" s="272"/>
      <c r="L375" s="272"/>
      <c r="M375" s="283"/>
      <c r="N375" s="272"/>
      <c r="O375" s="272"/>
      <c r="P375" s="283"/>
      <c r="Q375" s="272"/>
      <c r="R375" s="272"/>
      <c r="S375" s="283"/>
      <c r="T375" s="272"/>
      <c r="U375" s="272"/>
      <c r="V375" s="283"/>
      <c r="W375" s="272"/>
      <c r="X375" s="272"/>
      <c r="Y375" s="283"/>
      <c r="Z375" s="272"/>
      <c r="AA375" s="283"/>
      <c r="AB375" s="283"/>
      <c r="AC375" s="272"/>
      <c r="AD375" s="283"/>
      <c r="AE375" s="283"/>
      <c r="AF375" s="272"/>
      <c r="AG375" s="283"/>
      <c r="AH375" s="283"/>
      <c r="AI375" s="272"/>
      <c r="AJ375" s="283"/>
      <c r="AK375" s="283"/>
      <c r="AL375" s="272"/>
      <c r="AM375" s="283"/>
      <c r="AN375" s="283"/>
      <c r="AO375" s="272"/>
      <c r="AP375" s="272"/>
      <c r="AQ375" s="283"/>
      <c r="AR375" s="248"/>
    </row>
    <row r="376" spans="1:44" ht="114.75" customHeight="1" thickBot="1">
      <c r="A376" s="617" t="s">
        <v>444</v>
      </c>
      <c r="B376" s="618"/>
      <c r="C376" s="618"/>
      <c r="D376" s="358" t="s">
        <v>41</v>
      </c>
      <c r="E376" s="359">
        <f>E377+E378+E379+E381+E382</f>
        <v>2200</v>
      </c>
      <c r="F376" s="359">
        <f>I376+L376+O376+R376+U376+X376+AA376+AD376+AG376+AJ376+AM376+AP376</f>
        <v>2200</v>
      </c>
      <c r="G376" s="353">
        <f>F376/E376</f>
        <v>1</v>
      </c>
      <c r="H376" s="360"/>
      <c r="I376" s="360"/>
      <c r="J376" s="353" t="e">
        <f>I376/H376</f>
        <v>#DIV/0!</v>
      </c>
      <c r="K376" s="360"/>
      <c r="L376" s="361"/>
      <c r="M376" s="353" t="e">
        <f>L376/K376</f>
        <v>#DIV/0!</v>
      </c>
      <c r="N376" s="361"/>
      <c r="O376" s="361"/>
      <c r="P376" s="353" t="e">
        <f>O376/N376</f>
        <v>#DIV/0!</v>
      </c>
      <c r="Q376" s="361"/>
      <c r="R376" s="361"/>
      <c r="S376" s="353" t="e">
        <f>R376/Q376</f>
        <v>#DIV/0!</v>
      </c>
      <c r="T376" s="361">
        <f>T378</f>
        <v>2200</v>
      </c>
      <c r="U376" s="361">
        <f>U378</f>
        <v>2200</v>
      </c>
      <c r="V376" s="353">
        <f>U376/T376</f>
        <v>1</v>
      </c>
      <c r="W376" s="361"/>
      <c r="X376" s="361"/>
      <c r="Y376" s="353" t="e">
        <f>X376/W376</f>
        <v>#DIV/0!</v>
      </c>
      <c r="Z376" s="361"/>
      <c r="AA376" s="362"/>
      <c r="AB376" s="353" t="e">
        <f>AA376/Z376</f>
        <v>#DIV/0!</v>
      </c>
      <c r="AC376" s="361"/>
      <c r="AD376" s="362"/>
      <c r="AE376" s="353" t="e">
        <f>AD376/AC376</f>
        <v>#DIV/0!</v>
      </c>
      <c r="AF376" s="361"/>
      <c r="AG376" s="362"/>
      <c r="AH376" s="353" t="e">
        <f>AG376/AF376</f>
        <v>#DIV/0!</v>
      </c>
      <c r="AI376" s="360">
        <f>AI377+AI378+AI379+AI381+AI382</f>
        <v>0</v>
      </c>
      <c r="AJ376" s="360">
        <f>AJ377+AJ378+AJ379+AJ381+AJ382</f>
        <v>0</v>
      </c>
      <c r="AK376" s="353" t="e">
        <f>AJ376/AI376</f>
        <v>#DIV/0!</v>
      </c>
      <c r="AL376" s="361"/>
      <c r="AM376" s="362"/>
      <c r="AN376" s="353" t="e">
        <f>AM376/AL376</f>
        <v>#DIV/0!</v>
      </c>
      <c r="AO376" s="360"/>
      <c r="AP376" s="360"/>
      <c r="AQ376" s="353" t="e">
        <f>AP376/AO376</f>
        <v>#DIV/0!</v>
      </c>
      <c r="AR376" s="363"/>
    </row>
    <row r="377" spans="1:44" ht="114.75" customHeight="1">
      <c r="A377" s="619"/>
      <c r="B377" s="620"/>
      <c r="C377" s="620"/>
      <c r="D377" s="321" t="s">
        <v>37</v>
      </c>
      <c r="E377" s="233">
        <f>H377+K377+N377+Q377+T377+W377+Z377+AC377+AF377+AI377+AL377+AO377</f>
        <v>0</v>
      </c>
      <c r="F377" s="233">
        <f>I377+L377+O377+R377+U377+X377+AA377+AD377+AG377+AJ377+AM377+AP377</f>
        <v>0</v>
      </c>
      <c r="G377" s="287" t="e">
        <f t="shared" ref="G377:G379" si="1287">F377/E377</f>
        <v>#DIV/0!</v>
      </c>
      <c r="H377" s="364"/>
      <c r="I377" s="364"/>
      <c r="J377" s="287" t="e">
        <f t="shared" ref="J377:J379" si="1288">I377/H377</f>
        <v>#DIV/0!</v>
      </c>
      <c r="K377" s="364"/>
      <c r="L377" s="364"/>
      <c r="M377" s="287" t="e">
        <f t="shared" ref="M377:M379" si="1289">L377/K377</f>
        <v>#DIV/0!</v>
      </c>
      <c r="N377" s="364"/>
      <c r="O377" s="364"/>
      <c r="P377" s="287" t="e">
        <f t="shared" ref="P377:P379" si="1290">O377/N377</f>
        <v>#DIV/0!</v>
      </c>
      <c r="Q377" s="364"/>
      <c r="R377" s="364"/>
      <c r="S377" s="287" t="e">
        <f t="shared" ref="S377:S379" si="1291">R377/Q377</f>
        <v>#DIV/0!</v>
      </c>
      <c r="T377" s="364"/>
      <c r="U377" s="364"/>
      <c r="V377" s="287" t="e">
        <f t="shared" ref="V377:V379" si="1292">U377/T377</f>
        <v>#DIV/0!</v>
      </c>
      <c r="W377" s="364"/>
      <c r="X377" s="364"/>
      <c r="Y377" s="287" t="e">
        <f t="shared" ref="Y377:Y379" si="1293">X377/W377</f>
        <v>#DIV/0!</v>
      </c>
      <c r="Z377" s="364"/>
      <c r="AA377" s="365"/>
      <c r="AB377" s="287" t="e">
        <f t="shared" ref="AB377:AB379" si="1294">AA377/Z377</f>
        <v>#DIV/0!</v>
      </c>
      <c r="AC377" s="364"/>
      <c r="AD377" s="365"/>
      <c r="AE377" s="287" t="e">
        <f t="shared" ref="AE377:AE379" si="1295">AD377/AC377</f>
        <v>#DIV/0!</v>
      </c>
      <c r="AF377" s="364"/>
      <c r="AG377" s="365"/>
      <c r="AH377" s="287" t="e">
        <f t="shared" ref="AH377:AH379" si="1296">AG377/AF377</f>
        <v>#DIV/0!</v>
      </c>
      <c r="AI377" s="355"/>
      <c r="AJ377" s="365"/>
      <c r="AK377" s="287" t="e">
        <f t="shared" ref="AK377:AK379" si="1297">AJ377/AI377</f>
        <v>#DIV/0!</v>
      </c>
      <c r="AL377" s="364"/>
      <c r="AM377" s="365"/>
      <c r="AN377" s="287" t="e">
        <f t="shared" ref="AN377:AN379" si="1298">AM377/AL377</f>
        <v>#DIV/0!</v>
      </c>
      <c r="AO377" s="364"/>
      <c r="AP377" s="364"/>
      <c r="AQ377" s="287" t="e">
        <f t="shared" ref="AQ377:AQ379" si="1299">AP377/AO377</f>
        <v>#DIV/0!</v>
      </c>
      <c r="AR377" s="366"/>
    </row>
    <row r="378" spans="1:44" ht="114.75" customHeight="1">
      <c r="A378" s="619"/>
      <c r="B378" s="620"/>
      <c r="C378" s="620"/>
      <c r="D378" s="324" t="s">
        <v>2</v>
      </c>
      <c r="E378" s="233">
        <f t="shared" ref="E378:E382" si="1300">H378+K378+N378+Q378+T378+W378+Z378+AC378+AF378+AI378+AL378+AO378</f>
        <v>2200</v>
      </c>
      <c r="F378" s="233">
        <f t="shared" ref="F378:F382" si="1301">I378+L378+O378+R378+U378+X378+AA378+AD378+AG378+AJ378+AM378+AP378</f>
        <v>2200</v>
      </c>
      <c r="G378" s="226">
        <f t="shared" si="1287"/>
        <v>1</v>
      </c>
      <c r="H378" s="364"/>
      <c r="I378" s="364"/>
      <c r="J378" s="226" t="e">
        <f t="shared" si="1288"/>
        <v>#DIV/0!</v>
      </c>
      <c r="K378" s="364"/>
      <c r="L378" s="364"/>
      <c r="M378" s="226" t="e">
        <f t="shared" si="1289"/>
        <v>#DIV/0!</v>
      </c>
      <c r="N378" s="234">
        <v>0</v>
      </c>
      <c r="O378" s="234"/>
      <c r="P378" s="226" t="e">
        <f t="shared" si="1290"/>
        <v>#DIV/0!</v>
      </c>
      <c r="Q378" s="234">
        <f>Q147</f>
        <v>0</v>
      </c>
      <c r="R378" s="234"/>
      <c r="S378" s="226" t="e">
        <f t="shared" si="1291"/>
        <v>#DIV/0!</v>
      </c>
      <c r="T378" s="234">
        <v>2200</v>
      </c>
      <c r="U378" s="234">
        <v>2200</v>
      </c>
      <c r="V378" s="226">
        <f t="shared" si="1292"/>
        <v>1</v>
      </c>
      <c r="W378" s="234"/>
      <c r="X378" s="234"/>
      <c r="Y378" s="226" t="e">
        <f t="shared" si="1293"/>
        <v>#DIV/0!</v>
      </c>
      <c r="Z378" s="364"/>
      <c r="AA378" s="365"/>
      <c r="AB378" s="226" t="e">
        <f t="shared" si="1294"/>
        <v>#DIV/0!</v>
      </c>
      <c r="AC378" s="364"/>
      <c r="AD378" s="365"/>
      <c r="AE378" s="226" t="e">
        <f t="shared" si="1295"/>
        <v>#DIV/0!</v>
      </c>
      <c r="AF378" s="364"/>
      <c r="AG378" s="365"/>
      <c r="AH378" s="226" t="e">
        <f t="shared" si="1296"/>
        <v>#DIV/0!</v>
      </c>
      <c r="AI378" s="355"/>
      <c r="AJ378" s="365"/>
      <c r="AK378" s="226" t="e">
        <f t="shared" si="1297"/>
        <v>#DIV/0!</v>
      </c>
      <c r="AL378" s="364"/>
      <c r="AM378" s="365"/>
      <c r="AN378" s="226" t="e">
        <f t="shared" si="1298"/>
        <v>#DIV/0!</v>
      </c>
      <c r="AO378" s="364"/>
      <c r="AP378" s="364"/>
      <c r="AQ378" s="226" t="e">
        <f t="shared" si="1299"/>
        <v>#DIV/0!</v>
      </c>
      <c r="AR378" s="366"/>
    </row>
    <row r="379" spans="1:44" ht="114.75" customHeight="1" thickBot="1">
      <c r="A379" s="619"/>
      <c r="B379" s="620"/>
      <c r="C379" s="620"/>
      <c r="D379" s="324" t="s">
        <v>284</v>
      </c>
      <c r="E379" s="233">
        <f t="shared" si="1300"/>
        <v>0</v>
      </c>
      <c r="F379" s="233">
        <f t="shared" si="1301"/>
        <v>0</v>
      </c>
      <c r="G379" s="226" t="e">
        <f t="shared" si="1287"/>
        <v>#DIV/0!</v>
      </c>
      <c r="H379" s="364"/>
      <c r="I379" s="364"/>
      <c r="J379" s="226" t="e">
        <f t="shared" si="1288"/>
        <v>#DIV/0!</v>
      </c>
      <c r="K379" s="364"/>
      <c r="L379" s="364"/>
      <c r="M379" s="226" t="e">
        <f t="shared" si="1289"/>
        <v>#DIV/0!</v>
      </c>
      <c r="N379" s="364"/>
      <c r="O379" s="364"/>
      <c r="P379" s="226" t="e">
        <f t="shared" si="1290"/>
        <v>#DIV/0!</v>
      </c>
      <c r="Q379" s="364"/>
      <c r="R379" s="364"/>
      <c r="S379" s="226" t="e">
        <f t="shared" si="1291"/>
        <v>#DIV/0!</v>
      </c>
      <c r="T379" s="364"/>
      <c r="U379" s="364"/>
      <c r="V379" s="226" t="e">
        <f t="shared" si="1292"/>
        <v>#DIV/0!</v>
      </c>
      <c r="W379" s="364"/>
      <c r="X379" s="364"/>
      <c r="Y379" s="226" t="e">
        <f t="shared" si="1293"/>
        <v>#DIV/0!</v>
      </c>
      <c r="Z379" s="364"/>
      <c r="AA379" s="365"/>
      <c r="AB379" s="226" t="e">
        <f t="shared" si="1294"/>
        <v>#DIV/0!</v>
      </c>
      <c r="AC379" s="364"/>
      <c r="AD379" s="365"/>
      <c r="AE379" s="226" t="e">
        <f t="shared" si="1295"/>
        <v>#DIV/0!</v>
      </c>
      <c r="AF379" s="364"/>
      <c r="AG379" s="365"/>
      <c r="AH379" s="226" t="e">
        <f t="shared" si="1296"/>
        <v>#DIV/0!</v>
      </c>
      <c r="AI379" s="355">
        <v>0</v>
      </c>
      <c r="AJ379" s="367">
        <v>0</v>
      </c>
      <c r="AK379" s="226" t="e">
        <f t="shared" si="1297"/>
        <v>#DIV/0!</v>
      </c>
      <c r="AL379" s="364"/>
      <c r="AM379" s="365"/>
      <c r="AN379" s="226" t="e">
        <f t="shared" si="1298"/>
        <v>#DIV/0!</v>
      </c>
      <c r="AO379" s="365"/>
      <c r="AP379" s="365"/>
      <c r="AQ379" s="226" t="e">
        <f t="shared" si="1299"/>
        <v>#DIV/0!</v>
      </c>
      <c r="AR379" s="368"/>
    </row>
    <row r="380" spans="1:44" ht="275.25" customHeight="1">
      <c r="A380" s="619"/>
      <c r="B380" s="620"/>
      <c r="C380" s="620"/>
      <c r="D380" s="324" t="s">
        <v>292</v>
      </c>
      <c r="E380" s="225">
        <f t="shared" si="1300"/>
        <v>0</v>
      </c>
      <c r="F380" s="225">
        <f t="shared" si="1301"/>
        <v>0</v>
      </c>
      <c r="G380" s="278"/>
      <c r="H380" s="364"/>
      <c r="I380" s="364"/>
      <c r="J380" s="278"/>
      <c r="K380" s="364"/>
      <c r="L380" s="364"/>
      <c r="M380" s="278"/>
      <c r="N380" s="364"/>
      <c r="O380" s="364"/>
      <c r="P380" s="278"/>
      <c r="Q380" s="364"/>
      <c r="R380" s="364"/>
      <c r="S380" s="278"/>
      <c r="T380" s="364"/>
      <c r="U380" s="364"/>
      <c r="V380" s="278"/>
      <c r="W380" s="364"/>
      <c r="X380" s="364"/>
      <c r="Y380" s="278"/>
      <c r="Z380" s="364"/>
      <c r="AA380" s="365"/>
      <c r="AB380" s="278"/>
      <c r="AC380" s="364"/>
      <c r="AD380" s="365"/>
      <c r="AE380" s="278"/>
      <c r="AF380" s="364"/>
      <c r="AG380" s="365"/>
      <c r="AH380" s="278"/>
      <c r="AI380" s="355"/>
      <c r="AJ380" s="365"/>
      <c r="AK380" s="278"/>
      <c r="AL380" s="364"/>
      <c r="AM380" s="365"/>
      <c r="AN380" s="278"/>
      <c r="AO380" s="365"/>
      <c r="AP380" s="365"/>
      <c r="AQ380" s="278"/>
      <c r="AR380" s="366"/>
    </row>
    <row r="381" spans="1:44" ht="114.75" customHeight="1">
      <c r="A381" s="619"/>
      <c r="B381" s="620"/>
      <c r="C381" s="620"/>
      <c r="D381" s="324" t="s">
        <v>285</v>
      </c>
      <c r="E381" s="233">
        <f t="shared" si="1300"/>
        <v>0</v>
      </c>
      <c r="F381" s="233">
        <f t="shared" si="1301"/>
        <v>0</v>
      </c>
      <c r="G381" s="278"/>
      <c r="H381" s="364"/>
      <c r="I381" s="364"/>
      <c r="J381" s="278"/>
      <c r="K381" s="364"/>
      <c r="L381" s="364"/>
      <c r="M381" s="278"/>
      <c r="N381" s="364"/>
      <c r="O381" s="364"/>
      <c r="P381" s="278"/>
      <c r="Q381" s="364"/>
      <c r="R381" s="364"/>
      <c r="S381" s="278"/>
      <c r="T381" s="364"/>
      <c r="U381" s="364"/>
      <c r="V381" s="278"/>
      <c r="W381" s="364"/>
      <c r="X381" s="364"/>
      <c r="Y381" s="278"/>
      <c r="Z381" s="364"/>
      <c r="AA381" s="365"/>
      <c r="AB381" s="278"/>
      <c r="AC381" s="364"/>
      <c r="AD381" s="365"/>
      <c r="AE381" s="278"/>
      <c r="AF381" s="364"/>
      <c r="AG381" s="365"/>
      <c r="AH381" s="278"/>
      <c r="AI381" s="355"/>
      <c r="AJ381" s="365"/>
      <c r="AK381" s="278"/>
      <c r="AL381" s="364"/>
      <c r="AM381" s="365"/>
      <c r="AN381" s="278"/>
      <c r="AO381" s="365"/>
      <c r="AP381" s="365"/>
      <c r="AQ381" s="278"/>
      <c r="AR381" s="366"/>
    </row>
    <row r="382" spans="1:44" ht="114.75" customHeight="1" thickBot="1">
      <c r="A382" s="621"/>
      <c r="B382" s="622"/>
      <c r="C382" s="622"/>
      <c r="D382" s="369" t="s">
        <v>43</v>
      </c>
      <c r="E382" s="233">
        <f t="shared" si="1300"/>
        <v>0</v>
      </c>
      <c r="F382" s="233">
        <f t="shared" si="1301"/>
        <v>0</v>
      </c>
      <c r="G382" s="283"/>
      <c r="H382" s="370"/>
      <c r="I382" s="370"/>
      <c r="J382" s="283"/>
      <c r="K382" s="370"/>
      <c r="L382" s="370"/>
      <c r="M382" s="283"/>
      <c r="N382" s="370"/>
      <c r="O382" s="370"/>
      <c r="P382" s="283"/>
      <c r="Q382" s="370"/>
      <c r="R382" s="370"/>
      <c r="S382" s="283"/>
      <c r="T382" s="370"/>
      <c r="U382" s="370"/>
      <c r="V382" s="283"/>
      <c r="W382" s="370"/>
      <c r="X382" s="370"/>
      <c r="Y382" s="283"/>
      <c r="Z382" s="370"/>
      <c r="AA382" s="371"/>
      <c r="AB382" s="283"/>
      <c r="AC382" s="370"/>
      <c r="AD382" s="371"/>
      <c r="AE382" s="283"/>
      <c r="AF382" s="370"/>
      <c r="AG382" s="371"/>
      <c r="AH382" s="283"/>
      <c r="AI382" s="372"/>
      <c r="AJ382" s="371"/>
      <c r="AK382" s="283"/>
      <c r="AL382" s="370"/>
      <c r="AM382" s="371"/>
      <c r="AN382" s="283"/>
      <c r="AO382" s="370"/>
      <c r="AP382" s="370"/>
      <c r="AQ382" s="283"/>
      <c r="AR382" s="366"/>
    </row>
    <row r="383" spans="1:44" ht="114.75" customHeight="1">
      <c r="A383" s="623" t="s">
        <v>420</v>
      </c>
      <c r="B383" s="624"/>
      <c r="C383" s="625"/>
      <c r="D383" s="358" t="s">
        <v>41</v>
      </c>
      <c r="E383" s="199">
        <f>H383+K383+N383+Q383+T383+W383+Z383+AC383+AF383+AI383+AL383+AO383</f>
        <v>400</v>
      </c>
      <c r="F383" s="469">
        <f>I383+L383+O383+R383+U383+X383+AA383+AD383+AG383+AJ383+AM383+AP383</f>
        <v>0</v>
      </c>
      <c r="G383" s="470">
        <f>F383/E383</f>
        <v>0</v>
      </c>
      <c r="H383" s="198"/>
      <c r="I383" s="198"/>
      <c r="J383" s="471"/>
      <c r="K383" s="198"/>
      <c r="L383" s="198"/>
      <c r="M383" s="198"/>
      <c r="N383" s="198"/>
      <c r="O383" s="198"/>
      <c r="P383" s="198"/>
      <c r="Q383" s="198"/>
      <c r="R383" s="198"/>
      <c r="S383" s="198"/>
      <c r="T383" s="198"/>
      <c r="U383" s="198"/>
      <c r="V383" s="198"/>
      <c r="W383" s="198">
        <f>W386</f>
        <v>400</v>
      </c>
      <c r="X383" s="198">
        <f t="shared" ref="X383:AR383" si="1302">X386</f>
        <v>0</v>
      </c>
      <c r="Y383" s="198">
        <f t="shared" si="1302"/>
        <v>0</v>
      </c>
      <c r="Z383" s="198">
        <f t="shared" si="1302"/>
        <v>0</v>
      </c>
      <c r="AA383" s="198">
        <f t="shared" si="1302"/>
        <v>0</v>
      </c>
      <c r="AB383" s="198">
        <f t="shared" si="1302"/>
        <v>0</v>
      </c>
      <c r="AC383" s="198">
        <f t="shared" si="1302"/>
        <v>0</v>
      </c>
      <c r="AD383" s="198">
        <f t="shared" si="1302"/>
        <v>0</v>
      </c>
      <c r="AE383" s="198">
        <f t="shared" si="1302"/>
        <v>0</v>
      </c>
      <c r="AF383" s="198">
        <f t="shared" si="1302"/>
        <v>0</v>
      </c>
      <c r="AG383" s="198">
        <f t="shared" si="1302"/>
        <v>0</v>
      </c>
      <c r="AH383" s="198">
        <f t="shared" si="1302"/>
        <v>0</v>
      </c>
      <c r="AI383" s="198">
        <f t="shared" si="1302"/>
        <v>0</v>
      </c>
      <c r="AJ383" s="198">
        <f t="shared" si="1302"/>
        <v>0</v>
      </c>
      <c r="AK383" s="198" t="e">
        <f t="shared" si="1302"/>
        <v>#DIV/0!</v>
      </c>
      <c r="AL383" s="198">
        <f t="shared" si="1302"/>
        <v>0</v>
      </c>
      <c r="AM383" s="198">
        <f t="shared" si="1302"/>
        <v>0</v>
      </c>
      <c r="AN383" s="198">
        <f t="shared" si="1302"/>
        <v>0</v>
      </c>
      <c r="AO383" s="198">
        <f t="shared" si="1302"/>
        <v>0</v>
      </c>
      <c r="AP383" s="198">
        <f t="shared" si="1302"/>
        <v>0</v>
      </c>
      <c r="AQ383" s="198">
        <f t="shared" si="1302"/>
        <v>0</v>
      </c>
      <c r="AR383" s="198">
        <f t="shared" si="1302"/>
        <v>0</v>
      </c>
    </row>
    <row r="384" spans="1:44" ht="114.75" customHeight="1">
      <c r="A384" s="626"/>
      <c r="B384" s="627"/>
      <c r="C384" s="628"/>
      <c r="D384" s="456" t="s">
        <v>37</v>
      </c>
      <c r="E384" s="197">
        <f>H384+K384+N384+Q384+T384+W384+Z384+AC384+AF384+AI384+AL384+AO384</f>
        <v>0</v>
      </c>
      <c r="F384" s="472">
        <f>I384+L384+O384+R384+U384+X384+AA384+AD384+AG384+AJ384+AM384+AP384</f>
        <v>0</v>
      </c>
      <c r="G384" s="157"/>
      <c r="H384" s="160"/>
      <c r="I384" s="160"/>
      <c r="J384" s="157"/>
      <c r="K384" s="160"/>
      <c r="L384" s="160"/>
      <c r="M384" s="160"/>
      <c r="N384" s="160"/>
      <c r="O384" s="160"/>
      <c r="P384" s="160"/>
      <c r="Q384" s="160"/>
      <c r="R384" s="160"/>
      <c r="S384" s="160"/>
      <c r="T384" s="160"/>
      <c r="U384" s="160"/>
      <c r="V384" s="160"/>
      <c r="W384" s="160"/>
      <c r="X384" s="160"/>
      <c r="Y384" s="160"/>
      <c r="Z384" s="160"/>
      <c r="AA384" s="157"/>
      <c r="AB384" s="157"/>
      <c r="AC384" s="160"/>
      <c r="AD384" s="157"/>
      <c r="AE384" s="157"/>
      <c r="AF384" s="160"/>
      <c r="AG384" s="157"/>
      <c r="AH384" s="157"/>
      <c r="AI384" s="161"/>
      <c r="AJ384" s="157"/>
      <c r="AK384" s="157"/>
      <c r="AL384" s="160"/>
      <c r="AM384" s="157"/>
      <c r="AN384" s="157"/>
      <c r="AO384" s="160"/>
      <c r="AP384" s="160"/>
      <c r="AQ384" s="157"/>
      <c r="AR384" s="201"/>
    </row>
    <row r="385" spans="1:44" ht="114.75" customHeight="1">
      <c r="A385" s="626"/>
      <c r="B385" s="627"/>
      <c r="C385" s="628"/>
      <c r="D385" s="464" t="s">
        <v>2</v>
      </c>
      <c r="E385" s="197">
        <f t="shared" ref="E385:E389" si="1303">H385+K385+N385+Q385+T385+W385+Z385+AC385+AF385+AI385+AL385+AO385</f>
        <v>0</v>
      </c>
      <c r="F385" s="472">
        <f t="shared" ref="F385:F389" si="1304">I385+L385+O385+R385+U385+X385+AA385+AD385+AG385+AJ385+AM385+AP385</f>
        <v>0</v>
      </c>
      <c r="G385" s="157"/>
      <c r="H385" s="160"/>
      <c r="I385" s="160"/>
      <c r="J385" s="157"/>
      <c r="K385" s="160"/>
      <c r="L385" s="160"/>
      <c r="M385" s="160"/>
      <c r="N385" s="160"/>
      <c r="O385" s="160"/>
      <c r="P385" s="160"/>
      <c r="Q385" s="160"/>
      <c r="R385" s="160"/>
      <c r="S385" s="160"/>
      <c r="T385" s="160"/>
      <c r="U385" s="160"/>
      <c r="V385" s="160"/>
      <c r="W385" s="160"/>
      <c r="X385" s="160"/>
      <c r="Y385" s="160"/>
      <c r="Z385" s="160"/>
      <c r="AA385" s="157"/>
      <c r="AB385" s="157"/>
      <c r="AC385" s="160"/>
      <c r="AD385" s="157"/>
      <c r="AE385" s="157"/>
      <c r="AF385" s="160"/>
      <c r="AG385" s="157"/>
      <c r="AH385" s="157"/>
      <c r="AI385" s="161"/>
      <c r="AJ385" s="157"/>
      <c r="AK385" s="157"/>
      <c r="AL385" s="160"/>
      <c r="AM385" s="157"/>
      <c r="AN385" s="157"/>
      <c r="AO385" s="160"/>
      <c r="AP385" s="160"/>
      <c r="AQ385" s="157"/>
      <c r="AR385" s="201"/>
    </row>
    <row r="386" spans="1:44" ht="114.75" customHeight="1" thickBot="1">
      <c r="A386" s="626"/>
      <c r="B386" s="627"/>
      <c r="C386" s="628"/>
      <c r="D386" s="465" t="s">
        <v>284</v>
      </c>
      <c r="E386" s="233">
        <f t="shared" si="1303"/>
        <v>400</v>
      </c>
      <c r="F386" s="472">
        <f t="shared" si="1304"/>
        <v>0</v>
      </c>
      <c r="G386" s="159">
        <f>F386/E386</f>
        <v>0</v>
      </c>
      <c r="H386" s="160"/>
      <c r="I386" s="160"/>
      <c r="J386" s="157"/>
      <c r="K386" s="160"/>
      <c r="L386" s="160"/>
      <c r="M386" s="157"/>
      <c r="N386" s="160"/>
      <c r="O386" s="160"/>
      <c r="P386" s="157"/>
      <c r="Q386" s="160"/>
      <c r="R386" s="160"/>
      <c r="S386" s="157"/>
      <c r="T386" s="160"/>
      <c r="U386" s="160"/>
      <c r="V386" s="157"/>
      <c r="W386" s="364">
        <v>400</v>
      </c>
      <c r="X386" s="364"/>
      <c r="Y386" s="157"/>
      <c r="Z386" s="160"/>
      <c r="AA386" s="157"/>
      <c r="AB386" s="157"/>
      <c r="AC386" s="160"/>
      <c r="AD386" s="157"/>
      <c r="AE386" s="157"/>
      <c r="AF386" s="160"/>
      <c r="AG386" s="157"/>
      <c r="AH386" s="157"/>
      <c r="AI386" s="161">
        <v>0</v>
      </c>
      <c r="AJ386" s="158">
        <v>0</v>
      </c>
      <c r="AK386" s="159" t="e">
        <f>AJ386/AI386</f>
        <v>#DIV/0!</v>
      </c>
      <c r="AL386" s="160"/>
      <c r="AM386" s="157"/>
      <c r="AN386" s="157"/>
      <c r="AO386" s="157"/>
      <c r="AP386" s="157"/>
      <c r="AQ386" s="157"/>
      <c r="AR386" s="202"/>
    </row>
    <row r="387" spans="1:44" ht="114.75" customHeight="1">
      <c r="A387" s="626"/>
      <c r="B387" s="627"/>
      <c r="C387" s="628"/>
      <c r="D387" s="464" t="s">
        <v>292</v>
      </c>
      <c r="E387" s="196">
        <f t="shared" si="1303"/>
        <v>0</v>
      </c>
      <c r="F387" s="473">
        <f t="shared" si="1304"/>
        <v>0</v>
      </c>
      <c r="G387" s="157"/>
      <c r="H387" s="160"/>
      <c r="I387" s="160"/>
      <c r="J387" s="157"/>
      <c r="K387" s="160"/>
      <c r="L387" s="160"/>
      <c r="M387" s="157"/>
      <c r="N387" s="160"/>
      <c r="O387" s="160"/>
      <c r="P387" s="157"/>
      <c r="Q387" s="160"/>
      <c r="R387" s="160"/>
      <c r="S387" s="157"/>
      <c r="T387" s="160"/>
      <c r="U387" s="160"/>
      <c r="V387" s="157"/>
      <c r="W387" s="160"/>
      <c r="X387" s="160"/>
      <c r="Y387" s="157"/>
      <c r="Z387" s="160"/>
      <c r="AA387" s="157"/>
      <c r="AB387" s="157"/>
      <c r="AC387" s="160"/>
      <c r="AD387" s="157"/>
      <c r="AE387" s="157"/>
      <c r="AF387" s="160"/>
      <c r="AG387" s="157"/>
      <c r="AH387" s="157"/>
      <c r="AI387" s="161"/>
      <c r="AJ387" s="157"/>
      <c r="AK387" s="157"/>
      <c r="AL387" s="160"/>
      <c r="AM387" s="157"/>
      <c r="AN387" s="157"/>
      <c r="AO387" s="157"/>
      <c r="AP387" s="157"/>
      <c r="AQ387" s="157"/>
      <c r="AR387" s="201"/>
    </row>
    <row r="388" spans="1:44" ht="114.75" customHeight="1">
      <c r="A388" s="626"/>
      <c r="B388" s="627"/>
      <c r="C388" s="628"/>
      <c r="D388" s="464" t="s">
        <v>285</v>
      </c>
      <c r="E388" s="472">
        <f t="shared" si="1303"/>
        <v>0</v>
      </c>
      <c r="F388" s="472">
        <f t="shared" si="1304"/>
        <v>0</v>
      </c>
      <c r="G388" s="157"/>
      <c r="H388" s="160"/>
      <c r="I388" s="160"/>
      <c r="J388" s="157"/>
      <c r="K388" s="160"/>
      <c r="L388" s="160"/>
      <c r="M388" s="157"/>
      <c r="N388" s="160"/>
      <c r="O388" s="160"/>
      <c r="P388" s="157"/>
      <c r="Q388" s="160"/>
      <c r="R388" s="160"/>
      <c r="S388" s="157"/>
      <c r="T388" s="160"/>
      <c r="U388" s="160"/>
      <c r="V388" s="157"/>
      <c r="W388" s="160"/>
      <c r="X388" s="160"/>
      <c r="Y388" s="157"/>
      <c r="Z388" s="160"/>
      <c r="AA388" s="157"/>
      <c r="AB388" s="157"/>
      <c r="AC388" s="160"/>
      <c r="AD388" s="157"/>
      <c r="AE388" s="157"/>
      <c r="AF388" s="160"/>
      <c r="AG388" s="157"/>
      <c r="AH388" s="157"/>
      <c r="AI388" s="161"/>
      <c r="AJ388" s="157"/>
      <c r="AK388" s="157"/>
      <c r="AL388" s="160"/>
      <c r="AM388" s="157"/>
      <c r="AN388" s="157"/>
      <c r="AO388" s="157"/>
      <c r="AP388" s="157"/>
      <c r="AQ388" s="157"/>
      <c r="AR388" s="201"/>
    </row>
    <row r="389" spans="1:44" ht="114.75" customHeight="1" thickBot="1">
      <c r="A389" s="629"/>
      <c r="B389" s="630"/>
      <c r="C389" s="631"/>
      <c r="D389" s="456" t="s">
        <v>43</v>
      </c>
      <c r="E389" s="472">
        <f t="shared" si="1303"/>
        <v>0</v>
      </c>
      <c r="F389" s="472">
        <f t="shared" si="1304"/>
        <v>0</v>
      </c>
      <c r="G389" s="157"/>
      <c r="H389" s="160"/>
      <c r="I389" s="160"/>
      <c r="J389" s="157"/>
      <c r="K389" s="160"/>
      <c r="L389" s="160"/>
      <c r="M389" s="160"/>
      <c r="N389" s="160"/>
      <c r="O389" s="160"/>
      <c r="P389" s="160"/>
      <c r="Q389" s="160"/>
      <c r="R389" s="160"/>
      <c r="S389" s="160"/>
      <c r="T389" s="160"/>
      <c r="U389" s="160"/>
      <c r="V389" s="160"/>
      <c r="W389" s="160"/>
      <c r="X389" s="160"/>
      <c r="Y389" s="160"/>
      <c r="Z389" s="160"/>
      <c r="AA389" s="157"/>
      <c r="AB389" s="157"/>
      <c r="AC389" s="160"/>
      <c r="AD389" s="157"/>
      <c r="AE389" s="157"/>
      <c r="AF389" s="160"/>
      <c r="AG389" s="157"/>
      <c r="AH389" s="157"/>
      <c r="AI389" s="161"/>
      <c r="AJ389" s="157"/>
      <c r="AK389" s="157"/>
      <c r="AL389" s="160"/>
      <c r="AM389" s="157"/>
      <c r="AN389" s="157"/>
      <c r="AO389" s="160"/>
      <c r="AP389" s="160"/>
      <c r="AQ389" s="157"/>
      <c r="AR389" s="201"/>
    </row>
    <row r="390" spans="1:44" ht="114.75" customHeight="1">
      <c r="A390" s="608" t="s">
        <v>421</v>
      </c>
      <c r="B390" s="609"/>
      <c r="C390" s="610"/>
      <c r="D390" s="466" t="s">
        <v>41</v>
      </c>
      <c r="E390" s="199">
        <f>H390+K390+N390+Q390+T390+W390+Z390+AC390+AF390+AI390+AL390+AO390</f>
        <v>0</v>
      </c>
      <c r="F390" s="199">
        <f>I390+L390+O390+R390+U390+X390+AA390+AD390+AG390+AJ390+AM390+AP390</f>
        <v>0</v>
      </c>
      <c r="G390" s="203" t="e">
        <f>F390/E390</f>
        <v>#DIV/0!</v>
      </c>
      <c r="H390" s="204"/>
      <c r="I390" s="204"/>
      <c r="J390" s="205"/>
      <c r="K390" s="204"/>
      <c r="L390" s="204"/>
      <c r="M390" s="204"/>
      <c r="N390" s="204"/>
      <c r="O390" s="204"/>
      <c r="P390" s="204"/>
      <c r="Q390" s="204"/>
      <c r="R390" s="204"/>
      <c r="S390" s="204"/>
      <c r="T390" s="204"/>
      <c r="U390" s="204"/>
      <c r="V390" s="204"/>
      <c r="W390" s="204"/>
      <c r="X390" s="204"/>
      <c r="Y390" s="204"/>
      <c r="Z390" s="204"/>
      <c r="AA390" s="205"/>
      <c r="AB390" s="205"/>
      <c r="AC390" s="204"/>
      <c r="AD390" s="205"/>
      <c r="AE390" s="205"/>
      <c r="AF390" s="204"/>
      <c r="AG390" s="205"/>
      <c r="AH390" s="205"/>
      <c r="AI390" s="204">
        <f>AI391+AI392+AI393+AI395+AI396</f>
        <v>0</v>
      </c>
      <c r="AJ390" s="204">
        <f>AJ391+AJ392+AJ393+AJ395+AJ396</f>
        <v>0</v>
      </c>
      <c r="AK390" s="203" t="e">
        <f>AJ390/AI390</f>
        <v>#DIV/0!</v>
      </c>
      <c r="AL390" s="204"/>
      <c r="AM390" s="205"/>
      <c r="AN390" s="205"/>
      <c r="AO390" s="204"/>
      <c r="AP390" s="204"/>
      <c r="AQ390" s="205"/>
      <c r="AR390" s="200"/>
    </row>
    <row r="391" spans="1:44" ht="114.75" customHeight="1">
      <c r="A391" s="611"/>
      <c r="B391" s="612"/>
      <c r="C391" s="613"/>
      <c r="D391" s="456" t="s">
        <v>37</v>
      </c>
      <c r="E391" s="197">
        <f>H391+K391+N391+Q391+T391+W391+Z391+AC391+AF391+AI391+AL391+AO391</f>
        <v>0</v>
      </c>
      <c r="F391" s="197">
        <f>I391+L391+O391+R391+U391+X391+AA391+AD391+AG391+AJ391+AM391+AP391</f>
        <v>0</v>
      </c>
      <c r="G391" s="156"/>
      <c r="H391" s="155"/>
      <c r="I391" s="155"/>
      <c r="J391" s="156"/>
      <c r="K391" s="155"/>
      <c r="L391" s="155"/>
      <c r="M391" s="155"/>
      <c r="N391" s="155"/>
      <c r="O391" s="155"/>
      <c r="P391" s="155"/>
      <c r="Q391" s="155"/>
      <c r="R391" s="155"/>
      <c r="S391" s="155"/>
      <c r="T391" s="155"/>
      <c r="U391" s="155"/>
      <c r="V391" s="155"/>
      <c r="W391" s="155"/>
      <c r="X391" s="155"/>
      <c r="Y391" s="155"/>
      <c r="Z391" s="155"/>
      <c r="AA391" s="156"/>
      <c r="AB391" s="156"/>
      <c r="AC391" s="155"/>
      <c r="AD391" s="156"/>
      <c r="AE391" s="156"/>
      <c r="AF391" s="155"/>
      <c r="AG391" s="156"/>
      <c r="AH391" s="156"/>
      <c r="AI391" s="163"/>
      <c r="AJ391" s="156"/>
      <c r="AK391" s="156"/>
      <c r="AL391" s="155"/>
      <c r="AM391" s="156"/>
      <c r="AN391" s="156"/>
      <c r="AO391" s="155"/>
      <c r="AP391" s="155"/>
      <c r="AQ391" s="156"/>
      <c r="AR391" s="201"/>
    </row>
    <row r="392" spans="1:44" ht="114.75" customHeight="1">
      <c r="A392" s="611"/>
      <c r="B392" s="612"/>
      <c r="C392" s="613"/>
      <c r="D392" s="464" t="s">
        <v>2</v>
      </c>
      <c r="E392" s="197">
        <f t="shared" ref="E392:E396" si="1305">H392+K392+N392+Q392+T392+W392+Z392+AC392+AF392+AI392+AL392+AO392</f>
        <v>0</v>
      </c>
      <c r="F392" s="197">
        <f t="shared" ref="F392:F396" si="1306">I392+L392+O392+R392+U392+X392+AA392+AD392+AG392+AJ392+AM392+AP392</f>
        <v>0</v>
      </c>
      <c r="G392" s="156"/>
      <c r="H392" s="155"/>
      <c r="I392" s="155"/>
      <c r="J392" s="156"/>
      <c r="K392" s="155"/>
      <c r="L392" s="155"/>
      <c r="M392" s="155"/>
      <c r="N392" s="155"/>
      <c r="O392" s="155"/>
      <c r="P392" s="155"/>
      <c r="Q392" s="155"/>
      <c r="R392" s="155"/>
      <c r="S392" s="155"/>
      <c r="T392" s="155"/>
      <c r="U392" s="155"/>
      <c r="V392" s="155"/>
      <c r="W392" s="155"/>
      <c r="X392" s="155"/>
      <c r="Y392" s="155"/>
      <c r="Z392" s="155"/>
      <c r="AA392" s="156"/>
      <c r="AB392" s="156"/>
      <c r="AC392" s="155"/>
      <c r="AD392" s="156"/>
      <c r="AE392" s="156"/>
      <c r="AF392" s="155"/>
      <c r="AG392" s="156"/>
      <c r="AH392" s="156"/>
      <c r="AI392" s="163"/>
      <c r="AJ392" s="156"/>
      <c r="AK392" s="156"/>
      <c r="AL392" s="155"/>
      <c r="AM392" s="156"/>
      <c r="AN392" s="156"/>
      <c r="AO392" s="155"/>
      <c r="AP392" s="155"/>
      <c r="AQ392" s="156"/>
      <c r="AR392" s="201"/>
    </row>
    <row r="393" spans="1:44" ht="114.75" customHeight="1" thickBot="1">
      <c r="A393" s="611"/>
      <c r="B393" s="612"/>
      <c r="C393" s="613"/>
      <c r="D393" s="464" t="s">
        <v>284</v>
      </c>
      <c r="E393" s="197">
        <f t="shared" si="1305"/>
        <v>0</v>
      </c>
      <c r="F393" s="197">
        <f t="shared" si="1306"/>
        <v>0</v>
      </c>
      <c r="G393" s="162" t="e">
        <f>F393/E393</f>
        <v>#DIV/0!</v>
      </c>
      <c r="H393" s="155"/>
      <c r="I393" s="155"/>
      <c r="J393" s="156"/>
      <c r="K393" s="155"/>
      <c r="L393" s="155"/>
      <c r="M393" s="156"/>
      <c r="N393" s="155"/>
      <c r="O393" s="155"/>
      <c r="P393" s="156"/>
      <c r="Q393" s="155"/>
      <c r="R393" s="155"/>
      <c r="S393" s="156"/>
      <c r="T393" s="155"/>
      <c r="U393" s="155"/>
      <c r="V393" s="156"/>
      <c r="W393" s="155"/>
      <c r="X393" s="155"/>
      <c r="Y393" s="156"/>
      <c r="Z393" s="155"/>
      <c r="AA393" s="156"/>
      <c r="AB393" s="156"/>
      <c r="AC393" s="155"/>
      <c r="AD393" s="156"/>
      <c r="AE393" s="156"/>
      <c r="AF393" s="155"/>
      <c r="AG393" s="156"/>
      <c r="AH393" s="156"/>
      <c r="AI393" s="163">
        <v>0</v>
      </c>
      <c r="AJ393" s="164">
        <v>0</v>
      </c>
      <c r="AK393" s="162" t="e">
        <f>AJ393/AI393</f>
        <v>#DIV/0!</v>
      </c>
      <c r="AL393" s="155"/>
      <c r="AM393" s="156"/>
      <c r="AN393" s="156"/>
      <c r="AO393" s="156"/>
      <c r="AP393" s="156"/>
      <c r="AQ393" s="156"/>
      <c r="AR393" s="206"/>
    </row>
    <row r="394" spans="1:44" ht="114.75" customHeight="1">
      <c r="A394" s="611"/>
      <c r="B394" s="612"/>
      <c r="C394" s="613"/>
      <c r="D394" s="464" t="s">
        <v>292</v>
      </c>
      <c r="E394" s="196">
        <f t="shared" si="1305"/>
        <v>0</v>
      </c>
      <c r="F394" s="196">
        <f t="shared" si="1306"/>
        <v>0</v>
      </c>
      <c r="G394" s="156"/>
      <c r="H394" s="155"/>
      <c r="I394" s="155"/>
      <c r="J394" s="156"/>
      <c r="K394" s="155"/>
      <c r="L394" s="155"/>
      <c r="M394" s="156"/>
      <c r="N394" s="155"/>
      <c r="O394" s="155"/>
      <c r="P394" s="156"/>
      <c r="Q394" s="155"/>
      <c r="R394" s="155"/>
      <c r="S394" s="156"/>
      <c r="T394" s="155"/>
      <c r="U394" s="155"/>
      <c r="V394" s="156"/>
      <c r="W394" s="155"/>
      <c r="X394" s="155"/>
      <c r="Y394" s="156"/>
      <c r="Z394" s="155"/>
      <c r="AA394" s="156"/>
      <c r="AB394" s="156"/>
      <c r="AC394" s="155"/>
      <c r="AD394" s="156"/>
      <c r="AE394" s="156"/>
      <c r="AF394" s="155"/>
      <c r="AG394" s="156"/>
      <c r="AH394" s="156"/>
      <c r="AI394" s="163"/>
      <c r="AJ394" s="156"/>
      <c r="AK394" s="156"/>
      <c r="AL394" s="155"/>
      <c r="AM394" s="156"/>
      <c r="AN394" s="156"/>
      <c r="AO394" s="156"/>
      <c r="AP394" s="156"/>
      <c r="AQ394" s="156"/>
      <c r="AR394" s="201"/>
    </row>
    <row r="395" spans="1:44" ht="114.75" customHeight="1">
      <c r="A395" s="611"/>
      <c r="B395" s="612"/>
      <c r="C395" s="613"/>
      <c r="D395" s="464" t="s">
        <v>285</v>
      </c>
      <c r="E395" s="197">
        <f t="shared" si="1305"/>
        <v>0</v>
      </c>
      <c r="F395" s="197">
        <f t="shared" si="1306"/>
        <v>0</v>
      </c>
      <c r="G395" s="156"/>
      <c r="H395" s="155"/>
      <c r="I395" s="155"/>
      <c r="J395" s="156"/>
      <c r="K395" s="155"/>
      <c r="L395" s="155"/>
      <c r="M395" s="156"/>
      <c r="N395" s="155"/>
      <c r="O395" s="155"/>
      <c r="P395" s="156"/>
      <c r="Q395" s="155"/>
      <c r="R395" s="155"/>
      <c r="S395" s="156"/>
      <c r="T395" s="155"/>
      <c r="U395" s="155"/>
      <c r="V395" s="156"/>
      <c r="W395" s="155"/>
      <c r="X395" s="155"/>
      <c r="Y395" s="156"/>
      <c r="Z395" s="155"/>
      <c r="AA395" s="156"/>
      <c r="AB395" s="156"/>
      <c r="AC395" s="155"/>
      <c r="AD395" s="156"/>
      <c r="AE395" s="156"/>
      <c r="AF395" s="155"/>
      <c r="AG395" s="156"/>
      <c r="AH395" s="156"/>
      <c r="AI395" s="163"/>
      <c r="AJ395" s="156"/>
      <c r="AK395" s="156"/>
      <c r="AL395" s="155"/>
      <c r="AM395" s="156"/>
      <c r="AN395" s="156"/>
      <c r="AO395" s="156"/>
      <c r="AP395" s="156"/>
      <c r="AQ395" s="156"/>
      <c r="AR395" s="201"/>
    </row>
    <row r="396" spans="1:44" ht="114.75" customHeight="1" thickBot="1">
      <c r="A396" s="614"/>
      <c r="B396" s="615"/>
      <c r="C396" s="616"/>
      <c r="D396" s="456" t="s">
        <v>43</v>
      </c>
      <c r="E396" s="197">
        <f t="shared" si="1305"/>
        <v>0</v>
      </c>
      <c r="F396" s="197">
        <f t="shared" si="1306"/>
        <v>0</v>
      </c>
      <c r="G396" s="156"/>
      <c r="H396" s="155"/>
      <c r="I396" s="155"/>
      <c r="J396" s="156"/>
      <c r="K396" s="155"/>
      <c r="L396" s="155"/>
      <c r="M396" s="155"/>
      <c r="N396" s="155"/>
      <c r="O396" s="155"/>
      <c r="P396" s="155"/>
      <c r="Q396" s="155"/>
      <c r="R396" s="155"/>
      <c r="S396" s="155"/>
      <c r="T396" s="155"/>
      <c r="U396" s="155"/>
      <c r="V396" s="155"/>
      <c r="W396" s="155"/>
      <c r="X396" s="155"/>
      <c r="Y396" s="155"/>
      <c r="Z396" s="155"/>
      <c r="AA396" s="156"/>
      <c r="AB396" s="156"/>
      <c r="AC396" s="155"/>
      <c r="AD396" s="156"/>
      <c r="AE396" s="156"/>
      <c r="AF396" s="155"/>
      <c r="AG396" s="156"/>
      <c r="AH396" s="156"/>
      <c r="AI396" s="163"/>
      <c r="AJ396" s="156"/>
      <c r="AK396" s="156"/>
      <c r="AL396" s="155"/>
      <c r="AM396" s="156"/>
      <c r="AN396" s="156"/>
      <c r="AO396" s="155"/>
      <c r="AP396" s="155"/>
      <c r="AQ396" s="156"/>
      <c r="AR396" s="201"/>
    </row>
    <row r="397" spans="1:44" ht="114.75" customHeight="1">
      <c r="A397" s="608" t="s">
        <v>422</v>
      </c>
      <c r="B397" s="609"/>
      <c r="C397" s="610"/>
      <c r="D397" s="466" t="s">
        <v>41</v>
      </c>
      <c r="E397" s="199">
        <f>H397+K397+N397+Q397+T397+W397+Z397+AC397+AF397+AI397+AL397+AO397</f>
        <v>0</v>
      </c>
      <c r="F397" s="199">
        <f>I397+L397+O397+R397+U397+X397+AA397+AD397+AG397+AJ397+AM397+AP397</f>
        <v>0</v>
      </c>
      <c r="G397" s="207" t="e">
        <f>F397/E397</f>
        <v>#DIV/0!</v>
      </c>
      <c r="H397" s="208">
        <f t="shared" ref="H397:AH397" si="1307">H398+H399+H400+H402+H403</f>
        <v>0</v>
      </c>
      <c r="I397" s="208">
        <f t="shared" si="1307"/>
        <v>0</v>
      </c>
      <c r="J397" s="208">
        <f t="shared" si="1307"/>
        <v>0</v>
      </c>
      <c r="K397" s="208">
        <f t="shared" si="1307"/>
        <v>0</v>
      </c>
      <c r="L397" s="208">
        <f t="shared" si="1307"/>
        <v>0</v>
      </c>
      <c r="M397" s="208">
        <f t="shared" si="1307"/>
        <v>0</v>
      </c>
      <c r="N397" s="208">
        <f t="shared" si="1307"/>
        <v>0</v>
      </c>
      <c r="O397" s="208">
        <f t="shared" si="1307"/>
        <v>0</v>
      </c>
      <c r="P397" s="208">
        <f t="shared" si="1307"/>
        <v>0</v>
      </c>
      <c r="Q397" s="208">
        <f t="shared" si="1307"/>
        <v>0</v>
      </c>
      <c r="R397" s="208">
        <f t="shared" si="1307"/>
        <v>0</v>
      </c>
      <c r="S397" s="208">
        <f t="shared" si="1307"/>
        <v>0</v>
      </c>
      <c r="T397" s="208">
        <f t="shared" si="1307"/>
        <v>0</v>
      </c>
      <c r="U397" s="208">
        <f t="shared" si="1307"/>
        <v>0</v>
      </c>
      <c r="V397" s="208">
        <f t="shared" si="1307"/>
        <v>0</v>
      </c>
      <c r="W397" s="208">
        <f t="shared" si="1307"/>
        <v>0</v>
      </c>
      <c r="X397" s="208">
        <f t="shared" si="1307"/>
        <v>0</v>
      </c>
      <c r="Y397" s="208">
        <f t="shared" si="1307"/>
        <v>0</v>
      </c>
      <c r="Z397" s="208">
        <f t="shared" si="1307"/>
        <v>0</v>
      </c>
      <c r="AA397" s="208">
        <f t="shared" si="1307"/>
        <v>0</v>
      </c>
      <c r="AB397" s="208">
        <f t="shared" si="1307"/>
        <v>0</v>
      </c>
      <c r="AC397" s="208">
        <f t="shared" si="1307"/>
        <v>0</v>
      </c>
      <c r="AD397" s="208">
        <f t="shared" si="1307"/>
        <v>0</v>
      </c>
      <c r="AE397" s="208">
        <f t="shared" si="1307"/>
        <v>0</v>
      </c>
      <c r="AF397" s="208">
        <f t="shared" si="1307"/>
        <v>0</v>
      </c>
      <c r="AG397" s="208">
        <f t="shared" si="1307"/>
        <v>0</v>
      </c>
      <c r="AH397" s="208">
        <f t="shared" si="1307"/>
        <v>0</v>
      </c>
      <c r="AI397" s="208">
        <f>AI398+AI399+AI400+AI402+AI403</f>
        <v>0</v>
      </c>
      <c r="AJ397" s="208">
        <f>AJ398+AJ399+AJ400+AJ402+AJ403</f>
        <v>0</v>
      </c>
      <c r="AK397" s="209" t="e">
        <f>AJ397/AI397</f>
        <v>#DIV/0!</v>
      </c>
      <c r="AL397" s="208">
        <f>AL398+AL399+AL400+AL402+AL403</f>
        <v>0</v>
      </c>
      <c r="AM397" s="208">
        <f>AM398+AM399+AM400+AM402+AM403</f>
        <v>0</v>
      </c>
      <c r="AN397" s="210"/>
      <c r="AO397" s="208">
        <f>AO398+AO399+AO400+AO402+AO403</f>
        <v>0</v>
      </c>
      <c r="AP397" s="208">
        <f>AP398+AP399+AP400+AP402+AP403</f>
        <v>0</v>
      </c>
      <c r="AQ397" s="210"/>
      <c r="AR397" s="200"/>
    </row>
    <row r="398" spans="1:44" ht="114.75" customHeight="1">
      <c r="A398" s="611"/>
      <c r="B398" s="612"/>
      <c r="C398" s="613"/>
      <c r="D398" s="456" t="s">
        <v>37</v>
      </c>
      <c r="E398" s="197">
        <f>H398+K398+N398+Q398+T398+W398+Z398+AC398+AF398+AI398+AL398+AO398</f>
        <v>0</v>
      </c>
      <c r="F398" s="197">
        <f>I398+L398+O398+R398+U398+X398+AA398+AD398+AG398+AJ398+AM398+AP398</f>
        <v>0</v>
      </c>
      <c r="G398" s="157"/>
      <c r="H398" s="160"/>
      <c r="I398" s="160"/>
      <c r="J398" s="157"/>
      <c r="K398" s="160"/>
      <c r="L398" s="160"/>
      <c r="M398" s="160"/>
      <c r="N398" s="160"/>
      <c r="O398" s="160"/>
      <c r="P398" s="160"/>
      <c r="Q398" s="160"/>
      <c r="R398" s="160"/>
      <c r="S398" s="160"/>
      <c r="T398" s="160"/>
      <c r="U398" s="160"/>
      <c r="V398" s="160"/>
      <c r="W398" s="160"/>
      <c r="X398" s="160"/>
      <c r="Y398" s="160"/>
      <c r="Z398" s="160"/>
      <c r="AA398" s="157"/>
      <c r="AB398" s="157"/>
      <c r="AC398" s="160"/>
      <c r="AD398" s="157"/>
      <c r="AE398" s="157"/>
      <c r="AF398" s="160"/>
      <c r="AG398" s="157"/>
      <c r="AH398" s="157"/>
      <c r="AI398" s="161"/>
      <c r="AJ398" s="157"/>
      <c r="AK398" s="157"/>
      <c r="AL398" s="160"/>
      <c r="AM398" s="157"/>
      <c r="AN398" s="157"/>
      <c r="AO398" s="160"/>
      <c r="AP398" s="160"/>
      <c r="AQ398" s="157"/>
      <c r="AR398" s="201"/>
    </row>
    <row r="399" spans="1:44" ht="114.75" customHeight="1">
      <c r="A399" s="611"/>
      <c r="B399" s="612"/>
      <c r="C399" s="613"/>
      <c r="D399" s="464" t="s">
        <v>2</v>
      </c>
      <c r="E399" s="197">
        <f t="shared" ref="E399:E403" si="1308">H399+K399+N399+Q399+T399+W399+Z399+AC399+AF399+AI399+AL399+AO399</f>
        <v>0</v>
      </c>
      <c r="F399" s="197">
        <f t="shared" ref="F399:F403" si="1309">I399+L399+O399+R399+U399+X399+AA399+AD399+AG399+AJ399+AM399+AP399</f>
        <v>0</v>
      </c>
      <c r="G399" s="157"/>
      <c r="H399" s="160"/>
      <c r="I399" s="160"/>
      <c r="J399" s="157"/>
      <c r="K399" s="160"/>
      <c r="L399" s="160"/>
      <c r="M399" s="160"/>
      <c r="N399" s="160"/>
      <c r="O399" s="160"/>
      <c r="P399" s="160"/>
      <c r="Q399" s="160"/>
      <c r="R399" s="160"/>
      <c r="S399" s="160"/>
      <c r="T399" s="160"/>
      <c r="U399" s="160"/>
      <c r="V399" s="160"/>
      <c r="W399" s="160"/>
      <c r="X399" s="160"/>
      <c r="Y399" s="160"/>
      <c r="Z399" s="160"/>
      <c r="AA399" s="157"/>
      <c r="AB399" s="157"/>
      <c r="AC399" s="160"/>
      <c r="AD399" s="157"/>
      <c r="AE399" s="157"/>
      <c r="AF399" s="160"/>
      <c r="AG399" s="157"/>
      <c r="AH399" s="157"/>
      <c r="AI399" s="161"/>
      <c r="AJ399" s="157"/>
      <c r="AK399" s="157"/>
      <c r="AL399" s="160"/>
      <c r="AM399" s="157"/>
      <c r="AN399" s="157"/>
      <c r="AO399" s="160"/>
      <c r="AP399" s="160"/>
      <c r="AQ399" s="157"/>
      <c r="AR399" s="201"/>
    </row>
    <row r="400" spans="1:44" ht="114.75" customHeight="1" thickBot="1">
      <c r="A400" s="611"/>
      <c r="B400" s="612"/>
      <c r="C400" s="613"/>
      <c r="D400" s="464" t="s">
        <v>284</v>
      </c>
      <c r="E400" s="197">
        <f t="shared" si="1308"/>
        <v>0</v>
      </c>
      <c r="F400" s="197">
        <f t="shared" si="1309"/>
        <v>0</v>
      </c>
      <c r="G400" s="159" t="e">
        <f>F400/E400</f>
        <v>#DIV/0!</v>
      </c>
      <c r="H400" s="160"/>
      <c r="I400" s="160"/>
      <c r="J400" s="157"/>
      <c r="K400" s="160"/>
      <c r="L400" s="160"/>
      <c r="M400" s="157"/>
      <c r="N400" s="160"/>
      <c r="O400" s="160"/>
      <c r="P400" s="157"/>
      <c r="Q400" s="160"/>
      <c r="R400" s="160"/>
      <c r="S400" s="157"/>
      <c r="T400" s="160"/>
      <c r="U400" s="160"/>
      <c r="V400" s="157"/>
      <c r="W400" s="160"/>
      <c r="X400" s="160"/>
      <c r="Y400" s="157"/>
      <c r="Z400" s="160"/>
      <c r="AA400" s="157"/>
      <c r="AB400" s="157"/>
      <c r="AC400" s="160"/>
      <c r="AD400" s="157"/>
      <c r="AE400" s="157"/>
      <c r="AF400" s="160"/>
      <c r="AG400" s="157"/>
      <c r="AH400" s="157"/>
      <c r="AI400" s="161">
        <v>0</v>
      </c>
      <c r="AJ400" s="211">
        <v>0</v>
      </c>
      <c r="AK400" s="159" t="e">
        <f>AJ400/AI400</f>
        <v>#DIV/0!</v>
      </c>
      <c r="AL400" s="160"/>
      <c r="AM400" s="157"/>
      <c r="AN400" s="157"/>
      <c r="AO400" s="157"/>
      <c r="AP400" s="157"/>
      <c r="AQ400" s="157"/>
      <c r="AR400" s="206"/>
    </row>
    <row r="401" spans="1:44" ht="114.75" customHeight="1">
      <c r="A401" s="611"/>
      <c r="B401" s="612"/>
      <c r="C401" s="613"/>
      <c r="D401" s="464" t="s">
        <v>292</v>
      </c>
      <c r="E401" s="196">
        <f t="shared" si="1308"/>
        <v>0</v>
      </c>
      <c r="F401" s="196">
        <f t="shared" si="1309"/>
        <v>0</v>
      </c>
      <c r="G401" s="157"/>
      <c r="H401" s="160"/>
      <c r="I401" s="160"/>
      <c r="J401" s="157"/>
      <c r="K401" s="160"/>
      <c r="L401" s="160"/>
      <c r="M401" s="157"/>
      <c r="N401" s="160"/>
      <c r="O401" s="160"/>
      <c r="P401" s="157"/>
      <c r="Q401" s="160"/>
      <c r="R401" s="160"/>
      <c r="S401" s="157"/>
      <c r="T401" s="160"/>
      <c r="U401" s="160"/>
      <c r="V401" s="157"/>
      <c r="W401" s="160"/>
      <c r="X401" s="160"/>
      <c r="Y401" s="157"/>
      <c r="Z401" s="160"/>
      <c r="AA401" s="157"/>
      <c r="AB401" s="157"/>
      <c r="AC401" s="160"/>
      <c r="AD401" s="157"/>
      <c r="AE401" s="157"/>
      <c r="AF401" s="160"/>
      <c r="AG401" s="157"/>
      <c r="AH401" s="157"/>
      <c r="AI401" s="161"/>
      <c r="AJ401" s="157"/>
      <c r="AK401" s="157"/>
      <c r="AL401" s="160"/>
      <c r="AM401" s="157"/>
      <c r="AN401" s="157"/>
      <c r="AO401" s="157"/>
      <c r="AP401" s="157"/>
      <c r="AQ401" s="157"/>
      <c r="AR401" s="201"/>
    </row>
    <row r="402" spans="1:44" ht="114.75" customHeight="1">
      <c r="A402" s="611"/>
      <c r="B402" s="612"/>
      <c r="C402" s="613"/>
      <c r="D402" s="464" t="s">
        <v>285</v>
      </c>
      <c r="E402" s="197">
        <f t="shared" si="1308"/>
        <v>0</v>
      </c>
      <c r="F402" s="197">
        <f t="shared" si="1309"/>
        <v>0</v>
      </c>
      <c r="G402" s="157"/>
      <c r="H402" s="160"/>
      <c r="I402" s="160"/>
      <c r="J402" s="157"/>
      <c r="K402" s="160"/>
      <c r="L402" s="160"/>
      <c r="M402" s="157"/>
      <c r="N402" s="160"/>
      <c r="O402" s="160"/>
      <c r="P402" s="157"/>
      <c r="Q402" s="160"/>
      <c r="R402" s="160"/>
      <c r="S402" s="157"/>
      <c r="T402" s="160"/>
      <c r="U402" s="160"/>
      <c r="V402" s="157"/>
      <c r="W402" s="160"/>
      <c r="X402" s="160"/>
      <c r="Y402" s="157"/>
      <c r="Z402" s="160"/>
      <c r="AA402" s="157"/>
      <c r="AB402" s="157"/>
      <c r="AC402" s="160"/>
      <c r="AD402" s="157"/>
      <c r="AE402" s="157"/>
      <c r="AF402" s="160"/>
      <c r="AG402" s="157"/>
      <c r="AH402" s="157"/>
      <c r="AI402" s="161"/>
      <c r="AJ402" s="157"/>
      <c r="AK402" s="157"/>
      <c r="AL402" s="160"/>
      <c r="AM402" s="157"/>
      <c r="AN402" s="157"/>
      <c r="AO402" s="157"/>
      <c r="AP402" s="157"/>
      <c r="AQ402" s="157"/>
      <c r="AR402" s="201"/>
    </row>
    <row r="403" spans="1:44" ht="114.75" customHeight="1">
      <c r="A403" s="614"/>
      <c r="B403" s="615"/>
      <c r="C403" s="616"/>
      <c r="D403" s="456" t="s">
        <v>43</v>
      </c>
      <c r="E403" s="197">
        <f t="shared" si="1308"/>
        <v>0</v>
      </c>
      <c r="F403" s="197">
        <f t="shared" si="1309"/>
        <v>0</v>
      </c>
      <c r="G403" s="157"/>
      <c r="H403" s="160"/>
      <c r="I403" s="160"/>
      <c r="J403" s="157"/>
      <c r="K403" s="160"/>
      <c r="L403" s="160"/>
      <c r="M403" s="160"/>
      <c r="N403" s="160"/>
      <c r="O403" s="160"/>
      <c r="P403" s="160"/>
      <c r="Q403" s="160"/>
      <c r="R403" s="160"/>
      <c r="S403" s="160"/>
      <c r="T403" s="160"/>
      <c r="U403" s="160"/>
      <c r="V403" s="160"/>
      <c r="W403" s="160"/>
      <c r="X403" s="160"/>
      <c r="Y403" s="160"/>
      <c r="Z403" s="160"/>
      <c r="AA403" s="157"/>
      <c r="AB403" s="157"/>
      <c r="AC403" s="160"/>
      <c r="AD403" s="157"/>
      <c r="AE403" s="157"/>
      <c r="AF403" s="160"/>
      <c r="AG403" s="157"/>
      <c r="AH403" s="157"/>
      <c r="AI403" s="161"/>
      <c r="AJ403" s="157"/>
      <c r="AK403" s="157"/>
      <c r="AL403" s="160"/>
      <c r="AM403" s="157"/>
      <c r="AN403" s="157"/>
      <c r="AO403" s="160"/>
      <c r="AP403" s="160"/>
      <c r="AQ403" s="157"/>
      <c r="AR403" s="201"/>
    </row>
    <row r="404" spans="1:44" s="98" customFormat="1" ht="30.75" customHeight="1">
      <c r="A404" s="602"/>
      <c r="B404" s="602"/>
      <c r="C404" s="602"/>
      <c r="D404" s="602"/>
      <c r="E404" s="602"/>
      <c r="F404" s="602"/>
      <c r="G404" s="602"/>
      <c r="H404" s="602"/>
      <c r="I404" s="602"/>
      <c r="J404" s="602"/>
      <c r="K404" s="602"/>
      <c r="L404" s="602"/>
      <c r="M404" s="602"/>
      <c r="N404" s="602"/>
      <c r="O404" s="602"/>
      <c r="P404" s="602"/>
      <c r="Q404" s="602"/>
      <c r="R404" s="602"/>
      <c r="S404" s="602"/>
      <c r="T404" s="602"/>
      <c r="U404" s="602"/>
      <c r="V404" s="602"/>
      <c r="W404" s="602"/>
      <c r="X404" s="602"/>
      <c r="Y404" s="602"/>
      <c r="Z404" s="602"/>
      <c r="AA404" s="602"/>
      <c r="AB404" s="602"/>
      <c r="AC404" s="602"/>
      <c r="AD404" s="602"/>
      <c r="AE404" s="602"/>
      <c r="AF404" s="602"/>
      <c r="AG404" s="602"/>
      <c r="AH404" s="602"/>
      <c r="AI404" s="602"/>
      <c r="AJ404" s="602"/>
      <c r="AK404" s="602"/>
      <c r="AL404" s="602"/>
      <c r="AM404" s="602"/>
      <c r="AN404" s="602"/>
      <c r="AO404" s="602"/>
      <c r="AP404" s="602"/>
      <c r="AQ404" s="602"/>
      <c r="AR404" s="602"/>
    </row>
    <row r="405" spans="1:44" s="99" customFormat="1" ht="74.25" customHeight="1">
      <c r="A405" s="408" t="s">
        <v>455</v>
      </c>
      <c r="B405" s="409"/>
      <c r="C405" s="410"/>
      <c r="D405" s="411"/>
      <c r="E405" s="412"/>
      <c r="F405" s="413"/>
      <c r="G405" s="413"/>
      <c r="H405" s="414"/>
      <c r="I405" s="415"/>
      <c r="J405" s="415"/>
      <c r="K405" s="415"/>
      <c r="L405" s="415"/>
      <c r="M405" s="218"/>
      <c r="N405" s="219"/>
      <c r="O405" s="212"/>
      <c r="P405" s="212"/>
      <c r="Q405" s="212"/>
      <c r="R405" s="212"/>
      <c r="S405" s="212"/>
      <c r="T405" s="212"/>
      <c r="U405" s="212"/>
      <c r="V405" s="212"/>
      <c r="W405" s="212"/>
      <c r="X405" s="212"/>
      <c r="Y405" s="212"/>
      <c r="Z405" s="212"/>
      <c r="AA405" s="212"/>
      <c r="AB405" s="212"/>
      <c r="AC405" s="212"/>
      <c r="AD405" s="212"/>
      <c r="AE405" s="212"/>
      <c r="AF405" s="212"/>
      <c r="AG405" s="212"/>
      <c r="AH405" s="212"/>
      <c r="AI405" s="212"/>
      <c r="AJ405" s="212"/>
      <c r="AK405" s="212"/>
      <c r="AL405" s="212"/>
      <c r="AM405" s="212"/>
      <c r="AN405" s="212"/>
      <c r="AO405" s="212"/>
      <c r="AP405" s="212"/>
      <c r="AQ405" s="212"/>
      <c r="AR405" s="212"/>
    </row>
    <row r="406" spans="1:44" ht="35.25" customHeight="1">
      <c r="A406" s="416" t="s">
        <v>446</v>
      </c>
      <c r="B406" s="417"/>
      <c r="C406" s="417"/>
      <c r="D406" s="418"/>
      <c r="E406" s="419"/>
      <c r="F406" s="420"/>
      <c r="G406" s="420"/>
      <c r="H406" s="421"/>
      <c r="I406" s="421"/>
      <c r="J406" s="421"/>
      <c r="K406" s="421"/>
      <c r="L406" s="421"/>
      <c r="M406" s="421"/>
      <c r="N406" s="220"/>
      <c r="O406" s="214"/>
      <c r="P406" s="214"/>
      <c r="Q406" s="214"/>
      <c r="R406" s="214"/>
      <c r="S406" s="214"/>
      <c r="T406" s="214"/>
      <c r="U406" s="214"/>
      <c r="V406" s="214"/>
      <c r="W406" s="214"/>
      <c r="X406" s="214"/>
      <c r="Y406" s="214"/>
      <c r="Z406" s="214"/>
      <c r="AA406" s="214"/>
      <c r="AB406" s="214"/>
      <c r="AC406" s="214"/>
      <c r="AD406" s="214"/>
      <c r="AE406" s="214"/>
      <c r="AF406" s="214"/>
      <c r="AG406" s="214"/>
      <c r="AH406" s="214"/>
      <c r="AI406" s="214"/>
      <c r="AJ406" s="214"/>
      <c r="AK406" s="214"/>
      <c r="AL406" s="214"/>
      <c r="AM406" s="214"/>
      <c r="AN406" s="214"/>
      <c r="AO406" s="214"/>
      <c r="AP406" s="214"/>
      <c r="AQ406" s="214"/>
    </row>
    <row r="407" spans="1:44" ht="90.75" customHeight="1">
      <c r="A407" s="553" t="s">
        <v>524</v>
      </c>
      <c r="B407" s="553"/>
      <c r="C407" s="553"/>
      <c r="D407" s="553"/>
      <c r="E407" s="553"/>
      <c r="F407" s="553"/>
      <c r="G407" s="553"/>
      <c r="H407" s="553"/>
      <c r="I407" s="552" t="s">
        <v>527</v>
      </c>
      <c r="J407" s="552"/>
      <c r="K407" s="553" t="s">
        <v>526</v>
      </c>
      <c r="L407" s="553"/>
      <c r="M407" s="553"/>
      <c r="N407" s="553"/>
      <c r="O407" s="214"/>
      <c r="P407" s="214"/>
      <c r="Q407" s="214"/>
      <c r="R407" s="214"/>
      <c r="S407" s="214"/>
      <c r="T407" s="214"/>
      <c r="U407" s="214"/>
      <c r="V407" s="214"/>
      <c r="W407" s="214"/>
      <c r="X407" s="214"/>
      <c r="Y407" s="214"/>
      <c r="Z407" s="214"/>
      <c r="AA407" s="214"/>
      <c r="AB407" s="214"/>
      <c r="AC407" s="214"/>
      <c r="AD407" s="214"/>
      <c r="AE407" s="214"/>
      <c r="AF407" s="214"/>
      <c r="AG407" s="214"/>
      <c r="AH407" s="214"/>
      <c r="AI407" s="214"/>
      <c r="AJ407" s="214"/>
      <c r="AK407" s="214"/>
      <c r="AL407" s="214"/>
      <c r="AM407" s="214"/>
      <c r="AN407" s="214"/>
      <c r="AO407" s="214"/>
      <c r="AP407" s="214"/>
      <c r="AQ407" s="214"/>
    </row>
    <row r="408" spans="1:44" ht="29.25" customHeight="1">
      <c r="A408" s="193"/>
      <c r="B408" s="427" t="s">
        <v>525</v>
      </c>
      <c r="C408" s="423"/>
      <c r="D408" s="428"/>
      <c r="E408" s="419"/>
      <c r="F408" s="420"/>
      <c r="G408" s="420"/>
      <c r="H408" s="421"/>
      <c r="I408" s="421"/>
      <c r="J408" s="421"/>
      <c r="K408" s="421"/>
      <c r="L408" s="421"/>
      <c r="M408" s="421"/>
      <c r="N408" s="220"/>
      <c r="O408" s="214"/>
      <c r="P408" s="214"/>
      <c r="Q408" s="214"/>
      <c r="R408" s="214"/>
      <c r="S408" s="214"/>
      <c r="T408" s="214"/>
      <c r="U408" s="214"/>
      <c r="V408" s="214"/>
      <c r="W408" s="214"/>
      <c r="X408" s="214"/>
      <c r="Y408" s="214"/>
      <c r="Z408" s="214"/>
      <c r="AA408" s="214"/>
      <c r="AB408" s="214"/>
      <c r="AC408" s="214"/>
      <c r="AD408" s="214"/>
      <c r="AE408" s="214"/>
      <c r="AF408" s="214"/>
      <c r="AG408" s="214"/>
      <c r="AH408" s="214"/>
      <c r="AI408" s="214"/>
      <c r="AJ408" s="214"/>
      <c r="AK408" s="214"/>
      <c r="AL408" s="214"/>
      <c r="AM408" s="214"/>
      <c r="AN408" s="214"/>
      <c r="AO408" s="214"/>
      <c r="AP408" s="214"/>
      <c r="AQ408" s="214"/>
    </row>
    <row r="409" spans="1:44" ht="35.25" customHeight="1">
      <c r="A409" s="416"/>
      <c r="B409" s="417"/>
      <c r="C409" s="417"/>
      <c r="D409" s="418"/>
      <c r="E409" s="419"/>
      <c r="F409" s="420"/>
      <c r="G409" s="420"/>
      <c r="H409" s="421"/>
      <c r="I409" s="421"/>
      <c r="J409" s="421"/>
      <c r="K409" s="421"/>
      <c r="L409" s="421"/>
      <c r="M409" s="421"/>
      <c r="N409" s="220"/>
      <c r="O409" s="214"/>
      <c r="P409" s="214"/>
      <c r="Q409" s="214"/>
      <c r="R409" s="214"/>
      <c r="S409" s="214"/>
      <c r="T409" s="214"/>
      <c r="U409" s="214"/>
      <c r="V409" s="214"/>
      <c r="W409" s="214"/>
      <c r="X409" s="214"/>
      <c r="Y409" s="214"/>
      <c r="Z409" s="214"/>
      <c r="AA409" s="214"/>
      <c r="AB409" s="214"/>
      <c r="AC409" s="214"/>
      <c r="AD409" s="214"/>
      <c r="AE409" s="214"/>
      <c r="AF409" s="214"/>
      <c r="AG409" s="214"/>
      <c r="AH409" s="214"/>
      <c r="AI409" s="214"/>
      <c r="AJ409" s="214"/>
      <c r="AK409" s="214"/>
      <c r="AL409" s="214"/>
      <c r="AM409" s="214"/>
      <c r="AN409" s="214"/>
      <c r="AO409" s="214"/>
      <c r="AP409" s="214"/>
      <c r="AQ409" s="214"/>
    </row>
    <row r="410" spans="1:44" ht="35.25" customHeight="1">
      <c r="A410" s="422" t="s">
        <v>465</v>
      </c>
      <c r="B410" s="423"/>
      <c r="C410" s="423"/>
      <c r="D410" s="424"/>
      <c r="E410" s="424"/>
      <c r="F410" s="420"/>
      <c r="G410" s="420"/>
      <c r="H410" s="418"/>
      <c r="I410" s="418"/>
      <c r="J410" s="418"/>
      <c r="K410" s="418"/>
      <c r="L410" s="418"/>
      <c r="M410" s="418"/>
      <c r="N410" s="217"/>
      <c r="O410" s="215"/>
      <c r="P410" s="215"/>
      <c r="Q410" s="215"/>
      <c r="R410" s="215"/>
      <c r="S410" s="215"/>
      <c r="T410" s="215"/>
      <c r="U410" s="215"/>
      <c r="V410" s="215"/>
      <c r="W410" s="215"/>
      <c r="X410" s="215"/>
      <c r="Y410" s="215"/>
      <c r="Z410" s="215"/>
      <c r="AA410" s="215"/>
      <c r="AB410" s="215"/>
      <c r="AC410" s="215"/>
      <c r="AD410" s="215"/>
      <c r="AE410" s="215"/>
      <c r="AF410" s="215"/>
      <c r="AG410" s="215"/>
      <c r="AH410" s="215"/>
      <c r="AI410" s="215"/>
      <c r="AJ410" s="215"/>
      <c r="AK410" s="215"/>
      <c r="AL410" s="215"/>
      <c r="AM410" s="215"/>
      <c r="AN410" s="215"/>
      <c r="AO410" s="215"/>
      <c r="AP410" s="216"/>
      <c r="AQ410" s="216"/>
    </row>
    <row r="411" spans="1:44" ht="56.25" customHeight="1">
      <c r="A411" s="707" t="s">
        <v>464</v>
      </c>
      <c r="B411" s="707"/>
      <c r="C411" s="707"/>
      <c r="D411" s="707"/>
      <c r="E411" s="707"/>
      <c r="F411" s="707"/>
      <c r="G411" s="707"/>
      <c r="H411" s="707"/>
      <c r="I411" s="422" t="s">
        <v>466</v>
      </c>
      <c r="J411" s="422"/>
      <c r="K411" s="422" t="s">
        <v>448</v>
      </c>
      <c r="L411" s="422"/>
      <c r="M411" s="422"/>
      <c r="N411" s="221"/>
      <c r="O411" s="213"/>
      <c r="P411" s="213"/>
      <c r="Q411" s="213"/>
      <c r="R411" s="213"/>
      <c r="S411" s="213"/>
      <c r="T411" s="213"/>
      <c r="U411" s="213"/>
      <c r="V411" s="213"/>
      <c r="W411" s="213"/>
      <c r="X411" s="213"/>
      <c r="Y411" s="213"/>
      <c r="Z411" s="213"/>
      <c r="AA411" s="213"/>
      <c r="AB411" s="213"/>
      <c r="AC411" s="213"/>
      <c r="AD411" s="213"/>
      <c r="AE411" s="213"/>
      <c r="AF411" s="213"/>
      <c r="AG411" s="213"/>
      <c r="AH411" s="213"/>
      <c r="AI411" s="213"/>
      <c r="AJ411" s="213"/>
      <c r="AK411" s="213"/>
      <c r="AL411" s="213"/>
      <c r="AM411" s="213"/>
      <c r="AN411" s="213"/>
      <c r="AO411" s="213"/>
      <c r="AP411" s="108"/>
      <c r="AQ411" s="108"/>
      <c r="AR411" s="108"/>
    </row>
    <row r="412" spans="1:44" ht="39.75" customHeight="1">
      <c r="A412" s="422"/>
      <c r="B412" s="427" t="s">
        <v>449</v>
      </c>
      <c r="C412" s="423"/>
      <c r="D412" s="428"/>
      <c r="E412" s="427"/>
      <c r="F412" s="426"/>
      <c r="G412" s="426"/>
      <c r="H412" s="425"/>
      <c r="I412" s="425"/>
      <c r="J412" s="429"/>
      <c r="K412" s="429"/>
      <c r="L412" s="429"/>
      <c r="M412" s="429"/>
      <c r="N412" s="222"/>
      <c r="O412" s="139"/>
      <c r="P412" s="139"/>
      <c r="Q412" s="139"/>
      <c r="R412" s="139"/>
      <c r="S412" s="139"/>
      <c r="T412" s="141"/>
      <c r="U412" s="141"/>
      <c r="V412" s="141"/>
      <c r="W412" s="141"/>
      <c r="X412" s="141"/>
      <c r="Y412" s="141"/>
      <c r="Z412" s="141"/>
      <c r="AA412" s="141"/>
      <c r="AB412" s="141"/>
      <c r="AC412" s="141"/>
      <c r="AD412" s="141"/>
      <c r="AE412" s="141"/>
      <c r="AF412" s="141"/>
      <c r="AG412" s="141"/>
      <c r="AH412" s="141"/>
      <c r="AI412" s="139"/>
      <c r="AJ412" s="139"/>
      <c r="AK412" s="139"/>
      <c r="AL412" s="141"/>
      <c r="AM412" s="141"/>
      <c r="AN412" s="141"/>
      <c r="AO412" s="142"/>
      <c r="AP412" s="95"/>
      <c r="AQ412" s="95"/>
    </row>
    <row r="413" spans="1:44" ht="63.75" customHeight="1">
      <c r="A413" s="430"/>
      <c r="B413" s="429"/>
      <c r="C413" s="429"/>
      <c r="D413" s="428"/>
      <c r="E413" s="431"/>
      <c r="F413" s="431"/>
      <c r="G413" s="431"/>
      <c r="H413" s="429"/>
      <c r="I413" s="429"/>
      <c r="J413" s="429"/>
      <c r="K413" s="429"/>
      <c r="L413" s="429"/>
      <c r="M413" s="429"/>
      <c r="N413" s="139"/>
      <c r="O413" s="139"/>
      <c r="P413" s="139"/>
      <c r="Q413" s="139"/>
      <c r="R413" s="139"/>
      <c r="S413" s="139"/>
      <c r="T413" s="141"/>
      <c r="U413" s="141"/>
      <c r="V413" s="141"/>
      <c r="W413" s="141"/>
      <c r="X413" s="141"/>
      <c r="Y413" s="141"/>
      <c r="Z413" s="141"/>
      <c r="AA413" s="141"/>
      <c r="AB413" s="141"/>
      <c r="AC413" s="141"/>
      <c r="AD413" s="141"/>
      <c r="AE413" s="141"/>
      <c r="AF413" s="141"/>
      <c r="AG413" s="141"/>
      <c r="AH413" s="141"/>
      <c r="AI413" s="139"/>
      <c r="AJ413" s="139"/>
      <c r="AK413" s="139"/>
      <c r="AL413" s="141"/>
      <c r="AM413" s="141"/>
      <c r="AN413" s="141"/>
      <c r="AO413" s="142"/>
      <c r="AP413" s="95"/>
      <c r="AQ413" s="95"/>
    </row>
    <row r="416" spans="1:44" ht="63.75" customHeight="1">
      <c r="A416" s="131"/>
      <c r="B416" s="109"/>
      <c r="C416" s="109"/>
      <c r="D416" s="112"/>
      <c r="E416" s="113"/>
      <c r="F416" s="113"/>
      <c r="G416" s="113"/>
      <c r="H416" s="109"/>
      <c r="I416" s="109"/>
      <c r="J416" s="109"/>
      <c r="K416" s="109"/>
      <c r="L416" s="109"/>
      <c r="M416" s="109"/>
      <c r="N416" s="109"/>
      <c r="O416" s="109"/>
      <c r="P416" s="109"/>
      <c r="Q416" s="109"/>
      <c r="R416" s="109"/>
      <c r="S416" s="109"/>
      <c r="T416" s="110"/>
      <c r="U416" s="110"/>
      <c r="V416" s="110"/>
      <c r="W416" s="110"/>
      <c r="X416" s="110"/>
      <c r="Y416" s="110"/>
      <c r="Z416" s="110"/>
      <c r="AA416" s="110"/>
      <c r="AB416" s="110"/>
      <c r="AC416" s="110"/>
      <c r="AD416" s="110"/>
      <c r="AE416" s="110"/>
      <c r="AF416" s="110"/>
      <c r="AG416" s="110"/>
      <c r="AH416" s="110"/>
      <c r="AI416" s="109"/>
      <c r="AJ416" s="109"/>
      <c r="AK416" s="109"/>
      <c r="AL416" s="110"/>
      <c r="AM416" s="110"/>
      <c r="AN416" s="110"/>
      <c r="AO416" s="114"/>
      <c r="AP416" s="95"/>
      <c r="AQ416" s="95"/>
    </row>
    <row r="417" spans="1:44" ht="63.75" customHeight="1">
      <c r="A417" s="101"/>
      <c r="T417" s="102"/>
      <c r="U417" s="102"/>
      <c r="V417" s="102"/>
      <c r="W417" s="102"/>
      <c r="X417" s="102"/>
      <c r="Y417" s="102"/>
      <c r="Z417" s="102"/>
      <c r="AA417" s="102"/>
      <c r="AB417" s="102"/>
      <c r="AC417" s="102"/>
      <c r="AD417" s="102"/>
      <c r="AE417" s="102"/>
      <c r="AF417" s="102"/>
      <c r="AG417" s="102"/>
      <c r="AH417" s="102"/>
      <c r="AL417" s="102"/>
      <c r="AM417" s="102"/>
      <c r="AN417" s="102"/>
      <c r="AO417" s="95"/>
      <c r="AP417" s="95"/>
      <c r="AQ417" s="95"/>
    </row>
    <row r="418" spans="1:44" ht="63.75" customHeight="1">
      <c r="A418" s="101"/>
      <c r="T418" s="102"/>
      <c r="U418" s="102"/>
      <c r="V418" s="102"/>
      <c r="W418" s="102"/>
      <c r="X418" s="102"/>
      <c r="Y418" s="102"/>
      <c r="Z418" s="102"/>
      <c r="AA418" s="102"/>
      <c r="AB418" s="102"/>
      <c r="AC418" s="102"/>
      <c r="AD418" s="102"/>
      <c r="AE418" s="102"/>
      <c r="AF418" s="102"/>
      <c r="AG418" s="102"/>
      <c r="AH418" s="102"/>
      <c r="AL418" s="102"/>
      <c r="AM418" s="102"/>
      <c r="AN418" s="102"/>
      <c r="AO418" s="95"/>
      <c r="AP418" s="95"/>
      <c r="AQ418" s="95"/>
    </row>
    <row r="419" spans="1:44" ht="63.75" customHeight="1">
      <c r="A419" s="101"/>
      <c r="T419" s="102"/>
      <c r="U419" s="102"/>
      <c r="V419" s="102"/>
      <c r="W419" s="102"/>
      <c r="X419" s="102"/>
      <c r="Y419" s="102"/>
      <c r="Z419" s="102"/>
      <c r="AA419" s="102"/>
      <c r="AB419" s="102"/>
      <c r="AC419" s="102"/>
      <c r="AD419" s="102"/>
      <c r="AE419" s="102"/>
      <c r="AF419" s="102"/>
      <c r="AG419" s="102"/>
      <c r="AH419" s="102"/>
      <c r="AL419" s="102"/>
      <c r="AM419" s="102"/>
      <c r="AN419" s="102"/>
      <c r="AO419" s="95"/>
      <c r="AP419" s="95"/>
      <c r="AQ419" s="95"/>
    </row>
    <row r="420" spans="1:44" ht="63.75" customHeight="1">
      <c r="A420" s="101"/>
      <c r="T420" s="102"/>
      <c r="U420" s="102"/>
      <c r="V420" s="102"/>
      <c r="W420" s="102"/>
      <c r="X420" s="102"/>
      <c r="Y420" s="102"/>
      <c r="Z420" s="102"/>
      <c r="AA420" s="102"/>
      <c r="AB420" s="102"/>
      <c r="AC420" s="102"/>
      <c r="AD420" s="102"/>
      <c r="AE420" s="102"/>
      <c r="AF420" s="102"/>
      <c r="AG420" s="102"/>
      <c r="AH420" s="102"/>
      <c r="AL420" s="102"/>
      <c r="AM420" s="102"/>
      <c r="AN420" s="102"/>
      <c r="AO420" s="95"/>
      <c r="AP420" s="95"/>
      <c r="AQ420" s="95"/>
    </row>
    <row r="421" spans="1:44" ht="63.75" customHeight="1">
      <c r="A421" s="103"/>
      <c r="T421" s="102"/>
      <c r="U421" s="102"/>
      <c r="V421" s="102"/>
      <c r="W421" s="102"/>
      <c r="X421" s="102"/>
      <c r="Y421" s="102"/>
      <c r="Z421" s="102"/>
      <c r="AA421" s="102"/>
      <c r="AB421" s="102"/>
      <c r="AC421" s="102"/>
      <c r="AD421" s="102"/>
      <c r="AE421" s="102"/>
      <c r="AF421" s="102"/>
      <c r="AG421" s="102"/>
      <c r="AH421" s="102"/>
      <c r="AL421" s="102"/>
      <c r="AM421" s="102"/>
      <c r="AN421" s="102"/>
      <c r="AO421" s="95"/>
      <c r="AP421" s="95"/>
      <c r="AQ421" s="95"/>
    </row>
    <row r="422" spans="1:44" ht="63.75" customHeight="1">
      <c r="A422" s="101"/>
      <c r="T422" s="102"/>
      <c r="U422" s="102"/>
      <c r="V422" s="102"/>
      <c r="W422" s="102"/>
      <c r="X422" s="102"/>
      <c r="Y422" s="102"/>
      <c r="Z422" s="102"/>
      <c r="AA422" s="102"/>
      <c r="AB422" s="102"/>
      <c r="AC422" s="102"/>
      <c r="AD422" s="102"/>
      <c r="AE422" s="102"/>
      <c r="AF422" s="102"/>
      <c r="AG422" s="102"/>
      <c r="AH422" s="102"/>
      <c r="AL422" s="102"/>
      <c r="AM422" s="102"/>
      <c r="AN422" s="102"/>
      <c r="AO422" s="95"/>
      <c r="AP422" s="95"/>
      <c r="AQ422" s="95"/>
    </row>
    <row r="423" spans="1:44" ht="63.75" customHeight="1">
      <c r="A423" s="101"/>
      <c r="T423" s="102"/>
      <c r="U423" s="102"/>
      <c r="V423" s="102"/>
      <c r="W423" s="102"/>
      <c r="X423" s="102"/>
      <c r="Y423" s="102"/>
      <c r="Z423" s="102"/>
      <c r="AA423" s="102"/>
      <c r="AB423" s="102"/>
      <c r="AC423" s="102"/>
      <c r="AD423" s="102"/>
      <c r="AE423" s="102"/>
      <c r="AF423" s="102"/>
      <c r="AG423" s="102"/>
      <c r="AH423" s="102"/>
      <c r="AL423" s="102"/>
      <c r="AM423" s="102"/>
      <c r="AN423" s="102"/>
      <c r="AO423" s="95"/>
      <c r="AP423" s="95"/>
      <c r="AQ423" s="95"/>
    </row>
    <row r="424" spans="1:44" ht="63.75" customHeight="1">
      <c r="A424" s="101"/>
      <c r="T424" s="102"/>
      <c r="U424" s="102"/>
      <c r="V424" s="102"/>
      <c r="W424" s="102"/>
      <c r="X424" s="102"/>
      <c r="Y424" s="102"/>
      <c r="Z424" s="102"/>
      <c r="AA424" s="102"/>
      <c r="AB424" s="102"/>
      <c r="AC424" s="102"/>
      <c r="AD424" s="102"/>
      <c r="AE424" s="102"/>
      <c r="AF424" s="102"/>
      <c r="AG424" s="102"/>
      <c r="AH424" s="102"/>
      <c r="AL424" s="102"/>
      <c r="AM424" s="102"/>
      <c r="AN424" s="102"/>
      <c r="AO424" s="95"/>
      <c r="AP424" s="95"/>
      <c r="AQ424" s="95"/>
    </row>
    <row r="425" spans="1:44" ht="63.75" customHeight="1">
      <c r="A425" s="101"/>
      <c r="T425" s="102"/>
      <c r="U425" s="102"/>
      <c r="V425" s="102"/>
      <c r="W425" s="102"/>
      <c r="X425" s="102"/>
      <c r="Y425" s="102"/>
      <c r="Z425" s="102"/>
      <c r="AA425" s="102"/>
      <c r="AB425" s="102"/>
      <c r="AC425" s="102"/>
      <c r="AD425" s="102"/>
      <c r="AE425" s="102"/>
      <c r="AF425" s="102"/>
      <c r="AG425" s="102"/>
      <c r="AH425" s="102"/>
      <c r="AL425" s="102"/>
      <c r="AM425" s="102"/>
      <c r="AN425" s="102"/>
      <c r="AO425" s="95"/>
      <c r="AP425" s="95"/>
      <c r="AQ425" s="95"/>
    </row>
    <row r="426" spans="1:44" ht="63.75" customHeight="1">
      <c r="A426" s="101"/>
    </row>
    <row r="427" spans="1:44" ht="63.75" customHeight="1">
      <c r="A427" s="103"/>
    </row>
    <row r="428" spans="1:44" ht="63.75" customHeight="1">
      <c r="A428" s="101"/>
      <c r="T428" s="106"/>
      <c r="U428" s="106"/>
      <c r="V428" s="106"/>
      <c r="W428" s="106"/>
      <c r="X428" s="106"/>
      <c r="Y428" s="106"/>
      <c r="Z428" s="106"/>
      <c r="AA428" s="106"/>
      <c r="AB428" s="106"/>
      <c r="AC428" s="106"/>
      <c r="AD428" s="106"/>
      <c r="AE428" s="106"/>
      <c r="AF428" s="106"/>
      <c r="AG428" s="106"/>
      <c r="AH428" s="106"/>
      <c r="AL428" s="106"/>
      <c r="AM428" s="106"/>
      <c r="AN428" s="106"/>
    </row>
    <row r="429" spans="1:44" s="100" customFormat="1" ht="63.75" customHeight="1">
      <c r="A429" s="101"/>
      <c r="D429" s="104"/>
      <c r="E429" s="105"/>
      <c r="F429" s="105"/>
      <c r="G429" s="105"/>
      <c r="T429" s="106"/>
      <c r="U429" s="106"/>
      <c r="V429" s="106"/>
      <c r="W429" s="106"/>
      <c r="X429" s="106"/>
      <c r="Y429" s="106"/>
      <c r="Z429" s="106"/>
      <c r="AA429" s="106"/>
      <c r="AB429" s="106"/>
      <c r="AC429" s="106"/>
      <c r="AD429" s="106"/>
      <c r="AE429" s="106"/>
      <c r="AF429" s="106"/>
      <c r="AG429" s="106"/>
      <c r="AH429" s="106"/>
      <c r="AL429" s="106"/>
      <c r="AM429" s="106"/>
      <c r="AN429" s="106"/>
      <c r="AR429" s="95"/>
    </row>
    <row r="430" spans="1:44" s="100" customFormat="1" ht="63.75" customHeight="1">
      <c r="A430" s="101"/>
      <c r="D430" s="104"/>
      <c r="E430" s="105"/>
      <c r="F430" s="105"/>
      <c r="G430" s="105"/>
      <c r="T430" s="106"/>
      <c r="U430" s="106"/>
      <c r="V430" s="106"/>
      <c r="W430" s="106"/>
      <c r="X430" s="106"/>
      <c r="Y430" s="106"/>
      <c r="Z430" s="106"/>
      <c r="AA430" s="106"/>
      <c r="AB430" s="106"/>
      <c r="AC430" s="106"/>
      <c r="AD430" s="106"/>
      <c r="AE430" s="106"/>
      <c r="AF430" s="106"/>
      <c r="AG430" s="106"/>
      <c r="AH430" s="106"/>
      <c r="AL430" s="106"/>
      <c r="AM430" s="106"/>
      <c r="AN430" s="106"/>
      <c r="AR430" s="95"/>
    </row>
    <row r="431" spans="1:44" s="100" customFormat="1" ht="63.75" customHeight="1">
      <c r="A431" s="101"/>
      <c r="D431" s="104"/>
      <c r="E431" s="105"/>
      <c r="F431" s="105"/>
      <c r="G431" s="105"/>
      <c r="T431" s="106"/>
      <c r="U431" s="106"/>
      <c r="V431" s="106"/>
      <c r="W431" s="106"/>
      <c r="X431" s="106"/>
      <c r="Y431" s="106"/>
      <c r="Z431" s="106"/>
      <c r="AA431" s="106"/>
      <c r="AB431" s="106"/>
      <c r="AC431" s="106"/>
      <c r="AD431" s="106"/>
      <c r="AE431" s="106"/>
      <c r="AF431" s="106"/>
      <c r="AG431" s="106"/>
      <c r="AH431" s="106"/>
      <c r="AL431" s="106"/>
      <c r="AM431" s="106"/>
      <c r="AN431" s="106"/>
      <c r="AR431" s="95"/>
    </row>
    <row r="432" spans="1:44" s="100" customFormat="1" ht="63.75" customHeight="1">
      <c r="A432" s="101"/>
      <c r="D432" s="104"/>
      <c r="E432" s="105"/>
      <c r="F432" s="105"/>
      <c r="G432" s="105"/>
      <c r="AR432" s="95"/>
    </row>
    <row r="438" spans="4:44" s="100" customFormat="1" ht="63.75" customHeight="1">
      <c r="D438" s="104"/>
      <c r="E438" s="105"/>
      <c r="F438" s="105"/>
      <c r="G438" s="105"/>
      <c r="AR438" s="95"/>
    </row>
  </sheetData>
  <mergeCells count="272">
    <mergeCell ref="A411:H411"/>
    <mergeCell ref="V56:V57"/>
    <mergeCell ref="U56:U57"/>
    <mergeCell ref="T56:T57"/>
    <mergeCell ref="S56:S57"/>
    <mergeCell ref="D56:D57"/>
    <mergeCell ref="E56:E57"/>
    <mergeCell ref="F56:F57"/>
    <mergeCell ref="G56:G57"/>
    <mergeCell ref="H56:H57"/>
    <mergeCell ref="I56:I57"/>
    <mergeCell ref="J56:J57"/>
    <mergeCell ref="K56:K57"/>
    <mergeCell ref="L56:L57"/>
    <mergeCell ref="M56:M57"/>
    <mergeCell ref="N56:N57"/>
    <mergeCell ref="O56:O57"/>
    <mergeCell ref="P56:P57"/>
    <mergeCell ref="Q56:Q57"/>
    <mergeCell ref="R56:R57"/>
    <mergeCell ref="C312:C318"/>
    <mergeCell ref="A360:AR360"/>
    <mergeCell ref="A353:A359"/>
    <mergeCell ref="B353:B359"/>
    <mergeCell ref="AR56:AR57"/>
    <mergeCell ref="AQ56:AQ57"/>
    <mergeCell ref="AP56:AP57"/>
    <mergeCell ref="AO56:AO57"/>
    <mergeCell ref="AN56:AN57"/>
    <mergeCell ref="AM56:AM57"/>
    <mergeCell ref="AL56:AL57"/>
    <mergeCell ref="AK56:AK57"/>
    <mergeCell ref="AJ56:AJ57"/>
    <mergeCell ref="AI56:AI57"/>
    <mergeCell ref="AH56:AH57"/>
    <mergeCell ref="AG56:AG57"/>
    <mergeCell ref="AF56:AF57"/>
    <mergeCell ref="AE56:AE57"/>
    <mergeCell ref="AD56:AD57"/>
    <mergeCell ref="AC56:AC57"/>
    <mergeCell ref="AB56:AB57"/>
    <mergeCell ref="AA56:AA57"/>
    <mergeCell ref="Z56:Z57"/>
    <mergeCell ref="Y56:Y57"/>
    <mergeCell ref="X56:X57"/>
    <mergeCell ref="W56:W57"/>
    <mergeCell ref="C180:C186"/>
    <mergeCell ref="A22:C28"/>
    <mergeCell ref="AO350:AO351"/>
    <mergeCell ref="AP350:AP351"/>
    <mergeCell ref="AQ350:AQ351"/>
    <mergeCell ref="A271:AR271"/>
    <mergeCell ref="A272:AR272"/>
    <mergeCell ref="A250:A256"/>
    <mergeCell ref="B250:B256"/>
    <mergeCell ref="C250:C256"/>
    <mergeCell ref="A257:A263"/>
    <mergeCell ref="B257:B263"/>
    <mergeCell ref="C257:C263"/>
    <mergeCell ref="A264:A270"/>
    <mergeCell ref="B264:B270"/>
    <mergeCell ref="C264:C270"/>
    <mergeCell ref="A180:A186"/>
    <mergeCell ref="B180:B186"/>
    <mergeCell ref="C39:C45"/>
    <mergeCell ref="A82:A88"/>
    <mergeCell ref="C353:C359"/>
    <mergeCell ref="AR353:AR359"/>
    <mergeCell ref="C284:C290"/>
    <mergeCell ref="A274:A280"/>
    <mergeCell ref="AR274:AR280"/>
    <mergeCell ref="A343:A349"/>
    <mergeCell ref="B343:B349"/>
    <mergeCell ref="C343:C352"/>
    <mergeCell ref="E343:AR349"/>
    <mergeCell ref="C335:C342"/>
    <mergeCell ref="A350:A351"/>
    <mergeCell ref="AM350:AM351"/>
    <mergeCell ref="AN350:AN351"/>
    <mergeCell ref="A319:A325"/>
    <mergeCell ref="B319:B325"/>
    <mergeCell ref="H276:AB276"/>
    <mergeCell ref="E333:AR333"/>
    <mergeCell ref="E334:AR334"/>
    <mergeCell ref="E342:AR342"/>
    <mergeCell ref="A284:A290"/>
    <mergeCell ref="B335:B341"/>
    <mergeCell ref="A335:A341"/>
    <mergeCell ref="A298:A304"/>
    <mergeCell ref="B298:B304"/>
    <mergeCell ref="A2:AR2"/>
    <mergeCell ref="A3:A5"/>
    <mergeCell ref="B3:B5"/>
    <mergeCell ref="C3:C5"/>
    <mergeCell ref="D3:D5"/>
    <mergeCell ref="E3:G3"/>
    <mergeCell ref="H3:AQ3"/>
    <mergeCell ref="AR3:AR5"/>
    <mergeCell ref="E4:E5"/>
    <mergeCell ref="F4:F5"/>
    <mergeCell ref="G4:G5"/>
    <mergeCell ref="H4:J4"/>
    <mergeCell ref="T4:V4"/>
    <mergeCell ref="W4:Y4"/>
    <mergeCell ref="Q4:S4"/>
    <mergeCell ref="Z4:AB4"/>
    <mergeCell ref="AC4:AE4"/>
    <mergeCell ref="AF4:AH4"/>
    <mergeCell ref="AI4:AK4"/>
    <mergeCell ref="AL4:AN4"/>
    <mergeCell ref="AO4:AQ4"/>
    <mergeCell ref="K4:M4"/>
    <mergeCell ref="N4:P4"/>
    <mergeCell ref="B61:B67"/>
    <mergeCell ref="C61:C67"/>
    <mergeCell ref="A53:A60"/>
    <mergeCell ref="B53:B60"/>
    <mergeCell ref="B82:B88"/>
    <mergeCell ref="C82:C88"/>
    <mergeCell ref="A89:A95"/>
    <mergeCell ref="B89:B95"/>
    <mergeCell ref="C89:C95"/>
    <mergeCell ref="A68:A74"/>
    <mergeCell ref="B68:B74"/>
    <mergeCell ref="C68:C74"/>
    <mergeCell ref="A75:A81"/>
    <mergeCell ref="B75:B81"/>
    <mergeCell ref="C75:C81"/>
    <mergeCell ref="V350:V351"/>
    <mergeCell ref="W350:W351"/>
    <mergeCell ref="X350:X351"/>
    <mergeCell ref="Y350:Y351"/>
    <mergeCell ref="A29:AR29"/>
    <mergeCell ref="A7:C13"/>
    <mergeCell ref="A14:AR14"/>
    <mergeCell ref="A15:C21"/>
    <mergeCell ref="B39:B45"/>
    <mergeCell ref="A30:AR30"/>
    <mergeCell ref="A31:AR31"/>
    <mergeCell ref="B166:B172"/>
    <mergeCell ref="A201:A207"/>
    <mergeCell ref="B201:B207"/>
    <mergeCell ref="C201:C207"/>
    <mergeCell ref="A187:A193"/>
    <mergeCell ref="B187:B193"/>
    <mergeCell ref="C187:C193"/>
    <mergeCell ref="A194:A200"/>
    <mergeCell ref="B194:B200"/>
    <mergeCell ref="C194:C200"/>
    <mergeCell ref="C46:C52"/>
    <mergeCell ref="A32:A38"/>
    <mergeCell ref="A61:A67"/>
    <mergeCell ref="B103:B109"/>
    <mergeCell ref="C103:C109"/>
    <mergeCell ref="A131:A137"/>
    <mergeCell ref="B131:B137"/>
    <mergeCell ref="A404:AR404"/>
    <mergeCell ref="A361:AR361"/>
    <mergeCell ref="A362:C368"/>
    <mergeCell ref="A369:C375"/>
    <mergeCell ref="A397:C403"/>
    <mergeCell ref="A390:C396"/>
    <mergeCell ref="A376:C382"/>
    <mergeCell ref="A383:C389"/>
    <mergeCell ref="B312:B318"/>
    <mergeCell ref="AI350:AI351"/>
    <mergeCell ref="G350:G351"/>
    <mergeCell ref="F350:F351"/>
    <mergeCell ref="E350:E351"/>
    <mergeCell ref="D350:D351"/>
    <mergeCell ref="P350:P351"/>
    <mergeCell ref="Q350:Q351"/>
    <mergeCell ref="R350:R351"/>
    <mergeCell ref="S350:S351"/>
    <mergeCell ref="T350:T351"/>
    <mergeCell ref="U350:U351"/>
    <mergeCell ref="A236:A242"/>
    <mergeCell ref="A312:A318"/>
    <mergeCell ref="C274:C283"/>
    <mergeCell ref="AA350:AA351"/>
    <mergeCell ref="C53:C60"/>
    <mergeCell ref="B32:B38"/>
    <mergeCell ref="C32:C38"/>
    <mergeCell ref="A39:A45"/>
    <mergeCell ref="A46:A52"/>
    <mergeCell ref="B46:B52"/>
    <mergeCell ref="B236:B242"/>
    <mergeCell ref="A96:A102"/>
    <mergeCell ref="B96:B102"/>
    <mergeCell ref="C96:C102"/>
    <mergeCell ref="C110:C116"/>
    <mergeCell ref="B117:B123"/>
    <mergeCell ref="A117:A123"/>
    <mergeCell ref="A145:A151"/>
    <mergeCell ref="A173:A179"/>
    <mergeCell ref="B173:B179"/>
    <mergeCell ref="C173:C179"/>
    <mergeCell ref="B124:B130"/>
    <mergeCell ref="C124:C130"/>
    <mergeCell ref="C117:C123"/>
    <mergeCell ref="A110:A116"/>
    <mergeCell ref="B110:B116"/>
    <mergeCell ref="A103:A109"/>
    <mergeCell ref="A138:A144"/>
    <mergeCell ref="B138:B144"/>
    <mergeCell ref="A166:A172"/>
    <mergeCell ref="C131:C137"/>
    <mergeCell ref="A124:A130"/>
    <mergeCell ref="Z350:Z351"/>
    <mergeCell ref="A152:A158"/>
    <mergeCell ref="B152:B158"/>
    <mergeCell ref="C138:C144"/>
    <mergeCell ref="B145:B151"/>
    <mergeCell ref="C152:C158"/>
    <mergeCell ref="C298:C304"/>
    <mergeCell ref="A305:A311"/>
    <mergeCell ref="B305:B311"/>
    <mergeCell ref="C305:C311"/>
    <mergeCell ref="B274:B280"/>
    <mergeCell ref="B284:B290"/>
    <mergeCell ref="A326:A332"/>
    <mergeCell ref="B326:B332"/>
    <mergeCell ref="A291:A297"/>
    <mergeCell ref="B291:B297"/>
    <mergeCell ref="AD350:AD351"/>
    <mergeCell ref="AE350:AE351"/>
    <mergeCell ref="AF350:AF351"/>
    <mergeCell ref="A243:A249"/>
    <mergeCell ref="B243:B249"/>
    <mergeCell ref="C243:C249"/>
    <mergeCell ref="A208:A214"/>
    <mergeCell ref="B208:B214"/>
    <mergeCell ref="C208:C214"/>
    <mergeCell ref="A222:A228"/>
    <mergeCell ref="B222:B228"/>
    <mergeCell ref="C222:C228"/>
    <mergeCell ref="C236:C242"/>
    <mergeCell ref="A215:A221"/>
    <mergeCell ref="B215:B221"/>
    <mergeCell ref="C215:C221"/>
    <mergeCell ref="A229:A235"/>
    <mergeCell ref="B229:B235"/>
    <mergeCell ref="AB350:AB351"/>
    <mergeCell ref="AC350:AC351"/>
    <mergeCell ref="C291:C297"/>
    <mergeCell ref="C319:C325"/>
    <mergeCell ref="C326:C334"/>
    <mergeCell ref="C229:C235"/>
    <mergeCell ref="I407:J407"/>
    <mergeCell ref="K407:N407"/>
    <mergeCell ref="A407:H407"/>
    <mergeCell ref="A159:A165"/>
    <mergeCell ref="B159:B165"/>
    <mergeCell ref="C159:C165"/>
    <mergeCell ref="A1:AR1"/>
    <mergeCell ref="C166:C172"/>
    <mergeCell ref="AG350:AG351"/>
    <mergeCell ref="AH350:AH351"/>
    <mergeCell ref="B350:B351"/>
    <mergeCell ref="H350:H351"/>
    <mergeCell ref="I350:I351"/>
    <mergeCell ref="J350:J351"/>
    <mergeCell ref="K350:K351"/>
    <mergeCell ref="L350:L351"/>
    <mergeCell ref="M350:M351"/>
    <mergeCell ref="N350:N351"/>
    <mergeCell ref="O350:O351"/>
    <mergeCell ref="C145:C151"/>
    <mergeCell ref="AR350:AR351"/>
    <mergeCell ref="AL350:AL351"/>
    <mergeCell ref="AK350:AK351"/>
    <mergeCell ref="AJ350:AJ351"/>
  </mergeCells>
  <pageMargins left="3.937007874015748E-2" right="0" top="0.62992125984251968" bottom="0.55118110236220474" header="0.23622047244094491" footer="0.15748031496062992"/>
  <pageSetup paperSize="9" scale="20" fitToHeight="3" orientation="landscape" r:id="rId1"/>
  <headerFooter>
    <oddFooter>&amp;C&amp;"Times New Roman,обычный"&amp;8Страница  &amp;P из &amp;N</oddFooter>
  </headerFooter>
  <rowBreaks count="3" manualBreakCount="3">
    <brk id="81" max="43" man="1"/>
    <brk id="111" max="16383" man="1"/>
    <brk id="371" max="16383" man="1"/>
  </rowBreaks>
</worksheet>
</file>

<file path=xl/worksheets/sheet5.xml><?xml version="1.0" encoding="utf-8"?>
<worksheet xmlns="http://schemas.openxmlformats.org/spreadsheetml/2006/main" xmlns:r="http://schemas.openxmlformats.org/officeDocument/2006/relationships">
  <sheetPr>
    <pageSetUpPr fitToPage="1"/>
  </sheetPr>
  <dimension ref="A1:BR59"/>
  <sheetViews>
    <sheetView tabSelected="1" view="pageBreakPreview" zoomScale="70" zoomScaleNormal="70" zoomScaleSheetLayoutView="70" workbookViewId="0">
      <pane xSplit="2" ySplit="8" topLeftCell="C21" activePane="bottomRight" state="frozen"/>
      <selection pane="topRight" activeCell="C1" sqref="C1"/>
      <selection pane="bottomLeft" activeCell="A7" sqref="A7"/>
      <selection pane="bottomRight" activeCell="F14" sqref="F14"/>
    </sheetView>
  </sheetViews>
  <sheetFormatPr defaultColWidth="9.109375" defaultRowHeight="13.8"/>
  <cols>
    <col min="1" max="1" width="4" style="147" customWidth="1"/>
    <col min="2" max="2" width="29.5546875" style="39" customWidth="1"/>
    <col min="3" max="3" width="16" style="39" customWidth="1"/>
    <col min="4" max="4" width="12.5546875" style="39" customWidth="1"/>
    <col min="5" max="5" width="13" style="39" customWidth="1"/>
    <col min="6" max="6" width="17.109375" style="39" customWidth="1"/>
    <col min="7" max="7" width="11.44140625" style="39" customWidth="1"/>
    <col min="8" max="8" width="8.33203125" style="39" customWidth="1"/>
    <col min="9" max="9" width="7.6640625" style="39" customWidth="1"/>
    <col min="10" max="10" width="8.5546875" style="39" customWidth="1"/>
    <col min="11" max="11" width="7.5546875" style="39" customWidth="1"/>
    <col min="12" max="12" width="7.44140625" style="39" customWidth="1"/>
    <col min="13" max="13" width="8" style="39" customWidth="1"/>
    <col min="14" max="14" width="6.88671875" style="39" customWidth="1"/>
    <col min="15" max="15" width="7" style="39" customWidth="1"/>
    <col min="16" max="16" width="7.88671875" style="39" customWidth="1"/>
    <col min="17" max="17" width="8" style="39" customWidth="1"/>
    <col min="18" max="18" width="7.44140625" style="39" customWidth="1"/>
    <col min="19" max="19" width="8" style="39" customWidth="1"/>
    <col min="20" max="20" width="6.88671875" style="39" customWidth="1"/>
    <col min="21" max="21" width="7.109375" style="39" customWidth="1"/>
    <col min="22" max="22" width="7.33203125" style="39" customWidth="1"/>
    <col min="23" max="23" width="8.5546875" style="39" customWidth="1"/>
    <col min="24" max="24" width="7.33203125" style="39" customWidth="1"/>
    <col min="25" max="25" width="7.88671875" style="39" customWidth="1"/>
    <col min="26" max="26" width="9.109375" style="39" customWidth="1"/>
    <col min="27" max="27" width="14.5546875" style="39" customWidth="1"/>
    <col min="28" max="28" width="10.44140625" style="39" customWidth="1"/>
    <col min="29" max="29" width="8.109375" style="39" customWidth="1"/>
    <col min="30" max="30" width="8" style="39" customWidth="1"/>
    <col min="31" max="31" width="10.6640625" style="39" customWidth="1"/>
    <col min="32" max="32" width="7.109375" style="39" customWidth="1"/>
    <col min="33" max="33" width="7.44140625" style="39" customWidth="1"/>
    <col min="34" max="34" width="9.88671875" style="39" customWidth="1"/>
    <col min="35" max="35" width="6.6640625" style="39" customWidth="1"/>
    <col min="36" max="36" width="7.44140625" style="39" customWidth="1"/>
    <col min="37" max="37" width="8.33203125" style="39" customWidth="1"/>
    <col min="38" max="38" width="7.88671875" style="39" customWidth="1"/>
    <col min="39" max="39" width="8.109375" style="39" customWidth="1"/>
    <col min="40" max="40" width="8.5546875" style="39" customWidth="1"/>
    <col min="41" max="41" width="7.33203125" style="39" customWidth="1"/>
    <col min="42" max="42" width="7" style="39" customWidth="1"/>
    <col min="43" max="43" width="10.6640625" style="39" customWidth="1"/>
    <col min="44" max="16384" width="9.109375" style="39"/>
  </cols>
  <sheetData>
    <row r="1" spans="1:43">
      <c r="AF1" s="724" t="s">
        <v>286</v>
      </c>
      <c r="AG1" s="724"/>
      <c r="AH1" s="724"/>
      <c r="AI1" s="724"/>
      <c r="AJ1" s="724"/>
      <c r="AK1" s="724"/>
      <c r="AL1" s="724"/>
      <c r="AM1" s="724"/>
      <c r="AN1" s="724"/>
    </row>
    <row r="2" spans="1:43" s="148" customFormat="1" ht="24" customHeight="1">
      <c r="A2" s="725" t="s">
        <v>397</v>
      </c>
      <c r="B2" s="725"/>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c r="AI2" s="725"/>
      <c r="AJ2" s="725"/>
      <c r="AK2" s="725"/>
      <c r="AL2" s="725"/>
      <c r="AM2" s="725"/>
      <c r="AN2" s="725"/>
      <c r="AO2" s="725"/>
      <c r="AP2" s="396"/>
      <c r="AQ2" s="396"/>
    </row>
    <row r="3" spans="1:43" s="148" customFormat="1" ht="20.25" customHeight="1">
      <c r="A3" s="396"/>
      <c r="B3" s="396"/>
      <c r="C3" s="396"/>
      <c r="D3" s="396"/>
      <c r="E3" s="727"/>
      <c r="F3" s="727"/>
      <c r="G3" s="727"/>
      <c r="H3" s="396"/>
      <c r="I3" s="396"/>
      <c r="J3" s="396"/>
      <c r="K3" s="396"/>
      <c r="L3" s="396"/>
      <c r="M3" s="721" t="s">
        <v>488</v>
      </c>
      <c r="N3" s="721"/>
      <c r="O3" s="721"/>
      <c r="P3" s="721"/>
      <c r="Q3" s="721"/>
      <c r="R3" s="721"/>
      <c r="S3" s="721"/>
      <c r="T3" s="721"/>
      <c r="U3" s="396"/>
      <c r="V3" s="396"/>
      <c r="W3" s="396"/>
      <c r="X3" s="396"/>
      <c r="Y3" s="396"/>
      <c r="Z3" s="396"/>
      <c r="AA3" s="396"/>
      <c r="AB3" s="396"/>
      <c r="AC3" s="396"/>
      <c r="AD3" s="396"/>
      <c r="AE3" s="396"/>
      <c r="AF3" s="396"/>
      <c r="AG3" s="396"/>
      <c r="AH3" s="396"/>
      <c r="AI3" s="396"/>
      <c r="AJ3" s="396"/>
      <c r="AK3" s="396"/>
      <c r="AL3" s="396"/>
      <c r="AM3" s="396"/>
      <c r="AN3" s="396"/>
      <c r="AO3" s="396"/>
      <c r="AP3" s="396"/>
      <c r="AQ3" s="396"/>
    </row>
    <row r="4" spans="1:43" s="150" customFormat="1" ht="7.5" customHeight="1">
      <c r="A4" s="149"/>
    </row>
    <row r="5" spans="1:43" s="150" customFormat="1" ht="18" customHeight="1">
      <c r="A5" s="726" t="s">
        <v>0</v>
      </c>
      <c r="B5" s="722" t="s">
        <v>42</v>
      </c>
      <c r="C5" s="722" t="s">
        <v>280</v>
      </c>
      <c r="D5" s="722" t="s">
        <v>442</v>
      </c>
      <c r="E5" s="722" t="s">
        <v>442</v>
      </c>
      <c r="F5" s="722"/>
      <c r="G5" s="722"/>
      <c r="H5" s="722" t="s">
        <v>256</v>
      </c>
      <c r="I5" s="722"/>
      <c r="J5" s="722"/>
      <c r="K5" s="722"/>
      <c r="L5" s="722"/>
      <c r="M5" s="722"/>
      <c r="N5" s="722"/>
      <c r="O5" s="722"/>
      <c r="P5" s="722"/>
      <c r="Q5" s="722"/>
      <c r="R5" s="722"/>
      <c r="S5" s="722"/>
      <c r="T5" s="722"/>
      <c r="U5" s="722"/>
      <c r="V5" s="722"/>
      <c r="W5" s="722"/>
      <c r="X5" s="722"/>
      <c r="Y5" s="722"/>
      <c r="Z5" s="722"/>
      <c r="AA5" s="722"/>
      <c r="AB5" s="722"/>
      <c r="AC5" s="722"/>
      <c r="AD5" s="722"/>
      <c r="AE5" s="722"/>
      <c r="AF5" s="722"/>
      <c r="AG5" s="722"/>
      <c r="AH5" s="722"/>
      <c r="AI5" s="722"/>
      <c r="AJ5" s="722"/>
      <c r="AK5" s="722"/>
      <c r="AL5" s="722"/>
      <c r="AM5" s="722"/>
      <c r="AN5" s="722"/>
      <c r="AO5" s="722"/>
      <c r="AP5" s="722"/>
      <c r="AQ5" s="722"/>
    </row>
    <row r="6" spans="1:43" s="150" customFormat="1" ht="80.25" customHeight="1">
      <c r="A6" s="726"/>
      <c r="B6" s="722"/>
      <c r="C6" s="722"/>
      <c r="D6" s="722"/>
      <c r="E6" s="722"/>
      <c r="F6" s="722"/>
      <c r="G6" s="722"/>
      <c r="H6" s="722" t="s">
        <v>17</v>
      </c>
      <c r="I6" s="722"/>
      <c r="J6" s="722"/>
      <c r="K6" s="722" t="s">
        <v>18</v>
      </c>
      <c r="L6" s="722"/>
      <c r="M6" s="722"/>
      <c r="N6" s="722" t="s">
        <v>22</v>
      </c>
      <c r="O6" s="722"/>
      <c r="P6" s="722"/>
      <c r="Q6" s="722" t="s">
        <v>24</v>
      </c>
      <c r="R6" s="722"/>
      <c r="S6" s="722"/>
      <c r="T6" s="722" t="s">
        <v>25</v>
      </c>
      <c r="U6" s="722"/>
      <c r="V6" s="722"/>
      <c r="W6" s="722" t="s">
        <v>26</v>
      </c>
      <c r="X6" s="722"/>
      <c r="Y6" s="722"/>
      <c r="Z6" s="722" t="s">
        <v>28</v>
      </c>
      <c r="AA6" s="722"/>
      <c r="AB6" s="722"/>
      <c r="AC6" s="722" t="s">
        <v>29</v>
      </c>
      <c r="AD6" s="722"/>
      <c r="AE6" s="722"/>
      <c r="AF6" s="722" t="s">
        <v>30</v>
      </c>
      <c r="AG6" s="722"/>
      <c r="AH6" s="722"/>
      <c r="AI6" s="722" t="s">
        <v>32</v>
      </c>
      <c r="AJ6" s="722"/>
      <c r="AK6" s="722"/>
      <c r="AL6" s="722" t="s">
        <v>33</v>
      </c>
      <c r="AM6" s="722"/>
      <c r="AN6" s="722"/>
      <c r="AO6" s="722" t="s">
        <v>34</v>
      </c>
      <c r="AP6" s="722"/>
      <c r="AQ6" s="722"/>
    </row>
    <row r="7" spans="1:43" s="42" customFormat="1" ht="21" customHeight="1">
      <c r="A7" s="395"/>
      <c r="B7" s="395"/>
      <c r="C7" s="395"/>
      <c r="D7" s="395"/>
      <c r="E7" s="165" t="s">
        <v>20</v>
      </c>
      <c r="F7" s="165" t="s">
        <v>21</v>
      </c>
      <c r="G7" s="165" t="s">
        <v>19</v>
      </c>
      <c r="H7" s="165" t="s">
        <v>20</v>
      </c>
      <c r="I7" s="165" t="s">
        <v>21</v>
      </c>
      <c r="J7" s="165" t="s">
        <v>19</v>
      </c>
      <c r="K7" s="165" t="s">
        <v>20</v>
      </c>
      <c r="L7" s="165" t="s">
        <v>21</v>
      </c>
      <c r="M7" s="165" t="s">
        <v>19</v>
      </c>
      <c r="N7" s="165" t="s">
        <v>20</v>
      </c>
      <c r="O7" s="165" t="s">
        <v>21</v>
      </c>
      <c r="P7" s="165" t="s">
        <v>19</v>
      </c>
      <c r="Q7" s="165" t="s">
        <v>20</v>
      </c>
      <c r="R7" s="165" t="s">
        <v>21</v>
      </c>
      <c r="S7" s="165" t="s">
        <v>19</v>
      </c>
      <c r="T7" s="165" t="s">
        <v>20</v>
      </c>
      <c r="U7" s="165" t="s">
        <v>21</v>
      </c>
      <c r="V7" s="165" t="s">
        <v>19</v>
      </c>
      <c r="W7" s="165" t="s">
        <v>20</v>
      </c>
      <c r="X7" s="165" t="s">
        <v>21</v>
      </c>
      <c r="Y7" s="165" t="s">
        <v>19</v>
      </c>
      <c r="Z7" s="165" t="s">
        <v>20</v>
      </c>
      <c r="AA7" s="165" t="s">
        <v>21</v>
      </c>
      <c r="AB7" s="165" t="s">
        <v>19</v>
      </c>
      <c r="AC7" s="165" t="s">
        <v>20</v>
      </c>
      <c r="AD7" s="165" t="s">
        <v>21</v>
      </c>
      <c r="AE7" s="165" t="s">
        <v>19</v>
      </c>
      <c r="AF7" s="165" t="s">
        <v>20</v>
      </c>
      <c r="AG7" s="165" t="s">
        <v>21</v>
      </c>
      <c r="AH7" s="165" t="s">
        <v>19</v>
      </c>
      <c r="AI7" s="165" t="s">
        <v>20</v>
      </c>
      <c r="AJ7" s="165" t="s">
        <v>21</v>
      </c>
      <c r="AK7" s="165" t="s">
        <v>19</v>
      </c>
      <c r="AL7" s="165" t="s">
        <v>20</v>
      </c>
      <c r="AM7" s="165" t="s">
        <v>21</v>
      </c>
      <c r="AN7" s="165" t="s">
        <v>19</v>
      </c>
      <c r="AO7" s="165" t="s">
        <v>20</v>
      </c>
      <c r="AP7" s="165" t="s">
        <v>21</v>
      </c>
      <c r="AQ7" s="165" t="s">
        <v>19</v>
      </c>
    </row>
    <row r="8" spans="1:43" s="150" customFormat="1" ht="21.75" customHeight="1">
      <c r="A8" s="718" t="s">
        <v>257</v>
      </c>
      <c r="B8" s="718"/>
      <c r="C8" s="718"/>
      <c r="D8" s="718"/>
      <c r="E8" s="718"/>
      <c r="F8" s="718"/>
      <c r="G8" s="718"/>
      <c r="H8" s="718"/>
      <c r="I8" s="718"/>
      <c r="J8" s="718"/>
      <c r="K8" s="718"/>
      <c r="L8" s="718"/>
      <c r="M8" s="718"/>
      <c r="N8" s="718"/>
      <c r="O8" s="718"/>
      <c r="P8" s="718"/>
      <c r="Q8" s="718"/>
      <c r="R8" s="718"/>
      <c r="S8" s="718"/>
      <c r="T8" s="718"/>
      <c r="U8" s="718"/>
      <c r="V8" s="718"/>
      <c r="W8" s="718"/>
      <c r="X8" s="718"/>
      <c r="Y8" s="718"/>
      <c r="Z8" s="718"/>
      <c r="AA8" s="718"/>
      <c r="AB8" s="718"/>
      <c r="AC8" s="718"/>
      <c r="AD8" s="718"/>
      <c r="AE8" s="718"/>
      <c r="AF8" s="718"/>
      <c r="AG8" s="718"/>
      <c r="AH8" s="718"/>
      <c r="AI8" s="718"/>
      <c r="AJ8" s="718"/>
      <c r="AK8" s="718"/>
      <c r="AL8" s="718"/>
      <c r="AM8" s="718"/>
      <c r="AN8" s="718"/>
      <c r="AO8" s="718"/>
      <c r="AP8" s="718"/>
      <c r="AQ8" s="718"/>
    </row>
    <row r="9" spans="1:43" s="150" customFormat="1" ht="36" customHeight="1">
      <c r="A9" s="151"/>
      <c r="B9" s="718" t="s">
        <v>396</v>
      </c>
      <c r="C9" s="718"/>
      <c r="D9" s="718"/>
      <c r="E9" s="718"/>
      <c r="F9" s="718"/>
      <c r="G9" s="718"/>
      <c r="H9" s="718"/>
      <c r="I9" s="718"/>
      <c r="J9" s="718"/>
      <c r="K9" s="718"/>
      <c r="L9" s="718"/>
      <c r="M9" s="718"/>
      <c r="N9" s="718"/>
      <c r="O9" s="718"/>
      <c r="P9" s="718"/>
      <c r="Q9" s="718"/>
      <c r="R9" s="718"/>
      <c r="S9" s="718"/>
      <c r="T9" s="718"/>
      <c r="U9" s="718"/>
      <c r="V9" s="718"/>
      <c r="W9" s="718"/>
      <c r="X9" s="718"/>
      <c r="Y9" s="718"/>
      <c r="Z9" s="718"/>
      <c r="AA9" s="718"/>
      <c r="AB9" s="718"/>
      <c r="AC9" s="718"/>
      <c r="AD9" s="718"/>
      <c r="AE9" s="718"/>
      <c r="AF9" s="718"/>
      <c r="AG9" s="718"/>
      <c r="AH9" s="718"/>
      <c r="AI9" s="718"/>
      <c r="AJ9" s="718"/>
      <c r="AK9" s="718"/>
      <c r="AL9" s="718"/>
      <c r="AM9" s="718"/>
      <c r="AN9" s="718"/>
      <c r="AO9" s="718"/>
      <c r="AP9" s="718"/>
      <c r="AQ9" s="718"/>
    </row>
    <row r="10" spans="1:43" s="150" customFormat="1" ht="138" customHeight="1">
      <c r="A10" s="720">
        <v>1</v>
      </c>
      <c r="B10" s="495" t="s">
        <v>372</v>
      </c>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1"/>
      <c r="AQ10" s="491"/>
    </row>
    <row r="11" spans="1:43" s="150" customFormat="1" ht="132" customHeight="1">
      <c r="A11" s="720"/>
      <c r="B11" s="495" t="s">
        <v>528</v>
      </c>
      <c r="C11" s="152">
        <v>1</v>
      </c>
      <c r="D11" s="152">
        <v>1</v>
      </c>
      <c r="E11" s="152">
        <v>1</v>
      </c>
      <c r="F11" s="152">
        <v>1</v>
      </c>
      <c r="G11" s="496">
        <f>F11/E11</f>
        <v>1</v>
      </c>
      <c r="H11" s="152">
        <v>1</v>
      </c>
      <c r="I11" s="152">
        <v>1</v>
      </c>
      <c r="J11" s="496">
        <f>I11/H11</f>
        <v>1</v>
      </c>
      <c r="K11" s="152">
        <v>1</v>
      </c>
      <c r="L11" s="152">
        <v>1</v>
      </c>
      <c r="M11" s="496">
        <f>L11/K11</f>
        <v>1</v>
      </c>
      <c r="N11" s="152">
        <v>1</v>
      </c>
      <c r="O11" s="152">
        <v>1</v>
      </c>
      <c r="P11" s="496">
        <f>O11/N11</f>
        <v>1</v>
      </c>
      <c r="Q11" s="152">
        <v>1</v>
      </c>
      <c r="R11" s="152">
        <v>1</v>
      </c>
      <c r="S11" s="496">
        <f>R11/Q11</f>
        <v>1</v>
      </c>
      <c r="T11" s="152">
        <v>1</v>
      </c>
      <c r="U11" s="152">
        <v>1</v>
      </c>
      <c r="V11" s="496">
        <f>U11/T11</f>
        <v>1</v>
      </c>
      <c r="W11" s="152">
        <v>1</v>
      </c>
      <c r="X11" s="152">
        <v>1</v>
      </c>
      <c r="Y11" s="496">
        <f t="shared" ref="Y11:Y13" si="0">X11/W11</f>
        <v>1</v>
      </c>
      <c r="Z11" s="152">
        <v>1</v>
      </c>
      <c r="AA11" s="152">
        <f>BD11+BG11+BJ11</f>
        <v>0</v>
      </c>
      <c r="AB11" s="497">
        <f>AA11/Z11</f>
        <v>0</v>
      </c>
      <c r="AC11" s="152">
        <v>1</v>
      </c>
      <c r="AD11" s="152">
        <f>BG11+BJ11+BM11</f>
        <v>0</v>
      </c>
      <c r="AE11" s="497">
        <f>AD11/AC11</f>
        <v>0</v>
      </c>
      <c r="AF11" s="152">
        <v>1</v>
      </c>
      <c r="AG11" s="152">
        <f>BJ11+BM11+BP11</f>
        <v>0</v>
      </c>
      <c r="AH11" s="497">
        <f>AG11/AF11</f>
        <v>0</v>
      </c>
      <c r="AI11" s="152">
        <v>1</v>
      </c>
      <c r="AJ11" s="152">
        <f>BM11+BP11+BS11</f>
        <v>0</v>
      </c>
      <c r="AK11" s="497">
        <f>AJ11/AI11</f>
        <v>0</v>
      </c>
      <c r="AL11" s="152">
        <v>1</v>
      </c>
      <c r="AM11" s="152">
        <f>BP11+BS11+BV11</f>
        <v>0</v>
      </c>
      <c r="AN11" s="497">
        <f>AM11/AL11</f>
        <v>0</v>
      </c>
      <c r="AO11" s="152">
        <v>1</v>
      </c>
      <c r="AP11" s="152">
        <f>BS11+BV11+BY11</f>
        <v>0</v>
      </c>
      <c r="AQ11" s="497">
        <f>AP11/AO11</f>
        <v>0</v>
      </c>
    </row>
    <row r="12" spans="1:43" s="150" customFormat="1" ht="132" customHeight="1">
      <c r="A12" s="720"/>
      <c r="B12" s="495" t="s">
        <v>529</v>
      </c>
      <c r="C12" s="152">
        <v>1</v>
      </c>
      <c r="D12" s="152">
        <v>1</v>
      </c>
      <c r="E12" s="152">
        <v>1</v>
      </c>
      <c r="F12" s="152">
        <v>1</v>
      </c>
      <c r="G12" s="496">
        <f>F12/E12</f>
        <v>1</v>
      </c>
      <c r="H12" s="152">
        <v>1</v>
      </c>
      <c r="I12" s="152">
        <v>1</v>
      </c>
      <c r="J12" s="496">
        <f>I12/H12</f>
        <v>1</v>
      </c>
      <c r="K12" s="152">
        <v>1</v>
      </c>
      <c r="L12" s="152">
        <v>1</v>
      </c>
      <c r="M12" s="496">
        <f>L12/K12</f>
        <v>1</v>
      </c>
      <c r="N12" s="152">
        <v>1</v>
      </c>
      <c r="O12" s="152">
        <v>1</v>
      </c>
      <c r="P12" s="496">
        <f>O12/N12</f>
        <v>1</v>
      </c>
      <c r="Q12" s="152">
        <v>1</v>
      </c>
      <c r="R12" s="152">
        <v>1</v>
      </c>
      <c r="S12" s="496">
        <f>R12/Q12</f>
        <v>1</v>
      </c>
      <c r="T12" s="152">
        <v>1</v>
      </c>
      <c r="U12" s="152">
        <v>1</v>
      </c>
      <c r="V12" s="496">
        <f>U12/T12</f>
        <v>1</v>
      </c>
      <c r="W12" s="152">
        <v>1</v>
      </c>
      <c r="X12" s="152">
        <v>1</v>
      </c>
      <c r="Y12" s="496">
        <f t="shared" si="0"/>
        <v>1</v>
      </c>
      <c r="Z12" s="152">
        <v>1</v>
      </c>
      <c r="AA12" s="152">
        <f>BD12+BG12+BJ12</f>
        <v>0</v>
      </c>
      <c r="AB12" s="497">
        <f>AA12/Z12</f>
        <v>0</v>
      </c>
      <c r="AC12" s="152">
        <v>1</v>
      </c>
      <c r="AD12" s="152">
        <f>BG12+BJ12+BM12</f>
        <v>0</v>
      </c>
      <c r="AE12" s="497">
        <f>AD12/AC12</f>
        <v>0</v>
      </c>
      <c r="AF12" s="152">
        <v>1</v>
      </c>
      <c r="AG12" s="152">
        <f>BJ12+BM12+BP12</f>
        <v>0</v>
      </c>
      <c r="AH12" s="497">
        <f>AG12/AF12</f>
        <v>0</v>
      </c>
      <c r="AI12" s="152">
        <v>1</v>
      </c>
      <c r="AJ12" s="152">
        <f>BM12+BP12+BS12</f>
        <v>0</v>
      </c>
      <c r="AK12" s="497">
        <f>AJ12/AI12</f>
        <v>0</v>
      </c>
      <c r="AL12" s="152">
        <v>1</v>
      </c>
      <c r="AM12" s="152">
        <f>BP12+BS12+BV12</f>
        <v>0</v>
      </c>
      <c r="AN12" s="497">
        <f>AM12/AL12</f>
        <v>0</v>
      </c>
      <c r="AO12" s="152">
        <v>1</v>
      </c>
      <c r="AP12" s="152">
        <f>BS12+BV12+BY12</f>
        <v>0</v>
      </c>
      <c r="AQ12" s="497">
        <f>AP12/AO12</f>
        <v>0</v>
      </c>
    </row>
    <row r="13" spans="1:43" s="150" customFormat="1" ht="174.75" customHeight="1">
      <c r="A13" s="720"/>
      <c r="B13" s="495" t="s">
        <v>530</v>
      </c>
      <c r="C13" s="152">
        <v>1</v>
      </c>
      <c r="D13" s="152">
        <v>1</v>
      </c>
      <c r="E13" s="152">
        <v>1</v>
      </c>
      <c r="F13" s="152">
        <v>1</v>
      </c>
      <c r="G13" s="496">
        <f>F13/E13</f>
        <v>1</v>
      </c>
      <c r="H13" s="152">
        <v>1</v>
      </c>
      <c r="I13" s="152">
        <v>1</v>
      </c>
      <c r="J13" s="496">
        <f>I13/H13</f>
        <v>1</v>
      </c>
      <c r="K13" s="152">
        <v>1</v>
      </c>
      <c r="L13" s="152">
        <v>1</v>
      </c>
      <c r="M13" s="496">
        <f>L13/K13</f>
        <v>1</v>
      </c>
      <c r="N13" s="152">
        <v>1</v>
      </c>
      <c r="O13" s="152">
        <v>1</v>
      </c>
      <c r="P13" s="496">
        <f>O13/N13</f>
        <v>1</v>
      </c>
      <c r="Q13" s="152">
        <v>1</v>
      </c>
      <c r="R13" s="152">
        <v>1</v>
      </c>
      <c r="S13" s="496">
        <f>R13/Q13</f>
        <v>1</v>
      </c>
      <c r="T13" s="152">
        <v>1</v>
      </c>
      <c r="U13" s="152">
        <v>1</v>
      </c>
      <c r="V13" s="496">
        <f>U13/T13</f>
        <v>1</v>
      </c>
      <c r="W13" s="152">
        <v>1</v>
      </c>
      <c r="X13" s="152">
        <v>1</v>
      </c>
      <c r="Y13" s="496">
        <f t="shared" si="0"/>
        <v>1</v>
      </c>
      <c r="Z13" s="152">
        <v>1</v>
      </c>
      <c r="AA13" s="152">
        <f>BD13+BG13+BJ13</f>
        <v>0</v>
      </c>
      <c r="AB13" s="497">
        <f>AA13/Z13</f>
        <v>0</v>
      </c>
      <c r="AC13" s="152">
        <v>1</v>
      </c>
      <c r="AD13" s="152">
        <f>BG13+BJ13+BM13</f>
        <v>0</v>
      </c>
      <c r="AE13" s="497">
        <f>AD13/AC13</f>
        <v>0</v>
      </c>
      <c r="AF13" s="152">
        <v>1</v>
      </c>
      <c r="AG13" s="152">
        <f>BJ13+BM13+BP13</f>
        <v>0</v>
      </c>
      <c r="AH13" s="497">
        <f>AG13/AF13</f>
        <v>0</v>
      </c>
      <c r="AI13" s="152">
        <v>1</v>
      </c>
      <c r="AJ13" s="152">
        <f>BM13+BP13+BS13</f>
        <v>0</v>
      </c>
      <c r="AK13" s="497">
        <f>AJ13/AI13</f>
        <v>0</v>
      </c>
      <c r="AL13" s="152">
        <v>1</v>
      </c>
      <c r="AM13" s="152">
        <f>BP13+BS13+BV13</f>
        <v>0</v>
      </c>
      <c r="AN13" s="497">
        <f>AM13/AL13</f>
        <v>0</v>
      </c>
      <c r="AO13" s="152">
        <v>1</v>
      </c>
      <c r="AP13" s="152">
        <f>BS13+BV13+BY13</f>
        <v>0</v>
      </c>
      <c r="AQ13" s="497">
        <f>AP13/AO13</f>
        <v>0</v>
      </c>
    </row>
    <row r="14" spans="1:43" s="150" customFormat="1" ht="190.5" customHeight="1">
      <c r="A14" s="152" t="s">
        <v>267</v>
      </c>
      <c r="B14" s="495" t="s">
        <v>373</v>
      </c>
      <c r="C14" s="152">
        <v>3</v>
      </c>
      <c r="D14" s="152">
        <v>4</v>
      </c>
      <c r="E14" s="497">
        <v>4</v>
      </c>
      <c r="F14" s="512" t="s">
        <v>460</v>
      </c>
      <c r="G14" s="497" t="e">
        <f t="shared" ref="G14" si="1">F14/E14</f>
        <v>#VALUE!</v>
      </c>
      <c r="H14" s="491"/>
      <c r="I14" s="491"/>
      <c r="J14" s="491"/>
      <c r="K14" s="491"/>
      <c r="L14" s="491"/>
      <c r="M14" s="491"/>
      <c r="N14" s="491"/>
      <c r="O14" s="491"/>
      <c r="P14" s="491"/>
      <c r="Q14" s="491"/>
      <c r="R14" s="491"/>
      <c r="S14" s="491"/>
      <c r="T14" s="491"/>
      <c r="U14" s="491"/>
      <c r="V14" s="491"/>
      <c r="W14" s="491"/>
      <c r="X14" s="491"/>
      <c r="Y14" s="491"/>
      <c r="Z14" s="510" t="s">
        <v>537</v>
      </c>
      <c r="AA14" s="510" t="s">
        <v>535</v>
      </c>
      <c r="AB14" s="510" t="e">
        <f t="shared" ref="AB14" si="2">AA14/Z14</f>
        <v>#VALUE!</v>
      </c>
      <c r="AC14" s="497"/>
      <c r="AD14" s="497"/>
      <c r="AE14" s="497"/>
      <c r="AF14" s="491"/>
      <c r="AG14" s="491"/>
      <c r="AH14" s="491"/>
      <c r="AI14" s="497"/>
      <c r="AJ14" s="497"/>
      <c r="AK14" s="497"/>
      <c r="AL14" s="491"/>
      <c r="AM14" s="497"/>
      <c r="AN14" s="497"/>
      <c r="AO14" s="491"/>
      <c r="AP14" s="491"/>
      <c r="AQ14" s="497" t="e">
        <f>AP14/AO14</f>
        <v>#DIV/0!</v>
      </c>
    </row>
    <row r="15" spans="1:43" s="150" customFormat="1" ht="335.25" customHeight="1">
      <c r="A15" s="152" t="s">
        <v>272</v>
      </c>
      <c r="B15" s="498" t="s">
        <v>408</v>
      </c>
      <c r="C15" s="152">
        <v>1</v>
      </c>
      <c r="D15" s="152">
        <v>1</v>
      </c>
      <c r="E15" s="152">
        <v>1</v>
      </c>
      <c r="F15" s="152">
        <v>1</v>
      </c>
      <c r="G15" s="496">
        <f>F15/E15</f>
        <v>1</v>
      </c>
      <c r="H15" s="152">
        <v>1</v>
      </c>
      <c r="I15" s="152">
        <v>1</v>
      </c>
      <c r="J15" s="496">
        <f>I15/H15</f>
        <v>1</v>
      </c>
      <c r="K15" s="152">
        <v>1</v>
      </c>
      <c r="L15" s="152">
        <v>1</v>
      </c>
      <c r="M15" s="496">
        <f t="shared" ref="M15:M16" si="3">L15/K15</f>
        <v>1</v>
      </c>
      <c r="N15" s="152">
        <v>1</v>
      </c>
      <c r="O15" s="152">
        <v>1</v>
      </c>
      <c r="P15" s="496">
        <f t="shared" ref="P15" si="4">O15/N15</f>
        <v>1</v>
      </c>
      <c r="Q15" s="152">
        <v>1</v>
      </c>
      <c r="R15" s="152">
        <v>1</v>
      </c>
      <c r="S15" s="496">
        <f>R15/Q15</f>
        <v>1</v>
      </c>
      <c r="T15" s="152">
        <v>1</v>
      </c>
      <c r="U15" s="152">
        <v>1</v>
      </c>
      <c r="V15" s="496">
        <f>U15/T15</f>
        <v>1</v>
      </c>
      <c r="W15" s="152">
        <v>1</v>
      </c>
      <c r="X15" s="152">
        <v>1</v>
      </c>
      <c r="Y15" s="496">
        <f>X15/W15</f>
        <v>1</v>
      </c>
      <c r="Z15" s="152">
        <v>1</v>
      </c>
      <c r="AA15" s="152">
        <f>BD15+BG15+BJ15</f>
        <v>0</v>
      </c>
      <c r="AB15" s="497">
        <f t="shared" ref="AB15:AB18" si="5">AA15/Z15</f>
        <v>0</v>
      </c>
      <c r="AC15" s="152">
        <v>1</v>
      </c>
      <c r="AD15" s="152">
        <f>BG15+BJ15+BM15</f>
        <v>0</v>
      </c>
      <c r="AE15" s="497">
        <f t="shared" ref="AE15:AE18" si="6">AD15/AC15</f>
        <v>0</v>
      </c>
      <c r="AF15" s="152">
        <v>1</v>
      </c>
      <c r="AG15" s="152">
        <f>BJ15+BM15+BP15</f>
        <v>0</v>
      </c>
      <c r="AH15" s="497">
        <f t="shared" ref="AH15:AH18" si="7">AG15/AF15</f>
        <v>0</v>
      </c>
      <c r="AI15" s="152">
        <v>1</v>
      </c>
      <c r="AJ15" s="152">
        <f>BM15+BP15+BS15</f>
        <v>0</v>
      </c>
      <c r="AK15" s="497">
        <f t="shared" ref="AK15:AK18" si="8">AJ15/AI15</f>
        <v>0</v>
      </c>
      <c r="AL15" s="152">
        <v>1</v>
      </c>
      <c r="AM15" s="152">
        <f>BP15+BS15+BV15</f>
        <v>0</v>
      </c>
      <c r="AN15" s="497">
        <f t="shared" ref="AN15:AN18" si="9">AM15/AL15</f>
        <v>0</v>
      </c>
      <c r="AO15" s="152">
        <v>1</v>
      </c>
      <c r="AP15" s="152">
        <f>BS15+BV15+BY15</f>
        <v>0</v>
      </c>
      <c r="AQ15" s="497">
        <f t="shared" ref="AQ15:AQ18" si="10">AP15/AO15</f>
        <v>0</v>
      </c>
    </row>
    <row r="16" spans="1:43" s="150" customFormat="1" ht="157.5" customHeight="1">
      <c r="A16" s="152" t="s">
        <v>274</v>
      </c>
      <c r="B16" s="498" t="s">
        <v>531</v>
      </c>
      <c r="C16" s="152">
        <v>1</v>
      </c>
      <c r="D16" s="152">
        <v>1</v>
      </c>
      <c r="E16" s="152">
        <v>1</v>
      </c>
      <c r="F16" s="152">
        <v>1</v>
      </c>
      <c r="G16" s="496">
        <f>F16/E16</f>
        <v>1</v>
      </c>
      <c r="H16" s="152">
        <v>1</v>
      </c>
      <c r="I16" s="152">
        <v>1</v>
      </c>
      <c r="J16" s="496">
        <f>I16/H16</f>
        <v>1</v>
      </c>
      <c r="K16" s="152">
        <v>1</v>
      </c>
      <c r="L16" s="152">
        <v>1</v>
      </c>
      <c r="M16" s="496">
        <f t="shared" si="3"/>
        <v>1</v>
      </c>
      <c r="N16" s="152">
        <v>1</v>
      </c>
      <c r="O16" s="152">
        <v>1</v>
      </c>
      <c r="P16" s="496">
        <f>O16/N16</f>
        <v>1</v>
      </c>
      <c r="Q16" s="152">
        <v>1</v>
      </c>
      <c r="R16" s="152">
        <v>1</v>
      </c>
      <c r="S16" s="496">
        <f>R16/Q16</f>
        <v>1</v>
      </c>
      <c r="T16" s="152">
        <v>1</v>
      </c>
      <c r="U16" s="152">
        <v>1</v>
      </c>
      <c r="V16" s="496">
        <f>U16/T16</f>
        <v>1</v>
      </c>
      <c r="W16" s="152">
        <v>1</v>
      </c>
      <c r="X16" s="152">
        <v>1</v>
      </c>
      <c r="Y16" s="496">
        <f>X16/W16</f>
        <v>1</v>
      </c>
      <c r="Z16" s="152">
        <v>1</v>
      </c>
      <c r="AA16" s="152">
        <f t="shared" ref="AA16:AA18" si="11">BD16+BG16+BJ16</f>
        <v>0</v>
      </c>
      <c r="AB16" s="497">
        <f t="shared" si="5"/>
        <v>0</v>
      </c>
      <c r="AC16" s="152">
        <v>1</v>
      </c>
      <c r="AD16" s="152">
        <f t="shared" ref="AD16:AD18" si="12">BG16+BJ16+BM16</f>
        <v>0</v>
      </c>
      <c r="AE16" s="497">
        <f t="shared" si="6"/>
        <v>0</v>
      </c>
      <c r="AF16" s="152">
        <v>1</v>
      </c>
      <c r="AG16" s="152">
        <f t="shared" ref="AG16:AG18" si="13">BJ16+BM16+BP16</f>
        <v>0</v>
      </c>
      <c r="AH16" s="497">
        <f t="shared" si="7"/>
        <v>0</v>
      </c>
      <c r="AI16" s="152">
        <v>1</v>
      </c>
      <c r="AJ16" s="152">
        <f t="shared" ref="AJ16:AJ18" si="14">BM16+BP16+BS16</f>
        <v>0</v>
      </c>
      <c r="AK16" s="497">
        <f t="shared" si="8"/>
        <v>0</v>
      </c>
      <c r="AL16" s="152">
        <v>1</v>
      </c>
      <c r="AM16" s="152">
        <f t="shared" ref="AM16:AM18" si="15">BP16+BS16+BV16</f>
        <v>0</v>
      </c>
      <c r="AN16" s="497">
        <f t="shared" si="9"/>
        <v>0</v>
      </c>
      <c r="AO16" s="152">
        <v>1</v>
      </c>
      <c r="AP16" s="152">
        <f t="shared" ref="AP16:AP18" si="16">BS16+BV16+BY16</f>
        <v>0</v>
      </c>
      <c r="AQ16" s="497">
        <f t="shared" si="10"/>
        <v>0</v>
      </c>
    </row>
    <row r="17" spans="1:43" s="150" customFormat="1" ht="180">
      <c r="A17" s="152" t="s">
        <v>374</v>
      </c>
      <c r="B17" s="498" t="s">
        <v>532</v>
      </c>
      <c r="C17" s="152">
        <v>1</v>
      </c>
      <c r="D17" s="152">
        <v>1</v>
      </c>
      <c r="E17" s="152">
        <v>1</v>
      </c>
      <c r="F17" s="152">
        <v>1</v>
      </c>
      <c r="G17" s="496">
        <f>F17/E17</f>
        <v>1</v>
      </c>
      <c r="H17" s="152">
        <v>1</v>
      </c>
      <c r="I17" s="152">
        <v>1</v>
      </c>
      <c r="J17" s="496">
        <f>I17/H17</f>
        <v>1</v>
      </c>
      <c r="K17" s="152">
        <v>1</v>
      </c>
      <c r="L17" s="152">
        <v>1</v>
      </c>
      <c r="M17" s="496">
        <f>L17/K17</f>
        <v>1</v>
      </c>
      <c r="N17" s="152">
        <v>1</v>
      </c>
      <c r="O17" s="152">
        <v>1</v>
      </c>
      <c r="P17" s="496">
        <f>O17/N17</f>
        <v>1</v>
      </c>
      <c r="Q17" s="152">
        <v>1</v>
      </c>
      <c r="R17" s="152">
        <v>1</v>
      </c>
      <c r="S17" s="496">
        <f>R17/Q17</f>
        <v>1</v>
      </c>
      <c r="T17" s="152">
        <v>1</v>
      </c>
      <c r="U17" s="152">
        <v>1</v>
      </c>
      <c r="V17" s="496">
        <f>U17/T17</f>
        <v>1</v>
      </c>
      <c r="W17" s="152">
        <v>1</v>
      </c>
      <c r="X17" s="152">
        <v>1</v>
      </c>
      <c r="Y17" s="496">
        <f>X17/W17</f>
        <v>1</v>
      </c>
      <c r="Z17" s="152">
        <v>1</v>
      </c>
      <c r="AA17" s="152">
        <f t="shared" si="11"/>
        <v>0</v>
      </c>
      <c r="AB17" s="497">
        <f t="shared" si="5"/>
        <v>0</v>
      </c>
      <c r="AC17" s="152">
        <v>1</v>
      </c>
      <c r="AD17" s="152">
        <f t="shared" si="12"/>
        <v>0</v>
      </c>
      <c r="AE17" s="497">
        <f t="shared" si="6"/>
        <v>0</v>
      </c>
      <c r="AF17" s="152">
        <v>1</v>
      </c>
      <c r="AG17" s="152">
        <f t="shared" si="13"/>
        <v>0</v>
      </c>
      <c r="AH17" s="497">
        <f t="shared" si="7"/>
        <v>0</v>
      </c>
      <c r="AI17" s="152">
        <v>1</v>
      </c>
      <c r="AJ17" s="152">
        <f t="shared" si="14"/>
        <v>0</v>
      </c>
      <c r="AK17" s="497">
        <f t="shared" si="8"/>
        <v>0</v>
      </c>
      <c r="AL17" s="152">
        <v>1</v>
      </c>
      <c r="AM17" s="152">
        <f t="shared" si="15"/>
        <v>0</v>
      </c>
      <c r="AN17" s="497">
        <f t="shared" si="9"/>
        <v>0</v>
      </c>
      <c r="AO17" s="152">
        <v>1</v>
      </c>
      <c r="AP17" s="152">
        <f t="shared" si="16"/>
        <v>0</v>
      </c>
      <c r="AQ17" s="497">
        <f t="shared" si="10"/>
        <v>0</v>
      </c>
    </row>
    <row r="18" spans="1:43" s="150" customFormat="1" ht="203.25" customHeight="1">
      <c r="A18" s="152" t="s">
        <v>375</v>
      </c>
      <c r="B18" s="498" t="s">
        <v>533</v>
      </c>
      <c r="C18" s="152">
        <v>1</v>
      </c>
      <c r="D18" s="152">
        <v>1</v>
      </c>
      <c r="E18" s="152">
        <v>1</v>
      </c>
      <c r="F18" s="152">
        <v>1</v>
      </c>
      <c r="G18" s="496">
        <f>F18/E18</f>
        <v>1</v>
      </c>
      <c r="H18" s="152">
        <v>1</v>
      </c>
      <c r="I18" s="152">
        <v>1</v>
      </c>
      <c r="J18" s="496">
        <f>I18/H18</f>
        <v>1</v>
      </c>
      <c r="K18" s="152">
        <v>1</v>
      </c>
      <c r="L18" s="152">
        <v>1</v>
      </c>
      <c r="M18" s="496">
        <f>L18/K18</f>
        <v>1</v>
      </c>
      <c r="N18" s="152">
        <v>1</v>
      </c>
      <c r="O18" s="152">
        <v>1</v>
      </c>
      <c r="P18" s="496">
        <f>O18/N18</f>
        <v>1</v>
      </c>
      <c r="Q18" s="152">
        <v>1</v>
      </c>
      <c r="R18" s="152">
        <v>1</v>
      </c>
      <c r="S18" s="496">
        <f>R18/Q18</f>
        <v>1</v>
      </c>
      <c r="T18" s="152">
        <v>1</v>
      </c>
      <c r="U18" s="152">
        <v>1</v>
      </c>
      <c r="V18" s="496">
        <f>U18/T18</f>
        <v>1</v>
      </c>
      <c r="W18" s="152">
        <v>1</v>
      </c>
      <c r="X18" s="152">
        <v>1</v>
      </c>
      <c r="Y18" s="496">
        <f>X18/W18</f>
        <v>1</v>
      </c>
      <c r="Z18" s="152">
        <v>1</v>
      </c>
      <c r="AA18" s="152">
        <f t="shared" si="11"/>
        <v>0</v>
      </c>
      <c r="AB18" s="497">
        <f t="shared" si="5"/>
        <v>0</v>
      </c>
      <c r="AC18" s="152">
        <v>1</v>
      </c>
      <c r="AD18" s="152">
        <f t="shared" si="12"/>
        <v>0</v>
      </c>
      <c r="AE18" s="497">
        <f t="shared" si="6"/>
        <v>0</v>
      </c>
      <c r="AF18" s="152">
        <v>1</v>
      </c>
      <c r="AG18" s="152">
        <f t="shared" si="13"/>
        <v>0</v>
      </c>
      <c r="AH18" s="497">
        <f t="shared" si="7"/>
        <v>0</v>
      </c>
      <c r="AI18" s="152">
        <v>1</v>
      </c>
      <c r="AJ18" s="152">
        <f t="shared" si="14"/>
        <v>0</v>
      </c>
      <c r="AK18" s="497">
        <f t="shared" si="8"/>
        <v>0</v>
      </c>
      <c r="AL18" s="152">
        <v>1</v>
      </c>
      <c r="AM18" s="152">
        <f t="shared" si="15"/>
        <v>0</v>
      </c>
      <c r="AN18" s="497">
        <f t="shared" si="9"/>
        <v>0</v>
      </c>
      <c r="AO18" s="152">
        <v>1</v>
      </c>
      <c r="AP18" s="152">
        <f t="shared" si="16"/>
        <v>0</v>
      </c>
      <c r="AQ18" s="497">
        <f t="shared" si="10"/>
        <v>0</v>
      </c>
    </row>
    <row r="19" spans="1:43" s="150" customFormat="1" ht="33" customHeight="1">
      <c r="A19" s="499"/>
      <c r="B19" s="719" t="s">
        <v>376</v>
      </c>
      <c r="C19" s="719"/>
      <c r="D19" s="719"/>
      <c r="E19" s="719"/>
      <c r="F19" s="719"/>
      <c r="G19" s="719"/>
      <c r="H19" s="719"/>
      <c r="I19" s="719"/>
      <c r="J19" s="719"/>
      <c r="K19" s="719"/>
      <c r="L19" s="719"/>
      <c r="M19" s="719"/>
      <c r="N19" s="719"/>
      <c r="O19" s="719"/>
      <c r="P19" s="719"/>
      <c r="Q19" s="719"/>
      <c r="R19" s="719"/>
      <c r="S19" s="719"/>
      <c r="T19" s="719"/>
      <c r="U19" s="719"/>
      <c r="V19" s="719"/>
      <c r="W19" s="719"/>
      <c r="X19" s="719"/>
      <c r="Y19" s="719"/>
      <c r="Z19" s="719"/>
      <c r="AA19" s="719"/>
      <c r="AB19" s="719"/>
      <c r="AC19" s="719"/>
      <c r="AD19" s="719"/>
      <c r="AE19" s="719"/>
      <c r="AF19" s="719"/>
      <c r="AG19" s="719"/>
      <c r="AH19" s="719"/>
      <c r="AI19" s="719"/>
      <c r="AJ19" s="719"/>
      <c r="AK19" s="719"/>
      <c r="AL19" s="719"/>
      <c r="AM19" s="719"/>
      <c r="AN19" s="719"/>
      <c r="AO19" s="719"/>
      <c r="AP19" s="719"/>
      <c r="AQ19" s="499"/>
    </row>
    <row r="20" spans="1:43" s="150" customFormat="1" ht="186.75" customHeight="1">
      <c r="A20" s="152" t="s">
        <v>377</v>
      </c>
      <c r="B20" s="495" t="s">
        <v>432</v>
      </c>
      <c r="C20" s="500">
        <v>0.3</v>
      </c>
      <c r="D20" s="500">
        <v>0.28000000000000003</v>
      </c>
      <c r="E20" s="501" t="s">
        <v>433</v>
      </c>
      <c r="F20" s="402"/>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row>
    <row r="21" spans="1:43" s="150" customFormat="1" ht="321.75" customHeight="1">
      <c r="A21" s="152" t="s">
        <v>378</v>
      </c>
      <c r="B21" s="495" t="s">
        <v>434</v>
      </c>
      <c r="C21" s="500">
        <v>0.52</v>
      </c>
      <c r="D21" s="500">
        <v>0.7</v>
      </c>
      <c r="E21" s="500">
        <v>0.7</v>
      </c>
      <c r="F21" s="500">
        <v>0.64600000000000002</v>
      </c>
      <c r="G21" s="500">
        <f>65/70</f>
        <v>0.9285714285714286</v>
      </c>
      <c r="H21" s="500">
        <v>0.7</v>
      </c>
      <c r="I21" s="500">
        <v>0.64600000000000002</v>
      </c>
      <c r="J21" s="500">
        <f>65/70</f>
        <v>0.9285714285714286</v>
      </c>
      <c r="K21" s="500">
        <v>0.7</v>
      </c>
      <c r="L21" s="500">
        <v>0.64600000000000002</v>
      </c>
      <c r="M21" s="500">
        <f>65/70</f>
        <v>0.9285714285714286</v>
      </c>
      <c r="N21" s="500">
        <v>0.7</v>
      </c>
      <c r="O21" s="500">
        <v>0.64600000000000002</v>
      </c>
      <c r="P21" s="500">
        <f>65/70</f>
        <v>0.9285714285714286</v>
      </c>
      <c r="Q21" s="500">
        <v>0.7</v>
      </c>
      <c r="R21" s="500">
        <v>0.77600000000000002</v>
      </c>
      <c r="S21" s="500">
        <f>R21/Q21</f>
        <v>1.1085714285714288</v>
      </c>
      <c r="T21" s="500">
        <v>0.7</v>
      </c>
      <c r="U21" s="500">
        <v>0.78600000000000003</v>
      </c>
      <c r="V21" s="500">
        <f>U21/T21</f>
        <v>1.122857142857143</v>
      </c>
      <c r="W21" s="500">
        <v>0.7</v>
      </c>
      <c r="X21" s="500">
        <v>0.78600000000000003</v>
      </c>
      <c r="Y21" s="500">
        <f>X21/W21</f>
        <v>1.122857142857143</v>
      </c>
      <c r="Z21" s="500">
        <v>0.7</v>
      </c>
      <c r="AA21" s="491"/>
      <c r="AB21" s="491"/>
      <c r="AC21" s="500">
        <v>0.7</v>
      </c>
      <c r="AD21" s="491"/>
      <c r="AE21" s="491"/>
      <c r="AF21" s="500">
        <v>0.7</v>
      </c>
      <c r="AG21" s="491"/>
      <c r="AH21" s="491"/>
      <c r="AI21" s="500"/>
      <c r="AJ21" s="502"/>
      <c r="AK21" s="502"/>
      <c r="AL21" s="491"/>
      <c r="AM21" s="491"/>
      <c r="AN21" s="491"/>
      <c r="AO21" s="491"/>
      <c r="AP21" s="491"/>
      <c r="AQ21" s="491"/>
    </row>
    <row r="22" spans="1:43" s="150" customFormat="1" ht="242.25" customHeight="1">
      <c r="A22" s="152" t="s">
        <v>379</v>
      </c>
      <c r="B22" s="495" t="s">
        <v>380</v>
      </c>
      <c r="C22" s="500">
        <v>1</v>
      </c>
      <c r="D22" s="500">
        <v>1</v>
      </c>
      <c r="E22" s="500" t="s">
        <v>433</v>
      </c>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491"/>
      <c r="AM22" s="491"/>
      <c r="AN22" s="491"/>
      <c r="AO22" s="491"/>
      <c r="AP22" s="491"/>
      <c r="AQ22" s="491"/>
    </row>
    <row r="23" spans="1:43" s="150" customFormat="1" ht="180">
      <c r="A23" s="152" t="s">
        <v>381</v>
      </c>
      <c r="B23" s="495" t="s">
        <v>435</v>
      </c>
      <c r="C23" s="500">
        <v>1</v>
      </c>
      <c r="D23" s="500">
        <v>1</v>
      </c>
      <c r="E23" s="500">
        <v>1</v>
      </c>
      <c r="F23" s="500">
        <v>1</v>
      </c>
      <c r="G23" s="500">
        <v>1</v>
      </c>
      <c r="H23" s="500">
        <v>1</v>
      </c>
      <c r="I23" s="500">
        <v>1</v>
      </c>
      <c r="J23" s="500">
        <v>1</v>
      </c>
      <c r="K23" s="500">
        <v>1</v>
      </c>
      <c r="L23" s="500">
        <v>1</v>
      </c>
      <c r="M23" s="500">
        <v>1</v>
      </c>
      <c r="N23" s="500">
        <v>1</v>
      </c>
      <c r="O23" s="500">
        <v>1</v>
      </c>
      <c r="P23" s="500">
        <v>1</v>
      </c>
      <c r="Q23" s="500">
        <v>1</v>
      </c>
      <c r="R23" s="500">
        <v>1</v>
      </c>
      <c r="S23" s="500">
        <v>1</v>
      </c>
      <c r="T23" s="500">
        <v>1</v>
      </c>
      <c r="U23" s="500">
        <v>1</v>
      </c>
      <c r="V23" s="500">
        <v>1</v>
      </c>
      <c r="W23" s="500">
        <v>1</v>
      </c>
      <c r="X23" s="500">
        <v>1</v>
      </c>
      <c r="Y23" s="500">
        <v>1</v>
      </c>
      <c r="Z23" s="500"/>
      <c r="AA23" s="500"/>
      <c r="AB23" s="500"/>
      <c r="AC23" s="500"/>
      <c r="AD23" s="500"/>
      <c r="AE23" s="500"/>
      <c r="AF23" s="500"/>
      <c r="AG23" s="500"/>
      <c r="AH23" s="500"/>
      <c r="AI23" s="500"/>
      <c r="AJ23" s="500"/>
      <c r="AK23" s="500"/>
      <c r="AL23" s="500"/>
      <c r="AM23" s="500"/>
      <c r="AN23" s="500"/>
      <c r="AO23" s="500"/>
      <c r="AP23" s="500"/>
      <c r="AQ23" s="500"/>
    </row>
    <row r="24" spans="1:43" s="150" customFormat="1" ht="207.75" customHeight="1">
      <c r="A24" s="152" t="s">
        <v>382</v>
      </c>
      <c r="B24" s="495" t="s">
        <v>383</v>
      </c>
      <c r="C24" s="152">
        <v>5</v>
      </c>
      <c r="D24" s="152">
        <v>9</v>
      </c>
      <c r="E24" s="152">
        <v>9</v>
      </c>
      <c r="F24" s="497" t="s">
        <v>440</v>
      </c>
      <c r="G24" s="500" t="e">
        <f>F24/E24</f>
        <v>#VALUE!</v>
      </c>
      <c r="H24" s="491"/>
      <c r="I24" s="491"/>
      <c r="J24" s="491"/>
      <c r="K24" s="491"/>
      <c r="L24" s="491"/>
      <c r="M24" s="491"/>
      <c r="N24" s="491"/>
      <c r="O24" s="491"/>
      <c r="P24" s="491"/>
      <c r="Q24" s="491"/>
      <c r="R24" s="491"/>
      <c r="S24" s="491"/>
      <c r="T24" s="491"/>
      <c r="U24" s="491"/>
      <c r="V24" s="491"/>
      <c r="W24" s="491"/>
      <c r="X24" s="491"/>
      <c r="Y24" s="491"/>
      <c r="Z24" s="152">
        <v>9</v>
      </c>
      <c r="AA24" s="152"/>
      <c r="AB24" s="500">
        <f>AA24/Z24</f>
        <v>0</v>
      </c>
      <c r="AC24" s="491"/>
      <c r="AD24" s="491"/>
      <c r="AE24" s="491"/>
      <c r="AF24" s="491"/>
      <c r="AG24" s="491"/>
      <c r="AH24" s="491"/>
      <c r="AI24" s="497"/>
      <c r="AJ24" s="497"/>
      <c r="AK24" s="497"/>
      <c r="AL24" s="491"/>
      <c r="AM24" s="491"/>
      <c r="AN24" s="491"/>
      <c r="AO24" s="491"/>
      <c r="AP24" s="491"/>
      <c r="AQ24" s="491"/>
    </row>
    <row r="25" spans="1:43" s="150" customFormat="1" ht="408.75" customHeight="1">
      <c r="A25" s="152" t="s">
        <v>384</v>
      </c>
      <c r="B25" s="495" t="s">
        <v>385</v>
      </c>
      <c r="C25" s="502">
        <v>1.0999999999999999E-2</v>
      </c>
      <c r="D25" s="402" t="s">
        <v>409</v>
      </c>
      <c r="E25" s="402" t="s">
        <v>459</v>
      </c>
      <c r="F25" s="502">
        <v>1.4999999999999999E-2</v>
      </c>
      <c r="G25" s="500">
        <v>1</v>
      </c>
      <c r="H25" s="402" t="s">
        <v>409</v>
      </c>
      <c r="I25" s="502">
        <v>1.4999999999999999E-2</v>
      </c>
      <c r="J25" s="500">
        <v>1</v>
      </c>
      <c r="K25" s="402" t="s">
        <v>409</v>
      </c>
      <c r="L25" s="502">
        <v>1.4999999999999999E-2</v>
      </c>
      <c r="M25" s="500">
        <v>1</v>
      </c>
      <c r="N25" s="402" t="s">
        <v>409</v>
      </c>
      <c r="O25" s="502">
        <v>1.4999999999999999E-2</v>
      </c>
      <c r="P25" s="500">
        <v>1</v>
      </c>
      <c r="Q25" s="402" t="s">
        <v>409</v>
      </c>
      <c r="R25" s="502">
        <v>1.4999999999999999E-2</v>
      </c>
      <c r="S25" s="500">
        <v>1</v>
      </c>
      <c r="T25" s="402" t="s">
        <v>409</v>
      </c>
      <c r="U25" s="502">
        <v>1.4999999999999999E-2</v>
      </c>
      <c r="V25" s="500">
        <v>1</v>
      </c>
      <c r="W25" s="402" t="s">
        <v>409</v>
      </c>
      <c r="X25" s="502">
        <v>1.4999999999999999E-2</v>
      </c>
      <c r="Y25" s="500">
        <v>1</v>
      </c>
      <c r="Z25" s="491"/>
      <c r="AA25" s="491"/>
      <c r="AB25" s="491"/>
      <c r="AC25" s="491"/>
      <c r="AD25" s="491"/>
      <c r="AE25" s="491"/>
      <c r="AF25" s="491"/>
      <c r="AG25" s="491"/>
      <c r="AH25" s="491"/>
      <c r="AI25" s="402"/>
      <c r="AJ25" s="502"/>
      <c r="AK25" s="491"/>
      <c r="AL25" s="491"/>
      <c r="AM25" s="491"/>
      <c r="AN25" s="491"/>
      <c r="AO25" s="491"/>
      <c r="AP25" s="491"/>
      <c r="AQ25" s="491"/>
    </row>
    <row r="26" spans="1:43" s="150" customFormat="1" ht="41.25" customHeight="1">
      <c r="A26" s="152" t="s">
        <v>386</v>
      </c>
      <c r="B26" s="495" t="s">
        <v>387</v>
      </c>
      <c r="C26" s="402"/>
      <c r="D26" s="402"/>
      <c r="E26" s="402"/>
      <c r="F26" s="402"/>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1"/>
      <c r="AM26" s="491"/>
      <c r="AN26" s="491"/>
      <c r="AO26" s="491"/>
      <c r="AP26" s="491"/>
      <c r="AQ26" s="491"/>
    </row>
    <row r="27" spans="1:43" s="150" customFormat="1" ht="126">
      <c r="A27" s="152" t="s">
        <v>388</v>
      </c>
      <c r="B27" s="495" t="s">
        <v>389</v>
      </c>
      <c r="C27" s="152">
        <v>0</v>
      </c>
      <c r="D27" s="503" t="s">
        <v>410</v>
      </c>
      <c r="E27" s="152">
        <v>6000</v>
      </c>
      <c r="F27" s="152">
        <v>0</v>
      </c>
      <c r="G27" s="500">
        <v>1</v>
      </c>
      <c r="H27" s="152">
        <v>6000</v>
      </c>
      <c r="I27" s="152">
        <v>0</v>
      </c>
      <c r="J27" s="500">
        <v>1</v>
      </c>
      <c r="K27" s="152">
        <v>6000</v>
      </c>
      <c r="L27" s="152">
        <v>0</v>
      </c>
      <c r="M27" s="500">
        <v>1</v>
      </c>
      <c r="N27" s="152">
        <v>6000</v>
      </c>
      <c r="O27" s="152">
        <v>0</v>
      </c>
      <c r="P27" s="500">
        <v>1</v>
      </c>
      <c r="Q27" s="152">
        <v>6000</v>
      </c>
      <c r="R27" s="152">
        <v>0</v>
      </c>
      <c r="S27" s="500">
        <v>1</v>
      </c>
      <c r="T27" s="152">
        <v>6000</v>
      </c>
      <c r="U27" s="152">
        <v>0</v>
      </c>
      <c r="V27" s="500">
        <v>1</v>
      </c>
      <c r="W27" s="152">
        <v>6000</v>
      </c>
      <c r="X27" s="152">
        <v>0</v>
      </c>
      <c r="Y27" s="500">
        <v>1</v>
      </c>
      <c r="Z27" s="152"/>
      <c r="AA27" s="152"/>
      <c r="AB27" s="152"/>
      <c r="AC27" s="152"/>
      <c r="AD27" s="152"/>
      <c r="AE27" s="152"/>
      <c r="AF27" s="152"/>
      <c r="AG27" s="152"/>
      <c r="AH27" s="152"/>
      <c r="AI27" s="152"/>
      <c r="AJ27" s="152"/>
      <c r="AK27" s="500"/>
      <c r="AL27" s="491"/>
      <c r="AM27" s="491"/>
      <c r="AN27" s="491"/>
      <c r="AO27" s="491"/>
      <c r="AP27" s="491"/>
      <c r="AQ27" s="491"/>
    </row>
    <row r="28" spans="1:43" s="150" customFormat="1" ht="216">
      <c r="A28" s="152" t="s">
        <v>390</v>
      </c>
      <c r="B28" s="495" t="s">
        <v>391</v>
      </c>
      <c r="C28" s="500">
        <v>1</v>
      </c>
      <c r="D28" s="500">
        <v>1</v>
      </c>
      <c r="E28" s="500">
        <v>1</v>
      </c>
      <c r="F28" s="500">
        <v>1</v>
      </c>
      <c r="G28" s="500">
        <v>1</v>
      </c>
      <c r="H28" s="500">
        <v>1</v>
      </c>
      <c r="I28" s="500">
        <v>1</v>
      </c>
      <c r="J28" s="500">
        <v>1</v>
      </c>
      <c r="K28" s="500">
        <v>1</v>
      </c>
      <c r="L28" s="500">
        <v>1</v>
      </c>
      <c r="M28" s="500">
        <f t="shared" ref="M28" si="17">L28/K28</f>
        <v>1</v>
      </c>
      <c r="N28" s="500">
        <v>1</v>
      </c>
      <c r="O28" s="500">
        <v>1</v>
      </c>
      <c r="P28" s="500">
        <v>1</v>
      </c>
      <c r="Q28" s="500">
        <v>1</v>
      </c>
      <c r="R28" s="500">
        <v>1</v>
      </c>
      <c r="S28" s="500">
        <v>1</v>
      </c>
      <c r="T28" s="500">
        <v>1</v>
      </c>
      <c r="U28" s="500">
        <v>1</v>
      </c>
      <c r="V28" s="500">
        <v>1</v>
      </c>
      <c r="W28" s="500">
        <v>1</v>
      </c>
      <c r="X28" s="500">
        <v>1</v>
      </c>
      <c r="Y28" s="500">
        <v>1</v>
      </c>
      <c r="Z28" s="500">
        <v>1</v>
      </c>
      <c r="AA28" s="500"/>
      <c r="AB28" s="500"/>
      <c r="AC28" s="500">
        <v>1</v>
      </c>
      <c r="AD28" s="500"/>
      <c r="AE28" s="500"/>
      <c r="AF28" s="500">
        <v>1</v>
      </c>
      <c r="AG28" s="500"/>
      <c r="AH28" s="500"/>
      <c r="AI28" s="500">
        <v>1</v>
      </c>
      <c r="AJ28" s="500"/>
      <c r="AK28" s="500"/>
      <c r="AL28" s="500">
        <v>1</v>
      </c>
      <c r="AM28" s="500"/>
      <c r="AN28" s="500"/>
      <c r="AO28" s="500">
        <v>1</v>
      </c>
      <c r="AP28" s="500"/>
      <c r="AQ28" s="500"/>
    </row>
    <row r="29" spans="1:43" s="150" customFormat="1" ht="180">
      <c r="A29" s="152" t="s">
        <v>392</v>
      </c>
      <c r="B29" s="495" t="s">
        <v>393</v>
      </c>
      <c r="C29" s="500">
        <v>1</v>
      </c>
      <c r="D29" s="500">
        <v>1</v>
      </c>
      <c r="E29" s="500">
        <v>1</v>
      </c>
      <c r="F29" s="500">
        <v>1</v>
      </c>
      <c r="G29" s="500">
        <v>1</v>
      </c>
      <c r="H29" s="500">
        <v>1</v>
      </c>
      <c r="I29" s="500">
        <v>1</v>
      </c>
      <c r="J29" s="500">
        <v>1</v>
      </c>
      <c r="K29" s="500">
        <v>1</v>
      </c>
      <c r="L29" s="500">
        <v>1</v>
      </c>
      <c r="M29" s="500">
        <v>1</v>
      </c>
      <c r="N29" s="500">
        <v>1</v>
      </c>
      <c r="O29" s="500">
        <v>1</v>
      </c>
      <c r="P29" s="500">
        <v>1</v>
      </c>
      <c r="Q29" s="500">
        <v>1</v>
      </c>
      <c r="R29" s="500">
        <v>1</v>
      </c>
      <c r="S29" s="500">
        <v>1</v>
      </c>
      <c r="T29" s="500">
        <v>1</v>
      </c>
      <c r="U29" s="500">
        <v>1</v>
      </c>
      <c r="V29" s="500">
        <v>1</v>
      </c>
      <c r="W29" s="500">
        <v>1</v>
      </c>
      <c r="X29" s="500">
        <v>1</v>
      </c>
      <c r="Y29" s="500">
        <v>1</v>
      </c>
      <c r="Z29" s="500">
        <v>1</v>
      </c>
      <c r="AA29" s="500"/>
      <c r="AB29" s="500"/>
      <c r="AC29" s="500">
        <v>1</v>
      </c>
      <c r="AD29" s="500"/>
      <c r="AE29" s="500"/>
      <c r="AF29" s="500">
        <v>1</v>
      </c>
      <c r="AG29" s="500"/>
      <c r="AH29" s="500"/>
      <c r="AI29" s="500">
        <v>1</v>
      </c>
      <c r="AJ29" s="500"/>
      <c r="AK29" s="500"/>
      <c r="AL29" s="500">
        <v>1</v>
      </c>
      <c r="AM29" s="500"/>
      <c r="AN29" s="500"/>
      <c r="AO29" s="500">
        <v>1</v>
      </c>
      <c r="AP29" s="500"/>
      <c r="AQ29" s="500"/>
    </row>
    <row r="30" spans="1:43" s="150" customFormat="1" ht="158.25" customHeight="1">
      <c r="A30" s="152" t="s">
        <v>394</v>
      </c>
      <c r="B30" s="495" t="s">
        <v>395</v>
      </c>
      <c r="C30" s="152">
        <v>150</v>
      </c>
      <c r="D30" s="504">
        <v>1768</v>
      </c>
      <c r="E30" s="504">
        <v>1768</v>
      </c>
      <c r="F30" s="504">
        <v>0</v>
      </c>
      <c r="G30" s="500">
        <f t="shared" ref="G30" si="18">F30/E30</f>
        <v>0</v>
      </c>
      <c r="H30" s="497">
        <v>0</v>
      </c>
      <c r="I30" s="497">
        <v>0</v>
      </c>
      <c r="J30" s="500">
        <v>0</v>
      </c>
      <c r="K30" s="497">
        <v>0</v>
      </c>
      <c r="L30" s="497">
        <v>0</v>
      </c>
      <c r="M30" s="500">
        <v>0</v>
      </c>
      <c r="N30" s="497">
        <v>0</v>
      </c>
      <c r="O30" s="497">
        <v>0</v>
      </c>
      <c r="P30" s="500">
        <v>0</v>
      </c>
      <c r="Q30" s="497">
        <v>0</v>
      </c>
      <c r="R30" s="497">
        <v>0</v>
      </c>
      <c r="S30" s="500">
        <v>0</v>
      </c>
      <c r="T30" s="497">
        <v>0</v>
      </c>
      <c r="U30" s="497">
        <v>0</v>
      </c>
      <c r="V30" s="500">
        <v>0</v>
      </c>
      <c r="W30" s="497">
        <v>0</v>
      </c>
      <c r="X30" s="500">
        <v>0</v>
      </c>
      <c r="Y30" s="497">
        <v>0</v>
      </c>
      <c r="Z30" s="497"/>
      <c r="AA30" s="497"/>
      <c r="AB30" s="497"/>
      <c r="AC30" s="497"/>
      <c r="AD30" s="497"/>
      <c r="AE30" s="497"/>
      <c r="AF30" s="497"/>
      <c r="AG30" s="497"/>
      <c r="AH30" s="497"/>
      <c r="AI30" s="497"/>
      <c r="AJ30" s="504"/>
      <c r="AK30" s="496"/>
      <c r="AL30" s="491"/>
      <c r="AM30" s="491"/>
      <c r="AN30" s="505"/>
      <c r="AO30" s="491"/>
      <c r="AP30" s="491"/>
      <c r="AQ30" s="491"/>
    </row>
    <row r="31" spans="1:43" s="150" customFormat="1" ht="17.25" customHeight="1">
      <c r="A31" s="719" t="s">
        <v>258</v>
      </c>
      <c r="B31" s="719"/>
      <c r="C31" s="719"/>
      <c r="D31" s="719"/>
      <c r="E31" s="719"/>
      <c r="F31" s="719"/>
      <c r="G31" s="719"/>
      <c r="H31" s="719"/>
      <c r="I31" s="719"/>
      <c r="J31" s="719"/>
      <c r="K31" s="719"/>
      <c r="L31" s="719"/>
      <c r="M31" s="719"/>
      <c r="N31" s="719"/>
      <c r="O31" s="719"/>
      <c r="P31" s="719"/>
      <c r="Q31" s="719"/>
      <c r="R31" s="719"/>
      <c r="S31" s="719"/>
      <c r="T31" s="719"/>
      <c r="U31" s="719"/>
      <c r="V31" s="719"/>
      <c r="W31" s="719"/>
      <c r="X31" s="719"/>
      <c r="Y31" s="719"/>
      <c r="Z31" s="719"/>
      <c r="AA31" s="719"/>
      <c r="AB31" s="719"/>
      <c r="AC31" s="719"/>
      <c r="AD31" s="719"/>
      <c r="AE31" s="719"/>
      <c r="AF31" s="719"/>
      <c r="AG31" s="719"/>
      <c r="AH31" s="719"/>
      <c r="AI31" s="719"/>
      <c r="AJ31" s="719"/>
      <c r="AK31" s="719"/>
      <c r="AL31" s="719"/>
      <c r="AM31" s="719"/>
      <c r="AN31" s="719"/>
      <c r="AO31" s="719"/>
      <c r="AP31" s="719"/>
      <c r="AQ31" s="491"/>
    </row>
    <row r="32" spans="1:43" s="150" customFormat="1" ht="40.5" customHeight="1">
      <c r="A32" s="718" t="s">
        <v>396</v>
      </c>
      <c r="B32" s="718"/>
      <c r="C32" s="718"/>
      <c r="D32" s="718"/>
      <c r="E32" s="718"/>
      <c r="F32" s="718"/>
      <c r="G32" s="718"/>
      <c r="H32" s="718"/>
      <c r="I32" s="718"/>
      <c r="J32" s="718"/>
      <c r="K32" s="718"/>
      <c r="L32" s="718"/>
      <c r="M32" s="718"/>
      <c r="N32" s="718"/>
      <c r="O32" s="718"/>
      <c r="P32" s="718"/>
      <c r="Q32" s="718"/>
      <c r="R32" s="718"/>
      <c r="S32" s="718"/>
      <c r="T32" s="718"/>
      <c r="U32" s="718"/>
      <c r="V32" s="718"/>
      <c r="W32" s="718"/>
      <c r="X32" s="718"/>
      <c r="Y32" s="718"/>
      <c r="Z32" s="718"/>
      <c r="AA32" s="718"/>
      <c r="AB32" s="718"/>
      <c r="AC32" s="718"/>
      <c r="AD32" s="718"/>
      <c r="AE32" s="718"/>
      <c r="AF32" s="718"/>
      <c r="AG32" s="718"/>
      <c r="AH32" s="718"/>
      <c r="AI32" s="718"/>
      <c r="AJ32" s="718"/>
      <c r="AK32" s="718"/>
      <c r="AL32" s="718"/>
      <c r="AM32" s="718"/>
      <c r="AN32" s="718"/>
      <c r="AO32" s="718"/>
      <c r="AP32" s="718"/>
      <c r="AQ32" s="718"/>
    </row>
    <row r="33" spans="1:44" s="150" customFormat="1" ht="208.5" customHeight="1">
      <c r="A33" s="152" t="s">
        <v>266</v>
      </c>
      <c r="B33" s="495" t="s">
        <v>398</v>
      </c>
      <c r="C33" s="152">
        <v>1</v>
      </c>
      <c r="D33" s="152">
        <v>1</v>
      </c>
      <c r="E33" s="152">
        <v>1</v>
      </c>
      <c r="F33" s="152">
        <v>1</v>
      </c>
      <c r="G33" s="496">
        <v>1</v>
      </c>
      <c r="H33" s="152">
        <v>1</v>
      </c>
      <c r="I33" s="152">
        <v>1</v>
      </c>
      <c r="J33" s="496">
        <v>1</v>
      </c>
      <c r="K33" s="152">
        <v>1</v>
      </c>
      <c r="L33" s="152">
        <v>1</v>
      </c>
      <c r="M33" s="496">
        <v>1</v>
      </c>
      <c r="N33" s="152">
        <v>1</v>
      </c>
      <c r="O33" s="152">
        <v>1</v>
      </c>
      <c r="P33" s="496">
        <v>1</v>
      </c>
      <c r="Q33" s="152">
        <v>1</v>
      </c>
      <c r="R33" s="152">
        <v>1</v>
      </c>
      <c r="S33" s="496">
        <v>1</v>
      </c>
      <c r="T33" s="152">
        <v>1</v>
      </c>
      <c r="U33" s="152">
        <v>1</v>
      </c>
      <c r="V33" s="496">
        <v>1</v>
      </c>
      <c r="W33" s="152">
        <v>1</v>
      </c>
      <c r="X33" s="152">
        <v>1</v>
      </c>
      <c r="Y33" s="496">
        <v>1</v>
      </c>
      <c r="Z33" s="152">
        <v>1</v>
      </c>
      <c r="AA33" s="152"/>
      <c r="AB33" s="497">
        <f>AA33/Z33</f>
        <v>0</v>
      </c>
      <c r="AC33" s="152">
        <v>1</v>
      </c>
      <c r="AD33" s="152"/>
      <c r="AE33" s="497">
        <f>AD33/AC33</f>
        <v>0</v>
      </c>
      <c r="AF33" s="152">
        <v>1</v>
      </c>
      <c r="AG33" s="152"/>
      <c r="AH33" s="497">
        <f>AG33/AF33</f>
        <v>0</v>
      </c>
      <c r="AI33" s="152">
        <v>1</v>
      </c>
      <c r="AJ33" s="152">
        <v>0</v>
      </c>
      <c r="AK33" s="497">
        <f>AJ33/AI33</f>
        <v>0</v>
      </c>
      <c r="AL33" s="152">
        <v>1</v>
      </c>
      <c r="AM33" s="152">
        <v>0</v>
      </c>
      <c r="AN33" s="497">
        <f>AM33/AL33</f>
        <v>0</v>
      </c>
      <c r="AO33" s="152">
        <v>1</v>
      </c>
      <c r="AP33" s="152">
        <v>0</v>
      </c>
      <c r="AQ33" s="497">
        <f>AP33/AO33</f>
        <v>0</v>
      </c>
    </row>
    <row r="34" spans="1:44" s="150" customFormat="1" ht="142.5" customHeight="1">
      <c r="A34" s="152" t="s">
        <v>267</v>
      </c>
      <c r="B34" s="495" t="s">
        <v>399</v>
      </c>
      <c r="C34" s="152">
        <v>1</v>
      </c>
      <c r="D34" s="152">
        <v>1</v>
      </c>
      <c r="E34" s="152">
        <v>1</v>
      </c>
      <c r="F34" s="152">
        <v>1</v>
      </c>
      <c r="G34" s="496">
        <v>1</v>
      </c>
      <c r="H34" s="152">
        <v>1</v>
      </c>
      <c r="I34" s="152">
        <v>1</v>
      </c>
      <c r="J34" s="496">
        <v>1</v>
      </c>
      <c r="K34" s="152">
        <v>1</v>
      </c>
      <c r="L34" s="152">
        <v>1</v>
      </c>
      <c r="M34" s="496">
        <v>1</v>
      </c>
      <c r="N34" s="152">
        <v>1</v>
      </c>
      <c r="O34" s="152">
        <v>1</v>
      </c>
      <c r="P34" s="496">
        <v>1</v>
      </c>
      <c r="Q34" s="152">
        <v>1</v>
      </c>
      <c r="R34" s="152">
        <v>1</v>
      </c>
      <c r="S34" s="496">
        <v>1</v>
      </c>
      <c r="T34" s="152">
        <v>1</v>
      </c>
      <c r="U34" s="152">
        <v>1</v>
      </c>
      <c r="V34" s="496">
        <v>1</v>
      </c>
      <c r="W34" s="152">
        <v>1</v>
      </c>
      <c r="X34" s="152">
        <v>1</v>
      </c>
      <c r="Y34" s="496">
        <v>1</v>
      </c>
      <c r="Z34" s="152">
        <v>1</v>
      </c>
      <c r="AA34" s="152"/>
      <c r="AB34" s="497">
        <f t="shared" ref="AB34" si="19">AA34/Z34</f>
        <v>0</v>
      </c>
      <c r="AC34" s="152">
        <v>1</v>
      </c>
      <c r="AD34" s="152"/>
      <c r="AE34" s="497">
        <f t="shared" ref="AE34" si="20">AD34/AC34</f>
        <v>0</v>
      </c>
      <c r="AF34" s="152">
        <v>1</v>
      </c>
      <c r="AG34" s="152"/>
      <c r="AH34" s="497">
        <f t="shared" ref="AH34" si="21">AG34/AF34</f>
        <v>0</v>
      </c>
      <c r="AI34" s="152">
        <v>1</v>
      </c>
      <c r="AJ34" s="152">
        <v>0</v>
      </c>
      <c r="AK34" s="497">
        <f t="shared" ref="AK34" si="22">AJ34/AI34</f>
        <v>0</v>
      </c>
      <c r="AL34" s="152">
        <v>1</v>
      </c>
      <c r="AM34" s="152">
        <v>0</v>
      </c>
      <c r="AN34" s="497">
        <f t="shared" ref="AN34" si="23">AM34/AL34</f>
        <v>0</v>
      </c>
      <c r="AO34" s="152">
        <v>1</v>
      </c>
      <c r="AP34" s="152">
        <v>0</v>
      </c>
      <c r="AQ34" s="497">
        <f t="shared" ref="AQ34" si="24">AP34/AO34</f>
        <v>0</v>
      </c>
    </row>
    <row r="35" spans="1:44" s="150" customFormat="1" ht="120" customHeight="1">
      <c r="A35" s="152" t="s">
        <v>272</v>
      </c>
      <c r="B35" s="495" t="s">
        <v>400</v>
      </c>
      <c r="C35" s="152">
        <v>28</v>
      </c>
      <c r="D35" s="509">
        <v>32</v>
      </c>
      <c r="E35" s="509">
        <v>32</v>
      </c>
      <c r="F35" s="497" t="s">
        <v>461</v>
      </c>
      <c r="G35" s="497" t="e">
        <f t="shared" ref="G35:G37" si="25">F35/E35</f>
        <v>#VALUE!</v>
      </c>
      <c r="H35" s="491"/>
      <c r="I35" s="491"/>
      <c r="J35" s="491"/>
      <c r="K35" s="491"/>
      <c r="L35" s="491"/>
      <c r="M35" s="491"/>
      <c r="N35" s="491"/>
      <c r="O35" s="491"/>
      <c r="P35" s="491"/>
      <c r="Q35" s="491"/>
      <c r="R35" s="491"/>
      <c r="S35" s="491"/>
      <c r="T35" s="491"/>
      <c r="U35" s="491"/>
      <c r="V35" s="491"/>
      <c r="W35" s="491"/>
      <c r="X35" s="491"/>
      <c r="Y35" s="491"/>
      <c r="Z35" s="510" t="s">
        <v>536</v>
      </c>
      <c r="AA35" s="510" t="s">
        <v>440</v>
      </c>
      <c r="AB35" s="511" t="e">
        <f>AA35/Z35</f>
        <v>#VALUE!</v>
      </c>
      <c r="AC35" s="491"/>
      <c r="AD35" s="491"/>
      <c r="AE35" s="491"/>
      <c r="AF35" s="491"/>
      <c r="AG35" s="491"/>
      <c r="AH35" s="491"/>
      <c r="AI35" s="497"/>
      <c r="AJ35" s="497"/>
      <c r="AK35" s="497"/>
      <c r="AL35" s="491"/>
      <c r="AM35" s="497"/>
      <c r="AN35" s="491"/>
      <c r="AO35" s="491"/>
      <c r="AP35" s="491"/>
      <c r="AQ35" s="491"/>
    </row>
    <row r="36" spans="1:44" s="150" customFormat="1" ht="117" customHeight="1">
      <c r="A36" s="152" t="s">
        <v>274</v>
      </c>
      <c r="B36" s="495" t="s">
        <v>401</v>
      </c>
      <c r="C36" s="152">
        <v>1</v>
      </c>
      <c r="D36" s="152">
        <v>1</v>
      </c>
      <c r="E36" s="152">
        <v>1</v>
      </c>
      <c r="F36" s="152">
        <v>1</v>
      </c>
      <c r="G36" s="496">
        <v>1</v>
      </c>
      <c r="H36" s="152">
        <v>1</v>
      </c>
      <c r="I36" s="152">
        <v>1</v>
      </c>
      <c r="J36" s="496">
        <v>1</v>
      </c>
      <c r="K36" s="152">
        <v>1</v>
      </c>
      <c r="L36" s="152">
        <v>1</v>
      </c>
      <c r="M36" s="496">
        <v>1</v>
      </c>
      <c r="N36" s="152">
        <v>1</v>
      </c>
      <c r="O36" s="152">
        <v>1</v>
      </c>
      <c r="P36" s="496">
        <v>1</v>
      </c>
      <c r="Q36" s="152">
        <v>1</v>
      </c>
      <c r="R36" s="152">
        <v>1</v>
      </c>
      <c r="S36" s="496">
        <v>1</v>
      </c>
      <c r="T36" s="152">
        <v>1</v>
      </c>
      <c r="U36" s="152">
        <v>1</v>
      </c>
      <c r="V36" s="496">
        <v>1</v>
      </c>
      <c r="W36" s="152">
        <v>1</v>
      </c>
      <c r="X36" s="152">
        <v>1</v>
      </c>
      <c r="Y36" s="496">
        <v>1</v>
      </c>
      <c r="Z36" s="152">
        <v>1</v>
      </c>
      <c r="AA36" s="152">
        <v>0</v>
      </c>
      <c r="AB36" s="497">
        <f t="shared" ref="AB36:AB37" si="26">AA36/Z36</f>
        <v>0</v>
      </c>
      <c r="AC36" s="152">
        <v>1</v>
      </c>
      <c r="AD36" s="152">
        <v>0</v>
      </c>
      <c r="AE36" s="497">
        <f t="shared" ref="AE36:AE37" si="27">AD36/AC36</f>
        <v>0</v>
      </c>
      <c r="AF36" s="152">
        <v>1</v>
      </c>
      <c r="AG36" s="152">
        <v>0</v>
      </c>
      <c r="AH36" s="497">
        <f t="shared" ref="AH36:AH37" si="28">AG36/AF36</f>
        <v>0</v>
      </c>
      <c r="AI36" s="497">
        <v>1</v>
      </c>
      <c r="AJ36" s="497">
        <v>0</v>
      </c>
      <c r="AK36" s="497">
        <f t="shared" ref="AK36" si="29">AJ36/AI36</f>
        <v>0</v>
      </c>
      <c r="AL36" s="497">
        <v>1</v>
      </c>
      <c r="AM36" s="497">
        <v>0</v>
      </c>
      <c r="AN36" s="497">
        <f t="shared" ref="AN36" si="30">AM36/AL36</f>
        <v>0</v>
      </c>
      <c r="AO36" s="497">
        <v>1</v>
      </c>
      <c r="AP36" s="491"/>
      <c r="AQ36" s="497">
        <f t="shared" ref="AQ36" si="31">AP36/AO36</f>
        <v>0</v>
      </c>
    </row>
    <row r="37" spans="1:44" s="150" customFormat="1" ht="108">
      <c r="A37" s="152" t="s">
        <v>374</v>
      </c>
      <c r="B37" s="495" t="s">
        <v>402</v>
      </c>
      <c r="C37" s="152">
        <v>80</v>
      </c>
      <c r="D37" s="152">
        <v>90</v>
      </c>
      <c r="E37" s="152">
        <v>90</v>
      </c>
      <c r="F37" s="152">
        <f t="shared" ref="F37" si="32">AJ37+AM37+AP37</f>
        <v>0</v>
      </c>
      <c r="G37" s="497">
        <f t="shared" si="25"/>
        <v>0</v>
      </c>
      <c r="H37" s="152">
        <v>90</v>
      </c>
      <c r="I37" s="152">
        <v>73</v>
      </c>
      <c r="J37" s="506">
        <f>I37/H37*100</f>
        <v>81.111111111111114</v>
      </c>
      <c r="K37" s="152">
        <v>90</v>
      </c>
      <c r="L37" s="504">
        <v>73</v>
      </c>
      <c r="M37" s="507">
        <f>L37/K37*100</f>
        <v>81.111111111111114</v>
      </c>
      <c r="N37" s="152">
        <v>90</v>
      </c>
      <c r="O37" s="152">
        <v>71</v>
      </c>
      <c r="P37" s="506">
        <f>O37/N37*100</f>
        <v>78.888888888888886</v>
      </c>
      <c r="Q37" s="152">
        <v>90</v>
      </c>
      <c r="R37" s="152">
        <v>73</v>
      </c>
      <c r="S37" s="506">
        <f>R37/Q37*100</f>
        <v>81.111111111111114</v>
      </c>
      <c r="T37" s="152">
        <v>90</v>
      </c>
      <c r="U37" s="152">
        <v>73</v>
      </c>
      <c r="V37" s="506">
        <f>U37/T37*100</f>
        <v>81.111111111111114</v>
      </c>
      <c r="W37" s="152">
        <v>90</v>
      </c>
      <c r="X37" s="152">
        <v>73</v>
      </c>
      <c r="Y37" s="506">
        <f>X37/W37*100</f>
        <v>81.111111111111114</v>
      </c>
      <c r="Z37" s="152">
        <v>90</v>
      </c>
      <c r="AA37" s="152">
        <f t="shared" ref="AA37" si="33">BD37+BG37+BJ37</f>
        <v>0</v>
      </c>
      <c r="AB37" s="497">
        <f t="shared" si="26"/>
        <v>0</v>
      </c>
      <c r="AC37" s="152">
        <v>90</v>
      </c>
      <c r="AD37" s="152">
        <f t="shared" ref="AD37" si="34">BG37+BJ37+BM37</f>
        <v>0</v>
      </c>
      <c r="AE37" s="497">
        <f t="shared" si="27"/>
        <v>0</v>
      </c>
      <c r="AF37" s="152">
        <v>90</v>
      </c>
      <c r="AG37" s="152">
        <f t="shared" ref="AG37" si="35">BJ37+BM37+BP37</f>
        <v>0</v>
      </c>
      <c r="AH37" s="497">
        <f t="shared" si="28"/>
        <v>0</v>
      </c>
      <c r="AI37" s="152">
        <v>90</v>
      </c>
      <c r="AJ37" s="497">
        <v>0</v>
      </c>
      <c r="AK37" s="497">
        <v>0</v>
      </c>
      <c r="AL37" s="152">
        <v>90</v>
      </c>
      <c r="AM37" s="497">
        <v>0</v>
      </c>
      <c r="AN37" s="497">
        <v>0</v>
      </c>
      <c r="AO37" s="152">
        <v>90</v>
      </c>
      <c r="AP37" s="491"/>
      <c r="AQ37" s="491"/>
    </row>
    <row r="38" spans="1:44" s="150" customFormat="1" ht="20.25" customHeight="1">
      <c r="A38" s="718" t="s">
        <v>376</v>
      </c>
      <c r="B38" s="718"/>
      <c r="C38" s="718"/>
      <c r="D38" s="718"/>
      <c r="E38" s="718"/>
      <c r="F38" s="718"/>
      <c r="G38" s="718"/>
      <c r="H38" s="718"/>
      <c r="I38" s="718"/>
      <c r="J38" s="718"/>
      <c r="K38" s="718"/>
      <c r="L38" s="718"/>
      <c r="M38" s="718"/>
      <c r="N38" s="718"/>
      <c r="O38" s="718"/>
      <c r="P38" s="718"/>
      <c r="Q38" s="718"/>
      <c r="R38" s="718"/>
      <c r="S38" s="718"/>
      <c r="T38" s="718"/>
      <c r="U38" s="718"/>
      <c r="V38" s="718"/>
      <c r="W38" s="718"/>
      <c r="X38" s="718"/>
      <c r="Y38" s="718"/>
      <c r="Z38" s="718"/>
      <c r="AA38" s="718"/>
      <c r="AB38" s="718"/>
      <c r="AC38" s="718"/>
      <c r="AD38" s="718"/>
      <c r="AE38" s="718"/>
      <c r="AF38" s="718"/>
      <c r="AG38" s="718"/>
      <c r="AH38" s="718"/>
      <c r="AI38" s="718"/>
      <c r="AJ38" s="718"/>
      <c r="AK38" s="718"/>
      <c r="AL38" s="718"/>
      <c r="AM38" s="718"/>
      <c r="AN38" s="718"/>
      <c r="AO38" s="718"/>
      <c r="AP38" s="718"/>
      <c r="AQ38" s="718"/>
    </row>
    <row r="39" spans="1:44" s="150" customFormat="1" ht="257.25" customHeight="1">
      <c r="A39" s="152" t="s">
        <v>375</v>
      </c>
      <c r="B39" s="495" t="s">
        <v>403</v>
      </c>
      <c r="C39" s="500">
        <v>1</v>
      </c>
      <c r="D39" s="500">
        <v>1</v>
      </c>
      <c r="E39" s="500">
        <v>1</v>
      </c>
      <c r="F39" s="500">
        <v>1</v>
      </c>
      <c r="G39" s="500">
        <v>1</v>
      </c>
      <c r="H39" s="500">
        <v>1</v>
      </c>
      <c r="I39" s="500">
        <v>1</v>
      </c>
      <c r="J39" s="500">
        <v>1</v>
      </c>
      <c r="K39" s="500">
        <v>1</v>
      </c>
      <c r="L39" s="500">
        <v>1</v>
      </c>
      <c r="M39" s="500">
        <v>1</v>
      </c>
      <c r="N39" s="500">
        <v>1</v>
      </c>
      <c r="O39" s="500">
        <v>1</v>
      </c>
      <c r="P39" s="500">
        <v>1</v>
      </c>
      <c r="Q39" s="500">
        <v>1</v>
      </c>
      <c r="R39" s="500">
        <v>1</v>
      </c>
      <c r="S39" s="500">
        <v>1</v>
      </c>
      <c r="T39" s="500">
        <v>1</v>
      </c>
      <c r="U39" s="500">
        <v>1</v>
      </c>
      <c r="V39" s="500">
        <v>1</v>
      </c>
      <c r="W39" s="500">
        <v>1</v>
      </c>
      <c r="X39" s="500">
        <v>1</v>
      </c>
      <c r="Y39" s="500">
        <v>1</v>
      </c>
      <c r="Z39" s="500">
        <v>1</v>
      </c>
      <c r="AA39" s="500"/>
      <c r="AB39" s="500"/>
      <c r="AC39" s="500">
        <v>1</v>
      </c>
      <c r="AD39" s="500"/>
      <c r="AE39" s="500"/>
      <c r="AF39" s="500">
        <v>1</v>
      </c>
      <c r="AG39" s="500"/>
      <c r="AH39" s="500"/>
      <c r="AI39" s="500">
        <v>1</v>
      </c>
      <c r="AJ39" s="500"/>
      <c r="AK39" s="500"/>
      <c r="AL39" s="500">
        <v>1</v>
      </c>
      <c r="AM39" s="500"/>
      <c r="AN39" s="500"/>
      <c r="AO39" s="500">
        <v>1</v>
      </c>
      <c r="AP39" s="500"/>
      <c r="AQ39" s="491"/>
    </row>
    <row r="40" spans="1:44" s="150" customFormat="1" ht="121.8">
      <c r="A40" s="152" t="s">
        <v>377</v>
      </c>
      <c r="B40" s="495" t="s">
        <v>404</v>
      </c>
      <c r="C40" s="402"/>
      <c r="D40" s="152" t="s">
        <v>411</v>
      </c>
      <c r="E40" s="491" t="s">
        <v>433</v>
      </c>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1"/>
      <c r="AJ40" s="491"/>
      <c r="AK40" s="491"/>
      <c r="AL40" s="491"/>
      <c r="AM40" s="491"/>
      <c r="AN40" s="491"/>
      <c r="AO40" s="491"/>
      <c r="AP40" s="491"/>
      <c r="AQ40" s="491"/>
    </row>
    <row r="41" spans="1:44" s="150" customFormat="1" ht="194.25" customHeight="1">
      <c r="A41" s="152" t="s">
        <v>378</v>
      </c>
      <c r="B41" s="495" t="s">
        <v>405</v>
      </c>
      <c r="C41" s="500">
        <v>0.91</v>
      </c>
      <c r="D41" s="152" t="s">
        <v>412</v>
      </c>
      <c r="E41" s="491" t="s">
        <v>433</v>
      </c>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M41" s="491"/>
      <c r="AN41" s="491"/>
      <c r="AO41" s="491"/>
      <c r="AP41" s="491"/>
      <c r="AQ41" s="491"/>
    </row>
    <row r="42" spans="1:44" s="150" customFormat="1" ht="106.5" customHeight="1">
      <c r="A42" s="152" t="s">
        <v>379</v>
      </c>
      <c r="B42" s="495" t="s">
        <v>406</v>
      </c>
      <c r="C42" s="500">
        <v>1</v>
      </c>
      <c r="D42" s="500">
        <v>1</v>
      </c>
      <c r="E42" s="500">
        <v>1</v>
      </c>
      <c r="F42" s="500">
        <v>1</v>
      </c>
      <c r="G42" s="500">
        <v>1</v>
      </c>
      <c r="H42" s="500">
        <v>1</v>
      </c>
      <c r="I42" s="500">
        <v>1</v>
      </c>
      <c r="J42" s="500">
        <v>1</v>
      </c>
      <c r="K42" s="500">
        <v>1</v>
      </c>
      <c r="L42" s="500">
        <v>1</v>
      </c>
      <c r="M42" s="500">
        <v>1</v>
      </c>
      <c r="N42" s="500">
        <v>1</v>
      </c>
      <c r="O42" s="500">
        <v>1</v>
      </c>
      <c r="P42" s="500">
        <v>1</v>
      </c>
      <c r="Q42" s="500">
        <v>1</v>
      </c>
      <c r="R42" s="500">
        <v>1</v>
      </c>
      <c r="S42" s="500">
        <v>1</v>
      </c>
      <c r="T42" s="500">
        <v>1</v>
      </c>
      <c r="U42" s="500">
        <v>1</v>
      </c>
      <c r="V42" s="500">
        <v>1</v>
      </c>
      <c r="W42" s="500">
        <v>1</v>
      </c>
      <c r="X42" s="500">
        <v>1</v>
      </c>
      <c r="Y42" s="500">
        <v>1</v>
      </c>
      <c r="Z42" s="500">
        <v>1</v>
      </c>
      <c r="AA42" s="500"/>
      <c r="AB42" s="500"/>
      <c r="AC42" s="500">
        <v>1</v>
      </c>
      <c r="AD42" s="500"/>
      <c r="AE42" s="500"/>
      <c r="AF42" s="500">
        <v>1</v>
      </c>
      <c r="AG42" s="500"/>
      <c r="AH42" s="500"/>
      <c r="AI42" s="500">
        <v>1</v>
      </c>
      <c r="AJ42" s="500"/>
      <c r="AK42" s="500"/>
      <c r="AL42" s="500">
        <v>1</v>
      </c>
      <c r="AM42" s="500"/>
      <c r="AN42" s="500"/>
      <c r="AO42" s="500">
        <v>1</v>
      </c>
      <c r="AP42" s="500"/>
      <c r="AQ42" s="491"/>
    </row>
    <row r="43" spans="1:44" s="150" customFormat="1" ht="126" customHeight="1">
      <c r="A43" s="152" t="s">
        <v>381</v>
      </c>
      <c r="B43" s="495" t="s">
        <v>407</v>
      </c>
      <c r="C43" s="152">
        <v>1</v>
      </c>
      <c r="D43" s="152">
        <v>0</v>
      </c>
      <c r="E43" s="497">
        <v>0</v>
      </c>
      <c r="F43" s="491">
        <v>0</v>
      </c>
      <c r="G43" s="500">
        <v>1</v>
      </c>
      <c r="H43" s="497">
        <v>0</v>
      </c>
      <c r="I43" s="491">
        <v>0</v>
      </c>
      <c r="J43" s="500">
        <v>1</v>
      </c>
      <c r="K43" s="497">
        <v>0</v>
      </c>
      <c r="L43" s="491">
        <v>0</v>
      </c>
      <c r="M43" s="500">
        <v>1</v>
      </c>
      <c r="N43" s="497">
        <v>0</v>
      </c>
      <c r="O43" s="491">
        <v>0</v>
      </c>
      <c r="P43" s="500">
        <v>1</v>
      </c>
      <c r="Q43" s="497">
        <v>0</v>
      </c>
      <c r="R43" s="491">
        <v>0</v>
      </c>
      <c r="S43" s="500">
        <v>1</v>
      </c>
      <c r="T43" s="497">
        <v>0</v>
      </c>
      <c r="U43" s="491">
        <v>0</v>
      </c>
      <c r="V43" s="500">
        <v>1</v>
      </c>
      <c r="W43" s="497">
        <v>0</v>
      </c>
      <c r="X43" s="491">
        <v>0</v>
      </c>
      <c r="Y43" s="500">
        <v>1</v>
      </c>
      <c r="Z43" s="491"/>
      <c r="AA43" s="491"/>
      <c r="AB43" s="491"/>
      <c r="AC43" s="491"/>
      <c r="AD43" s="491"/>
      <c r="AE43" s="491"/>
      <c r="AF43" s="491"/>
      <c r="AG43" s="491"/>
      <c r="AH43" s="491"/>
      <c r="AI43" s="491"/>
      <c r="AJ43" s="491"/>
      <c r="AK43" s="500"/>
      <c r="AL43" s="491"/>
      <c r="AM43" s="491"/>
      <c r="AN43" s="500"/>
      <c r="AO43" s="491"/>
      <c r="AP43" s="491"/>
      <c r="AQ43" s="491"/>
    </row>
    <row r="44" spans="1:44" s="144" customFormat="1" ht="13.2">
      <c r="A44" s="143"/>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row>
    <row r="45" spans="1:44" s="144" customFormat="1" ht="39.75" customHeight="1">
      <c r="A45" s="398" t="s">
        <v>462</v>
      </c>
      <c r="B45" s="183"/>
      <c r="C45" s="399"/>
      <c r="D45" s="185"/>
      <c r="E45" s="400"/>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row>
    <row r="46" spans="1:44" s="145" customFormat="1" ht="15.75" customHeight="1">
      <c r="A46" s="187"/>
      <c r="B46" s="187"/>
      <c r="C46" s="187"/>
      <c r="D46" s="397"/>
      <c r="E46" s="189"/>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54"/>
      <c r="AL46" s="154"/>
      <c r="AM46" s="154"/>
      <c r="AN46" s="154"/>
      <c r="AO46" s="154"/>
      <c r="AP46" s="154"/>
      <c r="AQ46" s="154"/>
      <c r="AR46" s="154"/>
    </row>
    <row r="47" spans="1:44" s="145" customFormat="1" ht="15.6">
      <c r="A47" s="193" t="s">
        <v>446</v>
      </c>
      <c r="B47" s="194"/>
      <c r="C47" s="148"/>
      <c r="D47" s="397"/>
      <c r="E47" s="189"/>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row>
    <row r="48" spans="1:44" s="145" customFormat="1" ht="84.75" customHeight="1">
      <c r="A48" s="717" t="s">
        <v>524</v>
      </c>
      <c r="B48" s="717"/>
      <c r="C48" s="717"/>
      <c r="D48" s="717"/>
      <c r="E48" s="717"/>
      <c r="F48" s="717"/>
      <c r="G48" s="716" t="s">
        <v>527</v>
      </c>
      <c r="H48" s="716"/>
      <c r="I48" s="716" t="s">
        <v>526</v>
      </c>
      <c r="J48" s="716"/>
      <c r="K48" s="716"/>
      <c r="L48" s="716"/>
      <c r="M48" s="716"/>
      <c r="N48" s="716"/>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row>
    <row r="49" spans="1:70" s="145" customFormat="1" ht="21">
      <c r="A49" s="193"/>
      <c r="B49" s="400" t="s">
        <v>525</v>
      </c>
      <c r="C49" s="148"/>
      <c r="D49" s="492"/>
      <c r="E49" s="189"/>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row>
    <row r="50" spans="1:70" s="145" customFormat="1" ht="15.6">
      <c r="A50" s="193"/>
      <c r="B50" s="194"/>
      <c r="C50" s="148"/>
      <c r="D50" s="492"/>
      <c r="E50" s="189"/>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row>
    <row r="51" spans="1:70" s="145" customFormat="1" ht="21">
      <c r="A51" s="494" t="s">
        <v>465</v>
      </c>
      <c r="B51" s="190"/>
      <c r="C51" s="191"/>
      <c r="D51" s="142"/>
      <c r="E51" s="142"/>
      <c r="F51" s="493"/>
      <c r="G51" s="493"/>
      <c r="H51" s="493"/>
      <c r="I51" s="493"/>
      <c r="J51" s="493"/>
      <c r="K51" s="493"/>
      <c r="L51" s="493"/>
      <c r="M51" s="493"/>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row>
    <row r="52" spans="1:70" s="107" customFormat="1" ht="36.75" customHeight="1">
      <c r="A52" s="723" t="s">
        <v>464</v>
      </c>
      <c r="B52" s="723"/>
      <c r="C52" s="723"/>
      <c r="D52" s="723"/>
      <c r="E52" s="723"/>
      <c r="F52" s="723"/>
      <c r="G52" s="494" t="s">
        <v>463</v>
      </c>
      <c r="H52" s="213"/>
      <c r="I52" s="494" t="s">
        <v>448</v>
      </c>
      <c r="J52" s="494"/>
      <c r="K52" s="213"/>
      <c r="L52" s="213"/>
      <c r="M52" s="213"/>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row>
    <row r="53" spans="1:70" s="107" customFormat="1" ht="26.25" customHeight="1">
      <c r="A53" s="193"/>
      <c r="B53" s="400" t="s">
        <v>449</v>
      </c>
      <c r="C53" s="401"/>
      <c r="F53" s="116"/>
      <c r="G53" s="116"/>
      <c r="H53" s="117"/>
      <c r="I53" s="117"/>
      <c r="J53" s="117"/>
      <c r="K53" s="117"/>
      <c r="L53" s="117"/>
      <c r="M53" s="117"/>
      <c r="N53" s="117"/>
      <c r="O53" s="117"/>
      <c r="P53" s="117"/>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8"/>
      <c r="AU53" s="118"/>
      <c r="AV53" s="118"/>
      <c r="AW53" s="118"/>
      <c r="AX53" s="118"/>
      <c r="AY53" s="118"/>
      <c r="AZ53" s="118"/>
      <c r="BA53" s="118"/>
      <c r="BB53" s="118"/>
      <c r="BC53" s="118"/>
      <c r="BD53" s="118"/>
      <c r="BE53" s="118"/>
      <c r="BF53" s="118"/>
      <c r="BG53" s="118"/>
      <c r="BH53" s="118"/>
      <c r="BI53" s="115"/>
      <c r="BJ53" s="115"/>
      <c r="BK53" s="115"/>
      <c r="BL53" s="118"/>
      <c r="BM53" s="118"/>
      <c r="BN53" s="118"/>
    </row>
    <row r="54" spans="1:70" s="150" customFormat="1" ht="21">
      <c r="A54" s="400"/>
      <c r="B54" s="400"/>
      <c r="C54" s="400"/>
      <c r="D54" s="400"/>
      <c r="E54" s="400"/>
    </row>
    <row r="59" spans="1:70">
      <c r="E59" s="166"/>
    </row>
  </sheetData>
  <mergeCells count="33">
    <mergeCell ref="A52:F52"/>
    <mergeCell ref="AF1:AN1"/>
    <mergeCell ref="A8:AQ8"/>
    <mergeCell ref="AC6:AE6"/>
    <mergeCell ref="AF6:AH6"/>
    <mergeCell ref="AI6:AK6"/>
    <mergeCell ref="AL6:AN6"/>
    <mergeCell ref="AO6:AQ6"/>
    <mergeCell ref="A2:AO2"/>
    <mergeCell ref="A5:A6"/>
    <mergeCell ref="B5:B6"/>
    <mergeCell ref="C5:C6"/>
    <mergeCell ref="D5:D6"/>
    <mergeCell ref="H5:AQ5"/>
    <mergeCell ref="H6:J6"/>
    <mergeCell ref="E3:G3"/>
    <mergeCell ref="A10:A13"/>
    <mergeCell ref="B9:AQ9"/>
    <mergeCell ref="M3:T3"/>
    <mergeCell ref="Z6:AB6"/>
    <mergeCell ref="E5:G6"/>
    <mergeCell ref="K6:M6"/>
    <mergeCell ref="N6:P6"/>
    <mergeCell ref="Q6:S6"/>
    <mergeCell ref="T6:V6"/>
    <mergeCell ref="W6:Y6"/>
    <mergeCell ref="G48:H48"/>
    <mergeCell ref="I48:N48"/>
    <mergeCell ref="A48:F48"/>
    <mergeCell ref="A38:AQ38"/>
    <mergeCell ref="B19:AP19"/>
    <mergeCell ref="A31:AP31"/>
    <mergeCell ref="A32:AQ32"/>
  </mergeCells>
  <pageMargins left="0.21" right="0.17" top="0.31" bottom="0.22" header="0" footer="0"/>
  <pageSetup paperSize="9" scale="36" fitToHeight="6" orientation="landscape" r:id="rId1"/>
  <headerFooter>
    <oddFooter>&amp;C&amp;"Times New Roman,обычный"&amp;8Страница  &amp;P из &amp;N</oddFooter>
  </headerFooter>
  <rowBreaks count="2" manualBreakCount="2">
    <brk id="28" max="42" man="1"/>
    <brk id="39" min="1" max="42" man="1"/>
  </rowBreaks>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E32"/>
  <sheetViews>
    <sheetView view="pageBreakPreview" topLeftCell="A9" zoomScaleSheetLayoutView="100" workbookViewId="0">
      <selection sqref="A1:C29"/>
    </sheetView>
  </sheetViews>
  <sheetFormatPr defaultRowHeight="18"/>
  <cols>
    <col min="1" max="1" width="4" style="121" customWidth="1"/>
    <col min="2" max="2" width="55.6640625" style="119" customWidth="1"/>
    <col min="3" max="3" width="113.88671875" style="129" customWidth="1"/>
    <col min="4" max="246" width="9.109375" style="119"/>
    <col min="247" max="247" width="4" style="119" customWidth="1"/>
    <col min="248" max="248" width="69" style="119" customWidth="1"/>
    <col min="249" max="249" width="66.5546875" style="119" customWidth="1"/>
    <col min="250" max="502" width="9.109375" style="119"/>
    <col min="503" max="503" width="4" style="119" customWidth="1"/>
    <col min="504" max="504" width="69" style="119" customWidth="1"/>
    <col min="505" max="505" width="66.5546875" style="119" customWidth="1"/>
    <col min="506" max="758" width="9.109375" style="119"/>
    <col min="759" max="759" width="4" style="119" customWidth="1"/>
    <col min="760" max="760" width="69" style="119" customWidth="1"/>
    <col min="761" max="761" width="66.5546875" style="119" customWidth="1"/>
    <col min="762" max="1014" width="9.109375" style="119"/>
    <col min="1015" max="1015" width="4" style="119" customWidth="1"/>
    <col min="1016" max="1016" width="69" style="119" customWidth="1"/>
    <col min="1017" max="1017" width="66.5546875" style="119" customWidth="1"/>
    <col min="1018" max="1270" width="9.109375" style="119"/>
    <col min="1271" max="1271" width="4" style="119" customWidth="1"/>
    <col min="1272" max="1272" width="69" style="119" customWidth="1"/>
    <col min="1273" max="1273" width="66.5546875" style="119" customWidth="1"/>
    <col min="1274" max="1526" width="9.109375" style="119"/>
    <col min="1527" max="1527" width="4" style="119" customWidth="1"/>
    <col min="1528" max="1528" width="69" style="119" customWidth="1"/>
    <col min="1529" max="1529" width="66.5546875" style="119" customWidth="1"/>
    <col min="1530" max="1782" width="9.109375" style="119"/>
    <col min="1783" max="1783" width="4" style="119" customWidth="1"/>
    <col min="1784" max="1784" width="69" style="119" customWidth="1"/>
    <col min="1785" max="1785" width="66.5546875" style="119" customWidth="1"/>
    <col min="1786" max="2038" width="9.109375" style="119"/>
    <col min="2039" max="2039" width="4" style="119" customWidth="1"/>
    <col min="2040" max="2040" width="69" style="119" customWidth="1"/>
    <col min="2041" max="2041" width="66.5546875" style="119" customWidth="1"/>
    <col min="2042" max="2294" width="9.109375" style="119"/>
    <col min="2295" max="2295" width="4" style="119" customWidth="1"/>
    <col min="2296" max="2296" width="69" style="119" customWidth="1"/>
    <col min="2297" max="2297" width="66.5546875" style="119" customWidth="1"/>
    <col min="2298" max="2550" width="9.109375" style="119"/>
    <col min="2551" max="2551" width="4" style="119" customWidth="1"/>
    <col min="2552" max="2552" width="69" style="119" customWidth="1"/>
    <col min="2553" max="2553" width="66.5546875" style="119" customWidth="1"/>
    <col min="2554" max="2806" width="9.109375" style="119"/>
    <col min="2807" max="2807" width="4" style="119" customWidth="1"/>
    <col min="2808" max="2808" width="69" style="119" customWidth="1"/>
    <col min="2809" max="2809" width="66.5546875" style="119" customWidth="1"/>
    <col min="2810" max="3062" width="9.109375" style="119"/>
    <col min="3063" max="3063" width="4" style="119" customWidth="1"/>
    <col min="3064" max="3064" width="69" style="119" customWidth="1"/>
    <col min="3065" max="3065" width="66.5546875" style="119" customWidth="1"/>
    <col min="3066" max="3318" width="9.109375" style="119"/>
    <col min="3319" max="3319" width="4" style="119" customWidth="1"/>
    <col min="3320" max="3320" width="69" style="119" customWidth="1"/>
    <col min="3321" max="3321" width="66.5546875" style="119" customWidth="1"/>
    <col min="3322" max="3574" width="9.109375" style="119"/>
    <col min="3575" max="3575" width="4" style="119" customWidth="1"/>
    <col min="3576" max="3576" width="69" style="119" customWidth="1"/>
    <col min="3577" max="3577" width="66.5546875" style="119" customWidth="1"/>
    <col min="3578" max="3830" width="9.109375" style="119"/>
    <col min="3831" max="3831" width="4" style="119" customWidth="1"/>
    <col min="3832" max="3832" width="69" style="119" customWidth="1"/>
    <col min="3833" max="3833" width="66.5546875" style="119" customWidth="1"/>
    <col min="3834" max="4086" width="9.109375" style="119"/>
    <col min="4087" max="4087" width="4" style="119" customWidth="1"/>
    <col min="4088" max="4088" width="69" style="119" customWidth="1"/>
    <col min="4089" max="4089" width="66.5546875" style="119" customWidth="1"/>
    <col min="4090" max="4342" width="9.109375" style="119"/>
    <col min="4343" max="4343" width="4" style="119" customWidth="1"/>
    <col min="4344" max="4344" width="69" style="119" customWidth="1"/>
    <col min="4345" max="4345" width="66.5546875" style="119" customWidth="1"/>
    <col min="4346" max="4598" width="9.109375" style="119"/>
    <col min="4599" max="4599" width="4" style="119" customWidth="1"/>
    <col min="4600" max="4600" width="69" style="119" customWidth="1"/>
    <col min="4601" max="4601" width="66.5546875" style="119" customWidth="1"/>
    <col min="4602" max="4854" width="9.109375" style="119"/>
    <col min="4855" max="4855" width="4" style="119" customWidth="1"/>
    <col min="4856" max="4856" width="69" style="119" customWidth="1"/>
    <col min="4857" max="4857" width="66.5546875" style="119" customWidth="1"/>
    <col min="4858" max="5110" width="9.109375" style="119"/>
    <col min="5111" max="5111" width="4" style="119" customWidth="1"/>
    <col min="5112" max="5112" width="69" style="119" customWidth="1"/>
    <col min="5113" max="5113" width="66.5546875" style="119" customWidth="1"/>
    <col min="5114" max="5366" width="9.109375" style="119"/>
    <col min="5367" max="5367" width="4" style="119" customWidth="1"/>
    <col min="5368" max="5368" width="69" style="119" customWidth="1"/>
    <col min="5369" max="5369" width="66.5546875" style="119" customWidth="1"/>
    <col min="5370" max="5622" width="9.109375" style="119"/>
    <col min="5623" max="5623" width="4" style="119" customWidth="1"/>
    <col min="5624" max="5624" width="69" style="119" customWidth="1"/>
    <col min="5625" max="5625" width="66.5546875" style="119" customWidth="1"/>
    <col min="5626" max="5878" width="9.109375" style="119"/>
    <col min="5879" max="5879" width="4" style="119" customWidth="1"/>
    <col min="5880" max="5880" width="69" style="119" customWidth="1"/>
    <col min="5881" max="5881" width="66.5546875" style="119" customWidth="1"/>
    <col min="5882" max="6134" width="9.109375" style="119"/>
    <col min="6135" max="6135" width="4" style="119" customWidth="1"/>
    <col min="6136" max="6136" width="69" style="119" customWidth="1"/>
    <col min="6137" max="6137" width="66.5546875" style="119" customWidth="1"/>
    <col min="6138" max="6390" width="9.109375" style="119"/>
    <col min="6391" max="6391" width="4" style="119" customWidth="1"/>
    <col min="6392" max="6392" width="69" style="119" customWidth="1"/>
    <col min="6393" max="6393" width="66.5546875" style="119" customWidth="1"/>
    <col min="6394" max="6646" width="9.109375" style="119"/>
    <col min="6647" max="6647" width="4" style="119" customWidth="1"/>
    <col min="6648" max="6648" width="69" style="119" customWidth="1"/>
    <col min="6649" max="6649" width="66.5546875" style="119" customWidth="1"/>
    <col min="6650" max="6902" width="9.109375" style="119"/>
    <col min="6903" max="6903" width="4" style="119" customWidth="1"/>
    <col min="6904" max="6904" width="69" style="119" customWidth="1"/>
    <col min="6905" max="6905" width="66.5546875" style="119" customWidth="1"/>
    <col min="6906" max="7158" width="9.109375" style="119"/>
    <col min="7159" max="7159" width="4" style="119" customWidth="1"/>
    <col min="7160" max="7160" width="69" style="119" customWidth="1"/>
    <col min="7161" max="7161" width="66.5546875" style="119" customWidth="1"/>
    <col min="7162" max="7414" width="9.109375" style="119"/>
    <col min="7415" max="7415" width="4" style="119" customWidth="1"/>
    <col min="7416" max="7416" width="69" style="119" customWidth="1"/>
    <col min="7417" max="7417" width="66.5546875" style="119" customWidth="1"/>
    <col min="7418" max="7670" width="9.109375" style="119"/>
    <col min="7671" max="7671" width="4" style="119" customWidth="1"/>
    <col min="7672" max="7672" width="69" style="119" customWidth="1"/>
    <col min="7673" max="7673" width="66.5546875" style="119" customWidth="1"/>
    <col min="7674" max="7926" width="9.109375" style="119"/>
    <col min="7927" max="7927" width="4" style="119" customWidth="1"/>
    <col min="7928" max="7928" width="69" style="119" customWidth="1"/>
    <col min="7929" max="7929" width="66.5546875" style="119" customWidth="1"/>
    <col min="7930" max="8182" width="9.109375" style="119"/>
    <col min="8183" max="8183" width="4" style="119" customWidth="1"/>
    <col min="8184" max="8184" width="69" style="119" customWidth="1"/>
    <col min="8185" max="8185" width="66.5546875" style="119" customWidth="1"/>
    <col min="8186" max="8438" width="9.109375" style="119"/>
    <col min="8439" max="8439" width="4" style="119" customWidth="1"/>
    <col min="8440" max="8440" width="69" style="119" customWidth="1"/>
    <col min="8441" max="8441" width="66.5546875" style="119" customWidth="1"/>
    <col min="8442" max="8694" width="9.109375" style="119"/>
    <col min="8695" max="8695" width="4" style="119" customWidth="1"/>
    <col min="8696" max="8696" width="69" style="119" customWidth="1"/>
    <col min="8697" max="8697" width="66.5546875" style="119" customWidth="1"/>
    <col min="8698" max="8950" width="9.109375" style="119"/>
    <col min="8951" max="8951" width="4" style="119" customWidth="1"/>
    <col min="8952" max="8952" width="69" style="119" customWidth="1"/>
    <col min="8953" max="8953" width="66.5546875" style="119" customWidth="1"/>
    <col min="8954" max="9206" width="9.109375" style="119"/>
    <col min="9207" max="9207" width="4" style="119" customWidth="1"/>
    <col min="9208" max="9208" width="69" style="119" customWidth="1"/>
    <col min="9209" max="9209" width="66.5546875" style="119" customWidth="1"/>
    <col min="9210" max="9462" width="9.109375" style="119"/>
    <col min="9463" max="9463" width="4" style="119" customWidth="1"/>
    <col min="9464" max="9464" width="69" style="119" customWidth="1"/>
    <col min="9465" max="9465" width="66.5546875" style="119" customWidth="1"/>
    <col min="9466" max="9718" width="9.109375" style="119"/>
    <col min="9719" max="9719" width="4" style="119" customWidth="1"/>
    <col min="9720" max="9720" width="69" style="119" customWidth="1"/>
    <col min="9721" max="9721" width="66.5546875" style="119" customWidth="1"/>
    <col min="9722" max="9974" width="9.109375" style="119"/>
    <col min="9975" max="9975" width="4" style="119" customWidth="1"/>
    <col min="9976" max="9976" width="69" style="119" customWidth="1"/>
    <col min="9977" max="9977" width="66.5546875" style="119" customWidth="1"/>
    <col min="9978" max="10230" width="9.109375" style="119"/>
    <col min="10231" max="10231" width="4" style="119" customWidth="1"/>
    <col min="10232" max="10232" width="69" style="119" customWidth="1"/>
    <col min="10233" max="10233" width="66.5546875" style="119" customWidth="1"/>
    <col min="10234" max="10486" width="9.109375" style="119"/>
    <col min="10487" max="10487" width="4" style="119" customWidth="1"/>
    <col min="10488" max="10488" width="69" style="119" customWidth="1"/>
    <col min="10489" max="10489" width="66.5546875" style="119" customWidth="1"/>
    <col min="10490" max="10742" width="9.109375" style="119"/>
    <col min="10743" max="10743" width="4" style="119" customWidth="1"/>
    <col min="10744" max="10744" width="69" style="119" customWidth="1"/>
    <col min="10745" max="10745" width="66.5546875" style="119" customWidth="1"/>
    <col min="10746" max="10998" width="9.109375" style="119"/>
    <col min="10999" max="10999" width="4" style="119" customWidth="1"/>
    <col min="11000" max="11000" width="69" style="119" customWidth="1"/>
    <col min="11001" max="11001" width="66.5546875" style="119" customWidth="1"/>
    <col min="11002" max="11254" width="9.109375" style="119"/>
    <col min="11255" max="11255" width="4" style="119" customWidth="1"/>
    <col min="11256" max="11256" width="69" style="119" customWidth="1"/>
    <col min="11257" max="11257" width="66.5546875" style="119" customWidth="1"/>
    <col min="11258" max="11510" width="9.109375" style="119"/>
    <col min="11511" max="11511" width="4" style="119" customWidth="1"/>
    <col min="11512" max="11512" width="69" style="119" customWidth="1"/>
    <col min="11513" max="11513" width="66.5546875" style="119" customWidth="1"/>
    <col min="11514" max="11766" width="9.109375" style="119"/>
    <col min="11767" max="11767" width="4" style="119" customWidth="1"/>
    <col min="11768" max="11768" width="69" style="119" customWidth="1"/>
    <col min="11769" max="11769" width="66.5546875" style="119" customWidth="1"/>
    <col min="11770" max="12022" width="9.109375" style="119"/>
    <col min="12023" max="12023" width="4" style="119" customWidth="1"/>
    <col min="12024" max="12024" width="69" style="119" customWidth="1"/>
    <col min="12025" max="12025" width="66.5546875" style="119" customWidth="1"/>
    <col min="12026" max="12278" width="9.109375" style="119"/>
    <col min="12279" max="12279" width="4" style="119" customWidth="1"/>
    <col min="12280" max="12280" width="69" style="119" customWidth="1"/>
    <col min="12281" max="12281" width="66.5546875" style="119" customWidth="1"/>
    <col min="12282" max="12534" width="9.109375" style="119"/>
    <col min="12535" max="12535" width="4" style="119" customWidth="1"/>
    <col min="12536" max="12536" width="69" style="119" customWidth="1"/>
    <col min="12537" max="12537" width="66.5546875" style="119" customWidth="1"/>
    <col min="12538" max="12790" width="9.109375" style="119"/>
    <col min="12791" max="12791" width="4" style="119" customWidth="1"/>
    <col min="12792" max="12792" width="69" style="119" customWidth="1"/>
    <col min="12793" max="12793" width="66.5546875" style="119" customWidth="1"/>
    <col min="12794" max="13046" width="9.109375" style="119"/>
    <col min="13047" max="13047" width="4" style="119" customWidth="1"/>
    <col min="13048" max="13048" width="69" style="119" customWidth="1"/>
    <col min="13049" max="13049" width="66.5546875" style="119" customWidth="1"/>
    <col min="13050" max="13302" width="9.109375" style="119"/>
    <col min="13303" max="13303" width="4" style="119" customWidth="1"/>
    <col min="13304" max="13304" width="69" style="119" customWidth="1"/>
    <col min="13305" max="13305" width="66.5546875" style="119" customWidth="1"/>
    <col min="13306" max="13558" width="9.109375" style="119"/>
    <col min="13559" max="13559" width="4" style="119" customWidth="1"/>
    <col min="13560" max="13560" width="69" style="119" customWidth="1"/>
    <col min="13561" max="13561" width="66.5546875" style="119" customWidth="1"/>
    <col min="13562" max="13814" width="9.109375" style="119"/>
    <col min="13815" max="13815" width="4" style="119" customWidth="1"/>
    <col min="13816" max="13816" width="69" style="119" customWidth="1"/>
    <col min="13817" max="13817" width="66.5546875" style="119" customWidth="1"/>
    <col min="13818" max="14070" width="9.109375" style="119"/>
    <col min="14071" max="14071" width="4" style="119" customWidth="1"/>
    <col min="14072" max="14072" width="69" style="119" customWidth="1"/>
    <col min="14073" max="14073" width="66.5546875" style="119" customWidth="1"/>
    <col min="14074" max="14326" width="9.109375" style="119"/>
    <col min="14327" max="14327" width="4" style="119" customWidth="1"/>
    <col min="14328" max="14328" width="69" style="119" customWidth="1"/>
    <col min="14329" max="14329" width="66.5546875" style="119" customWidth="1"/>
    <col min="14330" max="14582" width="9.109375" style="119"/>
    <col min="14583" max="14583" width="4" style="119" customWidth="1"/>
    <col min="14584" max="14584" width="69" style="119" customWidth="1"/>
    <col min="14585" max="14585" width="66.5546875" style="119" customWidth="1"/>
    <col min="14586" max="14838" width="9.109375" style="119"/>
    <col min="14839" max="14839" width="4" style="119" customWidth="1"/>
    <col min="14840" max="14840" width="69" style="119" customWidth="1"/>
    <col min="14841" max="14841" width="66.5546875" style="119" customWidth="1"/>
    <col min="14842" max="15094" width="9.109375" style="119"/>
    <col min="15095" max="15095" width="4" style="119" customWidth="1"/>
    <col min="15096" max="15096" width="69" style="119" customWidth="1"/>
    <col min="15097" max="15097" width="66.5546875" style="119" customWidth="1"/>
    <col min="15098" max="15350" width="9.109375" style="119"/>
    <col min="15351" max="15351" width="4" style="119" customWidth="1"/>
    <col min="15352" max="15352" width="69" style="119" customWidth="1"/>
    <col min="15353" max="15353" width="66.5546875" style="119" customWidth="1"/>
    <col min="15354" max="15606" width="9.109375" style="119"/>
    <col min="15607" max="15607" width="4" style="119" customWidth="1"/>
    <col min="15608" max="15608" width="69" style="119" customWidth="1"/>
    <col min="15609" max="15609" width="66.5546875" style="119" customWidth="1"/>
    <col min="15610" max="15862" width="9.109375" style="119"/>
    <col min="15863" max="15863" width="4" style="119" customWidth="1"/>
    <col min="15864" max="15864" width="69" style="119" customWidth="1"/>
    <col min="15865" max="15865" width="66.5546875" style="119" customWidth="1"/>
    <col min="15866" max="16118" width="9.109375" style="119"/>
    <col min="16119" max="16119" width="4" style="119" customWidth="1"/>
    <col min="16120" max="16120" width="69" style="119" customWidth="1"/>
    <col min="16121" max="16121" width="66.5546875" style="119" customWidth="1"/>
    <col min="16122" max="16384" width="9.109375" style="119"/>
  </cols>
  <sheetData>
    <row r="1" spans="1:3">
      <c r="C1" s="122" t="s">
        <v>287</v>
      </c>
    </row>
    <row r="2" spans="1:3">
      <c r="B2" s="729" t="s">
        <v>289</v>
      </c>
      <c r="C2" s="729"/>
    </row>
    <row r="3" spans="1:3" ht="27" customHeight="1">
      <c r="A3" s="123"/>
      <c r="B3" s="741" t="s">
        <v>487</v>
      </c>
      <c r="C3" s="741"/>
    </row>
    <row r="4" spans="1:3" ht="14.25" customHeight="1">
      <c r="A4" s="124"/>
      <c r="B4" s="742" t="s">
        <v>288</v>
      </c>
      <c r="C4" s="742"/>
    </row>
    <row r="5" spans="1:3" ht="36.75" customHeight="1">
      <c r="A5" s="731" t="s">
        <v>266</v>
      </c>
      <c r="B5" s="736" t="s">
        <v>281</v>
      </c>
      <c r="C5" s="223" t="s">
        <v>520</v>
      </c>
    </row>
    <row r="6" spans="1:3" ht="354.75" customHeight="1">
      <c r="A6" s="739"/>
      <c r="B6" s="737"/>
      <c r="C6" s="743" t="s">
        <v>522</v>
      </c>
    </row>
    <row r="7" spans="1:3" ht="14.25" customHeight="1">
      <c r="A7" s="739"/>
      <c r="B7" s="737"/>
      <c r="C7" s="744"/>
    </row>
    <row r="8" spans="1:3" s="129" customFormat="1" ht="36.75" customHeight="1">
      <c r="A8" s="740"/>
      <c r="B8" s="738"/>
      <c r="C8" s="134" t="s">
        <v>523</v>
      </c>
    </row>
    <row r="9" spans="1:3">
      <c r="A9" s="135" t="s">
        <v>267</v>
      </c>
      <c r="B9" s="132" t="s">
        <v>268</v>
      </c>
      <c r="C9" s="125"/>
    </row>
    <row r="10" spans="1:3">
      <c r="A10" s="135" t="s">
        <v>6</v>
      </c>
      <c r="B10" s="132" t="s">
        <v>269</v>
      </c>
      <c r="C10" s="126"/>
    </row>
    <row r="11" spans="1:3" ht="24.75" customHeight="1">
      <c r="A11" s="135" t="s">
        <v>7</v>
      </c>
      <c r="B11" s="132" t="s">
        <v>270</v>
      </c>
      <c r="C11" s="125"/>
    </row>
    <row r="12" spans="1:3" ht="46.8">
      <c r="A12" s="135" t="s">
        <v>8</v>
      </c>
      <c r="B12" s="137" t="s">
        <v>271</v>
      </c>
      <c r="C12" s="125"/>
    </row>
    <row r="13" spans="1:3" ht="31.2">
      <c r="A13" s="136" t="s">
        <v>14</v>
      </c>
      <c r="B13" s="133" t="s">
        <v>293</v>
      </c>
      <c r="C13" s="127"/>
    </row>
    <row r="14" spans="1:3" ht="46.8">
      <c r="A14" s="135" t="s">
        <v>272</v>
      </c>
      <c r="B14" s="134" t="s">
        <v>273</v>
      </c>
      <c r="C14" s="125"/>
    </row>
    <row r="15" spans="1:3" ht="26.25" customHeight="1">
      <c r="A15" s="730" t="s">
        <v>274</v>
      </c>
      <c r="B15" s="733" t="s">
        <v>282</v>
      </c>
      <c r="C15" s="125"/>
    </row>
    <row r="16" spans="1:3">
      <c r="A16" s="731"/>
      <c r="B16" s="734"/>
      <c r="C16" s="125"/>
    </row>
    <row r="17" spans="1:5">
      <c r="A17" s="731"/>
      <c r="B17" s="734"/>
      <c r="C17" s="125"/>
    </row>
    <row r="18" spans="1:5">
      <c r="A18" s="731"/>
      <c r="B18" s="735"/>
      <c r="C18" s="128"/>
    </row>
    <row r="19" spans="1:5">
      <c r="A19" s="732"/>
      <c r="B19" s="134" t="s">
        <v>275</v>
      </c>
      <c r="C19" s="125"/>
    </row>
    <row r="20" spans="1:5" ht="30.75" customHeight="1">
      <c r="A20" s="182" t="s">
        <v>467</v>
      </c>
      <c r="B20" s="183"/>
      <c r="C20" s="184"/>
      <c r="D20" s="185"/>
      <c r="E20" s="186"/>
    </row>
    <row r="21" spans="1:5" ht="9" customHeight="1">
      <c r="A21" s="187"/>
      <c r="B21" s="187"/>
      <c r="C21" s="187"/>
      <c r="D21" s="188"/>
      <c r="E21" s="189"/>
    </row>
    <row r="22" spans="1:5" ht="21">
      <c r="A22" s="193" t="s">
        <v>446</v>
      </c>
      <c r="B22" s="190"/>
      <c r="C22" s="191"/>
      <c r="D22" s="188"/>
      <c r="E22" s="189"/>
    </row>
    <row r="23" spans="1:5" ht="50.25" customHeight="1">
      <c r="A23" s="728" t="s">
        <v>524</v>
      </c>
      <c r="B23" s="728"/>
      <c r="C23" s="508" t="s">
        <v>534</v>
      </c>
      <c r="D23" s="492"/>
      <c r="E23" s="189"/>
    </row>
    <row r="24" spans="1:5" ht="21">
      <c r="A24" s="195" t="s">
        <v>525</v>
      </c>
      <c r="B24" s="194"/>
      <c r="C24" s="191"/>
      <c r="D24" s="492"/>
      <c r="E24" s="189"/>
    </row>
    <row r="25" spans="1:5" ht="21">
      <c r="A25" s="193"/>
      <c r="B25" s="190"/>
      <c r="C25" s="191"/>
      <c r="D25" s="492"/>
      <c r="E25" s="189"/>
    </row>
    <row r="26" spans="1:5" ht="21">
      <c r="A26" s="193" t="s">
        <v>447</v>
      </c>
      <c r="B26" s="194"/>
      <c r="C26" s="148"/>
      <c r="D26" s="142"/>
      <c r="E26" s="142"/>
    </row>
    <row r="27" spans="1:5" ht="21">
      <c r="A27" s="193" t="s">
        <v>468</v>
      </c>
      <c r="B27" s="194"/>
      <c r="C27" s="148"/>
      <c r="D27" s="139"/>
      <c r="E27" s="140"/>
    </row>
    <row r="28" spans="1:5" ht="21">
      <c r="A28" s="195" t="s">
        <v>449</v>
      </c>
      <c r="B28" s="194"/>
      <c r="C28" s="148"/>
      <c r="D28" s="191"/>
      <c r="E28" s="191"/>
    </row>
    <row r="29" spans="1:5" ht="21">
      <c r="B29" s="195"/>
      <c r="C29" s="195"/>
      <c r="D29" s="186"/>
      <c r="E29" s="186"/>
    </row>
    <row r="30" spans="1:5">
      <c r="A30" s="111"/>
    </row>
    <row r="31" spans="1:5">
      <c r="A31" s="120"/>
    </row>
    <row r="32" spans="1:5">
      <c r="A32" s="130"/>
    </row>
  </sheetData>
  <mergeCells count="9">
    <mergeCell ref="A23:B23"/>
    <mergeCell ref="B2:C2"/>
    <mergeCell ref="A15:A19"/>
    <mergeCell ref="B15:B18"/>
    <mergeCell ref="B5:B8"/>
    <mergeCell ref="A5:A8"/>
    <mergeCell ref="B3:C3"/>
    <mergeCell ref="B4:C4"/>
    <mergeCell ref="C6:C7"/>
  </mergeCells>
  <pageMargins left="0.98425196850393704" right="0.39370078740157483" top="0.39370078740157483" bottom="0.39370078740157483" header="0" footer="0.31496062992125984"/>
  <pageSetup paperSize="9" scale="51" orientation="landscape" r:id="rId1"/>
  <headerFooter>
    <oddFooter>&amp;C&amp;"Times New Roman,обычный"&amp;8Страница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свод по подпрограммам</vt:lpstr>
      <vt:lpstr>оценка эффективности</vt:lpstr>
      <vt:lpstr>Выполнение работ</vt:lpstr>
      <vt:lpstr>Финансирование таб.3</vt:lpstr>
      <vt:lpstr>Показатели таб.4</vt:lpstr>
      <vt:lpstr>пояснения таб. 5</vt:lpstr>
      <vt:lpstr>'Выполнение работ'!Заголовки_для_печати</vt:lpstr>
      <vt:lpstr>'Показатели таб.4'!Заголовки_для_печати</vt:lpstr>
      <vt:lpstr>'Финансирование таб.3'!Заголовки_для_печати</vt:lpstr>
      <vt:lpstr>'Выполнение работ'!Область_печати</vt:lpstr>
      <vt:lpstr>'Показатели таб.4'!Область_печати</vt:lpstr>
      <vt:lpstr>'пояснения таб. 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2016-12-20T11:39:59Z</cp:lastPrinted>
  <dcterms:created xsi:type="dcterms:W3CDTF">2011-05-17T05:04:33Z</dcterms:created>
  <dcterms:modified xsi:type="dcterms:W3CDTF">2016-12-21T03:40:28Z</dcterms:modified>
</cp:coreProperties>
</file>