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576" windowHeight="111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таб.3'!$D$2:$D$548</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таб.4'!$A$1:$AQ$44</definedName>
    <definedName name="_xlnm.Print_Area" localSheetId="5">'пояснения таб. 5'!$A$1:$C$26</definedName>
    <definedName name="_xlnm.Print_Area" localSheetId="3">'Финансирование таб.3'!$A$1:$AZ$523</definedName>
  </definedNames>
  <calcPr calcId="125725"/>
</workbook>
</file>

<file path=xl/calcChain.xml><?xml version="1.0" encoding="utf-8"?>
<calcChain xmlns="http://schemas.openxmlformats.org/spreadsheetml/2006/main">
  <c r="W12" i="13"/>
  <c r="W13"/>
  <c r="W11"/>
  <c r="W10"/>
  <c r="E471"/>
  <c r="F471"/>
  <c r="E472"/>
  <c r="F472"/>
  <c r="E473"/>
  <c r="F473"/>
  <c r="F470"/>
  <c r="E470"/>
  <c r="E464"/>
  <c r="F464"/>
  <c r="E465"/>
  <c r="F465"/>
  <c r="E466"/>
  <c r="F466"/>
  <c r="F463"/>
  <c r="E463"/>
  <c r="U344"/>
  <c r="T344"/>
  <c r="U323"/>
  <c r="T323"/>
  <c r="W323"/>
  <c r="R14"/>
  <c r="H499" l="1"/>
  <c r="K25"/>
  <c r="K18"/>
  <c r="AO473" l="1"/>
  <c r="AY476"/>
  <c r="AX476"/>
  <c r="AW476"/>
  <c r="AV476"/>
  <c r="AU476"/>
  <c r="AT476"/>
  <c r="AS476"/>
  <c r="AR476"/>
  <c r="AQ476"/>
  <c r="AP476"/>
  <c r="AO476"/>
  <c r="AN476"/>
  <c r="AM476"/>
  <c r="AL476"/>
  <c r="AK476"/>
  <c r="AJ476"/>
  <c r="AI476"/>
  <c r="AH476"/>
  <c r="AG476"/>
  <c r="AF476"/>
  <c r="AE476"/>
  <c r="AD476"/>
  <c r="AC476"/>
  <c r="AB476"/>
  <c r="AA476"/>
  <c r="Z476"/>
  <c r="Y476"/>
  <c r="X476"/>
  <c r="W476"/>
  <c r="V476"/>
  <c r="U476"/>
  <c r="T476"/>
  <c r="S476"/>
  <c r="R476"/>
  <c r="Q476"/>
  <c r="E476" s="1"/>
  <c r="P476"/>
  <c r="O476"/>
  <c r="N476"/>
  <c r="M476"/>
  <c r="L476"/>
  <c r="K476"/>
  <c r="J476"/>
  <c r="I476"/>
  <c r="F476" s="1"/>
  <c r="H476"/>
  <c r="AY475"/>
  <c r="AX475"/>
  <c r="AW475"/>
  <c r="AV475"/>
  <c r="AU475"/>
  <c r="AT475"/>
  <c r="AS475"/>
  <c r="AR475"/>
  <c r="AQ475"/>
  <c r="AP475"/>
  <c r="AO475"/>
  <c r="AN475"/>
  <c r="AM475"/>
  <c r="AL475"/>
  <c r="AK475"/>
  <c r="AJ475"/>
  <c r="AI475"/>
  <c r="AH475"/>
  <c r="AG475"/>
  <c r="AF475"/>
  <c r="AE475"/>
  <c r="AD475"/>
  <c r="AC475"/>
  <c r="AB475"/>
  <c r="AA475"/>
  <c r="Z475"/>
  <c r="Y475"/>
  <c r="X475"/>
  <c r="W475"/>
  <c r="V475"/>
  <c r="U475"/>
  <c r="T475"/>
  <c r="S475"/>
  <c r="R475"/>
  <c r="Q475"/>
  <c r="P475"/>
  <c r="O475"/>
  <c r="N475"/>
  <c r="M475"/>
  <c r="L475"/>
  <c r="K475"/>
  <c r="J475"/>
  <c r="I475"/>
  <c r="H475"/>
  <c r="F475"/>
  <c r="AY474"/>
  <c r="AX474"/>
  <c r="AW474"/>
  <c r="AV474"/>
  <c r="AU474"/>
  <c r="AT474"/>
  <c r="AS474"/>
  <c r="AR474"/>
  <c r="AQ474"/>
  <c r="AP474"/>
  <c r="AO474"/>
  <c r="AN474"/>
  <c r="AM474"/>
  <c r="AL474"/>
  <c r="AK474"/>
  <c r="AJ474"/>
  <c r="AI474"/>
  <c r="AH474"/>
  <c r="AG474"/>
  <c r="AF474"/>
  <c r="AE474"/>
  <c r="AD474"/>
  <c r="AC474"/>
  <c r="AB474"/>
  <c r="AA474"/>
  <c r="Z474"/>
  <c r="Y474"/>
  <c r="X474"/>
  <c r="W474"/>
  <c r="V474"/>
  <c r="U474"/>
  <c r="T474"/>
  <c r="S474"/>
  <c r="R474"/>
  <c r="Q474"/>
  <c r="E474" s="1"/>
  <c r="P474"/>
  <c r="O474"/>
  <c r="N474"/>
  <c r="M474"/>
  <c r="L474"/>
  <c r="K474"/>
  <c r="J474"/>
  <c r="I474"/>
  <c r="F474" s="1"/>
  <c r="H474"/>
  <c r="AY473"/>
  <c r="AX473"/>
  <c r="AW473"/>
  <c r="AV473"/>
  <c r="AU473"/>
  <c r="AT473"/>
  <c r="AS473"/>
  <c r="AR473"/>
  <c r="AQ473"/>
  <c r="AP473"/>
  <c r="AN473"/>
  <c r="AM473"/>
  <c r="AL473"/>
  <c r="AK473"/>
  <c r="AJ473"/>
  <c r="AI473"/>
  <c r="AH473"/>
  <c r="AG473"/>
  <c r="AF473"/>
  <c r="AE473"/>
  <c r="AD473"/>
  <c r="AC473"/>
  <c r="AB473"/>
  <c r="AA473"/>
  <c r="Z473"/>
  <c r="Y473"/>
  <c r="X473"/>
  <c r="V473"/>
  <c r="U473"/>
  <c r="T473"/>
  <c r="S473"/>
  <c r="P473"/>
  <c r="O473"/>
  <c r="N473"/>
  <c r="M473"/>
  <c r="L473"/>
  <c r="K473"/>
  <c r="J473"/>
  <c r="I473"/>
  <c r="H473"/>
  <c r="AO472"/>
  <c r="N472"/>
  <c r="AY471"/>
  <c r="AX471"/>
  <c r="AW471"/>
  <c r="AV471"/>
  <c r="AU471"/>
  <c r="AT471"/>
  <c r="AS471"/>
  <c r="AR471"/>
  <c r="AQ471"/>
  <c r="AP471"/>
  <c r="AO471"/>
  <c r="AN471"/>
  <c r="AM471"/>
  <c r="AL471"/>
  <c r="AK471"/>
  <c r="AJ471"/>
  <c r="AI471"/>
  <c r="AH471"/>
  <c r="AG471"/>
  <c r="AF471"/>
  <c r="AE471"/>
  <c r="AD471"/>
  <c r="AC471"/>
  <c r="AB471"/>
  <c r="AA471"/>
  <c r="Z471"/>
  <c r="Y471"/>
  <c r="X471"/>
  <c r="W471"/>
  <c r="V471"/>
  <c r="U471"/>
  <c r="T471"/>
  <c r="S471"/>
  <c r="R471"/>
  <c r="Q471"/>
  <c r="P471"/>
  <c r="O471"/>
  <c r="N471"/>
  <c r="M471"/>
  <c r="L471"/>
  <c r="K471"/>
  <c r="J471"/>
  <c r="I471"/>
  <c r="H471"/>
  <c r="N470"/>
  <c r="AY469"/>
  <c r="AX469"/>
  <c r="AW469"/>
  <c r="AV469"/>
  <c r="AU469"/>
  <c r="AT469"/>
  <c r="AS469"/>
  <c r="AR469"/>
  <c r="AQ469"/>
  <c r="AP469"/>
  <c r="AO469"/>
  <c r="AN469"/>
  <c r="AM469"/>
  <c r="AL469"/>
  <c r="AK469"/>
  <c r="AJ469"/>
  <c r="AI469"/>
  <c r="AH469"/>
  <c r="AG469"/>
  <c r="AF469"/>
  <c r="AE469"/>
  <c r="AD469"/>
  <c r="AC469"/>
  <c r="AB469"/>
  <c r="AA469"/>
  <c r="Z469"/>
  <c r="Y469"/>
  <c r="X469"/>
  <c r="W469"/>
  <c r="V469"/>
  <c r="U469"/>
  <c r="T469"/>
  <c r="S469"/>
  <c r="R469"/>
  <c r="Q469"/>
  <c r="E469" s="1"/>
  <c r="P469"/>
  <c r="O469"/>
  <c r="N469"/>
  <c r="M469"/>
  <c r="L469"/>
  <c r="K469"/>
  <c r="J469"/>
  <c r="I469"/>
  <c r="F469" s="1"/>
  <c r="H469"/>
  <c r="AY468"/>
  <c r="AX468"/>
  <c r="AW468"/>
  <c r="AV468"/>
  <c r="AU468"/>
  <c r="AT468"/>
  <c r="AS468"/>
  <c r="AR468"/>
  <c r="AQ468"/>
  <c r="AP468"/>
  <c r="AO468"/>
  <c r="AN468"/>
  <c r="AM468"/>
  <c r="AL468"/>
  <c r="AK468"/>
  <c r="AJ468"/>
  <c r="AI468"/>
  <c r="AH468"/>
  <c r="AG468"/>
  <c r="AF468"/>
  <c r="AE468"/>
  <c r="AD468"/>
  <c r="AC468"/>
  <c r="AB468"/>
  <c r="AA468"/>
  <c r="Z468"/>
  <c r="Y468"/>
  <c r="X468"/>
  <c r="W468"/>
  <c r="V468"/>
  <c r="U468"/>
  <c r="T468"/>
  <c r="S468"/>
  <c r="R468"/>
  <c r="Q468"/>
  <c r="P468"/>
  <c r="O468"/>
  <c r="N468"/>
  <c r="M468"/>
  <c r="L468"/>
  <c r="K468"/>
  <c r="J468"/>
  <c r="I468"/>
  <c r="H468"/>
  <c r="F468"/>
  <c r="AY467"/>
  <c r="AX467"/>
  <c r="AW467"/>
  <c r="AV467"/>
  <c r="AU467"/>
  <c r="AT467"/>
  <c r="AS467"/>
  <c r="AR467"/>
  <c r="AQ467"/>
  <c r="AP467"/>
  <c r="AO467"/>
  <c r="AN467"/>
  <c r="AM467"/>
  <c r="AL467"/>
  <c r="AK467"/>
  <c r="AJ467"/>
  <c r="AI467"/>
  <c r="AH467"/>
  <c r="AG467"/>
  <c r="AF467"/>
  <c r="AE467"/>
  <c r="AD467"/>
  <c r="AC467"/>
  <c r="AB467"/>
  <c r="AA467"/>
  <c r="Z467"/>
  <c r="Y467"/>
  <c r="X467"/>
  <c r="W467"/>
  <c r="V467"/>
  <c r="U467"/>
  <c r="T467"/>
  <c r="S467"/>
  <c r="R467"/>
  <c r="Q467"/>
  <c r="E467" s="1"/>
  <c r="P467"/>
  <c r="O467"/>
  <c r="N467"/>
  <c r="M467"/>
  <c r="L467"/>
  <c r="K467"/>
  <c r="J467"/>
  <c r="I467"/>
  <c r="F467" s="1"/>
  <c r="H467"/>
  <c r="AY466"/>
  <c r="AX466"/>
  <c r="AW466"/>
  <c r="AV466"/>
  <c r="AU466"/>
  <c r="AT466"/>
  <c r="AS466"/>
  <c r="AR466"/>
  <c r="AQ466"/>
  <c r="AP466"/>
  <c r="AN466"/>
  <c r="AM466"/>
  <c r="AL466"/>
  <c r="AK466"/>
  <c r="AJ466"/>
  <c r="AI466"/>
  <c r="AH466"/>
  <c r="AG466"/>
  <c r="AF466"/>
  <c r="AE466"/>
  <c r="AD466"/>
  <c r="AC466"/>
  <c r="AB466"/>
  <c r="AA466"/>
  <c r="Z466"/>
  <c r="Y466"/>
  <c r="X466"/>
  <c r="W466"/>
  <c r="W473" s="1"/>
  <c r="V466"/>
  <c r="U466"/>
  <c r="T466"/>
  <c r="S466"/>
  <c r="R466"/>
  <c r="R473" s="1"/>
  <c r="Q466"/>
  <c r="P466"/>
  <c r="O466"/>
  <c r="N466"/>
  <c r="M466"/>
  <c r="L466"/>
  <c r="K466"/>
  <c r="J466"/>
  <c r="I466"/>
  <c r="H466"/>
  <c r="AY465"/>
  <c r="AY472" s="1"/>
  <c r="AX465"/>
  <c r="AX472" s="1"/>
  <c r="AX470" s="1"/>
  <c r="AW465"/>
  <c r="AW472" s="1"/>
  <c r="AW470" s="1"/>
  <c r="AV465"/>
  <c r="AV472" s="1"/>
  <c r="AU465"/>
  <c r="AU472" s="1"/>
  <c r="AT465"/>
  <c r="AT472" s="1"/>
  <c r="AT470" s="1"/>
  <c r="AS465"/>
  <c r="AS472" s="1"/>
  <c r="AS470" s="1"/>
  <c r="AR465"/>
  <c r="AR472" s="1"/>
  <c r="AQ465"/>
  <c r="AQ472" s="1"/>
  <c r="AP465"/>
  <c r="AP472" s="1"/>
  <c r="AP470" s="1"/>
  <c r="AN465"/>
  <c r="AN472" s="1"/>
  <c r="AM465"/>
  <c r="AM472" s="1"/>
  <c r="AL465"/>
  <c r="AL472" s="1"/>
  <c r="AL470" s="1"/>
  <c r="AK465"/>
  <c r="AK472" s="1"/>
  <c r="AK470" s="1"/>
  <c r="AJ465"/>
  <c r="AJ472" s="1"/>
  <c r="AI465"/>
  <c r="AI472" s="1"/>
  <c r="AH465"/>
  <c r="AH472" s="1"/>
  <c r="AH470" s="1"/>
  <c r="AG465"/>
  <c r="AG472" s="1"/>
  <c r="AG470" s="1"/>
  <c r="AF465"/>
  <c r="AF472" s="1"/>
  <c r="AE465"/>
  <c r="AE472" s="1"/>
  <c r="AD465"/>
  <c r="AD472" s="1"/>
  <c r="AC465"/>
  <c r="AC472" s="1"/>
  <c r="AC470" s="1"/>
  <c r="AB465"/>
  <c r="AB472" s="1"/>
  <c r="AA465"/>
  <c r="AA472" s="1"/>
  <c r="Z465"/>
  <c r="Z472" s="1"/>
  <c r="Z470" s="1"/>
  <c r="Y465"/>
  <c r="Y472" s="1"/>
  <c r="X465"/>
  <c r="X472" s="1"/>
  <c r="W465"/>
  <c r="W472" s="1"/>
  <c r="V465"/>
  <c r="V472" s="1"/>
  <c r="U465"/>
  <c r="U472" s="1"/>
  <c r="U470" s="1"/>
  <c r="T465"/>
  <c r="T472" s="1"/>
  <c r="S465"/>
  <c r="S472" s="1"/>
  <c r="R465"/>
  <c r="R472" s="1"/>
  <c r="Q465"/>
  <c r="Q472" s="1"/>
  <c r="P465"/>
  <c r="P472" s="1"/>
  <c r="O465"/>
  <c r="O472" s="1"/>
  <c r="M465"/>
  <c r="M472" s="1"/>
  <c r="L465"/>
  <c r="L472" s="1"/>
  <c r="K465"/>
  <c r="K472" s="1"/>
  <c r="J465"/>
  <c r="J472" s="1"/>
  <c r="I465"/>
  <c r="H465"/>
  <c r="AY464"/>
  <c r="AX464"/>
  <c r="AW464"/>
  <c r="AV464"/>
  <c r="AU464"/>
  <c r="AU463" s="1"/>
  <c r="AT464"/>
  <c r="AS464"/>
  <c r="AR464"/>
  <c r="AR463" s="1"/>
  <c r="AQ464"/>
  <c r="AP464"/>
  <c r="AO464"/>
  <c r="AN464"/>
  <c r="AM464"/>
  <c r="AM463" s="1"/>
  <c r="AL464"/>
  <c r="AK464"/>
  <c r="AJ464"/>
  <c r="AJ463" s="1"/>
  <c r="AI464"/>
  <c r="AH464"/>
  <c r="AG464"/>
  <c r="AF464"/>
  <c r="AF463" s="1"/>
  <c r="AE464"/>
  <c r="AE463" s="1"/>
  <c r="AD464"/>
  <c r="AC464"/>
  <c r="AB464"/>
  <c r="AB463" s="1"/>
  <c r="AA464"/>
  <c r="AA463" s="1"/>
  <c r="Z464"/>
  <c r="Y464"/>
  <c r="X464"/>
  <c r="X463" s="1"/>
  <c r="W464"/>
  <c r="W463" s="1"/>
  <c r="V464"/>
  <c r="U464"/>
  <c r="T464"/>
  <c r="T463" s="1"/>
  <c r="S464"/>
  <c r="R464"/>
  <c r="Q464"/>
  <c r="P464"/>
  <c r="O464"/>
  <c r="O463" s="1"/>
  <c r="N464"/>
  <c r="M464"/>
  <c r="L464"/>
  <c r="L463" s="1"/>
  <c r="M463" s="1"/>
  <c r="K464"/>
  <c r="J464"/>
  <c r="I464"/>
  <c r="H464"/>
  <c r="AX463"/>
  <c r="AW463"/>
  <c r="AT463"/>
  <c r="AS463"/>
  <c r="AP463"/>
  <c r="AL463"/>
  <c r="AK463"/>
  <c r="AH463"/>
  <c r="AI463" s="1"/>
  <c r="AG463"/>
  <c r="AC463"/>
  <c r="Z463"/>
  <c r="U463"/>
  <c r="V463" s="1"/>
  <c r="R463"/>
  <c r="Q463"/>
  <c r="N463"/>
  <c r="I463"/>
  <c r="F462"/>
  <c r="E462"/>
  <c r="F461"/>
  <c r="F460"/>
  <c r="E460"/>
  <c r="AO463"/>
  <c r="F459"/>
  <c r="F458"/>
  <c r="E458"/>
  <c r="F457"/>
  <c r="E457"/>
  <c r="AX456"/>
  <c r="AW456"/>
  <c r="AU456"/>
  <c r="AT456"/>
  <c r="AS456"/>
  <c r="AR456"/>
  <c r="AP456"/>
  <c r="AM456"/>
  <c r="AL456"/>
  <c r="AK456"/>
  <c r="AJ456"/>
  <c r="AH456"/>
  <c r="AG456"/>
  <c r="AF456"/>
  <c r="AE456"/>
  <c r="AC456"/>
  <c r="AB456"/>
  <c r="AA456"/>
  <c r="Z456"/>
  <c r="AD456" s="1"/>
  <c r="X456"/>
  <c r="W456"/>
  <c r="Y456" s="1"/>
  <c r="U456"/>
  <c r="V456" s="1"/>
  <c r="T456"/>
  <c r="R456"/>
  <c r="Q456"/>
  <c r="O456"/>
  <c r="N456"/>
  <c r="L456"/>
  <c r="M456"/>
  <c r="I456"/>
  <c r="J456" s="1"/>
  <c r="H456"/>
  <c r="H479"/>
  <c r="H478" s="1"/>
  <c r="I479"/>
  <c r="J479"/>
  <c r="K479"/>
  <c r="K478" s="1"/>
  <c r="L479"/>
  <c r="F479" s="1"/>
  <c r="M479"/>
  <c r="N479"/>
  <c r="O479"/>
  <c r="O478" s="1"/>
  <c r="P479"/>
  <c r="Q479"/>
  <c r="R479"/>
  <c r="S479"/>
  <c r="T479"/>
  <c r="U479"/>
  <c r="V479"/>
  <c r="W479"/>
  <c r="X479"/>
  <c r="Y479"/>
  <c r="Z479"/>
  <c r="AA479"/>
  <c r="AA478" s="1"/>
  <c r="AB479"/>
  <c r="AB478" s="1"/>
  <c r="AC479"/>
  <c r="AD479"/>
  <c r="AE479"/>
  <c r="AE478" s="1"/>
  <c r="AF479"/>
  <c r="AF478" s="1"/>
  <c r="AG479"/>
  <c r="AH479"/>
  <c r="AI479"/>
  <c r="AJ479"/>
  <c r="AJ478" s="1"/>
  <c r="AK479"/>
  <c r="AL479"/>
  <c r="AM479"/>
  <c r="AM478" s="1"/>
  <c r="AN479"/>
  <c r="AO479"/>
  <c r="AP479"/>
  <c r="AQ479"/>
  <c r="AR479"/>
  <c r="AR478" s="1"/>
  <c r="AS479"/>
  <c r="AT479"/>
  <c r="AU479"/>
  <c r="AU478" s="1"/>
  <c r="AV479"/>
  <c r="AW479"/>
  <c r="AX479"/>
  <c r="AY479"/>
  <c r="H480"/>
  <c r="I480"/>
  <c r="I478" s="1"/>
  <c r="J480"/>
  <c r="K480"/>
  <c r="L480"/>
  <c r="M480"/>
  <c r="N480"/>
  <c r="N478" s="1"/>
  <c r="O480"/>
  <c r="P480"/>
  <c r="Q480"/>
  <c r="Q478" s="1"/>
  <c r="R480"/>
  <c r="R478" s="1"/>
  <c r="S478" s="1"/>
  <c r="S480"/>
  <c r="T480"/>
  <c r="U480"/>
  <c r="V480"/>
  <c r="W480"/>
  <c r="X480"/>
  <c r="Y480"/>
  <c r="Z480"/>
  <c r="Z478" s="1"/>
  <c r="AA480"/>
  <c r="AB480"/>
  <c r="AC480"/>
  <c r="AC478" s="1"/>
  <c r="AD480"/>
  <c r="AE480"/>
  <c r="AF480"/>
  <c r="AG480"/>
  <c r="AG478" s="1"/>
  <c r="AH480"/>
  <c r="AH478" s="1"/>
  <c r="AI478" s="1"/>
  <c r="AI480"/>
  <c r="AJ480"/>
  <c r="AK480"/>
  <c r="AK478" s="1"/>
  <c r="AL480"/>
  <c r="AL478" s="1"/>
  <c r="AM480"/>
  <c r="AN480"/>
  <c r="AO480"/>
  <c r="AO478" s="1"/>
  <c r="AP480"/>
  <c r="AP478" s="1"/>
  <c r="AQ478" s="1"/>
  <c r="AQ480"/>
  <c r="AR480"/>
  <c r="AS480"/>
  <c r="AS478" s="1"/>
  <c r="AT480"/>
  <c r="AT478" s="1"/>
  <c r="AU480"/>
  <c r="AV480"/>
  <c r="AW480"/>
  <c r="AW478" s="1"/>
  <c r="AX480"/>
  <c r="AX478" s="1"/>
  <c r="AY478" s="1"/>
  <c r="AY480"/>
  <c r="H481"/>
  <c r="I481"/>
  <c r="J481"/>
  <c r="K481"/>
  <c r="L481"/>
  <c r="M481"/>
  <c r="N481"/>
  <c r="O481"/>
  <c r="P481"/>
  <c r="Q481"/>
  <c r="R481"/>
  <c r="S481"/>
  <c r="V481"/>
  <c r="Y481"/>
  <c r="Z481"/>
  <c r="AA481"/>
  <c r="AB481"/>
  <c r="AC481"/>
  <c r="AD481"/>
  <c r="AE481"/>
  <c r="AF481"/>
  <c r="AG481"/>
  <c r="AH481"/>
  <c r="AI481"/>
  <c r="AJ481"/>
  <c r="AK481"/>
  <c r="AL481"/>
  <c r="AM481"/>
  <c r="AN481"/>
  <c r="AO481"/>
  <c r="AP481"/>
  <c r="AQ481"/>
  <c r="AR481"/>
  <c r="AS481"/>
  <c r="AT481"/>
  <c r="AU481"/>
  <c r="AV481"/>
  <c r="AW481"/>
  <c r="AX481"/>
  <c r="AY481"/>
  <c r="H482"/>
  <c r="I482"/>
  <c r="F482" s="1"/>
  <c r="J482"/>
  <c r="K482"/>
  <c r="L482"/>
  <c r="M482"/>
  <c r="N482"/>
  <c r="E482" s="1"/>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H483"/>
  <c r="E483" s="1"/>
  <c r="I483"/>
  <c r="J483"/>
  <c r="K483"/>
  <c r="L483"/>
  <c r="F483" s="1"/>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H484"/>
  <c r="I484"/>
  <c r="F484" s="1"/>
  <c r="J484"/>
  <c r="K484"/>
  <c r="L484"/>
  <c r="M484"/>
  <c r="N484"/>
  <c r="E484" s="1"/>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H486"/>
  <c r="H485" s="1"/>
  <c r="I486"/>
  <c r="I485" s="1"/>
  <c r="J486"/>
  <c r="K486"/>
  <c r="L486"/>
  <c r="L485" s="1"/>
  <c r="M486"/>
  <c r="N486"/>
  <c r="O486"/>
  <c r="P486"/>
  <c r="Q486"/>
  <c r="R486"/>
  <c r="S486"/>
  <c r="T486"/>
  <c r="U486"/>
  <c r="V486"/>
  <c r="W486"/>
  <c r="X486"/>
  <c r="Y486"/>
  <c r="Z486"/>
  <c r="AA486"/>
  <c r="AB486"/>
  <c r="AB485" s="1"/>
  <c r="AC486"/>
  <c r="AC485" s="1"/>
  <c r="AD486"/>
  <c r="AE486"/>
  <c r="AF486"/>
  <c r="AF485" s="1"/>
  <c r="AG486"/>
  <c r="AG485" s="1"/>
  <c r="AH486"/>
  <c r="AI486"/>
  <c r="AJ486"/>
  <c r="AJ485" s="1"/>
  <c r="AK486"/>
  <c r="AK485" s="1"/>
  <c r="AL486"/>
  <c r="AM486"/>
  <c r="AN486"/>
  <c r="AO486"/>
  <c r="AO485" s="1"/>
  <c r="AP486"/>
  <c r="AQ486"/>
  <c r="AR486"/>
  <c r="AR485" s="1"/>
  <c r="AS486"/>
  <c r="AS485" s="1"/>
  <c r="AT486"/>
  <c r="AU486"/>
  <c r="AV486"/>
  <c r="AW486"/>
  <c r="AX486"/>
  <c r="AY486"/>
  <c r="H487"/>
  <c r="I487"/>
  <c r="J487"/>
  <c r="K487"/>
  <c r="E487" s="1"/>
  <c r="L487"/>
  <c r="M487"/>
  <c r="N487"/>
  <c r="O487"/>
  <c r="P487"/>
  <c r="Q487"/>
  <c r="R487"/>
  <c r="S487"/>
  <c r="T487"/>
  <c r="U487"/>
  <c r="V487"/>
  <c r="W487"/>
  <c r="X487"/>
  <c r="Y487"/>
  <c r="Z487"/>
  <c r="Z485" s="1"/>
  <c r="AA487"/>
  <c r="AA485" s="1"/>
  <c r="AB487"/>
  <c r="AC487"/>
  <c r="AD487"/>
  <c r="AE487"/>
  <c r="AE485" s="1"/>
  <c r="AF487"/>
  <c r="AG487"/>
  <c r="AH487"/>
  <c r="AH485" s="1"/>
  <c r="AI485" s="1"/>
  <c r="AI487"/>
  <c r="AJ487"/>
  <c r="AK487"/>
  <c r="AL487"/>
  <c r="AL485" s="1"/>
  <c r="AM487"/>
  <c r="AM485" s="1"/>
  <c r="AN487"/>
  <c r="AO487"/>
  <c r="AP487"/>
  <c r="AP485" s="1"/>
  <c r="AQ485" s="1"/>
  <c r="AQ487"/>
  <c r="AR487"/>
  <c r="AS487"/>
  <c r="AT487"/>
  <c r="AT485" s="1"/>
  <c r="AU487"/>
  <c r="AU485" s="1"/>
  <c r="AV487"/>
  <c r="AW487"/>
  <c r="AX487"/>
  <c r="AX485" s="1"/>
  <c r="AY487"/>
  <c r="H488"/>
  <c r="I488"/>
  <c r="K488"/>
  <c r="L488"/>
  <c r="M488"/>
  <c r="P488"/>
  <c r="S488"/>
  <c r="V488"/>
  <c r="Y488"/>
  <c r="Z488"/>
  <c r="AA488"/>
  <c r="AB488"/>
  <c r="AC488"/>
  <c r="AD488"/>
  <c r="AE488"/>
  <c r="AF488"/>
  <c r="AG488"/>
  <c r="AH488"/>
  <c r="AI488"/>
  <c r="AJ488"/>
  <c r="AK488"/>
  <c r="AL488"/>
  <c r="AM488"/>
  <c r="AN488"/>
  <c r="AO488"/>
  <c r="AP488"/>
  <c r="AQ488"/>
  <c r="AR488"/>
  <c r="AS488"/>
  <c r="AT488"/>
  <c r="AU488"/>
  <c r="AV488"/>
  <c r="AX488"/>
  <c r="AY488"/>
  <c r="H489"/>
  <c r="E489" s="1"/>
  <c r="I489"/>
  <c r="J489"/>
  <c r="K489"/>
  <c r="L489"/>
  <c r="F489" s="1"/>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H490"/>
  <c r="I490"/>
  <c r="F490" s="1"/>
  <c r="J490"/>
  <c r="K490"/>
  <c r="L490"/>
  <c r="M490"/>
  <c r="N490"/>
  <c r="E490" s="1"/>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H491"/>
  <c r="E491" s="1"/>
  <c r="I491"/>
  <c r="J491"/>
  <c r="K491"/>
  <c r="L491"/>
  <c r="F491" s="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H493"/>
  <c r="I493"/>
  <c r="J493"/>
  <c r="K493"/>
  <c r="E493" s="1"/>
  <c r="L493"/>
  <c r="M493"/>
  <c r="N493"/>
  <c r="N492" s="1"/>
  <c r="O493"/>
  <c r="F493" s="1"/>
  <c r="P493"/>
  <c r="Q493"/>
  <c r="R493"/>
  <c r="R492" s="1"/>
  <c r="S492" s="1"/>
  <c r="S493"/>
  <c r="T493"/>
  <c r="U493"/>
  <c r="V493"/>
  <c r="W493"/>
  <c r="W492" s="1"/>
  <c r="X493"/>
  <c r="Y493"/>
  <c r="Z493"/>
  <c r="Z492" s="1"/>
  <c r="AA493"/>
  <c r="AA492" s="1"/>
  <c r="AB493"/>
  <c r="AC493"/>
  <c r="AD493"/>
  <c r="AE493"/>
  <c r="AE492" s="1"/>
  <c r="AF493"/>
  <c r="AG493"/>
  <c r="AH493"/>
  <c r="AH492" s="1"/>
  <c r="AI493"/>
  <c r="AJ493"/>
  <c r="AK493"/>
  <c r="AL493"/>
  <c r="AL492" s="1"/>
  <c r="AM493"/>
  <c r="AM492" s="1"/>
  <c r="AN492" s="1"/>
  <c r="AN493"/>
  <c r="AO493"/>
  <c r="AP493"/>
  <c r="AP492" s="1"/>
  <c r="AQ492" s="1"/>
  <c r="AQ493"/>
  <c r="AR493"/>
  <c r="AS493"/>
  <c r="AT493"/>
  <c r="AT492" s="1"/>
  <c r="AU493"/>
  <c r="AU492" s="1"/>
  <c r="AV492" s="1"/>
  <c r="AV493"/>
  <c r="AW493"/>
  <c r="AX493"/>
  <c r="AX492" s="1"/>
  <c r="AY492" s="1"/>
  <c r="AY493"/>
  <c r="H494"/>
  <c r="H492" s="1"/>
  <c r="I494"/>
  <c r="I492" s="1"/>
  <c r="J494"/>
  <c r="K494"/>
  <c r="L494"/>
  <c r="L492" s="1"/>
  <c r="M494"/>
  <c r="N494"/>
  <c r="O494"/>
  <c r="P494"/>
  <c r="Q494"/>
  <c r="Q492" s="1"/>
  <c r="R494"/>
  <c r="S494"/>
  <c r="T494"/>
  <c r="T492" s="1"/>
  <c r="U494"/>
  <c r="U492" s="1"/>
  <c r="V492" s="1"/>
  <c r="V494"/>
  <c r="W494"/>
  <c r="X494"/>
  <c r="X492" s="1"/>
  <c r="Y494"/>
  <c r="Z494"/>
  <c r="AA494"/>
  <c r="AB494"/>
  <c r="AB492" s="1"/>
  <c r="AC494"/>
  <c r="AC492" s="1"/>
  <c r="AD494"/>
  <c r="AE494"/>
  <c r="AF494"/>
  <c r="AF492" s="1"/>
  <c r="AG494"/>
  <c r="AG492" s="1"/>
  <c r="AH494"/>
  <c r="AI494"/>
  <c r="AJ494"/>
  <c r="AJ492" s="1"/>
  <c r="AK494"/>
  <c r="AK492" s="1"/>
  <c r="AL494"/>
  <c r="AM494"/>
  <c r="AN494"/>
  <c r="AO494"/>
  <c r="AO492" s="1"/>
  <c r="AP494"/>
  <c r="AQ494"/>
  <c r="AR494"/>
  <c r="AR492" s="1"/>
  <c r="AS494"/>
  <c r="AS492" s="1"/>
  <c r="AT494"/>
  <c r="AU494"/>
  <c r="AV494"/>
  <c r="AW494"/>
  <c r="AW492" s="1"/>
  <c r="AX494"/>
  <c r="AY494"/>
  <c r="H495"/>
  <c r="I495"/>
  <c r="J495"/>
  <c r="K495"/>
  <c r="E495" s="1"/>
  <c r="L495"/>
  <c r="M495"/>
  <c r="N495"/>
  <c r="O495"/>
  <c r="F495" s="1"/>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H496"/>
  <c r="E496" s="1"/>
  <c r="I496"/>
  <c r="F496" s="1"/>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H497"/>
  <c r="I497"/>
  <c r="J497"/>
  <c r="K497"/>
  <c r="L497"/>
  <c r="M497"/>
  <c r="N497"/>
  <c r="O497"/>
  <c r="F497" s="1"/>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H498"/>
  <c r="E498" s="1"/>
  <c r="I498"/>
  <c r="F498" s="1"/>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H500"/>
  <c r="I500"/>
  <c r="J500"/>
  <c r="K500"/>
  <c r="K499" s="1"/>
  <c r="L500"/>
  <c r="F500" s="1"/>
  <c r="M500"/>
  <c r="N500"/>
  <c r="O500"/>
  <c r="O499" s="1"/>
  <c r="P499" s="1"/>
  <c r="P500"/>
  <c r="Q500"/>
  <c r="R500"/>
  <c r="S500"/>
  <c r="T500"/>
  <c r="T499" s="1"/>
  <c r="U500"/>
  <c r="V500"/>
  <c r="W500"/>
  <c r="W499" s="1"/>
  <c r="X500"/>
  <c r="X499" s="1"/>
  <c r="Y500"/>
  <c r="Z500"/>
  <c r="AA500"/>
  <c r="AA499" s="1"/>
  <c r="AB500"/>
  <c r="AB499" s="1"/>
  <c r="AC500"/>
  <c r="AD500"/>
  <c r="AE500"/>
  <c r="AE499" s="1"/>
  <c r="AF500"/>
  <c r="AF499" s="1"/>
  <c r="AG500"/>
  <c r="AH500"/>
  <c r="AI500"/>
  <c r="AJ500"/>
  <c r="AJ499" s="1"/>
  <c r="AK500"/>
  <c r="AL500"/>
  <c r="AM500"/>
  <c r="AM499" s="1"/>
  <c r="AN499" s="1"/>
  <c r="AN500"/>
  <c r="AO500"/>
  <c r="AP500"/>
  <c r="AQ500"/>
  <c r="AR500"/>
  <c r="AR499" s="1"/>
  <c r="AS500"/>
  <c r="AT500"/>
  <c r="AU500"/>
  <c r="AU499" s="1"/>
  <c r="AV499" s="1"/>
  <c r="AV500"/>
  <c r="AW500"/>
  <c r="AX500"/>
  <c r="AY500"/>
  <c r="H501"/>
  <c r="I501"/>
  <c r="I499" s="1"/>
  <c r="J501"/>
  <c r="K501"/>
  <c r="L501"/>
  <c r="M501"/>
  <c r="N501"/>
  <c r="N499" s="1"/>
  <c r="O501"/>
  <c r="P501"/>
  <c r="Q501"/>
  <c r="R501"/>
  <c r="S501"/>
  <c r="T501"/>
  <c r="U501"/>
  <c r="U499" s="1"/>
  <c r="V499" s="1"/>
  <c r="V501"/>
  <c r="W501"/>
  <c r="X501"/>
  <c r="Y501"/>
  <c r="Z501"/>
  <c r="Z499" s="1"/>
  <c r="AA501"/>
  <c r="AB501"/>
  <c r="AC501"/>
  <c r="AC499" s="1"/>
  <c r="AD501"/>
  <c r="AE501"/>
  <c r="AF501"/>
  <c r="AG501"/>
  <c r="AG499" s="1"/>
  <c r="AH501"/>
  <c r="AH499" s="1"/>
  <c r="AI501"/>
  <c r="AJ501"/>
  <c r="AK501"/>
  <c r="AK499" s="1"/>
  <c r="AL501"/>
  <c r="AL499" s="1"/>
  <c r="AM501"/>
  <c r="AN501"/>
  <c r="AO501"/>
  <c r="AO499" s="1"/>
  <c r="AP501"/>
  <c r="AP499" s="1"/>
  <c r="AQ499" s="1"/>
  <c r="AQ501"/>
  <c r="AR501"/>
  <c r="AS501"/>
  <c r="AS499" s="1"/>
  <c r="AT501"/>
  <c r="AT499" s="1"/>
  <c r="AU501"/>
  <c r="AV501"/>
  <c r="AW501"/>
  <c r="AW499" s="1"/>
  <c r="AX501"/>
  <c r="AX499" s="1"/>
  <c r="AY499" s="1"/>
  <c r="AY501"/>
  <c r="H502"/>
  <c r="I502"/>
  <c r="J502"/>
  <c r="K502"/>
  <c r="L502"/>
  <c r="M502"/>
  <c r="N502"/>
  <c r="O502"/>
  <c r="P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H503"/>
  <c r="I503"/>
  <c r="F503" s="1"/>
  <c r="J503"/>
  <c r="K503"/>
  <c r="L503"/>
  <c r="M503"/>
  <c r="N503"/>
  <c r="E503" s="1"/>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H504"/>
  <c r="E504" s="1"/>
  <c r="I504"/>
  <c r="J504"/>
  <c r="K504"/>
  <c r="L504"/>
  <c r="F504" s="1"/>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H505"/>
  <c r="I505"/>
  <c r="F505" s="1"/>
  <c r="J505"/>
  <c r="K505"/>
  <c r="L505"/>
  <c r="M505"/>
  <c r="N505"/>
  <c r="E505" s="1"/>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H507"/>
  <c r="H506" s="1"/>
  <c r="I507"/>
  <c r="J507"/>
  <c r="K507"/>
  <c r="L507"/>
  <c r="L506" s="1"/>
  <c r="M507"/>
  <c r="N507"/>
  <c r="O507"/>
  <c r="P507"/>
  <c r="Q507"/>
  <c r="R507"/>
  <c r="S507"/>
  <c r="T507"/>
  <c r="T506" s="1"/>
  <c r="U507"/>
  <c r="V507"/>
  <c r="W507"/>
  <c r="X507"/>
  <c r="Y507"/>
  <c r="Z507"/>
  <c r="AA507"/>
  <c r="AB507"/>
  <c r="AB506" s="1"/>
  <c r="AC507"/>
  <c r="AD507"/>
  <c r="AE507"/>
  <c r="AF507"/>
  <c r="AF506" s="1"/>
  <c r="AG507"/>
  <c r="AH507"/>
  <c r="AI507"/>
  <c r="AJ507"/>
  <c r="AJ506" s="1"/>
  <c r="AK507"/>
  <c r="AL507"/>
  <c r="AM507"/>
  <c r="AN507"/>
  <c r="AO507"/>
  <c r="AP507"/>
  <c r="AQ507"/>
  <c r="AR507"/>
  <c r="AR506" s="1"/>
  <c r="AS507"/>
  <c r="AT507"/>
  <c r="AU507"/>
  <c r="AV507"/>
  <c r="AW507"/>
  <c r="AX507"/>
  <c r="AY507"/>
  <c r="H508"/>
  <c r="I508"/>
  <c r="J508"/>
  <c r="K508"/>
  <c r="E508" s="1"/>
  <c r="L508"/>
  <c r="M508"/>
  <c r="N508"/>
  <c r="N506" s="1"/>
  <c r="O508"/>
  <c r="P508"/>
  <c r="Q508"/>
  <c r="R508"/>
  <c r="R506" s="1"/>
  <c r="S508"/>
  <c r="T508"/>
  <c r="U508"/>
  <c r="V508"/>
  <c r="W508"/>
  <c r="W506" s="1"/>
  <c r="Y508"/>
  <c r="Z508"/>
  <c r="Z506" s="1"/>
  <c r="AA508"/>
  <c r="AA506" s="1"/>
  <c r="AB508"/>
  <c r="AC508"/>
  <c r="AD508"/>
  <c r="AE508"/>
  <c r="AE506" s="1"/>
  <c r="AF508"/>
  <c r="AG508"/>
  <c r="AH508"/>
  <c r="AH506" s="1"/>
  <c r="AI508"/>
  <c r="AJ508"/>
  <c r="AK508"/>
  <c r="AL508"/>
  <c r="AL506" s="1"/>
  <c r="AM508"/>
  <c r="AM506" s="1"/>
  <c r="AN506" s="1"/>
  <c r="AN508"/>
  <c r="AO508"/>
  <c r="AP508"/>
  <c r="AP506" s="1"/>
  <c r="AQ508"/>
  <c r="AR508"/>
  <c r="AS508"/>
  <c r="AT508"/>
  <c r="AT506" s="1"/>
  <c r="AU508"/>
  <c r="AU506" s="1"/>
  <c r="AV506" s="1"/>
  <c r="AV508"/>
  <c r="AW508"/>
  <c r="AX508"/>
  <c r="AX506" s="1"/>
  <c r="AY508"/>
  <c r="H509"/>
  <c r="E509" s="1"/>
  <c r="I509"/>
  <c r="F509" s="1"/>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H512"/>
  <c r="I512"/>
  <c r="J512"/>
  <c r="K512"/>
  <c r="L512"/>
  <c r="M512"/>
  <c r="N512"/>
  <c r="O512"/>
  <c r="F512" s="1"/>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D470" l="1"/>
  <c r="AY470"/>
  <c r="P456"/>
  <c r="F456"/>
  <c r="AI456"/>
  <c r="AN456"/>
  <c r="AV456"/>
  <c r="AY456"/>
  <c r="AD463"/>
  <c r="AY463"/>
  <c r="AN463"/>
  <c r="AV463"/>
  <c r="L470"/>
  <c r="O470"/>
  <c r="T470"/>
  <c r="W470"/>
  <c r="X470"/>
  <c r="AA470"/>
  <c r="AB470"/>
  <c r="AE470"/>
  <c r="AF470"/>
  <c r="AJ470"/>
  <c r="AM470"/>
  <c r="AN470" s="1"/>
  <c r="AR470"/>
  <c r="AU470"/>
  <c r="AV470" s="1"/>
  <c r="H472"/>
  <c r="I472"/>
  <c r="P463"/>
  <c r="P470"/>
  <c r="R470"/>
  <c r="R502" s="1"/>
  <c r="F502" s="1"/>
  <c r="S456"/>
  <c r="S463"/>
  <c r="Q473"/>
  <c r="Q470" s="1"/>
  <c r="Q502" s="1"/>
  <c r="E502" s="1"/>
  <c r="AO470"/>
  <c r="AQ470" s="1"/>
  <c r="AQ463"/>
  <c r="V470"/>
  <c r="AI470"/>
  <c r="Y470"/>
  <c r="H470"/>
  <c r="Y463"/>
  <c r="AO456"/>
  <c r="E456" s="1"/>
  <c r="G456" s="1"/>
  <c r="E459"/>
  <c r="H463"/>
  <c r="F511"/>
  <c r="AS506"/>
  <c r="AK506"/>
  <c r="AG506"/>
  <c r="U506"/>
  <c r="V506" s="1"/>
  <c r="I506"/>
  <c r="J499"/>
  <c r="AD492"/>
  <c r="J492"/>
  <c r="E512"/>
  <c r="E511"/>
  <c r="Y499"/>
  <c r="Y492"/>
  <c r="M492"/>
  <c r="E492"/>
  <c r="AV485"/>
  <c r="AN485"/>
  <c r="AV478"/>
  <c r="AN478"/>
  <c r="P478"/>
  <c r="E510"/>
  <c r="AY506"/>
  <c r="AI506"/>
  <c r="AI499"/>
  <c r="AI492"/>
  <c r="AD485"/>
  <c r="J485"/>
  <c r="AD478"/>
  <c r="J478"/>
  <c r="F510"/>
  <c r="AQ506"/>
  <c r="AW506"/>
  <c r="AO506"/>
  <c r="AC506"/>
  <c r="AD506" s="1"/>
  <c r="Q506"/>
  <c r="S506" s="1"/>
  <c r="AD499"/>
  <c r="F507"/>
  <c r="E500"/>
  <c r="L499"/>
  <c r="M499" s="1"/>
  <c r="F494"/>
  <c r="O492"/>
  <c r="P492" s="1"/>
  <c r="F486"/>
  <c r="E479"/>
  <c r="L478"/>
  <c r="M478" s="1"/>
  <c r="E507"/>
  <c r="F501"/>
  <c r="E494"/>
  <c r="E486"/>
  <c r="F480"/>
  <c r="O506"/>
  <c r="P506" s="1"/>
  <c r="E501"/>
  <c r="F487"/>
  <c r="K485"/>
  <c r="M485" s="1"/>
  <c r="E480"/>
  <c r="K506"/>
  <c r="M506" s="1"/>
  <c r="E246"/>
  <c r="N153"/>
  <c r="O153"/>
  <c r="Q153"/>
  <c r="R153"/>
  <c r="Q160"/>
  <c r="R160"/>
  <c r="AJ163"/>
  <c r="I470" l="1"/>
  <c r="S470"/>
  <c r="Q499"/>
  <c r="E499" s="1"/>
  <c r="R499"/>
  <c r="S499" s="1"/>
  <c r="G463"/>
  <c r="G470"/>
  <c r="J470"/>
  <c r="J463"/>
  <c r="AQ456"/>
  <c r="E506"/>
  <c r="F499"/>
  <c r="G499" s="1"/>
  <c r="F492"/>
  <c r="G492" s="1"/>
  <c r="J506"/>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H442"/>
  <c r="I442"/>
  <c r="J442"/>
  <c r="K442"/>
  <c r="L442"/>
  <c r="M442"/>
  <c r="P442"/>
  <c r="Q442"/>
  <c r="R442"/>
  <c r="S442"/>
  <c r="U442"/>
  <c r="U488" s="1"/>
  <c r="U485" s="1"/>
  <c r="V442"/>
  <c r="X442"/>
  <c r="X488" s="1"/>
  <c r="X485" s="1"/>
  <c r="Y442"/>
  <c r="AA442"/>
  <c r="AB442"/>
  <c r="AC442"/>
  <c r="AD442"/>
  <c r="AF442"/>
  <c r="AG442"/>
  <c r="AH442"/>
  <c r="AI442"/>
  <c r="AJ442"/>
  <c r="AK442"/>
  <c r="AL442"/>
  <c r="AM442"/>
  <c r="AN442"/>
  <c r="AO442"/>
  <c r="AP442"/>
  <c r="AQ442"/>
  <c r="AR442"/>
  <c r="AS442"/>
  <c r="AT442"/>
  <c r="AU442"/>
  <c r="AV442"/>
  <c r="AW442"/>
  <c r="AX442"/>
  <c r="AY442"/>
  <c r="H443"/>
  <c r="I443"/>
  <c r="J443"/>
  <c r="K443"/>
  <c r="L443"/>
  <c r="M443"/>
  <c r="N443"/>
  <c r="O443"/>
  <c r="P443"/>
  <c r="Q443"/>
  <c r="R443"/>
  <c r="S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H440"/>
  <c r="F438"/>
  <c r="E438"/>
  <c r="F437"/>
  <c r="E437"/>
  <c r="F436"/>
  <c r="E436"/>
  <c r="F435"/>
  <c r="E435"/>
  <c r="F434"/>
  <c r="E434"/>
  <c r="F433"/>
  <c r="E433"/>
  <c r="AX432"/>
  <c r="AY432" s="1"/>
  <c r="AW432"/>
  <c r="AU432"/>
  <c r="AT432"/>
  <c r="AS432"/>
  <c r="AR432"/>
  <c r="AP432"/>
  <c r="AQ432" s="1"/>
  <c r="AO432"/>
  <c r="AM432"/>
  <c r="AN432" s="1"/>
  <c r="AL432"/>
  <c r="AK432"/>
  <c r="AJ432"/>
  <c r="AH432"/>
  <c r="AG432"/>
  <c r="AF432"/>
  <c r="AE432"/>
  <c r="AC432"/>
  <c r="AD432" s="1"/>
  <c r="AB432"/>
  <c r="AA432"/>
  <c r="Z432"/>
  <c r="X432"/>
  <c r="Y432" s="1"/>
  <c r="W432"/>
  <c r="U432"/>
  <c r="V432" s="1"/>
  <c r="T432"/>
  <c r="R432"/>
  <c r="S432" s="1"/>
  <c r="Q432"/>
  <c r="O432"/>
  <c r="P432" s="1"/>
  <c r="N432"/>
  <c r="L432"/>
  <c r="M432" s="1"/>
  <c r="K432"/>
  <c r="I432"/>
  <c r="J432" s="1"/>
  <c r="H432"/>
  <c r="F432"/>
  <c r="E432"/>
  <c r="F431"/>
  <c r="E431"/>
  <c r="F430"/>
  <c r="E430"/>
  <c r="F429"/>
  <c r="E429"/>
  <c r="F428"/>
  <c r="E428"/>
  <c r="F427"/>
  <c r="E427"/>
  <c r="F426"/>
  <c r="E426"/>
  <c r="AX425"/>
  <c r="AY425" s="1"/>
  <c r="AW425"/>
  <c r="AU425"/>
  <c r="AV425" s="1"/>
  <c r="AT425"/>
  <c r="AS425"/>
  <c r="AR425"/>
  <c r="AP425"/>
  <c r="AQ425" s="1"/>
  <c r="AO425"/>
  <c r="AM425"/>
  <c r="AN425" s="1"/>
  <c r="AL425"/>
  <c r="AK425"/>
  <c r="AJ425"/>
  <c r="AH425"/>
  <c r="AG425"/>
  <c r="AF425"/>
  <c r="AE425"/>
  <c r="AC425"/>
  <c r="AD425" s="1"/>
  <c r="AB425"/>
  <c r="AA425"/>
  <c r="Z425"/>
  <c r="X425"/>
  <c r="Y425" s="1"/>
  <c r="W425"/>
  <c r="U425"/>
  <c r="V425" s="1"/>
  <c r="T425"/>
  <c r="R425"/>
  <c r="S425" s="1"/>
  <c r="Q425"/>
  <c r="O425"/>
  <c r="P425" s="1"/>
  <c r="N425"/>
  <c r="L425"/>
  <c r="M425" s="1"/>
  <c r="K425"/>
  <c r="I425"/>
  <c r="J425" s="1"/>
  <c r="H425"/>
  <c r="E425" s="1"/>
  <c r="F424"/>
  <c r="E424"/>
  <c r="F423"/>
  <c r="E423"/>
  <c r="F422"/>
  <c r="E422"/>
  <c r="F421"/>
  <c r="E421"/>
  <c r="F420"/>
  <c r="E420"/>
  <c r="F419"/>
  <c r="E419"/>
  <c r="AX418"/>
  <c r="AY418" s="1"/>
  <c r="AW418"/>
  <c r="AU418"/>
  <c r="AV418" s="1"/>
  <c r="AT418"/>
  <c r="AS418"/>
  <c r="AR418"/>
  <c r="AP418"/>
  <c r="AQ418" s="1"/>
  <c r="AO418"/>
  <c r="AM418"/>
  <c r="AN418" s="1"/>
  <c r="AL418"/>
  <c r="AK418"/>
  <c r="AJ418"/>
  <c r="AH418"/>
  <c r="AI418" s="1"/>
  <c r="AG418"/>
  <c r="AF418"/>
  <c r="AE418"/>
  <c r="AC418"/>
  <c r="AB418"/>
  <c r="AA418"/>
  <c r="Z418"/>
  <c r="E418" s="1"/>
  <c r="X418"/>
  <c r="W418"/>
  <c r="U418"/>
  <c r="V418" s="1"/>
  <c r="T418"/>
  <c r="R418"/>
  <c r="S418" s="1"/>
  <c r="Q418"/>
  <c r="O418"/>
  <c r="P418" s="1"/>
  <c r="N418"/>
  <c r="L418"/>
  <c r="M418" s="1"/>
  <c r="K418"/>
  <c r="I418"/>
  <c r="J418" s="1"/>
  <c r="H418"/>
  <c r="F418"/>
  <c r="F417"/>
  <c r="E417"/>
  <c r="F416"/>
  <c r="E416"/>
  <c r="F415"/>
  <c r="E415"/>
  <c r="F414"/>
  <c r="E414"/>
  <c r="F413"/>
  <c r="E413"/>
  <c r="F412"/>
  <c r="E412"/>
  <c r="AX411"/>
  <c r="AY411" s="1"/>
  <c r="AW411"/>
  <c r="AU411"/>
  <c r="AV411" s="1"/>
  <c r="AT411"/>
  <c r="AS411"/>
  <c r="AR411"/>
  <c r="AP411"/>
  <c r="AQ411" s="1"/>
  <c r="AO411"/>
  <c r="AM411"/>
  <c r="AN411" s="1"/>
  <c r="AL411"/>
  <c r="AK411"/>
  <c r="AJ411"/>
  <c r="AH411"/>
  <c r="AI411" s="1"/>
  <c r="AG411"/>
  <c r="AF411"/>
  <c r="AE411"/>
  <c r="AC411"/>
  <c r="AD411" s="1"/>
  <c r="AB411"/>
  <c r="AA411"/>
  <c r="Z411"/>
  <c r="X411"/>
  <c r="W411"/>
  <c r="U411"/>
  <c r="V411" s="1"/>
  <c r="T411"/>
  <c r="R411"/>
  <c r="S411" s="1"/>
  <c r="Q411"/>
  <c r="O411"/>
  <c r="P411" s="1"/>
  <c r="N411"/>
  <c r="L411"/>
  <c r="M411" s="1"/>
  <c r="K411"/>
  <c r="I411"/>
  <c r="J411" s="1"/>
  <c r="H411"/>
  <c r="F410"/>
  <c r="E410"/>
  <c r="F409"/>
  <c r="E409"/>
  <c r="F408"/>
  <c r="E408"/>
  <c r="F407"/>
  <c r="E407"/>
  <c r="F406"/>
  <c r="E406"/>
  <c r="F405"/>
  <c r="E405"/>
  <c r="AX404"/>
  <c r="AY404" s="1"/>
  <c r="AW404"/>
  <c r="AU404"/>
  <c r="AV404" s="1"/>
  <c r="AT404"/>
  <c r="AS404"/>
  <c r="AR404"/>
  <c r="AP404"/>
  <c r="AQ404" s="1"/>
  <c r="AO404"/>
  <c r="AM404"/>
  <c r="AN404" s="1"/>
  <c r="AL404"/>
  <c r="AK404"/>
  <c r="AJ404"/>
  <c r="AH404"/>
  <c r="AG404"/>
  <c r="AF404"/>
  <c r="AE404"/>
  <c r="AC404"/>
  <c r="AD404" s="1"/>
  <c r="AB404"/>
  <c r="AA404"/>
  <c r="Z404"/>
  <c r="X404"/>
  <c r="Y404" s="1"/>
  <c r="W404"/>
  <c r="U404"/>
  <c r="V404" s="1"/>
  <c r="T404"/>
  <c r="R404"/>
  <c r="S404" s="1"/>
  <c r="Q404"/>
  <c r="O404"/>
  <c r="P404" s="1"/>
  <c r="N404"/>
  <c r="L404"/>
  <c r="M404" s="1"/>
  <c r="K404"/>
  <c r="I404"/>
  <c r="J404" s="1"/>
  <c r="H404"/>
  <c r="F404"/>
  <c r="E404"/>
  <c r="AE442"/>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H85"/>
  <c r="F83"/>
  <c r="E83"/>
  <c r="F82"/>
  <c r="E82"/>
  <c r="F81"/>
  <c r="E81"/>
  <c r="F80"/>
  <c r="E80"/>
  <c r="F79"/>
  <c r="E79"/>
  <c r="F78"/>
  <c r="E78"/>
  <c r="AX77"/>
  <c r="AW77"/>
  <c r="AU77"/>
  <c r="AT77"/>
  <c r="AS77"/>
  <c r="AR77"/>
  <c r="AP77"/>
  <c r="AO77"/>
  <c r="AM77"/>
  <c r="AL77"/>
  <c r="AK77"/>
  <c r="AJ77"/>
  <c r="AH77"/>
  <c r="AG77"/>
  <c r="AF77"/>
  <c r="AE77"/>
  <c r="AC77"/>
  <c r="AB77"/>
  <c r="AA77"/>
  <c r="Z77"/>
  <c r="X77"/>
  <c r="W77"/>
  <c r="U77"/>
  <c r="T77"/>
  <c r="R77"/>
  <c r="Q77"/>
  <c r="O77"/>
  <c r="N77"/>
  <c r="L77"/>
  <c r="K77"/>
  <c r="I77"/>
  <c r="H77"/>
  <c r="E77" s="1"/>
  <c r="F77"/>
  <c r="F76"/>
  <c r="E76"/>
  <c r="F75"/>
  <c r="E75"/>
  <c r="F74"/>
  <c r="E74"/>
  <c r="F73"/>
  <c r="E73"/>
  <c r="F72"/>
  <c r="E72"/>
  <c r="F71"/>
  <c r="E71"/>
  <c r="AX70"/>
  <c r="AW70"/>
  <c r="AU70"/>
  <c r="AT70"/>
  <c r="AS70"/>
  <c r="AR70"/>
  <c r="AP70"/>
  <c r="AO70"/>
  <c r="AM70"/>
  <c r="AL70"/>
  <c r="AK70"/>
  <c r="AJ70"/>
  <c r="AH70"/>
  <c r="AG70"/>
  <c r="AF70"/>
  <c r="AE70"/>
  <c r="AC70"/>
  <c r="AB70"/>
  <c r="AA70"/>
  <c r="Z70"/>
  <c r="X70"/>
  <c r="W70"/>
  <c r="U70"/>
  <c r="T70"/>
  <c r="R70"/>
  <c r="Q70"/>
  <c r="O70"/>
  <c r="N70"/>
  <c r="L70"/>
  <c r="K70"/>
  <c r="I70"/>
  <c r="H70"/>
  <c r="AD418" l="1"/>
  <c r="E411"/>
  <c r="G411" s="1"/>
  <c r="E70"/>
  <c r="F411"/>
  <c r="F425"/>
  <c r="G425" s="1"/>
  <c r="AV432"/>
  <c r="J70"/>
  <c r="P70"/>
  <c r="V70"/>
  <c r="AQ70"/>
  <c r="AV70"/>
  <c r="M77"/>
  <c r="S77"/>
  <c r="Y77"/>
  <c r="AI77"/>
  <c r="AN77"/>
  <c r="AY77"/>
  <c r="F70"/>
  <c r="M70"/>
  <c r="S70"/>
  <c r="Y70"/>
  <c r="AI70"/>
  <c r="AN70"/>
  <c r="AY70"/>
  <c r="J77"/>
  <c r="P77"/>
  <c r="V77"/>
  <c r="AQ77"/>
  <c r="AV77"/>
  <c r="G432"/>
  <c r="AI432"/>
  <c r="AI425"/>
  <c r="G418"/>
  <c r="Y418"/>
  <c r="Y411"/>
  <c r="G404"/>
  <c r="AI404"/>
  <c r="G77"/>
  <c r="AD77"/>
  <c r="AD70"/>
  <c r="G70" l="1"/>
  <c r="T443"/>
  <c r="E253"/>
  <c r="O323"/>
  <c r="O295"/>
  <c r="O442" s="1"/>
  <c r="N323" l="1"/>
  <c r="N295"/>
  <c r="N442" s="1"/>
  <c r="H182"/>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H184"/>
  <c r="I184"/>
  <c r="J184"/>
  <c r="K184"/>
  <c r="L184"/>
  <c r="M184"/>
  <c r="N184"/>
  <c r="N488" s="1"/>
  <c r="N485" s="1"/>
  <c r="P485" s="1"/>
  <c r="O184"/>
  <c r="O488" s="1"/>
  <c r="O485" s="1"/>
  <c r="P184"/>
  <c r="Q184"/>
  <c r="Q488" s="1"/>
  <c r="Q485" s="1"/>
  <c r="R184"/>
  <c r="R488" s="1"/>
  <c r="S184"/>
  <c r="T184"/>
  <c r="U184"/>
  <c r="V184"/>
  <c r="W184"/>
  <c r="X184"/>
  <c r="Y184"/>
  <c r="Z184"/>
  <c r="AA184"/>
  <c r="AB184"/>
  <c r="AC184"/>
  <c r="AD184"/>
  <c r="AE184"/>
  <c r="AF184"/>
  <c r="AG184"/>
  <c r="AH184"/>
  <c r="AI184"/>
  <c r="AJ184"/>
  <c r="AK184"/>
  <c r="AL184"/>
  <c r="AM184"/>
  <c r="AN184"/>
  <c r="AO184"/>
  <c r="AP184"/>
  <c r="AQ184"/>
  <c r="AR184"/>
  <c r="AS184"/>
  <c r="AT184"/>
  <c r="AU184"/>
  <c r="AV184"/>
  <c r="AW184"/>
  <c r="AW488" s="1"/>
  <c r="AX184"/>
  <c r="AY184"/>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F403"/>
  <c r="E403"/>
  <c r="F402"/>
  <c r="E402"/>
  <c r="F401"/>
  <c r="E401"/>
  <c r="F400"/>
  <c r="E400"/>
  <c r="F399"/>
  <c r="E399"/>
  <c r="F398"/>
  <c r="E398"/>
  <c r="AX397"/>
  <c r="AW397"/>
  <c r="AU397"/>
  <c r="AT397"/>
  <c r="AS397"/>
  <c r="AR397"/>
  <c r="AP397"/>
  <c r="AO397"/>
  <c r="AM397"/>
  <c r="AL397"/>
  <c r="AK397"/>
  <c r="AJ397"/>
  <c r="AH397"/>
  <c r="AG397"/>
  <c r="AF397"/>
  <c r="AE397"/>
  <c r="AC397"/>
  <c r="AB397"/>
  <c r="AA397"/>
  <c r="Z397"/>
  <c r="X397"/>
  <c r="W397"/>
  <c r="U397"/>
  <c r="T397"/>
  <c r="R397"/>
  <c r="Q397"/>
  <c r="O397"/>
  <c r="N397"/>
  <c r="L397"/>
  <c r="K397"/>
  <c r="I397"/>
  <c r="F397" s="1"/>
  <c r="H397"/>
  <c r="E397" s="1"/>
  <c r="F396"/>
  <c r="E396"/>
  <c r="F395"/>
  <c r="E395"/>
  <c r="F394"/>
  <c r="E394"/>
  <c r="F393"/>
  <c r="E393"/>
  <c r="F392"/>
  <c r="E392"/>
  <c r="F391"/>
  <c r="E391"/>
  <c r="AX390"/>
  <c r="AW390"/>
  <c r="AU390"/>
  <c r="AT390"/>
  <c r="AS390"/>
  <c r="AR390"/>
  <c r="AP390"/>
  <c r="AO390"/>
  <c r="AM390"/>
  <c r="AL390"/>
  <c r="AK390"/>
  <c r="AJ390"/>
  <c r="AH390"/>
  <c r="AG390"/>
  <c r="AF390"/>
  <c r="AE390"/>
  <c r="AC390"/>
  <c r="AB390"/>
  <c r="AA390"/>
  <c r="Z390"/>
  <c r="X390"/>
  <c r="W390"/>
  <c r="U390"/>
  <c r="T390"/>
  <c r="R390"/>
  <c r="Q390"/>
  <c r="O390"/>
  <c r="N390"/>
  <c r="L390"/>
  <c r="K390"/>
  <c r="I390"/>
  <c r="F390" s="1"/>
  <c r="H390"/>
  <c r="F389"/>
  <c r="E389"/>
  <c r="F388"/>
  <c r="E388"/>
  <c r="F387"/>
  <c r="E387"/>
  <c r="F386"/>
  <c r="E386"/>
  <c r="F385"/>
  <c r="E385"/>
  <c r="F384"/>
  <c r="E384"/>
  <c r="AX383"/>
  <c r="AW383"/>
  <c r="AU383"/>
  <c r="AT383"/>
  <c r="AS383"/>
  <c r="AR383"/>
  <c r="AP383"/>
  <c r="AO383"/>
  <c r="AM383"/>
  <c r="AL383"/>
  <c r="AK383"/>
  <c r="AJ383"/>
  <c r="AH383"/>
  <c r="AG383"/>
  <c r="AF383"/>
  <c r="AE383"/>
  <c r="AC383"/>
  <c r="AB383"/>
  <c r="AA383"/>
  <c r="Z383"/>
  <c r="X383"/>
  <c r="W383"/>
  <c r="U383"/>
  <c r="T383"/>
  <c r="R383"/>
  <c r="Q383"/>
  <c r="O383"/>
  <c r="N383"/>
  <c r="L383"/>
  <c r="K383"/>
  <c r="I383"/>
  <c r="H383"/>
  <c r="F383"/>
  <c r="E383"/>
  <c r="F382"/>
  <c r="E382"/>
  <c r="F381"/>
  <c r="E381"/>
  <c r="F380"/>
  <c r="E380"/>
  <c r="F379"/>
  <c r="E379"/>
  <c r="F378"/>
  <c r="E378"/>
  <c r="F377"/>
  <c r="E377"/>
  <c r="AX376"/>
  <c r="AW376"/>
  <c r="AU376"/>
  <c r="AT376"/>
  <c r="AS376"/>
  <c r="AR376"/>
  <c r="AP376"/>
  <c r="AO376"/>
  <c r="AM376"/>
  <c r="AL376"/>
  <c r="AK376"/>
  <c r="AJ376"/>
  <c r="AH376"/>
  <c r="AG376"/>
  <c r="AF376"/>
  <c r="AE376"/>
  <c r="AC376"/>
  <c r="AB376"/>
  <c r="AA376"/>
  <c r="Z376"/>
  <c r="X376"/>
  <c r="W376"/>
  <c r="U376"/>
  <c r="T376"/>
  <c r="R376"/>
  <c r="Q376"/>
  <c r="O376"/>
  <c r="N376"/>
  <c r="L376"/>
  <c r="K376"/>
  <c r="I376"/>
  <c r="F376" s="1"/>
  <c r="H376"/>
  <c r="E376" s="1"/>
  <c r="F375"/>
  <c r="E375"/>
  <c r="F374"/>
  <c r="E374"/>
  <c r="F373"/>
  <c r="E373"/>
  <c r="F372"/>
  <c r="E372"/>
  <c r="F371"/>
  <c r="E371"/>
  <c r="F370"/>
  <c r="E370"/>
  <c r="AX369"/>
  <c r="AW369"/>
  <c r="AU369"/>
  <c r="AT369"/>
  <c r="AS369"/>
  <c r="AR369"/>
  <c r="AP369"/>
  <c r="AO369"/>
  <c r="AM369"/>
  <c r="AL369"/>
  <c r="AK369"/>
  <c r="AJ369"/>
  <c r="AH369"/>
  <c r="AG369"/>
  <c r="AF369"/>
  <c r="AE369"/>
  <c r="AC369"/>
  <c r="AB369"/>
  <c r="AA369"/>
  <c r="Z369"/>
  <c r="X369"/>
  <c r="W369"/>
  <c r="E369" s="1"/>
  <c r="U369"/>
  <c r="T369"/>
  <c r="R369"/>
  <c r="Q369"/>
  <c r="O369"/>
  <c r="N369"/>
  <c r="L369"/>
  <c r="K369"/>
  <c r="I369"/>
  <c r="F369" s="1"/>
  <c r="H369"/>
  <c r="F368"/>
  <c r="E368"/>
  <c r="F367"/>
  <c r="E367"/>
  <c r="F366"/>
  <c r="E366"/>
  <c r="F365"/>
  <c r="E365"/>
  <c r="F364"/>
  <c r="E364"/>
  <c r="F363"/>
  <c r="E363"/>
  <c r="AX362"/>
  <c r="AW362"/>
  <c r="AU362"/>
  <c r="AT362"/>
  <c r="AS362"/>
  <c r="AR362"/>
  <c r="AP362"/>
  <c r="AO362"/>
  <c r="AM362"/>
  <c r="AL362"/>
  <c r="AK362"/>
  <c r="AJ362"/>
  <c r="AH362"/>
  <c r="AG362"/>
  <c r="AF362"/>
  <c r="AE362"/>
  <c r="AC362"/>
  <c r="AB362"/>
  <c r="AA362"/>
  <c r="Z362"/>
  <c r="X362"/>
  <c r="W362"/>
  <c r="U362"/>
  <c r="T362"/>
  <c r="R362"/>
  <c r="Q362"/>
  <c r="O362"/>
  <c r="N362"/>
  <c r="L362"/>
  <c r="K362"/>
  <c r="I362"/>
  <c r="F362" s="1"/>
  <c r="H362"/>
  <c r="F361"/>
  <c r="E361"/>
  <c r="F360"/>
  <c r="E360"/>
  <c r="F359"/>
  <c r="E359"/>
  <c r="F358"/>
  <c r="E358"/>
  <c r="F357"/>
  <c r="E357"/>
  <c r="F356"/>
  <c r="E356"/>
  <c r="AX355"/>
  <c r="AW355"/>
  <c r="AU355"/>
  <c r="AT355"/>
  <c r="AS355"/>
  <c r="AR355"/>
  <c r="AP355"/>
  <c r="AO355"/>
  <c r="AM355"/>
  <c r="AL355"/>
  <c r="AK355"/>
  <c r="AJ355"/>
  <c r="AH355"/>
  <c r="AG355"/>
  <c r="AF355"/>
  <c r="AE355"/>
  <c r="AC355"/>
  <c r="AB355"/>
  <c r="AA355"/>
  <c r="Z355"/>
  <c r="X355"/>
  <c r="W355"/>
  <c r="U355"/>
  <c r="T355"/>
  <c r="R355"/>
  <c r="Q355"/>
  <c r="O355"/>
  <c r="N355"/>
  <c r="L355"/>
  <c r="K355"/>
  <c r="I355"/>
  <c r="F355" s="1"/>
  <c r="H355"/>
  <c r="E355" s="1"/>
  <c r="F354"/>
  <c r="E354"/>
  <c r="F353"/>
  <c r="E353"/>
  <c r="F352"/>
  <c r="E352"/>
  <c r="F351"/>
  <c r="E351"/>
  <c r="F350"/>
  <c r="E350"/>
  <c r="F349"/>
  <c r="E349"/>
  <c r="AX348"/>
  <c r="AW348"/>
  <c r="AU348"/>
  <c r="AT348"/>
  <c r="AS348"/>
  <c r="AR348"/>
  <c r="AP348"/>
  <c r="AO348"/>
  <c r="AM348"/>
  <c r="AL348"/>
  <c r="AK348"/>
  <c r="AJ348"/>
  <c r="AH348"/>
  <c r="AG348"/>
  <c r="AF348"/>
  <c r="AE348"/>
  <c r="AC348"/>
  <c r="AB348"/>
  <c r="AA348"/>
  <c r="Z348"/>
  <c r="X348"/>
  <c r="W348"/>
  <c r="U348"/>
  <c r="T348"/>
  <c r="R348"/>
  <c r="Q348"/>
  <c r="O348"/>
  <c r="N348"/>
  <c r="L348"/>
  <c r="K348"/>
  <c r="I348"/>
  <c r="F348" s="1"/>
  <c r="H348"/>
  <c r="F347"/>
  <c r="E347"/>
  <c r="F346"/>
  <c r="E346"/>
  <c r="F345"/>
  <c r="E345"/>
  <c r="F344"/>
  <c r="E344"/>
  <c r="F343"/>
  <c r="E343"/>
  <c r="F342"/>
  <c r="E342"/>
  <c r="AX341"/>
  <c r="AW341"/>
  <c r="AU341"/>
  <c r="AT341"/>
  <c r="AS341"/>
  <c r="AR341"/>
  <c r="AP341"/>
  <c r="AO341"/>
  <c r="AM341"/>
  <c r="AL341"/>
  <c r="AK341"/>
  <c r="AJ341"/>
  <c r="AH341"/>
  <c r="AG341"/>
  <c r="AF341"/>
  <c r="AE341"/>
  <c r="AC341"/>
  <c r="AB341"/>
  <c r="AA341"/>
  <c r="Z341"/>
  <c r="X341"/>
  <c r="W341"/>
  <c r="U341"/>
  <c r="F341" s="1"/>
  <c r="T341"/>
  <c r="R341"/>
  <c r="Q341"/>
  <c r="O341"/>
  <c r="N341"/>
  <c r="L341"/>
  <c r="K341"/>
  <c r="I341"/>
  <c r="H341"/>
  <c r="E341" s="1"/>
  <c r="F340"/>
  <c r="E340"/>
  <c r="F339"/>
  <c r="E339"/>
  <c r="F338"/>
  <c r="E338"/>
  <c r="F337"/>
  <c r="E337"/>
  <c r="F336"/>
  <c r="E336"/>
  <c r="F335"/>
  <c r="E335"/>
  <c r="AX334"/>
  <c r="AW334"/>
  <c r="AU334"/>
  <c r="AT334"/>
  <c r="AS334"/>
  <c r="AR334"/>
  <c r="AP334"/>
  <c r="AO334"/>
  <c r="AM334"/>
  <c r="AL334"/>
  <c r="AK334"/>
  <c r="AJ334"/>
  <c r="AH334"/>
  <c r="AG334"/>
  <c r="AF334"/>
  <c r="AE334"/>
  <c r="AC334"/>
  <c r="AB334"/>
  <c r="AA334"/>
  <c r="Z334"/>
  <c r="X334"/>
  <c r="W334"/>
  <c r="U334"/>
  <c r="T334"/>
  <c r="R334"/>
  <c r="Q334"/>
  <c r="O334"/>
  <c r="N334"/>
  <c r="L334"/>
  <c r="K334"/>
  <c r="I334"/>
  <c r="F334" s="1"/>
  <c r="H334"/>
  <c r="E334" s="1"/>
  <c r="F333"/>
  <c r="E333"/>
  <c r="F332"/>
  <c r="E332"/>
  <c r="F331"/>
  <c r="E331"/>
  <c r="F330"/>
  <c r="E330"/>
  <c r="F329"/>
  <c r="E329"/>
  <c r="F328"/>
  <c r="E328"/>
  <c r="AX327"/>
  <c r="AW327"/>
  <c r="AU327"/>
  <c r="AT327"/>
  <c r="AS327"/>
  <c r="AR327"/>
  <c r="AP327"/>
  <c r="AO327"/>
  <c r="AM327"/>
  <c r="AL327"/>
  <c r="AK327"/>
  <c r="AJ327"/>
  <c r="AH327"/>
  <c r="AG327"/>
  <c r="AF327"/>
  <c r="AE327"/>
  <c r="AC327"/>
  <c r="AB327"/>
  <c r="AA327"/>
  <c r="Z327"/>
  <c r="X327"/>
  <c r="W327"/>
  <c r="U327"/>
  <c r="T327"/>
  <c r="R327"/>
  <c r="Q327"/>
  <c r="O327"/>
  <c r="N327"/>
  <c r="L327"/>
  <c r="K327"/>
  <c r="I327"/>
  <c r="F327" s="1"/>
  <c r="H327"/>
  <c r="F326"/>
  <c r="E326"/>
  <c r="F325"/>
  <c r="E325"/>
  <c r="F324"/>
  <c r="E324"/>
  <c r="F323"/>
  <c r="E323"/>
  <c r="F322"/>
  <c r="E322"/>
  <c r="F321"/>
  <c r="E321"/>
  <c r="AX320"/>
  <c r="AW320"/>
  <c r="AU320"/>
  <c r="AT320"/>
  <c r="AS320"/>
  <c r="AR320"/>
  <c r="AP320"/>
  <c r="AO320"/>
  <c r="AM320"/>
  <c r="AL320"/>
  <c r="AK320"/>
  <c r="AJ320"/>
  <c r="AH320"/>
  <c r="AG320"/>
  <c r="AF320"/>
  <c r="AE320"/>
  <c r="AC320"/>
  <c r="AB320"/>
  <c r="AA320"/>
  <c r="Z320"/>
  <c r="X320"/>
  <c r="W320"/>
  <c r="U320"/>
  <c r="T320"/>
  <c r="E320" s="1"/>
  <c r="R320"/>
  <c r="Q320"/>
  <c r="O320"/>
  <c r="N320"/>
  <c r="L320"/>
  <c r="K320"/>
  <c r="I320"/>
  <c r="H320"/>
  <c r="F320"/>
  <c r="F319"/>
  <c r="E319"/>
  <c r="F318"/>
  <c r="E318"/>
  <c r="F317"/>
  <c r="E317"/>
  <c r="F316"/>
  <c r="E316"/>
  <c r="F315"/>
  <c r="E315"/>
  <c r="F314"/>
  <c r="E314"/>
  <c r="AX313"/>
  <c r="AW313"/>
  <c r="AU313"/>
  <c r="AT313"/>
  <c r="AS313"/>
  <c r="AR313"/>
  <c r="AP313"/>
  <c r="AO313"/>
  <c r="AM313"/>
  <c r="AL313"/>
  <c r="AK313"/>
  <c r="AJ313"/>
  <c r="AH313"/>
  <c r="AG313"/>
  <c r="AF313"/>
  <c r="AE313"/>
  <c r="AC313"/>
  <c r="AB313"/>
  <c r="AA313"/>
  <c r="Z313"/>
  <c r="X313"/>
  <c r="W313"/>
  <c r="U313"/>
  <c r="T313"/>
  <c r="R313"/>
  <c r="Q313"/>
  <c r="O313"/>
  <c r="N313"/>
  <c r="L313"/>
  <c r="K313"/>
  <c r="I313"/>
  <c r="F313" s="1"/>
  <c r="H313"/>
  <c r="E313" s="1"/>
  <c r="Z309"/>
  <c r="Z442" s="1"/>
  <c r="F152"/>
  <c r="E152"/>
  <c r="F151"/>
  <c r="E151"/>
  <c r="F150"/>
  <c r="E150"/>
  <c r="F149"/>
  <c r="E149"/>
  <c r="F148"/>
  <c r="E148"/>
  <c r="F147"/>
  <c r="E147"/>
  <c r="AX146"/>
  <c r="AW146"/>
  <c r="AU146"/>
  <c r="AT146"/>
  <c r="AS146"/>
  <c r="AR146"/>
  <c r="AP146"/>
  <c r="AO146"/>
  <c r="AM146"/>
  <c r="AL146"/>
  <c r="AK146"/>
  <c r="AJ146"/>
  <c r="AH146"/>
  <c r="AG146"/>
  <c r="AF146"/>
  <c r="AE146"/>
  <c r="AC146"/>
  <c r="AB146"/>
  <c r="AA146"/>
  <c r="Z146"/>
  <c r="X146"/>
  <c r="W146"/>
  <c r="U146"/>
  <c r="T146"/>
  <c r="R146"/>
  <c r="Q146"/>
  <c r="O146"/>
  <c r="N146"/>
  <c r="L146"/>
  <c r="K146"/>
  <c r="I146"/>
  <c r="H146"/>
  <c r="E146" s="1"/>
  <c r="F146"/>
  <c r="F180"/>
  <c r="E180"/>
  <c r="F179"/>
  <c r="E179"/>
  <c r="F178"/>
  <c r="E178"/>
  <c r="F177"/>
  <c r="E177"/>
  <c r="F176"/>
  <c r="E176"/>
  <c r="F175"/>
  <c r="E175"/>
  <c r="AX174"/>
  <c r="AW174"/>
  <c r="AU174"/>
  <c r="AT174"/>
  <c r="AS174"/>
  <c r="AR174"/>
  <c r="AP174"/>
  <c r="AO174"/>
  <c r="AM174"/>
  <c r="AL174"/>
  <c r="AK174"/>
  <c r="AJ174"/>
  <c r="AH174"/>
  <c r="AG174"/>
  <c r="AF174"/>
  <c r="AE174"/>
  <c r="AC174"/>
  <c r="AB174"/>
  <c r="AA174"/>
  <c r="Z174"/>
  <c r="X174"/>
  <c r="W174"/>
  <c r="U174"/>
  <c r="T174"/>
  <c r="R174"/>
  <c r="Q174"/>
  <c r="O174"/>
  <c r="N174"/>
  <c r="L174"/>
  <c r="K174"/>
  <c r="I174"/>
  <c r="H174"/>
  <c r="F173"/>
  <c r="E173"/>
  <c r="F172"/>
  <c r="E172"/>
  <c r="F171"/>
  <c r="E171"/>
  <c r="F170"/>
  <c r="E170"/>
  <c r="F169"/>
  <c r="E169"/>
  <c r="F168"/>
  <c r="E168"/>
  <c r="AX167"/>
  <c r="AW167"/>
  <c r="AU167"/>
  <c r="AT167"/>
  <c r="AS167"/>
  <c r="AR167"/>
  <c r="AP167"/>
  <c r="AO167"/>
  <c r="AM167"/>
  <c r="AL167"/>
  <c r="AK167"/>
  <c r="AJ167"/>
  <c r="AH167"/>
  <c r="AG167"/>
  <c r="AF167"/>
  <c r="AE167"/>
  <c r="AC167"/>
  <c r="AB167"/>
  <c r="AA167"/>
  <c r="Z167"/>
  <c r="E167" s="1"/>
  <c r="X167"/>
  <c r="W167"/>
  <c r="U167"/>
  <c r="T167"/>
  <c r="R167"/>
  <c r="Q167"/>
  <c r="O167"/>
  <c r="N167"/>
  <c r="L167"/>
  <c r="K167"/>
  <c r="I167"/>
  <c r="H167"/>
  <c r="F167"/>
  <c r="F166"/>
  <c r="E166"/>
  <c r="F165"/>
  <c r="E165"/>
  <c r="F164"/>
  <c r="E164"/>
  <c r="F163"/>
  <c r="E163"/>
  <c r="F162"/>
  <c r="E162"/>
  <c r="F161"/>
  <c r="E161"/>
  <c r="AX160"/>
  <c r="AW160"/>
  <c r="AU160"/>
  <c r="AT160"/>
  <c r="AS160"/>
  <c r="AR160"/>
  <c r="AP160"/>
  <c r="AO160"/>
  <c r="AM160"/>
  <c r="AL160"/>
  <c r="AK160"/>
  <c r="AJ160"/>
  <c r="AH160"/>
  <c r="AG160"/>
  <c r="AF160"/>
  <c r="AE160"/>
  <c r="AC160"/>
  <c r="AB160"/>
  <c r="AA160"/>
  <c r="Z160"/>
  <c r="X160"/>
  <c r="W160"/>
  <c r="U160"/>
  <c r="T160"/>
  <c r="O160"/>
  <c r="N160"/>
  <c r="L160"/>
  <c r="K160"/>
  <c r="I160"/>
  <c r="F160" s="1"/>
  <c r="H160"/>
  <c r="F159"/>
  <c r="E159"/>
  <c r="F158"/>
  <c r="E158"/>
  <c r="F157"/>
  <c r="E157"/>
  <c r="F156"/>
  <c r="E156"/>
  <c r="F155"/>
  <c r="E155"/>
  <c r="F154"/>
  <c r="E154"/>
  <c r="AX153"/>
  <c r="AW153"/>
  <c r="AU153"/>
  <c r="AT153"/>
  <c r="AS153"/>
  <c r="AR153"/>
  <c r="AP153"/>
  <c r="AO153"/>
  <c r="AM153"/>
  <c r="AL153"/>
  <c r="AK153"/>
  <c r="AJ153"/>
  <c r="AH153"/>
  <c r="AG153"/>
  <c r="AF153"/>
  <c r="AE153"/>
  <c r="AC153"/>
  <c r="AB153"/>
  <c r="AA153"/>
  <c r="Z153"/>
  <c r="X153"/>
  <c r="W153"/>
  <c r="U153"/>
  <c r="T153"/>
  <c r="L153"/>
  <c r="K153"/>
  <c r="I153"/>
  <c r="F153" s="1"/>
  <c r="H153"/>
  <c r="F312"/>
  <c r="E312"/>
  <c r="F311"/>
  <c r="E311"/>
  <c r="F310"/>
  <c r="E310"/>
  <c r="F309"/>
  <c r="E309"/>
  <c r="F308"/>
  <c r="E308"/>
  <c r="F307"/>
  <c r="E307"/>
  <c r="AX306"/>
  <c r="AW306"/>
  <c r="AU306"/>
  <c r="AT306"/>
  <c r="AS306"/>
  <c r="AR306"/>
  <c r="AP306"/>
  <c r="AO306"/>
  <c r="AM306"/>
  <c r="AL306"/>
  <c r="AK306"/>
  <c r="AJ306"/>
  <c r="AH306"/>
  <c r="AG306"/>
  <c r="AF306"/>
  <c r="AE306"/>
  <c r="AC306"/>
  <c r="AB306"/>
  <c r="AA306"/>
  <c r="Z306"/>
  <c r="X306"/>
  <c r="W306"/>
  <c r="U306"/>
  <c r="T306"/>
  <c r="R306"/>
  <c r="Q306"/>
  <c r="O306"/>
  <c r="N306"/>
  <c r="L306"/>
  <c r="K306"/>
  <c r="I306"/>
  <c r="H306"/>
  <c r="E306" s="1"/>
  <c r="F305"/>
  <c r="E305"/>
  <c r="F304"/>
  <c r="E304"/>
  <c r="F303"/>
  <c r="E303"/>
  <c r="F302"/>
  <c r="E302"/>
  <c r="F301"/>
  <c r="E301"/>
  <c r="F300"/>
  <c r="E300"/>
  <c r="AX299"/>
  <c r="AW299"/>
  <c r="AU299"/>
  <c r="AT299"/>
  <c r="AS299"/>
  <c r="AR299"/>
  <c r="AP299"/>
  <c r="AO299"/>
  <c r="AM299"/>
  <c r="AL299"/>
  <c r="AK299"/>
  <c r="AJ299"/>
  <c r="AH299"/>
  <c r="AG299"/>
  <c r="AF299"/>
  <c r="AE299"/>
  <c r="AC299"/>
  <c r="AB299"/>
  <c r="AA299"/>
  <c r="Z299"/>
  <c r="X299"/>
  <c r="W299"/>
  <c r="U299"/>
  <c r="T299"/>
  <c r="R299"/>
  <c r="Q299"/>
  <c r="O299"/>
  <c r="N299"/>
  <c r="L299"/>
  <c r="K299"/>
  <c r="I299"/>
  <c r="H299"/>
  <c r="F299"/>
  <c r="F298"/>
  <c r="E298"/>
  <c r="F297"/>
  <c r="E297"/>
  <c r="F296"/>
  <c r="E296"/>
  <c r="F295"/>
  <c r="E295"/>
  <c r="F294"/>
  <c r="E294"/>
  <c r="F293"/>
  <c r="E293"/>
  <c r="AX292"/>
  <c r="AW292"/>
  <c r="AU292"/>
  <c r="AT292"/>
  <c r="AS292"/>
  <c r="AR292"/>
  <c r="AP292"/>
  <c r="AO292"/>
  <c r="AM292"/>
  <c r="AL292"/>
  <c r="AK292"/>
  <c r="AJ292"/>
  <c r="AH292"/>
  <c r="AG292"/>
  <c r="AF292"/>
  <c r="AE292"/>
  <c r="AC292"/>
  <c r="AB292"/>
  <c r="AA292"/>
  <c r="Z292"/>
  <c r="X292"/>
  <c r="W292"/>
  <c r="U292"/>
  <c r="T292"/>
  <c r="R292"/>
  <c r="Q292"/>
  <c r="O292"/>
  <c r="N292"/>
  <c r="L292"/>
  <c r="K292"/>
  <c r="I292"/>
  <c r="H292"/>
  <c r="F292"/>
  <c r="E292"/>
  <c r="F291"/>
  <c r="E291"/>
  <c r="F290"/>
  <c r="E290"/>
  <c r="F289"/>
  <c r="E289"/>
  <c r="F288"/>
  <c r="E288"/>
  <c r="F287"/>
  <c r="E287"/>
  <c r="F286"/>
  <c r="E286"/>
  <c r="AX285"/>
  <c r="AW285"/>
  <c r="AU285"/>
  <c r="AT285"/>
  <c r="AS285"/>
  <c r="AR285"/>
  <c r="AP285"/>
  <c r="AO285"/>
  <c r="AM285"/>
  <c r="AL285"/>
  <c r="AK285"/>
  <c r="AJ285"/>
  <c r="AH285"/>
  <c r="AG285"/>
  <c r="AF285"/>
  <c r="AE285"/>
  <c r="AC285"/>
  <c r="AB285"/>
  <c r="AA285"/>
  <c r="Z285"/>
  <c r="X285"/>
  <c r="W285"/>
  <c r="U285"/>
  <c r="T285"/>
  <c r="R285"/>
  <c r="Q285"/>
  <c r="O285"/>
  <c r="N285"/>
  <c r="L285"/>
  <c r="K285"/>
  <c r="I285"/>
  <c r="F285" s="1"/>
  <c r="H285"/>
  <c r="E285" s="1"/>
  <c r="F284"/>
  <c r="E284"/>
  <c r="F283"/>
  <c r="E283"/>
  <c r="F282"/>
  <c r="E282"/>
  <c r="F281"/>
  <c r="E281"/>
  <c r="F280"/>
  <c r="E280"/>
  <c r="F279"/>
  <c r="E279"/>
  <c r="AX278"/>
  <c r="AW278"/>
  <c r="AU278"/>
  <c r="AT278"/>
  <c r="AS278"/>
  <c r="AR278"/>
  <c r="AP278"/>
  <c r="AO278"/>
  <c r="AM278"/>
  <c r="AL278"/>
  <c r="AK278"/>
  <c r="AJ278"/>
  <c r="AH278"/>
  <c r="AG278"/>
  <c r="AF278"/>
  <c r="AE278"/>
  <c r="AC278"/>
  <c r="AB278"/>
  <c r="AA278"/>
  <c r="Z278"/>
  <c r="X278"/>
  <c r="W278"/>
  <c r="U278"/>
  <c r="T278"/>
  <c r="R278"/>
  <c r="Q278"/>
  <c r="O278"/>
  <c r="N278"/>
  <c r="L278"/>
  <c r="K278"/>
  <c r="I278"/>
  <c r="F278" s="1"/>
  <c r="H278"/>
  <c r="E278" s="1"/>
  <c r="W442"/>
  <c r="W488" s="1"/>
  <c r="W485" s="1"/>
  <c r="Y485" s="1"/>
  <c r="R485" l="1"/>
  <c r="F485" s="1"/>
  <c r="F488"/>
  <c r="S485"/>
  <c r="AW485"/>
  <c r="E390"/>
  <c r="E362"/>
  <c r="E348"/>
  <c r="G348" s="1"/>
  <c r="E327"/>
  <c r="E299"/>
  <c r="G299" s="1"/>
  <c r="F174"/>
  <c r="E174"/>
  <c r="E160"/>
  <c r="E153"/>
  <c r="G153" s="1"/>
  <c r="E182"/>
  <c r="H181"/>
  <c r="J306"/>
  <c r="T442"/>
  <c r="T488" s="1"/>
  <c r="T485" s="1"/>
  <c r="V485" s="1"/>
  <c r="M292"/>
  <c r="F306"/>
  <c r="G306" s="1"/>
  <c r="G383"/>
  <c r="J383"/>
  <c r="M383"/>
  <c r="P383"/>
  <c r="S383"/>
  <c r="V383"/>
  <c r="Y383"/>
  <c r="AD383"/>
  <c r="AI383"/>
  <c r="AN383"/>
  <c r="AQ383"/>
  <c r="AV383"/>
  <c r="AY383"/>
  <c r="G390"/>
  <c r="J390"/>
  <c r="M390"/>
  <c r="P390"/>
  <c r="S390"/>
  <c r="V390"/>
  <c r="Y390"/>
  <c r="AD390"/>
  <c r="AI390"/>
  <c r="AN390"/>
  <c r="AQ390"/>
  <c r="AV390"/>
  <c r="AY390"/>
  <c r="G397"/>
  <c r="J397"/>
  <c r="M397"/>
  <c r="P397"/>
  <c r="S397"/>
  <c r="V397"/>
  <c r="Y397"/>
  <c r="AD397"/>
  <c r="AI397"/>
  <c r="AN397"/>
  <c r="AQ397"/>
  <c r="AV397"/>
  <c r="AY397"/>
  <c r="G369"/>
  <c r="J369"/>
  <c r="M369"/>
  <c r="P369"/>
  <c r="S369"/>
  <c r="V369"/>
  <c r="Y369"/>
  <c r="AD369"/>
  <c r="AI369"/>
  <c r="AN369"/>
  <c r="AQ369"/>
  <c r="AV369"/>
  <c r="AY369"/>
  <c r="G376"/>
  <c r="J376"/>
  <c r="M376"/>
  <c r="P376"/>
  <c r="S376"/>
  <c r="V376"/>
  <c r="Y376"/>
  <c r="AD376"/>
  <c r="AI376"/>
  <c r="AN376"/>
  <c r="AQ376"/>
  <c r="AV376"/>
  <c r="AY376"/>
  <c r="G355"/>
  <c r="J355"/>
  <c r="M355"/>
  <c r="P355"/>
  <c r="S355"/>
  <c r="V355"/>
  <c r="Y355"/>
  <c r="AD355"/>
  <c r="AI355"/>
  <c r="AN355"/>
  <c r="AQ355"/>
  <c r="AV355"/>
  <c r="AY355"/>
  <c r="G362"/>
  <c r="J362"/>
  <c r="M362"/>
  <c r="P362"/>
  <c r="S362"/>
  <c r="V362"/>
  <c r="Y362"/>
  <c r="AD362"/>
  <c r="AI362"/>
  <c r="AN362"/>
  <c r="AQ362"/>
  <c r="AV362"/>
  <c r="AY362"/>
  <c r="G341"/>
  <c r="J341"/>
  <c r="M341"/>
  <c r="P341"/>
  <c r="S341"/>
  <c r="V341"/>
  <c r="Y341"/>
  <c r="AD341"/>
  <c r="AI341"/>
  <c r="AN341"/>
  <c r="AQ341"/>
  <c r="AV341"/>
  <c r="AY341"/>
  <c r="J348"/>
  <c r="M348"/>
  <c r="P348"/>
  <c r="S348"/>
  <c r="V348"/>
  <c r="Y348"/>
  <c r="AD348"/>
  <c r="AI348"/>
  <c r="AN348"/>
  <c r="AQ348"/>
  <c r="AV348"/>
  <c r="AY348"/>
  <c r="J313"/>
  <c r="M313"/>
  <c r="AI313"/>
  <c r="AN313"/>
  <c r="AQ313"/>
  <c r="AV313"/>
  <c r="AY313"/>
  <c r="G320"/>
  <c r="J320"/>
  <c r="M320"/>
  <c r="P320"/>
  <c r="S320"/>
  <c r="V320"/>
  <c r="Y320"/>
  <c r="AD320"/>
  <c r="AI320"/>
  <c r="AN320"/>
  <c r="AQ320"/>
  <c r="AV320"/>
  <c r="AY320"/>
  <c r="G327"/>
  <c r="J327"/>
  <c r="M327"/>
  <c r="P327"/>
  <c r="S327"/>
  <c r="V327"/>
  <c r="Y327"/>
  <c r="AD327"/>
  <c r="AI327"/>
  <c r="AN327"/>
  <c r="AQ327"/>
  <c r="AV327"/>
  <c r="AY327"/>
  <c r="G334"/>
  <c r="J334"/>
  <c r="M334"/>
  <c r="P334"/>
  <c r="S334"/>
  <c r="V334"/>
  <c r="Y334"/>
  <c r="AD334"/>
  <c r="AI334"/>
  <c r="AN334"/>
  <c r="AQ334"/>
  <c r="AV334"/>
  <c r="AY334"/>
  <c r="G313"/>
  <c r="P313"/>
  <c r="S313"/>
  <c r="V313"/>
  <c r="Y313"/>
  <c r="AD313"/>
  <c r="J146"/>
  <c r="M146"/>
  <c r="P146"/>
  <c r="V146"/>
  <c r="Y146"/>
  <c r="AD146"/>
  <c r="AN146"/>
  <c r="AQ146"/>
  <c r="AV146"/>
  <c r="AY146"/>
  <c r="S146"/>
  <c r="G146"/>
  <c r="AI146"/>
  <c r="J153"/>
  <c r="M153"/>
  <c r="P153"/>
  <c r="S153"/>
  <c r="V153"/>
  <c r="Y153"/>
  <c r="AD153"/>
  <c r="G160"/>
  <c r="J160"/>
  <c r="M160"/>
  <c r="P160"/>
  <c r="S160"/>
  <c r="V160"/>
  <c r="Y160"/>
  <c r="AD160"/>
  <c r="AI160"/>
  <c r="AN160"/>
  <c r="AQ160"/>
  <c r="AV160"/>
  <c r="AY160"/>
  <c r="G167"/>
  <c r="J167"/>
  <c r="M167"/>
  <c r="P167"/>
  <c r="S167"/>
  <c r="V167"/>
  <c r="Y167"/>
  <c r="AD167"/>
  <c r="AI167"/>
  <c r="AN167"/>
  <c r="AQ167"/>
  <c r="AV167"/>
  <c r="AY167"/>
  <c r="J174"/>
  <c r="M174"/>
  <c r="P174"/>
  <c r="S174"/>
  <c r="V174"/>
  <c r="Y174"/>
  <c r="AD174"/>
  <c r="AI174"/>
  <c r="AN174"/>
  <c r="AQ174"/>
  <c r="AV174"/>
  <c r="AY174"/>
  <c r="AI153"/>
  <c r="AN153"/>
  <c r="AQ153"/>
  <c r="AV153"/>
  <c r="AY153"/>
  <c r="G278"/>
  <c r="J278"/>
  <c r="M278"/>
  <c r="P278"/>
  <c r="S278"/>
  <c r="V278"/>
  <c r="Y278"/>
  <c r="AD278"/>
  <c r="AI278"/>
  <c r="AN278"/>
  <c r="AQ278"/>
  <c r="AV278"/>
  <c r="AY278"/>
  <c r="G285"/>
  <c r="J285"/>
  <c r="M285"/>
  <c r="P285"/>
  <c r="S285"/>
  <c r="V285"/>
  <c r="Y285"/>
  <c r="AD285"/>
  <c r="AI285"/>
  <c r="AN285"/>
  <c r="AQ285"/>
  <c r="AV285"/>
  <c r="AY285"/>
  <c r="G292"/>
  <c r="J292"/>
  <c r="P292"/>
  <c r="S292"/>
  <c r="V292"/>
  <c r="Y292"/>
  <c r="AD292"/>
  <c r="AI292"/>
  <c r="AN292"/>
  <c r="AQ292"/>
  <c r="AV292"/>
  <c r="AY292"/>
  <c r="J299"/>
  <c r="M299"/>
  <c r="P299"/>
  <c r="S299"/>
  <c r="V299"/>
  <c r="Y299"/>
  <c r="AD299"/>
  <c r="AI299"/>
  <c r="AN299"/>
  <c r="AQ299"/>
  <c r="AV299"/>
  <c r="AY299"/>
  <c r="M306"/>
  <c r="P306"/>
  <c r="S306"/>
  <c r="V306"/>
  <c r="Y306"/>
  <c r="AD306"/>
  <c r="AI306"/>
  <c r="AN306"/>
  <c r="AQ306"/>
  <c r="AV306"/>
  <c r="AY306"/>
  <c r="E488" l="1"/>
  <c r="AY485"/>
  <c r="E485"/>
  <c r="G485" s="1"/>
  <c r="G174"/>
  <c r="F277"/>
  <c r="E277"/>
  <c r="F276"/>
  <c r="E276"/>
  <c r="F275"/>
  <c r="E275"/>
  <c r="F274"/>
  <c r="E274"/>
  <c r="F273"/>
  <c r="E273"/>
  <c r="F272"/>
  <c r="E272"/>
  <c r="AX271"/>
  <c r="AW271"/>
  <c r="AU271"/>
  <c r="AT271"/>
  <c r="AS271"/>
  <c r="AR271"/>
  <c r="AP271"/>
  <c r="AO271"/>
  <c r="AM271"/>
  <c r="AL271"/>
  <c r="AK271"/>
  <c r="AJ271"/>
  <c r="AH271"/>
  <c r="AG271"/>
  <c r="AF271"/>
  <c r="AE271"/>
  <c r="AC271"/>
  <c r="AB271"/>
  <c r="AA271"/>
  <c r="Z271"/>
  <c r="X271"/>
  <c r="W271"/>
  <c r="U271"/>
  <c r="T271"/>
  <c r="R271"/>
  <c r="Q271"/>
  <c r="O271"/>
  <c r="N271"/>
  <c r="L271"/>
  <c r="K271"/>
  <c r="I271"/>
  <c r="F271" s="1"/>
  <c r="H271"/>
  <c r="E271"/>
  <c r="F270"/>
  <c r="E270"/>
  <c r="F269"/>
  <c r="E269"/>
  <c r="F268"/>
  <c r="E268"/>
  <c r="F267"/>
  <c r="E267"/>
  <c r="F266"/>
  <c r="E266"/>
  <c r="F265"/>
  <c r="E265"/>
  <c r="AX264"/>
  <c r="AW264"/>
  <c r="AU264"/>
  <c r="AT264"/>
  <c r="AS264"/>
  <c r="AR264"/>
  <c r="AP264"/>
  <c r="AO264"/>
  <c r="AM264"/>
  <c r="AL264"/>
  <c r="AK264"/>
  <c r="AJ264"/>
  <c r="AH264"/>
  <c r="AG264"/>
  <c r="AF264"/>
  <c r="AE264"/>
  <c r="AC264"/>
  <c r="AB264"/>
  <c r="AA264"/>
  <c r="Z264"/>
  <c r="X264"/>
  <c r="W264"/>
  <c r="U264"/>
  <c r="T264"/>
  <c r="R264"/>
  <c r="Q264"/>
  <c r="O264"/>
  <c r="N264"/>
  <c r="L264"/>
  <c r="K264"/>
  <c r="I264"/>
  <c r="H264"/>
  <c r="E264" s="1"/>
  <c r="F264"/>
  <c r="F263"/>
  <c r="E263"/>
  <c r="F262"/>
  <c r="E262"/>
  <c r="F261"/>
  <c r="E261"/>
  <c r="F260"/>
  <c r="E260"/>
  <c r="F259"/>
  <c r="E259"/>
  <c r="F258"/>
  <c r="E258"/>
  <c r="AX257"/>
  <c r="AW257"/>
  <c r="AU257"/>
  <c r="AT257"/>
  <c r="AS257"/>
  <c r="AR257"/>
  <c r="AP257"/>
  <c r="AO257"/>
  <c r="AM257"/>
  <c r="AL257"/>
  <c r="AK257"/>
  <c r="AJ257"/>
  <c r="AH257"/>
  <c r="AG257"/>
  <c r="AF257"/>
  <c r="AE257"/>
  <c r="AC257"/>
  <c r="AB257"/>
  <c r="AA257"/>
  <c r="Z257"/>
  <c r="X257"/>
  <c r="W257"/>
  <c r="U257"/>
  <c r="T257"/>
  <c r="R257"/>
  <c r="Q257"/>
  <c r="O257"/>
  <c r="N257"/>
  <c r="L257"/>
  <c r="K257"/>
  <c r="I257"/>
  <c r="F257" s="1"/>
  <c r="H257"/>
  <c r="E257" s="1"/>
  <c r="F256"/>
  <c r="E256"/>
  <c r="F255"/>
  <c r="E255"/>
  <c r="F254"/>
  <c r="E254"/>
  <c r="F253"/>
  <c r="F252"/>
  <c r="E252"/>
  <c r="F251"/>
  <c r="E251"/>
  <c r="AX250"/>
  <c r="AW250"/>
  <c r="AU250"/>
  <c r="AT250"/>
  <c r="AS250"/>
  <c r="AR250"/>
  <c r="AP250"/>
  <c r="AO250"/>
  <c r="AM250"/>
  <c r="AL250"/>
  <c r="AK250"/>
  <c r="AJ250"/>
  <c r="AH250"/>
  <c r="AG250"/>
  <c r="AF250"/>
  <c r="AE250"/>
  <c r="AC250"/>
  <c r="AB250"/>
  <c r="AA250"/>
  <c r="Z250"/>
  <c r="X250"/>
  <c r="W250"/>
  <c r="U250"/>
  <c r="T250"/>
  <c r="R250"/>
  <c r="Q250"/>
  <c r="O250"/>
  <c r="N250"/>
  <c r="L250"/>
  <c r="K250"/>
  <c r="I250"/>
  <c r="H250"/>
  <c r="F250"/>
  <c r="E250"/>
  <c r="AO104"/>
  <c r="AO103"/>
  <c r="H20"/>
  <c r="I20"/>
  <c r="J20"/>
  <c r="K20"/>
  <c r="L20"/>
  <c r="M20"/>
  <c r="N20"/>
  <c r="O20"/>
  <c r="P20"/>
  <c r="Q20"/>
  <c r="R20"/>
  <c r="S20"/>
  <c r="T20"/>
  <c r="U20"/>
  <c r="V20"/>
  <c r="W20"/>
  <c r="X20"/>
  <c r="X18" s="1"/>
  <c r="Y20"/>
  <c r="Z20"/>
  <c r="AA20"/>
  <c r="AB20"/>
  <c r="AC20"/>
  <c r="AD20"/>
  <c r="AE20"/>
  <c r="AF20"/>
  <c r="AG20"/>
  <c r="AH20"/>
  <c r="AI20"/>
  <c r="AJ20"/>
  <c r="AK20"/>
  <c r="AL20"/>
  <c r="AM20"/>
  <c r="AN20"/>
  <c r="AO20"/>
  <c r="AP20"/>
  <c r="AQ20"/>
  <c r="AR20"/>
  <c r="AS20"/>
  <c r="AT20"/>
  <c r="AU20"/>
  <c r="AV20"/>
  <c r="AW20"/>
  <c r="AX20"/>
  <c r="AY20"/>
  <c r="H21"/>
  <c r="I21"/>
  <c r="J21"/>
  <c r="K21"/>
  <c r="L21"/>
  <c r="M21"/>
  <c r="N21"/>
  <c r="O21"/>
  <c r="P21"/>
  <c r="Q21"/>
  <c r="Q18" s="1"/>
  <c r="R21"/>
  <c r="S21"/>
  <c r="T21"/>
  <c r="U21"/>
  <c r="V21"/>
  <c r="W21"/>
  <c r="X21"/>
  <c r="Y21"/>
  <c r="Z21"/>
  <c r="AA21"/>
  <c r="AB21"/>
  <c r="AC21"/>
  <c r="AD21"/>
  <c r="AE21"/>
  <c r="AF21"/>
  <c r="AG21"/>
  <c r="AH21"/>
  <c r="AI21"/>
  <c r="AJ21"/>
  <c r="AJ18" s="1"/>
  <c r="AK21"/>
  <c r="AL21"/>
  <c r="AM21"/>
  <c r="AN21"/>
  <c r="AO21"/>
  <c r="AP21"/>
  <c r="AQ21"/>
  <c r="AR21"/>
  <c r="AR18" s="1"/>
  <c r="AS21"/>
  <c r="AT21"/>
  <c r="AU21"/>
  <c r="AV21"/>
  <c r="AW21"/>
  <c r="AW18" s="1"/>
  <c r="AX21"/>
  <c r="AY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H23"/>
  <c r="I23"/>
  <c r="J23"/>
  <c r="L23"/>
  <c r="M23"/>
  <c r="N23"/>
  <c r="O23"/>
  <c r="P23"/>
  <c r="Q23"/>
  <c r="R23"/>
  <c r="S23"/>
  <c r="T23"/>
  <c r="U23"/>
  <c r="F23" s="1"/>
  <c r="V23"/>
  <c r="W23"/>
  <c r="X23"/>
  <c r="Y23"/>
  <c r="Z23"/>
  <c r="AA23"/>
  <c r="AB23"/>
  <c r="AC23"/>
  <c r="AD23"/>
  <c r="AE23"/>
  <c r="AF23"/>
  <c r="AG23"/>
  <c r="AH23"/>
  <c r="AI23"/>
  <c r="AJ23"/>
  <c r="AK23"/>
  <c r="AL23"/>
  <c r="AM23"/>
  <c r="AN23"/>
  <c r="AO23"/>
  <c r="AP23"/>
  <c r="AQ23"/>
  <c r="AR23"/>
  <c r="AS23"/>
  <c r="AT23"/>
  <c r="AU23"/>
  <c r="AV23"/>
  <c r="AW23"/>
  <c r="AX23"/>
  <c r="AY23"/>
  <c r="H24"/>
  <c r="I24"/>
  <c r="F24" s="1"/>
  <c r="J24"/>
  <c r="K24"/>
  <c r="L24"/>
  <c r="M24"/>
  <c r="N24"/>
  <c r="O24"/>
  <c r="P24"/>
  <c r="Q24"/>
  <c r="R24"/>
  <c r="S24"/>
  <c r="T24"/>
  <c r="U24"/>
  <c r="V24"/>
  <c r="W24"/>
  <c r="X24"/>
  <c r="Y24"/>
  <c r="Z24"/>
  <c r="AA24"/>
  <c r="AB24"/>
  <c r="AC24"/>
  <c r="AD24"/>
  <c r="AE24"/>
  <c r="AF24"/>
  <c r="AG24"/>
  <c r="AH24"/>
  <c r="AI24"/>
  <c r="AJ24"/>
  <c r="AK24"/>
  <c r="AL24"/>
  <c r="AM24"/>
  <c r="AN24"/>
  <c r="AO24"/>
  <c r="AO18" s="1"/>
  <c r="AP24"/>
  <c r="AQ24"/>
  <c r="AR24"/>
  <c r="AS24"/>
  <c r="AS18" s="1"/>
  <c r="AT24"/>
  <c r="AU24"/>
  <c r="AV24"/>
  <c r="AW24"/>
  <c r="AX24"/>
  <c r="AY24"/>
  <c r="I19"/>
  <c r="J19"/>
  <c r="K19"/>
  <c r="L19"/>
  <c r="M19"/>
  <c r="N19"/>
  <c r="E19" s="1"/>
  <c r="O19"/>
  <c r="P19"/>
  <c r="Q19"/>
  <c r="R19"/>
  <c r="F19" s="1"/>
  <c r="S19"/>
  <c r="T19"/>
  <c r="U19"/>
  <c r="V19"/>
  <c r="W19"/>
  <c r="X19"/>
  <c r="Y19"/>
  <c r="Z19"/>
  <c r="Z18" s="1"/>
  <c r="AA19"/>
  <c r="AB19"/>
  <c r="AC19"/>
  <c r="AD19"/>
  <c r="AE19"/>
  <c r="AF19"/>
  <c r="AG19"/>
  <c r="AH19"/>
  <c r="AH18" s="1"/>
  <c r="AI19"/>
  <c r="AJ19"/>
  <c r="AK19"/>
  <c r="AL19"/>
  <c r="AM19"/>
  <c r="AN19"/>
  <c r="AO19"/>
  <c r="AP19"/>
  <c r="AP18" s="1"/>
  <c r="AQ19"/>
  <c r="AR19"/>
  <c r="AS19"/>
  <c r="AT19"/>
  <c r="AT18" s="1"/>
  <c r="AU19"/>
  <c r="AV19"/>
  <c r="AW19"/>
  <c r="AX19"/>
  <c r="AX18" s="1"/>
  <c r="AY19"/>
  <c r="H19"/>
  <c r="E24"/>
  <c r="F22"/>
  <c r="E22"/>
  <c r="AU18"/>
  <c r="AM18"/>
  <c r="AL18"/>
  <c r="AK18"/>
  <c r="AG18"/>
  <c r="AF18"/>
  <c r="AE18"/>
  <c r="AC18"/>
  <c r="AB18"/>
  <c r="AA18"/>
  <c r="W18"/>
  <c r="U18"/>
  <c r="R18"/>
  <c r="O18"/>
  <c r="N18"/>
  <c r="L18"/>
  <c r="I18"/>
  <c r="H18"/>
  <c r="AR215"/>
  <c r="AR222"/>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H227"/>
  <c r="H229"/>
  <c r="F445"/>
  <c r="E445"/>
  <c r="F444"/>
  <c r="E444"/>
  <c r="F443"/>
  <c r="E443"/>
  <c r="F442"/>
  <c r="E442"/>
  <c r="F441"/>
  <c r="E441"/>
  <c r="F440"/>
  <c r="E440"/>
  <c r="AX439"/>
  <c r="AW439"/>
  <c r="AU439"/>
  <c r="AT439"/>
  <c r="AS439"/>
  <c r="AR439"/>
  <c r="AP439"/>
  <c r="AO439"/>
  <c r="AM439"/>
  <c r="AL439"/>
  <c r="AK439"/>
  <c r="AJ439"/>
  <c r="AH439"/>
  <c r="AG439"/>
  <c r="AF439"/>
  <c r="AE439"/>
  <c r="AC439"/>
  <c r="AB439"/>
  <c r="AA439"/>
  <c r="Z439"/>
  <c r="X439"/>
  <c r="W439"/>
  <c r="U439"/>
  <c r="F439" s="1"/>
  <c r="T439"/>
  <c r="R439"/>
  <c r="Q439"/>
  <c r="O439"/>
  <c r="N439"/>
  <c r="L439"/>
  <c r="K439"/>
  <c r="I439"/>
  <c r="H439"/>
  <c r="F249"/>
  <c r="E249"/>
  <c r="F248"/>
  <c r="E248"/>
  <c r="F247"/>
  <c r="E247"/>
  <c r="F246"/>
  <c r="F245"/>
  <c r="E245"/>
  <c r="F244"/>
  <c r="E244"/>
  <c r="AX243"/>
  <c r="AW243"/>
  <c r="AU243"/>
  <c r="AT243"/>
  <c r="AS243"/>
  <c r="AR243"/>
  <c r="E243" s="1"/>
  <c r="AP243"/>
  <c r="AO243"/>
  <c r="AM243"/>
  <c r="AL243"/>
  <c r="AK243"/>
  <c r="AJ243"/>
  <c r="AH243"/>
  <c r="AG243"/>
  <c r="AF243"/>
  <c r="AE243"/>
  <c r="AC243"/>
  <c r="AB243"/>
  <c r="AA243"/>
  <c r="Z243"/>
  <c r="X243"/>
  <c r="W243"/>
  <c r="U243"/>
  <c r="T243"/>
  <c r="R243"/>
  <c r="Q243"/>
  <c r="O243"/>
  <c r="N243"/>
  <c r="L243"/>
  <c r="K243"/>
  <c r="I243"/>
  <c r="F243" s="1"/>
  <c r="H243"/>
  <c r="F232"/>
  <c r="E232"/>
  <c r="F231"/>
  <c r="E231"/>
  <c r="F230"/>
  <c r="E230"/>
  <c r="F229"/>
  <c r="F228"/>
  <c r="E228"/>
  <c r="F227"/>
  <c r="E227"/>
  <c r="AX226"/>
  <c r="AW226"/>
  <c r="AU226"/>
  <c r="AT226"/>
  <c r="AS226"/>
  <c r="AR226"/>
  <c r="AP226"/>
  <c r="AO226"/>
  <c r="AM226"/>
  <c r="AL226"/>
  <c r="AK226"/>
  <c r="AJ226"/>
  <c r="AH226"/>
  <c r="AG226"/>
  <c r="AF226"/>
  <c r="AE226"/>
  <c r="AC226"/>
  <c r="AB226"/>
  <c r="AA226"/>
  <c r="Z226"/>
  <c r="X226"/>
  <c r="W226"/>
  <c r="U226"/>
  <c r="T226"/>
  <c r="R226"/>
  <c r="Q226"/>
  <c r="O226"/>
  <c r="N226"/>
  <c r="L226"/>
  <c r="K226"/>
  <c r="I226"/>
  <c r="F226" s="1"/>
  <c r="F225"/>
  <c r="E225"/>
  <c r="F224"/>
  <c r="E224"/>
  <c r="F223"/>
  <c r="E223"/>
  <c r="F222"/>
  <c r="E222"/>
  <c r="F221"/>
  <c r="E221"/>
  <c r="F220"/>
  <c r="E220"/>
  <c r="AX219"/>
  <c r="AW219"/>
  <c r="AU219"/>
  <c r="AT219"/>
  <c r="AS219"/>
  <c r="AR219"/>
  <c r="AP219"/>
  <c r="AO219"/>
  <c r="AM219"/>
  <c r="AL219"/>
  <c r="AK219"/>
  <c r="AJ219"/>
  <c r="AH219"/>
  <c r="AG219"/>
  <c r="AF219"/>
  <c r="AE219"/>
  <c r="AC219"/>
  <c r="AB219"/>
  <c r="AA219"/>
  <c r="Z219"/>
  <c r="X219"/>
  <c r="W219"/>
  <c r="U219"/>
  <c r="T219"/>
  <c r="R219"/>
  <c r="Q219"/>
  <c r="O219"/>
  <c r="N219"/>
  <c r="L219"/>
  <c r="K219"/>
  <c r="I219"/>
  <c r="F219" s="1"/>
  <c r="H219"/>
  <c r="E219"/>
  <c r="H132"/>
  <c r="I132"/>
  <c r="J132"/>
  <c r="K132"/>
  <c r="L132"/>
  <c r="M132"/>
  <c r="N132"/>
  <c r="O132"/>
  <c r="P132"/>
  <c r="Q132"/>
  <c r="R132"/>
  <c r="S132"/>
  <c r="T132"/>
  <c r="U132"/>
  <c r="V132"/>
  <c r="W132"/>
  <c r="X132"/>
  <c r="X508" s="1"/>
  <c r="Y132"/>
  <c r="Z132"/>
  <c r="AA132"/>
  <c r="AB132"/>
  <c r="AC132"/>
  <c r="AD132"/>
  <c r="AE132"/>
  <c r="AF132"/>
  <c r="AG132"/>
  <c r="AH132"/>
  <c r="AI132"/>
  <c r="AJ132"/>
  <c r="AK132"/>
  <c r="AL132"/>
  <c r="AM132"/>
  <c r="AN132"/>
  <c r="AO132"/>
  <c r="AP132"/>
  <c r="AQ132"/>
  <c r="AR132"/>
  <c r="AS132"/>
  <c r="AT132"/>
  <c r="AU132"/>
  <c r="AV132"/>
  <c r="AW132"/>
  <c r="AX132"/>
  <c r="AY132"/>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H131"/>
  <c r="F218"/>
  <c r="E218"/>
  <c r="F217"/>
  <c r="E217"/>
  <c r="F216"/>
  <c r="E216"/>
  <c r="F215"/>
  <c r="E215"/>
  <c r="F214"/>
  <c r="E214"/>
  <c r="F213"/>
  <c r="E213"/>
  <c r="AX212"/>
  <c r="AW212"/>
  <c r="AU212"/>
  <c r="AT212"/>
  <c r="AS212"/>
  <c r="AR212"/>
  <c r="AP212"/>
  <c r="AO212"/>
  <c r="AM212"/>
  <c r="AL212"/>
  <c r="AK212"/>
  <c r="AJ212"/>
  <c r="AH212"/>
  <c r="AG212"/>
  <c r="AF212"/>
  <c r="AE212"/>
  <c r="AC212"/>
  <c r="AB212"/>
  <c r="AA212"/>
  <c r="Z212"/>
  <c r="X212"/>
  <c r="W212"/>
  <c r="U212"/>
  <c r="T212"/>
  <c r="R212"/>
  <c r="Q212"/>
  <c r="O212"/>
  <c r="N212"/>
  <c r="L212"/>
  <c r="K212"/>
  <c r="I212"/>
  <c r="H212"/>
  <c r="F212"/>
  <c r="E212"/>
  <c r="F211"/>
  <c r="E211"/>
  <c r="F210"/>
  <c r="E210"/>
  <c r="F209"/>
  <c r="E209"/>
  <c r="F208"/>
  <c r="E208"/>
  <c r="F207"/>
  <c r="E207"/>
  <c r="F206"/>
  <c r="E206"/>
  <c r="AX205"/>
  <c r="AW205"/>
  <c r="AU205"/>
  <c r="AT205"/>
  <c r="AS205"/>
  <c r="AR205"/>
  <c r="AP205"/>
  <c r="AO205"/>
  <c r="AM205"/>
  <c r="AL205"/>
  <c r="AK205"/>
  <c r="AJ205"/>
  <c r="AH205"/>
  <c r="AG205"/>
  <c r="AF205"/>
  <c r="AE205"/>
  <c r="AC205"/>
  <c r="AB205"/>
  <c r="AA205"/>
  <c r="Z205"/>
  <c r="X205"/>
  <c r="W205"/>
  <c r="U205"/>
  <c r="T205"/>
  <c r="R205"/>
  <c r="Q205"/>
  <c r="O205"/>
  <c r="N205"/>
  <c r="L205"/>
  <c r="K205"/>
  <c r="I205"/>
  <c r="F205" s="1"/>
  <c r="H205"/>
  <c r="E205" s="1"/>
  <c r="F204"/>
  <c r="E204"/>
  <c r="F203"/>
  <c r="E203"/>
  <c r="F202"/>
  <c r="E202"/>
  <c r="F201"/>
  <c r="E201"/>
  <c r="F200"/>
  <c r="E200"/>
  <c r="F199"/>
  <c r="E199"/>
  <c r="AX198"/>
  <c r="AW198"/>
  <c r="AU198"/>
  <c r="AT198"/>
  <c r="AS198"/>
  <c r="AR198"/>
  <c r="AP198"/>
  <c r="AO198"/>
  <c r="AM198"/>
  <c r="AL198"/>
  <c r="AK198"/>
  <c r="AJ198"/>
  <c r="AH198"/>
  <c r="AG198"/>
  <c r="AF198"/>
  <c r="AE198"/>
  <c r="AC198"/>
  <c r="AB198"/>
  <c r="AA198"/>
  <c r="Z198"/>
  <c r="X198"/>
  <c r="W198"/>
  <c r="U198"/>
  <c r="T198"/>
  <c r="R198"/>
  <c r="Q198"/>
  <c r="O198"/>
  <c r="N198"/>
  <c r="L198"/>
  <c r="K198"/>
  <c r="I198"/>
  <c r="H198"/>
  <c r="F198"/>
  <c r="E198"/>
  <c r="F187"/>
  <c r="E187"/>
  <c r="F186"/>
  <c r="E186"/>
  <c r="F185"/>
  <c r="E185"/>
  <c r="F184"/>
  <c r="E184"/>
  <c r="F183"/>
  <c r="E183"/>
  <c r="F182"/>
  <c r="AX181"/>
  <c r="AW181"/>
  <c r="AU181"/>
  <c r="AT181"/>
  <c r="AS181"/>
  <c r="AR181"/>
  <c r="AP181"/>
  <c r="AO181"/>
  <c r="AM181"/>
  <c r="AL181"/>
  <c r="AK181"/>
  <c r="AJ181"/>
  <c r="AH181"/>
  <c r="AG181"/>
  <c r="AF181"/>
  <c r="AE181"/>
  <c r="AC181"/>
  <c r="AB181"/>
  <c r="AA181"/>
  <c r="Z181"/>
  <c r="X181"/>
  <c r="W181"/>
  <c r="U181"/>
  <c r="T181"/>
  <c r="R181"/>
  <c r="Q181"/>
  <c r="O181"/>
  <c r="N181"/>
  <c r="L181"/>
  <c r="K181"/>
  <c r="I181"/>
  <c r="E117"/>
  <c r="F117"/>
  <c r="E118"/>
  <c r="F118"/>
  <c r="E119"/>
  <c r="F119"/>
  <c r="E120"/>
  <c r="F120"/>
  <c r="E121"/>
  <c r="F121"/>
  <c r="E122"/>
  <c r="F122"/>
  <c r="E124"/>
  <c r="F124"/>
  <c r="E125"/>
  <c r="F125"/>
  <c r="E126"/>
  <c r="F126"/>
  <c r="E127"/>
  <c r="F127"/>
  <c r="E128"/>
  <c r="F128"/>
  <c r="E129"/>
  <c r="F129"/>
  <c r="E131"/>
  <c r="F131"/>
  <c r="F132"/>
  <c r="E133"/>
  <c r="F133"/>
  <c r="E134"/>
  <c r="F134"/>
  <c r="E135"/>
  <c r="F135"/>
  <c r="E136"/>
  <c r="F136"/>
  <c r="E140"/>
  <c r="F140"/>
  <c r="E141"/>
  <c r="F141"/>
  <c r="E142"/>
  <c r="F142"/>
  <c r="E143"/>
  <c r="F143"/>
  <c r="E144"/>
  <c r="F144"/>
  <c r="E145"/>
  <c r="F145"/>
  <c r="E102"/>
  <c r="F102"/>
  <c r="E103"/>
  <c r="F103"/>
  <c r="E104"/>
  <c r="F104"/>
  <c r="E105"/>
  <c r="F105"/>
  <c r="F106"/>
  <c r="E107"/>
  <c r="F107"/>
  <c r="E43"/>
  <c r="F43"/>
  <c r="E44"/>
  <c r="F44"/>
  <c r="E45"/>
  <c r="F45"/>
  <c r="E46"/>
  <c r="F46"/>
  <c r="E47"/>
  <c r="F47"/>
  <c r="E48"/>
  <c r="F48"/>
  <c r="E50"/>
  <c r="F50"/>
  <c r="E51"/>
  <c r="F51"/>
  <c r="E52"/>
  <c r="F52"/>
  <c r="E53"/>
  <c r="F53"/>
  <c r="E54"/>
  <c r="F54"/>
  <c r="E55"/>
  <c r="F55"/>
  <c r="E64"/>
  <c r="F64"/>
  <c r="E65"/>
  <c r="F65"/>
  <c r="E66"/>
  <c r="F66"/>
  <c r="E67"/>
  <c r="F67"/>
  <c r="E68"/>
  <c r="F68"/>
  <c r="E69"/>
  <c r="F69"/>
  <c r="E36"/>
  <c r="F36"/>
  <c r="E37"/>
  <c r="F37"/>
  <c r="E38"/>
  <c r="F38"/>
  <c r="E39"/>
  <c r="F39"/>
  <c r="E40"/>
  <c r="F40"/>
  <c r="E41"/>
  <c r="F41"/>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H109"/>
  <c r="AX139"/>
  <c r="AW139"/>
  <c r="AU139"/>
  <c r="AT139"/>
  <c r="AS139"/>
  <c r="AR139"/>
  <c r="AP139"/>
  <c r="AO139"/>
  <c r="AM139"/>
  <c r="AL139"/>
  <c r="AK139"/>
  <c r="AJ139"/>
  <c r="AH139"/>
  <c r="AG139"/>
  <c r="AF139"/>
  <c r="AE139"/>
  <c r="AC139"/>
  <c r="AB139"/>
  <c r="AA139"/>
  <c r="Z139"/>
  <c r="X139"/>
  <c r="W139"/>
  <c r="U139"/>
  <c r="T139"/>
  <c r="R139"/>
  <c r="Q139"/>
  <c r="O139"/>
  <c r="N139"/>
  <c r="L139"/>
  <c r="K139"/>
  <c r="I139"/>
  <c r="H139"/>
  <c r="AX130"/>
  <c r="AW130"/>
  <c r="AU130"/>
  <c r="AT130"/>
  <c r="AS130"/>
  <c r="AR130"/>
  <c r="AP130"/>
  <c r="AO130"/>
  <c r="AM130"/>
  <c r="AL130"/>
  <c r="AK130"/>
  <c r="AJ130"/>
  <c r="AH130"/>
  <c r="AG130"/>
  <c r="AF130"/>
  <c r="AC130"/>
  <c r="AB130"/>
  <c r="AA130"/>
  <c r="Z130"/>
  <c r="X130"/>
  <c r="U130"/>
  <c r="R130"/>
  <c r="Q130"/>
  <c r="O130"/>
  <c r="N130"/>
  <c r="L130"/>
  <c r="K130"/>
  <c r="I130"/>
  <c r="H130"/>
  <c r="AX123"/>
  <c r="AW123"/>
  <c r="AU123"/>
  <c r="AT123"/>
  <c r="AS123"/>
  <c r="AR123"/>
  <c r="AP123"/>
  <c r="AO123"/>
  <c r="AM123"/>
  <c r="AL123"/>
  <c r="AK123"/>
  <c r="AJ123"/>
  <c r="AH123"/>
  <c r="AG123"/>
  <c r="AF123"/>
  <c r="AE123"/>
  <c r="AC123"/>
  <c r="AB123"/>
  <c r="AA123"/>
  <c r="Z123"/>
  <c r="X123"/>
  <c r="W123"/>
  <c r="U123"/>
  <c r="T123"/>
  <c r="R123"/>
  <c r="Q123"/>
  <c r="O123"/>
  <c r="N123"/>
  <c r="L123"/>
  <c r="K123"/>
  <c r="I123"/>
  <c r="F123" s="1"/>
  <c r="H123"/>
  <c r="E123" s="1"/>
  <c r="AX116"/>
  <c r="AW116"/>
  <c r="AU116"/>
  <c r="AT116"/>
  <c r="AS116"/>
  <c r="AR116"/>
  <c r="AP116"/>
  <c r="AO116"/>
  <c r="AM116"/>
  <c r="AL116"/>
  <c r="AK116"/>
  <c r="AJ116"/>
  <c r="AH116"/>
  <c r="AG116"/>
  <c r="AF116"/>
  <c r="AE116"/>
  <c r="AC116"/>
  <c r="AB116"/>
  <c r="AA116"/>
  <c r="Z116"/>
  <c r="X116"/>
  <c r="W116"/>
  <c r="U116"/>
  <c r="T116"/>
  <c r="R116"/>
  <c r="Q116"/>
  <c r="O116"/>
  <c r="N116"/>
  <c r="L116"/>
  <c r="K116"/>
  <c r="I116"/>
  <c r="H116"/>
  <c r="AW108"/>
  <c r="AT108"/>
  <c r="AS108"/>
  <c r="AR108"/>
  <c r="AO108"/>
  <c r="AL108"/>
  <c r="AK108"/>
  <c r="AJ108"/>
  <c r="AH108"/>
  <c r="AG108"/>
  <c r="AF108"/>
  <c r="AE108"/>
  <c r="AC108"/>
  <c r="AB108"/>
  <c r="Z108"/>
  <c r="X108"/>
  <c r="W108"/>
  <c r="U108"/>
  <c r="T108"/>
  <c r="R108"/>
  <c r="Q108"/>
  <c r="N108"/>
  <c r="L108"/>
  <c r="I108"/>
  <c r="H108"/>
  <c r="E85"/>
  <c r="AX101"/>
  <c r="AW101"/>
  <c r="AU101"/>
  <c r="AT101"/>
  <c r="AS101"/>
  <c r="AR101"/>
  <c r="AP101"/>
  <c r="AO101"/>
  <c r="AM101"/>
  <c r="AL101"/>
  <c r="AK101"/>
  <c r="AJ101"/>
  <c r="AH101"/>
  <c r="AG101"/>
  <c r="AF101"/>
  <c r="AE101"/>
  <c r="AC101"/>
  <c r="AB101"/>
  <c r="AA101"/>
  <c r="Z101"/>
  <c r="X101"/>
  <c r="W101"/>
  <c r="U101"/>
  <c r="T101"/>
  <c r="R101"/>
  <c r="Q101"/>
  <c r="O101"/>
  <c r="N101"/>
  <c r="L101"/>
  <c r="I101"/>
  <c r="H101"/>
  <c r="AX84"/>
  <c r="AW84"/>
  <c r="AU84"/>
  <c r="AT84"/>
  <c r="AS84"/>
  <c r="AR84"/>
  <c r="AP84"/>
  <c r="AO84"/>
  <c r="AM84"/>
  <c r="AL84"/>
  <c r="AK84"/>
  <c r="AJ84"/>
  <c r="AH84"/>
  <c r="AG84"/>
  <c r="AF84"/>
  <c r="AE84"/>
  <c r="AC84"/>
  <c r="AB84"/>
  <c r="AA84"/>
  <c r="Z84"/>
  <c r="X84"/>
  <c r="W84"/>
  <c r="U84"/>
  <c r="T84"/>
  <c r="R84"/>
  <c r="Q84"/>
  <c r="O84"/>
  <c r="N84"/>
  <c r="L84"/>
  <c r="K84"/>
  <c r="I84"/>
  <c r="H84"/>
  <c r="H58"/>
  <c r="H93" s="1"/>
  <c r="I58"/>
  <c r="I93" s="1"/>
  <c r="J58"/>
  <c r="J93" s="1"/>
  <c r="K58"/>
  <c r="K93" s="1"/>
  <c r="L58"/>
  <c r="L93" s="1"/>
  <c r="M58"/>
  <c r="M93" s="1"/>
  <c r="N58"/>
  <c r="N93" s="1"/>
  <c r="O58"/>
  <c r="O93" s="1"/>
  <c r="P58"/>
  <c r="P93" s="1"/>
  <c r="Q58"/>
  <c r="Q93" s="1"/>
  <c r="R58"/>
  <c r="R93" s="1"/>
  <c r="S58"/>
  <c r="S93" s="1"/>
  <c r="T58"/>
  <c r="T93" s="1"/>
  <c r="U58"/>
  <c r="U93" s="1"/>
  <c r="V58"/>
  <c r="V93" s="1"/>
  <c r="W58"/>
  <c r="W93" s="1"/>
  <c r="X58"/>
  <c r="X93" s="1"/>
  <c r="Y58"/>
  <c r="Y93" s="1"/>
  <c r="Z58"/>
  <c r="Z93" s="1"/>
  <c r="AA58"/>
  <c r="AA93" s="1"/>
  <c r="AB58"/>
  <c r="AB93" s="1"/>
  <c r="AC58"/>
  <c r="AC93" s="1"/>
  <c r="AD58"/>
  <c r="AD93" s="1"/>
  <c r="AE58"/>
  <c r="AE93" s="1"/>
  <c r="AF58"/>
  <c r="AF93" s="1"/>
  <c r="AG58"/>
  <c r="AG93" s="1"/>
  <c r="AH58"/>
  <c r="AH93" s="1"/>
  <c r="AI58"/>
  <c r="AI93" s="1"/>
  <c r="AJ58"/>
  <c r="AJ93" s="1"/>
  <c r="AK58"/>
  <c r="AK93" s="1"/>
  <c r="AL58"/>
  <c r="AL93" s="1"/>
  <c r="AM58"/>
  <c r="AM93" s="1"/>
  <c r="AN58"/>
  <c r="AN93" s="1"/>
  <c r="AO58"/>
  <c r="AO93" s="1"/>
  <c r="AP58"/>
  <c r="AP93" s="1"/>
  <c r="AQ58"/>
  <c r="AQ93" s="1"/>
  <c r="AR58"/>
  <c r="AR93" s="1"/>
  <c r="AS58"/>
  <c r="AS93" s="1"/>
  <c r="AT58"/>
  <c r="AT93" s="1"/>
  <c r="AU58"/>
  <c r="AU93" s="1"/>
  <c r="AV58"/>
  <c r="AV93" s="1"/>
  <c r="AW58"/>
  <c r="AW93" s="1"/>
  <c r="AX58"/>
  <c r="AX93" s="1"/>
  <c r="AY58"/>
  <c r="AY93" s="1"/>
  <c r="H59"/>
  <c r="H94" s="1"/>
  <c r="I59"/>
  <c r="I94" s="1"/>
  <c r="J59"/>
  <c r="J94" s="1"/>
  <c r="K59"/>
  <c r="K94" s="1"/>
  <c r="L59"/>
  <c r="L94" s="1"/>
  <c r="M59"/>
  <c r="M94" s="1"/>
  <c r="N59"/>
  <c r="N94" s="1"/>
  <c r="O59"/>
  <c r="O94" s="1"/>
  <c r="P59"/>
  <c r="P94" s="1"/>
  <c r="Q59"/>
  <c r="Q94" s="1"/>
  <c r="R59"/>
  <c r="R94" s="1"/>
  <c r="S59"/>
  <c r="S94" s="1"/>
  <c r="T59"/>
  <c r="T94" s="1"/>
  <c r="T481" s="1"/>
  <c r="U59"/>
  <c r="U94" s="1"/>
  <c r="U481" s="1"/>
  <c r="U478" s="1"/>
  <c r="V59"/>
  <c r="V94" s="1"/>
  <c r="W59"/>
  <c r="W94" s="1"/>
  <c r="W481" s="1"/>
  <c r="W478" s="1"/>
  <c r="X59"/>
  <c r="X94" s="1"/>
  <c r="X481" s="1"/>
  <c r="Y59"/>
  <c r="Y94" s="1"/>
  <c r="Z59"/>
  <c r="Z94" s="1"/>
  <c r="AA59"/>
  <c r="AA94" s="1"/>
  <c r="AB59"/>
  <c r="AB94" s="1"/>
  <c r="AC59"/>
  <c r="AC94" s="1"/>
  <c r="AD59"/>
  <c r="AD94" s="1"/>
  <c r="AE59"/>
  <c r="AE94" s="1"/>
  <c r="AF59"/>
  <c r="AF94" s="1"/>
  <c r="AG59"/>
  <c r="AG94" s="1"/>
  <c r="AH59"/>
  <c r="AH94" s="1"/>
  <c r="AI59"/>
  <c r="AI94" s="1"/>
  <c r="AJ59"/>
  <c r="AJ94" s="1"/>
  <c r="AK59"/>
  <c r="AK94" s="1"/>
  <c r="AL59"/>
  <c r="AL94" s="1"/>
  <c r="AM59"/>
  <c r="AM94" s="1"/>
  <c r="AN59"/>
  <c r="AN94" s="1"/>
  <c r="AO59"/>
  <c r="AO94" s="1"/>
  <c r="AP59"/>
  <c r="AP94" s="1"/>
  <c r="AQ59"/>
  <c r="AQ94" s="1"/>
  <c r="AR59"/>
  <c r="AR94" s="1"/>
  <c r="AS59"/>
  <c r="AS94" s="1"/>
  <c r="AT59"/>
  <c r="AT94" s="1"/>
  <c r="AU59"/>
  <c r="AU94" s="1"/>
  <c r="AV59"/>
  <c r="AV94" s="1"/>
  <c r="AW59"/>
  <c r="AW94" s="1"/>
  <c r="AX59"/>
  <c r="AX94" s="1"/>
  <c r="AY59"/>
  <c r="AY94" s="1"/>
  <c r="H60"/>
  <c r="H95" s="1"/>
  <c r="I60"/>
  <c r="I95" s="1"/>
  <c r="J60"/>
  <c r="J95" s="1"/>
  <c r="K60"/>
  <c r="K95" s="1"/>
  <c r="L60"/>
  <c r="L95" s="1"/>
  <c r="M60"/>
  <c r="M95" s="1"/>
  <c r="N60"/>
  <c r="N95" s="1"/>
  <c r="O60"/>
  <c r="O95" s="1"/>
  <c r="P60"/>
  <c r="P95" s="1"/>
  <c r="Q60"/>
  <c r="Q95" s="1"/>
  <c r="R60"/>
  <c r="R95" s="1"/>
  <c r="S60"/>
  <c r="S95" s="1"/>
  <c r="T60"/>
  <c r="T95" s="1"/>
  <c r="U60"/>
  <c r="U95" s="1"/>
  <c r="V60"/>
  <c r="V95" s="1"/>
  <c r="W60"/>
  <c r="W95" s="1"/>
  <c r="X60"/>
  <c r="X95" s="1"/>
  <c r="Y60"/>
  <c r="Y95" s="1"/>
  <c r="Z60"/>
  <c r="Z95" s="1"/>
  <c r="AA60"/>
  <c r="AA95" s="1"/>
  <c r="AB60"/>
  <c r="AB95" s="1"/>
  <c r="AC60"/>
  <c r="AC95" s="1"/>
  <c r="AD60"/>
  <c r="AD95" s="1"/>
  <c r="AE60"/>
  <c r="AE95" s="1"/>
  <c r="AF60"/>
  <c r="AF95" s="1"/>
  <c r="AG60"/>
  <c r="AG95" s="1"/>
  <c r="AH60"/>
  <c r="AH95" s="1"/>
  <c r="AI60"/>
  <c r="AI95" s="1"/>
  <c r="AJ60"/>
  <c r="AJ95" s="1"/>
  <c r="AK60"/>
  <c r="AK95" s="1"/>
  <c r="AL60"/>
  <c r="AL95" s="1"/>
  <c r="AM60"/>
  <c r="AM95" s="1"/>
  <c r="AN60"/>
  <c r="AN95" s="1"/>
  <c r="AO60"/>
  <c r="AO95" s="1"/>
  <c r="AP60"/>
  <c r="AP95" s="1"/>
  <c r="AQ60"/>
  <c r="AQ95" s="1"/>
  <c r="AR60"/>
  <c r="AR95" s="1"/>
  <c r="AS60"/>
  <c r="AS95" s="1"/>
  <c r="AT60"/>
  <c r="AT95" s="1"/>
  <c r="AU60"/>
  <c r="AU95" s="1"/>
  <c r="AV60"/>
  <c r="AV95" s="1"/>
  <c r="AW60"/>
  <c r="AW95" s="1"/>
  <c r="AX60"/>
  <c r="AX95" s="1"/>
  <c r="AY60"/>
  <c r="AY95" s="1"/>
  <c r="H61"/>
  <c r="H96" s="1"/>
  <c r="I61"/>
  <c r="I96" s="1"/>
  <c r="J61"/>
  <c r="J96" s="1"/>
  <c r="K61"/>
  <c r="K96" s="1"/>
  <c r="L61"/>
  <c r="L96" s="1"/>
  <c r="M61"/>
  <c r="M96" s="1"/>
  <c r="N61"/>
  <c r="N96" s="1"/>
  <c r="O61"/>
  <c r="O96" s="1"/>
  <c r="P61"/>
  <c r="P96" s="1"/>
  <c r="Q61"/>
  <c r="Q96" s="1"/>
  <c r="R61"/>
  <c r="R96" s="1"/>
  <c r="S61"/>
  <c r="S96" s="1"/>
  <c r="T61"/>
  <c r="T96" s="1"/>
  <c r="U61"/>
  <c r="U96" s="1"/>
  <c r="V61"/>
  <c r="V96" s="1"/>
  <c r="W61"/>
  <c r="W96" s="1"/>
  <c r="X61"/>
  <c r="X96" s="1"/>
  <c r="Y61"/>
  <c r="Y96" s="1"/>
  <c r="Z61"/>
  <c r="Z96" s="1"/>
  <c r="AA61"/>
  <c r="AA96" s="1"/>
  <c r="AB61"/>
  <c r="AB96" s="1"/>
  <c r="AC61"/>
  <c r="AC96" s="1"/>
  <c r="AD61"/>
  <c r="AD96" s="1"/>
  <c r="AE61"/>
  <c r="AE96" s="1"/>
  <c r="AF61"/>
  <c r="AF96" s="1"/>
  <c r="AG61"/>
  <c r="AG96" s="1"/>
  <c r="AH61"/>
  <c r="AH96" s="1"/>
  <c r="AI61"/>
  <c r="AI96" s="1"/>
  <c r="AJ61"/>
  <c r="AJ96" s="1"/>
  <c r="AK61"/>
  <c r="AK96" s="1"/>
  <c r="AL61"/>
  <c r="AL96" s="1"/>
  <c r="AM61"/>
  <c r="AM96" s="1"/>
  <c r="AN61"/>
  <c r="AN96" s="1"/>
  <c r="AO61"/>
  <c r="AO96" s="1"/>
  <c r="AP61"/>
  <c r="AP96" s="1"/>
  <c r="AQ61"/>
  <c r="AQ96" s="1"/>
  <c r="AR61"/>
  <c r="AR96" s="1"/>
  <c r="AS61"/>
  <c r="AS96" s="1"/>
  <c r="AT61"/>
  <c r="AT96" s="1"/>
  <c r="AU61"/>
  <c r="AU96" s="1"/>
  <c r="AV61"/>
  <c r="AV96" s="1"/>
  <c r="AW61"/>
  <c r="AW96" s="1"/>
  <c r="AX61"/>
  <c r="AX96" s="1"/>
  <c r="AY61"/>
  <c r="AY96" s="1"/>
  <c r="H62"/>
  <c r="H97" s="1"/>
  <c r="I62"/>
  <c r="I97" s="1"/>
  <c r="J62"/>
  <c r="J97" s="1"/>
  <c r="K62"/>
  <c r="K97" s="1"/>
  <c r="L62"/>
  <c r="L97" s="1"/>
  <c r="M62"/>
  <c r="M97" s="1"/>
  <c r="N62"/>
  <c r="N97" s="1"/>
  <c r="O62"/>
  <c r="O97" s="1"/>
  <c r="P62"/>
  <c r="P97" s="1"/>
  <c r="Q62"/>
  <c r="Q97" s="1"/>
  <c r="R62"/>
  <c r="R97" s="1"/>
  <c r="S62"/>
  <c r="S97" s="1"/>
  <c r="T62"/>
  <c r="T97" s="1"/>
  <c r="U62"/>
  <c r="U97" s="1"/>
  <c r="V62"/>
  <c r="V97" s="1"/>
  <c r="W62"/>
  <c r="W97" s="1"/>
  <c r="X62"/>
  <c r="X97" s="1"/>
  <c r="Y62"/>
  <c r="Y97" s="1"/>
  <c r="Z62"/>
  <c r="Z97" s="1"/>
  <c r="AA62"/>
  <c r="AA97" s="1"/>
  <c r="AB62"/>
  <c r="AB97" s="1"/>
  <c r="AC62"/>
  <c r="AC97" s="1"/>
  <c r="AD62"/>
  <c r="AD97" s="1"/>
  <c r="AE62"/>
  <c r="AE97" s="1"/>
  <c r="AF62"/>
  <c r="AF97" s="1"/>
  <c r="AG62"/>
  <c r="AG97" s="1"/>
  <c r="AH62"/>
  <c r="AH97" s="1"/>
  <c r="AI62"/>
  <c r="AI97" s="1"/>
  <c r="AJ62"/>
  <c r="AJ97" s="1"/>
  <c r="AK62"/>
  <c r="AK97" s="1"/>
  <c r="AL62"/>
  <c r="AL97" s="1"/>
  <c r="AM62"/>
  <c r="AM97" s="1"/>
  <c r="AN62"/>
  <c r="AN97" s="1"/>
  <c r="AO62"/>
  <c r="AO97" s="1"/>
  <c r="AP62"/>
  <c r="AP97" s="1"/>
  <c r="AQ62"/>
  <c r="AQ97" s="1"/>
  <c r="AR62"/>
  <c r="AR97" s="1"/>
  <c r="AS62"/>
  <c r="AS97" s="1"/>
  <c r="AT62"/>
  <c r="AT97" s="1"/>
  <c r="AU62"/>
  <c r="AU97" s="1"/>
  <c r="AV62"/>
  <c r="AV97" s="1"/>
  <c r="AW62"/>
  <c r="AW97" s="1"/>
  <c r="AX62"/>
  <c r="AX97" s="1"/>
  <c r="AY62"/>
  <c r="AY97" s="1"/>
  <c r="H63"/>
  <c r="I63"/>
  <c r="J63" s="1"/>
  <c r="K63"/>
  <c r="L63"/>
  <c r="M63" s="1"/>
  <c r="N63"/>
  <c r="O63"/>
  <c r="P63"/>
  <c r="Q63"/>
  <c r="S63" s="1"/>
  <c r="R63"/>
  <c r="T63"/>
  <c r="U63"/>
  <c r="V63" s="1"/>
  <c r="W63"/>
  <c r="X63"/>
  <c r="Y63" s="1"/>
  <c r="Z63"/>
  <c r="AA63"/>
  <c r="AB63"/>
  <c r="AC63"/>
  <c r="AD63" s="1"/>
  <c r="AE63"/>
  <c r="AF63"/>
  <c r="AG63"/>
  <c r="AH63"/>
  <c r="AI63"/>
  <c r="AJ63"/>
  <c r="AK63"/>
  <c r="AL63"/>
  <c r="AM63"/>
  <c r="AN63"/>
  <c r="AO63"/>
  <c r="AQ63" s="1"/>
  <c r="AP63"/>
  <c r="AR63"/>
  <c r="AV63" s="1"/>
  <c r="AS63"/>
  <c r="AT63"/>
  <c r="AU63"/>
  <c r="AW63"/>
  <c r="AY63" s="1"/>
  <c r="AX63"/>
  <c r="I57"/>
  <c r="I92" s="1"/>
  <c r="J57"/>
  <c r="J92" s="1"/>
  <c r="K57"/>
  <c r="K92" s="1"/>
  <c r="L57"/>
  <c r="L92" s="1"/>
  <c r="M57"/>
  <c r="M92" s="1"/>
  <c r="N57"/>
  <c r="N92" s="1"/>
  <c r="O57"/>
  <c r="O92" s="1"/>
  <c r="P57"/>
  <c r="P92" s="1"/>
  <c r="Q57"/>
  <c r="Q92" s="1"/>
  <c r="R57"/>
  <c r="R92" s="1"/>
  <c r="S57"/>
  <c r="S92" s="1"/>
  <c r="T57"/>
  <c r="T92" s="1"/>
  <c r="U57"/>
  <c r="U92" s="1"/>
  <c r="V57"/>
  <c r="V92" s="1"/>
  <c r="W57"/>
  <c r="W92" s="1"/>
  <c r="X57"/>
  <c r="X92" s="1"/>
  <c r="Y57"/>
  <c r="Y92" s="1"/>
  <c r="Z57"/>
  <c r="Z92" s="1"/>
  <c r="AA57"/>
  <c r="AA92" s="1"/>
  <c r="AB57"/>
  <c r="AB92" s="1"/>
  <c r="AC57"/>
  <c r="AC92" s="1"/>
  <c r="AD57"/>
  <c r="AD92" s="1"/>
  <c r="AE57"/>
  <c r="AE92" s="1"/>
  <c r="AF57"/>
  <c r="AF92" s="1"/>
  <c r="AG57"/>
  <c r="AG92" s="1"/>
  <c r="AH57"/>
  <c r="AH92" s="1"/>
  <c r="AI57"/>
  <c r="AI92" s="1"/>
  <c r="AJ57"/>
  <c r="AJ92" s="1"/>
  <c r="AK57"/>
  <c r="AK92" s="1"/>
  <c r="AL57"/>
  <c r="AL92" s="1"/>
  <c r="AM57"/>
  <c r="AM92" s="1"/>
  <c r="AN57"/>
  <c r="AN92" s="1"/>
  <c r="AO57"/>
  <c r="AO92" s="1"/>
  <c r="AP57"/>
  <c r="AP92" s="1"/>
  <c r="AQ57"/>
  <c r="AQ92" s="1"/>
  <c r="AR57"/>
  <c r="AR92" s="1"/>
  <c r="AS57"/>
  <c r="AS92" s="1"/>
  <c r="AT57"/>
  <c r="AT92" s="1"/>
  <c r="AU57"/>
  <c r="AU92" s="1"/>
  <c r="AV57"/>
  <c r="AV92" s="1"/>
  <c r="AW57"/>
  <c r="AW92" s="1"/>
  <c r="AX57"/>
  <c r="AX92" s="1"/>
  <c r="AY57"/>
  <c r="AY92" s="1"/>
  <c r="H57"/>
  <c r="H92" s="1"/>
  <c r="AX56"/>
  <c r="AU56"/>
  <c r="AS56"/>
  <c r="AM56"/>
  <c r="AL56"/>
  <c r="AH56"/>
  <c r="AE56"/>
  <c r="AC56"/>
  <c r="AA56"/>
  <c r="Z56"/>
  <c r="X56"/>
  <c r="W56"/>
  <c r="R56"/>
  <c r="O56"/>
  <c r="N56"/>
  <c r="L56"/>
  <c r="K56"/>
  <c r="H56"/>
  <c r="AX49"/>
  <c r="AW49"/>
  <c r="AU49"/>
  <c r="AT49"/>
  <c r="AS49"/>
  <c r="AR49"/>
  <c r="AP49"/>
  <c r="AO49"/>
  <c r="AM49"/>
  <c r="AL49"/>
  <c r="AK49"/>
  <c r="AJ49"/>
  <c r="AH49"/>
  <c r="AG49"/>
  <c r="AF49"/>
  <c r="AE49"/>
  <c r="AC49"/>
  <c r="AB49"/>
  <c r="AA49"/>
  <c r="Z49"/>
  <c r="X49"/>
  <c r="W49"/>
  <c r="U49"/>
  <c r="T49"/>
  <c r="R49"/>
  <c r="Q49"/>
  <c r="O49"/>
  <c r="N49"/>
  <c r="L49"/>
  <c r="K49"/>
  <c r="I49"/>
  <c r="H49"/>
  <c r="AX42"/>
  <c r="AW42"/>
  <c r="AU42"/>
  <c r="AT42"/>
  <c r="AS42"/>
  <c r="AR42"/>
  <c r="AP42"/>
  <c r="AO42"/>
  <c r="AM42"/>
  <c r="AL42"/>
  <c r="AK42"/>
  <c r="AJ42"/>
  <c r="AH42"/>
  <c r="AG42"/>
  <c r="AF42"/>
  <c r="AE42"/>
  <c r="AC42"/>
  <c r="AB42"/>
  <c r="AA42"/>
  <c r="Z42"/>
  <c r="X42"/>
  <c r="W42"/>
  <c r="U42"/>
  <c r="T42"/>
  <c r="R42"/>
  <c r="Q42"/>
  <c r="O42"/>
  <c r="N42"/>
  <c r="L42"/>
  <c r="K42"/>
  <c r="I42"/>
  <c r="H42"/>
  <c r="E42"/>
  <c r="I35"/>
  <c r="K35"/>
  <c r="L35"/>
  <c r="M35" s="1"/>
  <c r="N35"/>
  <c r="O35"/>
  <c r="Q35"/>
  <c r="R35"/>
  <c r="S35" s="1"/>
  <c r="T35"/>
  <c r="U35"/>
  <c r="W35"/>
  <c r="X35"/>
  <c r="Y35" s="1"/>
  <c r="Z35"/>
  <c r="AA35"/>
  <c r="AB35"/>
  <c r="AC35"/>
  <c r="AE35"/>
  <c r="AF35"/>
  <c r="AG35"/>
  <c r="AH35"/>
  <c r="AJ35"/>
  <c r="AK35"/>
  <c r="AL35"/>
  <c r="AM35"/>
  <c r="AO35"/>
  <c r="AP35"/>
  <c r="AR35"/>
  <c r="AS35"/>
  <c r="AT35"/>
  <c r="AU35"/>
  <c r="AV35" s="1"/>
  <c r="AW35"/>
  <c r="AX35"/>
  <c r="AY35" s="1"/>
  <c r="H35"/>
  <c r="E35" s="1"/>
  <c r="E481" l="1"/>
  <c r="T478"/>
  <c r="F508"/>
  <c r="X506"/>
  <c r="F481"/>
  <c r="X478"/>
  <c r="F21"/>
  <c r="E101"/>
  <c r="E439"/>
  <c r="G439" s="1"/>
  <c r="F181"/>
  <c r="E21"/>
  <c r="F139"/>
  <c r="G139" s="1"/>
  <c r="W130"/>
  <c r="E181"/>
  <c r="G181" s="1"/>
  <c r="AE130"/>
  <c r="E130" s="1"/>
  <c r="T130"/>
  <c r="E132"/>
  <c r="E20"/>
  <c r="T18"/>
  <c r="E116"/>
  <c r="F116"/>
  <c r="F130"/>
  <c r="F20"/>
  <c r="E84"/>
  <c r="F18"/>
  <c r="AQ35"/>
  <c r="V35"/>
  <c r="P35"/>
  <c r="Q56"/>
  <c r="E56" s="1"/>
  <c r="AB56"/>
  <c r="AG56"/>
  <c r="AR56"/>
  <c r="AW56"/>
  <c r="O108"/>
  <c r="F108" s="1"/>
  <c r="AA108"/>
  <c r="AP108"/>
  <c r="AU108"/>
  <c r="E139"/>
  <c r="AN35"/>
  <c r="AD35"/>
  <c r="E49"/>
  <c r="T56"/>
  <c r="AJ56"/>
  <c r="AO56"/>
  <c r="AT56"/>
  <c r="AM108"/>
  <c r="AX108"/>
  <c r="AI35"/>
  <c r="F42"/>
  <c r="F49"/>
  <c r="I56"/>
  <c r="U56"/>
  <c r="AF56"/>
  <c r="AK56"/>
  <c r="AP56"/>
  <c r="F84"/>
  <c r="J84"/>
  <c r="F101"/>
  <c r="E108"/>
  <c r="G243"/>
  <c r="G42"/>
  <c r="G123"/>
  <c r="G198"/>
  <c r="G205"/>
  <c r="G212"/>
  <c r="G219"/>
  <c r="J250"/>
  <c r="M250"/>
  <c r="P250"/>
  <c r="S250"/>
  <c r="V250"/>
  <c r="J257"/>
  <c r="M257"/>
  <c r="P257"/>
  <c r="S257"/>
  <c r="V257"/>
  <c r="Y257"/>
  <c r="AD257"/>
  <c r="AI257"/>
  <c r="AN257"/>
  <c r="AQ257"/>
  <c r="AV257"/>
  <c r="J264"/>
  <c r="M264"/>
  <c r="S264"/>
  <c r="V264"/>
  <c r="AD264"/>
  <c r="AI264"/>
  <c r="AN264"/>
  <c r="AQ264"/>
  <c r="AV264"/>
  <c r="AY264"/>
  <c r="G271"/>
  <c r="J271"/>
  <c r="M271"/>
  <c r="P271"/>
  <c r="S271"/>
  <c r="V271"/>
  <c r="Y271"/>
  <c r="AD271"/>
  <c r="AI271"/>
  <c r="AN271"/>
  <c r="AQ271"/>
  <c r="AV271"/>
  <c r="AY271"/>
  <c r="P264"/>
  <c r="G264"/>
  <c r="Y264"/>
  <c r="G257"/>
  <c r="AY257"/>
  <c r="G250"/>
  <c r="Y250"/>
  <c r="AD250"/>
  <c r="AI250"/>
  <c r="AN250"/>
  <c r="AQ250"/>
  <c r="AV250"/>
  <c r="AY250"/>
  <c r="E109"/>
  <c r="H236"/>
  <c r="H234"/>
  <c r="AY234"/>
  <c r="AX234"/>
  <c r="AW234"/>
  <c r="AV234"/>
  <c r="AU234"/>
  <c r="AT234"/>
  <c r="AS234"/>
  <c r="AR234"/>
  <c r="AQ234"/>
  <c r="AP234"/>
  <c r="AO234"/>
  <c r="AN234"/>
  <c r="AM234"/>
  <c r="AL234"/>
  <c r="AK234"/>
  <c r="AJ234"/>
  <c r="AI234"/>
  <c r="AH234"/>
  <c r="AG234"/>
  <c r="AF234"/>
  <c r="AE234"/>
  <c r="AD234"/>
  <c r="AC234"/>
  <c r="AB234"/>
  <c r="AA234"/>
  <c r="Z234"/>
  <c r="Y234"/>
  <c r="X234"/>
  <c r="W234"/>
  <c r="V234"/>
  <c r="U234"/>
  <c r="T234"/>
  <c r="S234"/>
  <c r="R234"/>
  <c r="Q234"/>
  <c r="P234"/>
  <c r="O234"/>
  <c r="N234"/>
  <c r="M234"/>
  <c r="L234"/>
  <c r="K234"/>
  <c r="J234"/>
  <c r="I234"/>
  <c r="AY239"/>
  <c r="AX239"/>
  <c r="AW239"/>
  <c r="AV239"/>
  <c r="AU239"/>
  <c r="AT239"/>
  <c r="AS239"/>
  <c r="AR239"/>
  <c r="AQ239"/>
  <c r="AP239"/>
  <c r="AO239"/>
  <c r="AN239"/>
  <c r="AM239"/>
  <c r="AL239"/>
  <c r="AK239"/>
  <c r="AJ239"/>
  <c r="AI239"/>
  <c r="AH239"/>
  <c r="AG239"/>
  <c r="AF239"/>
  <c r="AE239"/>
  <c r="AD239"/>
  <c r="AC239"/>
  <c r="AB239"/>
  <c r="AA239"/>
  <c r="Z239"/>
  <c r="Y239"/>
  <c r="X239"/>
  <c r="W239"/>
  <c r="V239"/>
  <c r="U239"/>
  <c r="T239"/>
  <c r="S239"/>
  <c r="R239"/>
  <c r="Q239"/>
  <c r="P239"/>
  <c r="O239"/>
  <c r="N239"/>
  <c r="M239"/>
  <c r="L239"/>
  <c r="K239"/>
  <c r="J239"/>
  <c r="I239"/>
  <c r="F239" s="1"/>
  <c r="H239"/>
  <c r="AY238"/>
  <c r="AX238"/>
  <c r="AW238"/>
  <c r="AV238"/>
  <c r="AU238"/>
  <c r="AT238"/>
  <c r="AS238"/>
  <c r="AR238"/>
  <c r="AQ238"/>
  <c r="AP238"/>
  <c r="AO238"/>
  <c r="AN238"/>
  <c r="AM238"/>
  <c r="AL238"/>
  <c r="AK238"/>
  <c r="AJ238"/>
  <c r="AI238"/>
  <c r="AH238"/>
  <c r="AG238"/>
  <c r="AF238"/>
  <c r="AE238"/>
  <c r="AD238"/>
  <c r="AC238"/>
  <c r="AB238"/>
  <c r="AA238"/>
  <c r="Z238"/>
  <c r="Y238"/>
  <c r="X238"/>
  <c r="W238"/>
  <c r="V238"/>
  <c r="U238"/>
  <c r="T238"/>
  <c r="S238"/>
  <c r="R238"/>
  <c r="Q238"/>
  <c r="P238"/>
  <c r="O238"/>
  <c r="N238"/>
  <c r="M238"/>
  <c r="L238"/>
  <c r="K238"/>
  <c r="J238"/>
  <c r="I238"/>
  <c r="F238" s="1"/>
  <c r="H238"/>
  <c r="AY237"/>
  <c r="AX237"/>
  <c r="AW237"/>
  <c r="AV237"/>
  <c r="AU237"/>
  <c r="AT237"/>
  <c r="AS237"/>
  <c r="AR237"/>
  <c r="AQ237"/>
  <c r="AP237"/>
  <c r="AO237"/>
  <c r="AN237"/>
  <c r="AM237"/>
  <c r="AL237"/>
  <c r="AK237"/>
  <c r="AJ237"/>
  <c r="AI237"/>
  <c r="AH237"/>
  <c r="AG237"/>
  <c r="AF237"/>
  <c r="AE237"/>
  <c r="AD237"/>
  <c r="AC237"/>
  <c r="AB237"/>
  <c r="AA237"/>
  <c r="Z237"/>
  <c r="Y237"/>
  <c r="X237"/>
  <c r="W237"/>
  <c r="V237"/>
  <c r="U237"/>
  <c r="T237"/>
  <c r="S237"/>
  <c r="R237"/>
  <c r="Q237"/>
  <c r="P237"/>
  <c r="O237"/>
  <c r="N237"/>
  <c r="M237"/>
  <c r="L237"/>
  <c r="K237"/>
  <c r="J237"/>
  <c r="I237"/>
  <c r="F237" s="1"/>
  <c r="H237"/>
  <c r="AY236"/>
  <c r="AX236"/>
  <c r="AW236"/>
  <c r="AV236"/>
  <c r="AU236"/>
  <c r="AT236"/>
  <c r="AS236"/>
  <c r="AR236"/>
  <c r="AQ236"/>
  <c r="AP236"/>
  <c r="AO236"/>
  <c r="AN236"/>
  <c r="AM236"/>
  <c r="AL236"/>
  <c r="AK236"/>
  <c r="AJ236"/>
  <c r="AI236"/>
  <c r="AH236"/>
  <c r="AG236"/>
  <c r="AF236"/>
  <c r="AE236"/>
  <c r="AD236"/>
  <c r="AC236"/>
  <c r="AB236"/>
  <c r="AA236"/>
  <c r="Z236"/>
  <c r="Y236"/>
  <c r="X236"/>
  <c r="W236"/>
  <c r="V236"/>
  <c r="U236"/>
  <c r="T236"/>
  <c r="S236"/>
  <c r="R236"/>
  <c r="Q236"/>
  <c r="P236"/>
  <c r="O236"/>
  <c r="N236"/>
  <c r="M236"/>
  <c r="L236"/>
  <c r="K236"/>
  <c r="J236"/>
  <c r="I236"/>
  <c r="F236" s="1"/>
  <c r="AY235"/>
  <c r="AX235"/>
  <c r="AW235"/>
  <c r="AV235"/>
  <c r="AU235"/>
  <c r="AT235"/>
  <c r="AS235"/>
  <c r="AR235"/>
  <c r="AQ235"/>
  <c r="AP235"/>
  <c r="AO235"/>
  <c r="AN235"/>
  <c r="AM235"/>
  <c r="AL235"/>
  <c r="AK235"/>
  <c r="AJ235"/>
  <c r="AI235"/>
  <c r="AH235"/>
  <c r="AG235"/>
  <c r="AF235"/>
  <c r="AE235"/>
  <c r="AD235"/>
  <c r="AC235"/>
  <c r="AB235"/>
  <c r="AA235"/>
  <c r="Z235"/>
  <c r="Y235"/>
  <c r="X235"/>
  <c r="W235"/>
  <c r="V235"/>
  <c r="U235"/>
  <c r="T235"/>
  <c r="S235"/>
  <c r="R235"/>
  <c r="Q235"/>
  <c r="P235"/>
  <c r="O235"/>
  <c r="N235"/>
  <c r="M235"/>
  <c r="L235"/>
  <c r="K235"/>
  <c r="J235"/>
  <c r="I235"/>
  <c r="H235"/>
  <c r="H447"/>
  <c r="AY447"/>
  <c r="AX447"/>
  <c r="AW447"/>
  <c r="AV447"/>
  <c r="AU447"/>
  <c r="AT447"/>
  <c r="AS447"/>
  <c r="AR447"/>
  <c r="AQ447"/>
  <c r="AP447"/>
  <c r="AO447"/>
  <c r="AN447"/>
  <c r="AM447"/>
  <c r="AL447"/>
  <c r="AK447"/>
  <c r="AJ447"/>
  <c r="AI447"/>
  <c r="AH447"/>
  <c r="AG447"/>
  <c r="AF447"/>
  <c r="AE447"/>
  <c r="AD447"/>
  <c r="AC447"/>
  <c r="AB447"/>
  <c r="AA447"/>
  <c r="Z447"/>
  <c r="Y447"/>
  <c r="X447"/>
  <c r="W447"/>
  <c r="V447"/>
  <c r="U447"/>
  <c r="T447"/>
  <c r="S447"/>
  <c r="R447"/>
  <c r="Q447"/>
  <c r="P447"/>
  <c r="O447"/>
  <c r="N447"/>
  <c r="M447"/>
  <c r="L447"/>
  <c r="K447"/>
  <c r="J447"/>
  <c r="I447"/>
  <c r="AY452"/>
  <c r="AX452"/>
  <c r="AW452"/>
  <c r="AV452"/>
  <c r="AU452"/>
  <c r="AT452"/>
  <c r="AS452"/>
  <c r="AR452"/>
  <c r="AQ452"/>
  <c r="AP452"/>
  <c r="AO452"/>
  <c r="AN452"/>
  <c r="AM452"/>
  <c r="AL452"/>
  <c r="AK452"/>
  <c r="AJ452"/>
  <c r="AI452"/>
  <c r="AH452"/>
  <c r="AG452"/>
  <c r="AF452"/>
  <c r="AE452"/>
  <c r="AD452"/>
  <c r="AC452"/>
  <c r="AB452"/>
  <c r="AA452"/>
  <c r="Z452"/>
  <c r="Y452"/>
  <c r="X452"/>
  <c r="W452"/>
  <c r="V452"/>
  <c r="U452"/>
  <c r="T452"/>
  <c r="S452"/>
  <c r="R452"/>
  <c r="Q452"/>
  <c r="P452"/>
  <c r="O452"/>
  <c r="N452"/>
  <c r="M452"/>
  <c r="L452"/>
  <c r="K452"/>
  <c r="J452"/>
  <c r="I452"/>
  <c r="H452"/>
  <c r="AY451"/>
  <c r="AX451"/>
  <c r="AW451"/>
  <c r="AV451"/>
  <c r="AU451"/>
  <c r="AT451"/>
  <c r="AS451"/>
  <c r="AR451"/>
  <c r="AQ451"/>
  <c r="AP451"/>
  <c r="AO451"/>
  <c r="AN451"/>
  <c r="AM451"/>
  <c r="AL451"/>
  <c r="AK451"/>
  <c r="AJ451"/>
  <c r="AI451"/>
  <c r="AH451"/>
  <c r="AG451"/>
  <c r="AF451"/>
  <c r="AE451"/>
  <c r="AD451"/>
  <c r="AC451"/>
  <c r="AB451"/>
  <c r="AA451"/>
  <c r="Z451"/>
  <c r="Y451"/>
  <c r="X451"/>
  <c r="W451"/>
  <c r="V451"/>
  <c r="U451"/>
  <c r="T451"/>
  <c r="S451"/>
  <c r="R451"/>
  <c r="Q451"/>
  <c r="P451"/>
  <c r="O451"/>
  <c r="N451"/>
  <c r="M451"/>
  <c r="L451"/>
  <c r="K451"/>
  <c r="J451"/>
  <c r="I451"/>
  <c r="H451"/>
  <c r="AY450"/>
  <c r="AX450"/>
  <c r="AW450"/>
  <c r="AV450"/>
  <c r="AU450"/>
  <c r="AT450"/>
  <c r="AS450"/>
  <c r="AR450"/>
  <c r="AQ450"/>
  <c r="AP450"/>
  <c r="AO450"/>
  <c r="AN450"/>
  <c r="AM450"/>
  <c r="AL450"/>
  <c r="AK450"/>
  <c r="AJ450"/>
  <c r="AI450"/>
  <c r="AH450"/>
  <c r="AG450"/>
  <c r="AF450"/>
  <c r="AE450"/>
  <c r="AD450"/>
  <c r="AC450"/>
  <c r="AB450"/>
  <c r="AA450"/>
  <c r="Z450"/>
  <c r="Y450"/>
  <c r="X450"/>
  <c r="W450"/>
  <c r="V450"/>
  <c r="U450"/>
  <c r="T450"/>
  <c r="S450"/>
  <c r="R450"/>
  <c r="Q450"/>
  <c r="P450"/>
  <c r="O450"/>
  <c r="N450"/>
  <c r="M450"/>
  <c r="L450"/>
  <c r="K450"/>
  <c r="J450"/>
  <c r="I450"/>
  <c r="H450"/>
  <c r="AY449"/>
  <c r="AX449"/>
  <c r="AW449"/>
  <c r="AV449"/>
  <c r="AU449"/>
  <c r="AT449"/>
  <c r="AS449"/>
  <c r="AR449"/>
  <c r="AQ449"/>
  <c r="AP449"/>
  <c r="AO449"/>
  <c r="AN449"/>
  <c r="AM449"/>
  <c r="AL449"/>
  <c r="AK449"/>
  <c r="AJ449"/>
  <c r="AI449"/>
  <c r="AH449"/>
  <c r="AG449"/>
  <c r="AF449"/>
  <c r="AE449"/>
  <c r="AD449"/>
  <c r="AC449"/>
  <c r="AB449"/>
  <c r="AA449"/>
  <c r="Z449"/>
  <c r="Y449"/>
  <c r="X449"/>
  <c r="W449"/>
  <c r="V449"/>
  <c r="U449"/>
  <c r="T449"/>
  <c r="S449"/>
  <c r="R449"/>
  <c r="Q449"/>
  <c r="P449"/>
  <c r="O449"/>
  <c r="N449"/>
  <c r="M449"/>
  <c r="L449"/>
  <c r="K449"/>
  <c r="J449"/>
  <c r="I449"/>
  <c r="H449"/>
  <c r="AY448"/>
  <c r="AX448"/>
  <c r="AW448"/>
  <c r="AV448"/>
  <c r="AU448"/>
  <c r="AT448"/>
  <c r="AS448"/>
  <c r="AR448"/>
  <c r="AQ448"/>
  <c r="AP448"/>
  <c r="AO448"/>
  <c r="AN448"/>
  <c r="AM448"/>
  <c r="AL448"/>
  <c r="AK448"/>
  <c r="AJ448"/>
  <c r="AI448"/>
  <c r="AH448"/>
  <c r="AG448"/>
  <c r="AF448"/>
  <c r="AE448"/>
  <c r="AD448"/>
  <c r="AC448"/>
  <c r="AB448"/>
  <c r="AA448"/>
  <c r="Z448"/>
  <c r="Y448"/>
  <c r="X448"/>
  <c r="W448"/>
  <c r="V448"/>
  <c r="U448"/>
  <c r="T448"/>
  <c r="S448"/>
  <c r="R448"/>
  <c r="Q448"/>
  <c r="P448"/>
  <c r="O448"/>
  <c r="N448"/>
  <c r="M448"/>
  <c r="L448"/>
  <c r="K448"/>
  <c r="J448"/>
  <c r="I448"/>
  <c r="F448" s="1"/>
  <c r="H448"/>
  <c r="E447"/>
  <c r="H446"/>
  <c r="F447"/>
  <c r="F452"/>
  <c r="E452"/>
  <c r="F451"/>
  <c r="E451"/>
  <c r="F450"/>
  <c r="E92"/>
  <c r="AX91"/>
  <c r="AW91"/>
  <c r="AU91"/>
  <c r="AT91"/>
  <c r="AS91"/>
  <c r="AR91"/>
  <c r="AP91"/>
  <c r="AO91"/>
  <c r="AM91"/>
  <c r="AL91"/>
  <c r="AK91"/>
  <c r="AJ91"/>
  <c r="AH91"/>
  <c r="AG91"/>
  <c r="AF91"/>
  <c r="AE91"/>
  <c r="AC91"/>
  <c r="AB91"/>
  <c r="AA91"/>
  <c r="Z91"/>
  <c r="X91"/>
  <c r="W91"/>
  <c r="U91"/>
  <c r="T91"/>
  <c r="R91"/>
  <c r="Q91"/>
  <c r="O91"/>
  <c r="N91"/>
  <c r="L91"/>
  <c r="K91"/>
  <c r="M18"/>
  <c r="P18"/>
  <c r="S18"/>
  <c r="V18"/>
  <c r="Y18"/>
  <c r="AD18"/>
  <c r="AI18"/>
  <c r="AQ18"/>
  <c r="AV18"/>
  <c r="AY18"/>
  <c r="J18"/>
  <c r="AN18"/>
  <c r="AO233"/>
  <c r="E234"/>
  <c r="H233"/>
  <c r="E236"/>
  <c r="E235"/>
  <c r="AR233"/>
  <c r="E229"/>
  <c r="H226"/>
  <c r="E226" s="1"/>
  <c r="G226" s="1"/>
  <c r="M219"/>
  <c r="P219"/>
  <c r="S219"/>
  <c r="V219"/>
  <c r="Y219"/>
  <c r="AD219"/>
  <c r="AI219"/>
  <c r="AN219"/>
  <c r="AQ219"/>
  <c r="AV219"/>
  <c r="AY219"/>
  <c r="J243"/>
  <c r="M243"/>
  <c r="P243"/>
  <c r="S243"/>
  <c r="V243"/>
  <c r="Y243"/>
  <c r="AD243"/>
  <c r="AI243"/>
  <c r="AN243"/>
  <c r="AQ243"/>
  <c r="AV243"/>
  <c r="AY243"/>
  <c r="J439"/>
  <c r="M439"/>
  <c r="P439"/>
  <c r="S439"/>
  <c r="V439"/>
  <c r="Y439"/>
  <c r="AD439"/>
  <c r="AI439"/>
  <c r="AN439"/>
  <c r="AQ439"/>
  <c r="AV439"/>
  <c r="AY439"/>
  <c r="M226"/>
  <c r="P226"/>
  <c r="S226"/>
  <c r="V226"/>
  <c r="Y226"/>
  <c r="AD226"/>
  <c r="AI226"/>
  <c r="AN226"/>
  <c r="AQ226"/>
  <c r="AV226"/>
  <c r="AY226"/>
  <c r="J226"/>
  <c r="J219"/>
  <c r="H189"/>
  <c r="H11" s="1"/>
  <c r="AY189"/>
  <c r="AY11" s="1"/>
  <c r="AY26" s="1"/>
  <c r="AX189"/>
  <c r="AX11" s="1"/>
  <c r="AW189"/>
  <c r="AW11" s="1"/>
  <c r="AV189"/>
  <c r="AV11" s="1"/>
  <c r="AV26" s="1"/>
  <c r="AU189"/>
  <c r="AU11" s="1"/>
  <c r="AT189"/>
  <c r="AT11" s="1"/>
  <c r="AS189"/>
  <c r="AS11" s="1"/>
  <c r="AR189"/>
  <c r="AR11" s="1"/>
  <c r="AQ189"/>
  <c r="AQ11" s="1"/>
  <c r="AQ26" s="1"/>
  <c r="AP189"/>
  <c r="AP11" s="1"/>
  <c r="AO189"/>
  <c r="AO11" s="1"/>
  <c r="AN189"/>
  <c r="AN11" s="1"/>
  <c r="AN26" s="1"/>
  <c r="AM189"/>
  <c r="AM11" s="1"/>
  <c r="AL189"/>
  <c r="AL11" s="1"/>
  <c r="AK189"/>
  <c r="AK11" s="1"/>
  <c r="AJ189"/>
  <c r="AJ11" s="1"/>
  <c r="AI189"/>
  <c r="AI11" s="1"/>
  <c r="AI26" s="1"/>
  <c r="AH189"/>
  <c r="AH11" s="1"/>
  <c r="AG189"/>
  <c r="AG11" s="1"/>
  <c r="AF189"/>
  <c r="AF11" s="1"/>
  <c r="AE189"/>
  <c r="AE11" s="1"/>
  <c r="AD189"/>
  <c r="AD11" s="1"/>
  <c r="AD26" s="1"/>
  <c r="AC189"/>
  <c r="AC11" s="1"/>
  <c r="AB189"/>
  <c r="AB11" s="1"/>
  <c r="AA189"/>
  <c r="AA11" s="1"/>
  <c r="Z189"/>
  <c r="Z11" s="1"/>
  <c r="Y189"/>
  <c r="Y11" s="1"/>
  <c r="Y26" s="1"/>
  <c r="X189"/>
  <c r="X11" s="1"/>
  <c r="W189"/>
  <c r="V189"/>
  <c r="V11" s="1"/>
  <c r="V26" s="1"/>
  <c r="U189"/>
  <c r="U11" s="1"/>
  <c r="T189"/>
  <c r="T11" s="1"/>
  <c r="S189"/>
  <c r="S11" s="1"/>
  <c r="S26" s="1"/>
  <c r="R189"/>
  <c r="R11" s="1"/>
  <c r="Q189"/>
  <c r="Q11" s="1"/>
  <c r="P189"/>
  <c r="P11" s="1"/>
  <c r="P26" s="1"/>
  <c r="O189"/>
  <c r="O11" s="1"/>
  <c r="N189"/>
  <c r="N11" s="1"/>
  <c r="M189"/>
  <c r="M11" s="1"/>
  <c r="M26" s="1"/>
  <c r="L189"/>
  <c r="L11" s="1"/>
  <c r="K189"/>
  <c r="K11" s="1"/>
  <c r="J189"/>
  <c r="J11" s="1"/>
  <c r="J26" s="1"/>
  <c r="I189"/>
  <c r="I11" s="1"/>
  <c r="AY194"/>
  <c r="AY16" s="1"/>
  <c r="AY31" s="1"/>
  <c r="AX194"/>
  <c r="AX16" s="1"/>
  <c r="AX31" s="1"/>
  <c r="AW194"/>
  <c r="AW16" s="1"/>
  <c r="AW31" s="1"/>
  <c r="AV194"/>
  <c r="AV16" s="1"/>
  <c r="AV31" s="1"/>
  <c r="AU194"/>
  <c r="AU16" s="1"/>
  <c r="AU31" s="1"/>
  <c r="AT194"/>
  <c r="AT16" s="1"/>
  <c r="AT31" s="1"/>
  <c r="AS194"/>
  <c r="AS16" s="1"/>
  <c r="AS31" s="1"/>
  <c r="AR194"/>
  <c r="AR16" s="1"/>
  <c r="AR31" s="1"/>
  <c r="AQ194"/>
  <c r="AQ16" s="1"/>
  <c r="AQ31" s="1"/>
  <c r="AP194"/>
  <c r="AP16" s="1"/>
  <c r="AP31" s="1"/>
  <c r="AO194"/>
  <c r="AO16" s="1"/>
  <c r="AO31" s="1"/>
  <c r="AN194"/>
  <c r="AN16" s="1"/>
  <c r="AN31" s="1"/>
  <c r="AM194"/>
  <c r="AM16" s="1"/>
  <c r="AM31" s="1"/>
  <c r="AL194"/>
  <c r="AL16" s="1"/>
  <c r="AL31" s="1"/>
  <c r="AK194"/>
  <c r="AK16" s="1"/>
  <c r="AK31" s="1"/>
  <c r="AJ194"/>
  <c r="AJ16" s="1"/>
  <c r="AJ31" s="1"/>
  <c r="AI194"/>
  <c r="AI16" s="1"/>
  <c r="AI31" s="1"/>
  <c r="AH194"/>
  <c r="AH16" s="1"/>
  <c r="AH31" s="1"/>
  <c r="AG194"/>
  <c r="AG16" s="1"/>
  <c r="AG31" s="1"/>
  <c r="AF194"/>
  <c r="AF16" s="1"/>
  <c r="AF31" s="1"/>
  <c r="AE194"/>
  <c r="AE16" s="1"/>
  <c r="AE31" s="1"/>
  <c r="AD194"/>
  <c r="AD16" s="1"/>
  <c r="AD31" s="1"/>
  <c r="AC194"/>
  <c r="AC16" s="1"/>
  <c r="AC31" s="1"/>
  <c r="AB194"/>
  <c r="AB16" s="1"/>
  <c r="AB31" s="1"/>
  <c r="AA194"/>
  <c r="AA16" s="1"/>
  <c r="AA31" s="1"/>
  <c r="Z194"/>
  <c r="Z16" s="1"/>
  <c r="Z31" s="1"/>
  <c r="Y194"/>
  <c r="Y16" s="1"/>
  <c r="Y31" s="1"/>
  <c r="X194"/>
  <c r="X16" s="1"/>
  <c r="X31" s="1"/>
  <c r="W194"/>
  <c r="W16" s="1"/>
  <c r="W31" s="1"/>
  <c r="V194"/>
  <c r="V16" s="1"/>
  <c r="V31" s="1"/>
  <c r="U194"/>
  <c r="U16" s="1"/>
  <c r="U31" s="1"/>
  <c r="T194"/>
  <c r="T16" s="1"/>
  <c r="T31" s="1"/>
  <c r="S194"/>
  <c r="S16" s="1"/>
  <c r="S31" s="1"/>
  <c r="R194"/>
  <c r="R16" s="1"/>
  <c r="R31" s="1"/>
  <c r="Q194"/>
  <c r="Q16" s="1"/>
  <c r="Q31" s="1"/>
  <c r="P194"/>
  <c r="P16" s="1"/>
  <c r="P31" s="1"/>
  <c r="O194"/>
  <c r="O16" s="1"/>
  <c r="O31" s="1"/>
  <c r="N194"/>
  <c r="N16" s="1"/>
  <c r="N31" s="1"/>
  <c r="M194"/>
  <c r="M16" s="1"/>
  <c r="M31" s="1"/>
  <c r="L194"/>
  <c r="L16" s="1"/>
  <c r="L31" s="1"/>
  <c r="K194"/>
  <c r="K16" s="1"/>
  <c r="K31" s="1"/>
  <c r="J194"/>
  <c r="J16" s="1"/>
  <c r="J31" s="1"/>
  <c r="I194"/>
  <c r="H194"/>
  <c r="AY193"/>
  <c r="AY15" s="1"/>
  <c r="AY30" s="1"/>
  <c r="AX193"/>
  <c r="AX15" s="1"/>
  <c r="AX30" s="1"/>
  <c r="AW193"/>
  <c r="AW15" s="1"/>
  <c r="AW30" s="1"/>
  <c r="AV193"/>
  <c r="AV15" s="1"/>
  <c r="AV30" s="1"/>
  <c r="AU193"/>
  <c r="AU15" s="1"/>
  <c r="AU30" s="1"/>
  <c r="AT193"/>
  <c r="AT15" s="1"/>
  <c r="AT30" s="1"/>
  <c r="AS193"/>
  <c r="AS15" s="1"/>
  <c r="AS30" s="1"/>
  <c r="AR193"/>
  <c r="AR15" s="1"/>
  <c r="AR30" s="1"/>
  <c r="AQ193"/>
  <c r="AQ15" s="1"/>
  <c r="AQ30" s="1"/>
  <c r="AP193"/>
  <c r="AP15" s="1"/>
  <c r="AP30" s="1"/>
  <c r="AO193"/>
  <c r="AO15" s="1"/>
  <c r="AO30" s="1"/>
  <c r="AN193"/>
  <c r="AN15" s="1"/>
  <c r="AN30" s="1"/>
  <c r="AM193"/>
  <c r="AM15" s="1"/>
  <c r="AM30" s="1"/>
  <c r="AL193"/>
  <c r="AL15" s="1"/>
  <c r="AL30" s="1"/>
  <c r="AK193"/>
  <c r="AK15" s="1"/>
  <c r="AK30" s="1"/>
  <c r="AJ193"/>
  <c r="AJ15" s="1"/>
  <c r="AJ30" s="1"/>
  <c r="AI193"/>
  <c r="AI15" s="1"/>
  <c r="AI30" s="1"/>
  <c r="AH193"/>
  <c r="AH15" s="1"/>
  <c r="AH30" s="1"/>
  <c r="AG193"/>
  <c r="AG15" s="1"/>
  <c r="AG30" s="1"/>
  <c r="AF193"/>
  <c r="AF15" s="1"/>
  <c r="AF30" s="1"/>
  <c r="AE193"/>
  <c r="AE15" s="1"/>
  <c r="AE30" s="1"/>
  <c r="AD193"/>
  <c r="AD15" s="1"/>
  <c r="AD30" s="1"/>
  <c r="AC193"/>
  <c r="AC15" s="1"/>
  <c r="AC30" s="1"/>
  <c r="AB193"/>
  <c r="AB15" s="1"/>
  <c r="AB30" s="1"/>
  <c r="AA193"/>
  <c r="AA15" s="1"/>
  <c r="AA30" s="1"/>
  <c r="Z193"/>
  <c r="Z15" s="1"/>
  <c r="Z30" s="1"/>
  <c r="Y193"/>
  <c r="Y15" s="1"/>
  <c r="Y30" s="1"/>
  <c r="X193"/>
  <c r="X15" s="1"/>
  <c r="X30" s="1"/>
  <c r="W193"/>
  <c r="W15" s="1"/>
  <c r="W30" s="1"/>
  <c r="V193"/>
  <c r="V15" s="1"/>
  <c r="V30" s="1"/>
  <c r="U193"/>
  <c r="U15" s="1"/>
  <c r="U30" s="1"/>
  <c r="T193"/>
  <c r="T15" s="1"/>
  <c r="T30" s="1"/>
  <c r="S193"/>
  <c r="S15" s="1"/>
  <c r="S30" s="1"/>
  <c r="R193"/>
  <c r="R15" s="1"/>
  <c r="R30" s="1"/>
  <c r="Q193"/>
  <c r="Q15" s="1"/>
  <c r="Q30" s="1"/>
  <c r="P193"/>
  <c r="P15" s="1"/>
  <c r="P30" s="1"/>
  <c r="O193"/>
  <c r="O15" s="1"/>
  <c r="O30" s="1"/>
  <c r="N193"/>
  <c r="N15" s="1"/>
  <c r="N30" s="1"/>
  <c r="M193"/>
  <c r="M15" s="1"/>
  <c r="M30" s="1"/>
  <c r="L193"/>
  <c r="L15" s="1"/>
  <c r="L30" s="1"/>
  <c r="K15"/>
  <c r="K30" s="1"/>
  <c r="J193"/>
  <c r="J15" s="1"/>
  <c r="J30" s="1"/>
  <c r="I193"/>
  <c r="H193"/>
  <c r="AY192"/>
  <c r="AY14" s="1"/>
  <c r="AY29" s="1"/>
  <c r="AX192"/>
  <c r="AX14" s="1"/>
  <c r="AX29" s="1"/>
  <c r="AW192"/>
  <c r="AW14" s="1"/>
  <c r="AW29" s="1"/>
  <c r="AV192"/>
  <c r="AV14" s="1"/>
  <c r="AV29" s="1"/>
  <c r="AU192"/>
  <c r="AU14" s="1"/>
  <c r="AU29" s="1"/>
  <c r="AT192"/>
  <c r="AT14" s="1"/>
  <c r="AT29" s="1"/>
  <c r="AS192"/>
  <c r="AS14" s="1"/>
  <c r="AS29" s="1"/>
  <c r="AR192"/>
  <c r="AR14" s="1"/>
  <c r="AR29" s="1"/>
  <c r="AQ192"/>
  <c r="AQ14" s="1"/>
  <c r="AQ29" s="1"/>
  <c r="AP192"/>
  <c r="AP14" s="1"/>
  <c r="AP29" s="1"/>
  <c r="AO192"/>
  <c r="AO14" s="1"/>
  <c r="AO29" s="1"/>
  <c r="AN192"/>
  <c r="AN14" s="1"/>
  <c r="AN29" s="1"/>
  <c r="AM192"/>
  <c r="AM14" s="1"/>
  <c r="AM29" s="1"/>
  <c r="AL192"/>
  <c r="AL14" s="1"/>
  <c r="AL29" s="1"/>
  <c r="AK192"/>
  <c r="AK14" s="1"/>
  <c r="AK29" s="1"/>
  <c r="AJ192"/>
  <c r="AJ14" s="1"/>
  <c r="AJ29" s="1"/>
  <c r="AI192"/>
  <c r="AI14" s="1"/>
  <c r="AI29" s="1"/>
  <c r="AH192"/>
  <c r="AH14" s="1"/>
  <c r="AH29" s="1"/>
  <c r="AG192"/>
  <c r="AG14" s="1"/>
  <c r="AG29" s="1"/>
  <c r="AF192"/>
  <c r="AF14" s="1"/>
  <c r="AF29" s="1"/>
  <c r="AE192"/>
  <c r="AE14" s="1"/>
  <c r="AE29" s="1"/>
  <c r="AD192"/>
  <c r="AD14" s="1"/>
  <c r="AD29" s="1"/>
  <c r="AC192"/>
  <c r="AC14" s="1"/>
  <c r="AC29" s="1"/>
  <c r="AB192"/>
  <c r="AB14" s="1"/>
  <c r="AB29" s="1"/>
  <c r="AA192"/>
  <c r="AA14" s="1"/>
  <c r="AA29" s="1"/>
  <c r="Z192"/>
  <c r="Y192"/>
  <c r="Y14" s="1"/>
  <c r="Y29" s="1"/>
  <c r="X192"/>
  <c r="X14" s="1"/>
  <c r="X29" s="1"/>
  <c r="W192"/>
  <c r="W14" s="1"/>
  <c r="W29" s="1"/>
  <c r="V192"/>
  <c r="V14" s="1"/>
  <c r="V29" s="1"/>
  <c r="U192"/>
  <c r="U14" s="1"/>
  <c r="U29" s="1"/>
  <c r="T192"/>
  <c r="T14" s="1"/>
  <c r="T29" s="1"/>
  <c r="S192"/>
  <c r="S14" s="1"/>
  <c r="S29" s="1"/>
  <c r="R192"/>
  <c r="R29" s="1"/>
  <c r="Q192"/>
  <c r="Q14" s="1"/>
  <c r="Q29" s="1"/>
  <c r="P192"/>
  <c r="P14" s="1"/>
  <c r="P29" s="1"/>
  <c r="O192"/>
  <c r="O14" s="1"/>
  <c r="O29" s="1"/>
  <c r="N192"/>
  <c r="N14" s="1"/>
  <c r="N29" s="1"/>
  <c r="M192"/>
  <c r="M14" s="1"/>
  <c r="M29" s="1"/>
  <c r="L192"/>
  <c r="L14" s="1"/>
  <c r="L29" s="1"/>
  <c r="K192"/>
  <c r="K14" s="1"/>
  <c r="K29" s="1"/>
  <c r="J192"/>
  <c r="J14" s="1"/>
  <c r="J29" s="1"/>
  <c r="I192"/>
  <c r="H192"/>
  <c r="AY191"/>
  <c r="AY13" s="1"/>
  <c r="AY28" s="1"/>
  <c r="AX191"/>
  <c r="AX13" s="1"/>
  <c r="AX28" s="1"/>
  <c r="AW191"/>
  <c r="AW13" s="1"/>
  <c r="AW28" s="1"/>
  <c r="AV191"/>
  <c r="AV13" s="1"/>
  <c r="AV28" s="1"/>
  <c r="AU191"/>
  <c r="AU13" s="1"/>
  <c r="AU28" s="1"/>
  <c r="AT191"/>
  <c r="AT13" s="1"/>
  <c r="AT28" s="1"/>
  <c r="AS191"/>
  <c r="AS13" s="1"/>
  <c r="AS28" s="1"/>
  <c r="AR191"/>
  <c r="AR13" s="1"/>
  <c r="AR28" s="1"/>
  <c r="AQ191"/>
  <c r="AQ13" s="1"/>
  <c r="AQ28" s="1"/>
  <c r="AP191"/>
  <c r="AP13" s="1"/>
  <c r="AP28" s="1"/>
  <c r="AO191"/>
  <c r="AO13" s="1"/>
  <c r="AO28" s="1"/>
  <c r="AN191"/>
  <c r="AN13" s="1"/>
  <c r="AN28" s="1"/>
  <c r="AM191"/>
  <c r="AM13" s="1"/>
  <c r="AM28" s="1"/>
  <c r="AL191"/>
  <c r="AL13" s="1"/>
  <c r="AL28" s="1"/>
  <c r="AK191"/>
  <c r="AK13" s="1"/>
  <c r="AK28" s="1"/>
  <c r="AJ191"/>
  <c r="AJ13" s="1"/>
  <c r="AJ28" s="1"/>
  <c r="AI191"/>
  <c r="AI13" s="1"/>
  <c r="AI28" s="1"/>
  <c r="AH191"/>
  <c r="AH13" s="1"/>
  <c r="AH28" s="1"/>
  <c r="AG191"/>
  <c r="AG13" s="1"/>
  <c r="AG28" s="1"/>
  <c r="AF191"/>
  <c r="AF13" s="1"/>
  <c r="AF28" s="1"/>
  <c r="AE191"/>
  <c r="AE13" s="1"/>
  <c r="AE28" s="1"/>
  <c r="AD191"/>
  <c r="AD13" s="1"/>
  <c r="AD28" s="1"/>
  <c r="AC191"/>
  <c r="AB191"/>
  <c r="AB13" s="1"/>
  <c r="AB28" s="1"/>
  <c r="AA191"/>
  <c r="AA13" s="1"/>
  <c r="AA28" s="1"/>
  <c r="Z191"/>
  <c r="Y191"/>
  <c r="Y13" s="1"/>
  <c r="Y28" s="1"/>
  <c r="X191"/>
  <c r="X13" s="1"/>
  <c r="X28" s="1"/>
  <c r="W191"/>
  <c r="W28" s="1"/>
  <c r="V191"/>
  <c r="V13" s="1"/>
  <c r="V28" s="1"/>
  <c r="U191"/>
  <c r="U13" s="1"/>
  <c r="U28" s="1"/>
  <c r="T191"/>
  <c r="T13" s="1"/>
  <c r="T28" s="1"/>
  <c r="S191"/>
  <c r="S13" s="1"/>
  <c r="S28" s="1"/>
  <c r="R191"/>
  <c r="Q191"/>
  <c r="P191"/>
  <c r="P13" s="1"/>
  <c r="P28" s="1"/>
  <c r="O191"/>
  <c r="O13" s="1"/>
  <c r="O28" s="1"/>
  <c r="N191"/>
  <c r="N13" s="1"/>
  <c r="N28" s="1"/>
  <c r="M191"/>
  <c r="M13" s="1"/>
  <c r="M28" s="1"/>
  <c r="L191"/>
  <c r="L13" s="1"/>
  <c r="L28" s="1"/>
  <c r="K191"/>
  <c r="K13" s="1"/>
  <c r="K28" s="1"/>
  <c r="J191"/>
  <c r="J13" s="1"/>
  <c r="J28" s="1"/>
  <c r="I191"/>
  <c r="H191"/>
  <c r="AY190"/>
  <c r="AY12" s="1"/>
  <c r="AY27" s="1"/>
  <c r="AX190"/>
  <c r="AX188" s="1"/>
  <c r="AW190"/>
  <c r="AV190"/>
  <c r="AV12" s="1"/>
  <c r="AV27" s="1"/>
  <c r="AU190"/>
  <c r="AU188" s="1"/>
  <c r="AT190"/>
  <c r="AT188" s="1"/>
  <c r="AS190"/>
  <c r="AR190"/>
  <c r="AR12" s="1"/>
  <c r="AR27" s="1"/>
  <c r="AQ190"/>
  <c r="AQ12" s="1"/>
  <c r="AQ27" s="1"/>
  <c r="AP190"/>
  <c r="AP12" s="1"/>
  <c r="AP27" s="1"/>
  <c r="AO190"/>
  <c r="AO12" s="1"/>
  <c r="AO27" s="1"/>
  <c r="AN190"/>
  <c r="AN12" s="1"/>
  <c r="AN27" s="1"/>
  <c r="AM190"/>
  <c r="AM12" s="1"/>
  <c r="AM27" s="1"/>
  <c r="AL190"/>
  <c r="AL12" s="1"/>
  <c r="AL27" s="1"/>
  <c r="AK190"/>
  <c r="AK12" s="1"/>
  <c r="AK27" s="1"/>
  <c r="AJ190"/>
  <c r="AJ12" s="1"/>
  <c r="AJ27" s="1"/>
  <c r="AI190"/>
  <c r="AI12" s="1"/>
  <c r="AI27" s="1"/>
  <c r="AH190"/>
  <c r="AH12" s="1"/>
  <c r="AH27" s="1"/>
  <c r="AG190"/>
  <c r="AG12" s="1"/>
  <c r="AG27" s="1"/>
  <c r="AF190"/>
  <c r="AF12" s="1"/>
  <c r="AF27" s="1"/>
  <c r="AE190"/>
  <c r="AE12" s="1"/>
  <c r="AE27" s="1"/>
  <c r="AD190"/>
  <c r="AD12" s="1"/>
  <c r="AD27" s="1"/>
  <c r="AC190"/>
  <c r="AC12" s="1"/>
  <c r="AC27" s="1"/>
  <c r="AB190"/>
  <c r="AB12" s="1"/>
  <c r="AB27" s="1"/>
  <c r="AA190"/>
  <c r="AA12" s="1"/>
  <c r="AA27" s="1"/>
  <c r="Z190"/>
  <c r="Z12" s="1"/>
  <c r="Z27" s="1"/>
  <c r="Y190"/>
  <c r="Y12" s="1"/>
  <c r="Y27" s="1"/>
  <c r="X190"/>
  <c r="X12" s="1"/>
  <c r="X27" s="1"/>
  <c r="W190"/>
  <c r="W27" s="1"/>
  <c r="V190"/>
  <c r="V12" s="1"/>
  <c r="V27" s="1"/>
  <c r="U190"/>
  <c r="U12" s="1"/>
  <c r="U27" s="1"/>
  <c r="T190"/>
  <c r="T12" s="1"/>
  <c r="T27" s="1"/>
  <c r="S190"/>
  <c r="S12" s="1"/>
  <c r="S27" s="1"/>
  <c r="R190"/>
  <c r="R12" s="1"/>
  <c r="R27" s="1"/>
  <c r="Q190"/>
  <c r="Q12" s="1"/>
  <c r="Q27" s="1"/>
  <c r="P190"/>
  <c r="P12" s="1"/>
  <c r="P27" s="1"/>
  <c r="O190"/>
  <c r="O12" s="1"/>
  <c r="O27" s="1"/>
  <c r="N190"/>
  <c r="N12" s="1"/>
  <c r="N27" s="1"/>
  <c r="M190"/>
  <c r="M12" s="1"/>
  <c r="M27" s="1"/>
  <c r="L190"/>
  <c r="L12" s="1"/>
  <c r="L27" s="1"/>
  <c r="K190"/>
  <c r="K12" s="1"/>
  <c r="K27" s="1"/>
  <c r="J190"/>
  <c r="J12" s="1"/>
  <c r="J27" s="1"/>
  <c r="I190"/>
  <c r="H190"/>
  <c r="F63"/>
  <c r="E63"/>
  <c r="J198"/>
  <c r="M198"/>
  <c r="P198"/>
  <c r="S198"/>
  <c r="V198"/>
  <c r="Y198"/>
  <c r="AD198"/>
  <c r="AI198"/>
  <c r="AN198"/>
  <c r="AQ198"/>
  <c r="AV198"/>
  <c r="AY198"/>
  <c r="J205"/>
  <c r="M205"/>
  <c r="P205"/>
  <c r="S205"/>
  <c r="V205"/>
  <c r="Y205"/>
  <c r="AD205"/>
  <c r="AI205"/>
  <c r="AN205"/>
  <c r="AQ205"/>
  <c r="AV205"/>
  <c r="AY205"/>
  <c r="J212"/>
  <c r="M212"/>
  <c r="P212"/>
  <c r="S212"/>
  <c r="V212"/>
  <c r="Y212"/>
  <c r="AD212"/>
  <c r="AI212"/>
  <c r="AN212"/>
  <c r="AQ212"/>
  <c r="AV212"/>
  <c r="AY212"/>
  <c r="M181"/>
  <c r="P181"/>
  <c r="S181"/>
  <c r="V181"/>
  <c r="Y181"/>
  <c r="AD181"/>
  <c r="AI181"/>
  <c r="AN181"/>
  <c r="AQ181"/>
  <c r="AV181"/>
  <c r="AY181"/>
  <c r="J181"/>
  <c r="F35"/>
  <c r="G35" s="1"/>
  <c r="F92"/>
  <c r="F97"/>
  <c r="E97"/>
  <c r="F96"/>
  <c r="E96"/>
  <c r="F95"/>
  <c r="E95"/>
  <c r="F94"/>
  <c r="E94"/>
  <c r="F93"/>
  <c r="E93"/>
  <c r="F85"/>
  <c r="F90"/>
  <c r="E90"/>
  <c r="F89"/>
  <c r="E89"/>
  <c r="F88"/>
  <c r="E88"/>
  <c r="F87"/>
  <c r="E87"/>
  <c r="F86"/>
  <c r="E86"/>
  <c r="F109"/>
  <c r="F114"/>
  <c r="E114"/>
  <c r="F113"/>
  <c r="F112"/>
  <c r="E112"/>
  <c r="F111"/>
  <c r="E111"/>
  <c r="F110"/>
  <c r="E110"/>
  <c r="F62"/>
  <c r="E62"/>
  <c r="F61"/>
  <c r="E61"/>
  <c r="F60"/>
  <c r="E60"/>
  <c r="F59"/>
  <c r="E59"/>
  <c r="F58"/>
  <c r="E58"/>
  <c r="F57"/>
  <c r="E57"/>
  <c r="I91"/>
  <c r="J108"/>
  <c r="M108"/>
  <c r="P108"/>
  <c r="S108"/>
  <c r="V108"/>
  <c r="Y108"/>
  <c r="AD108"/>
  <c r="AI108"/>
  <c r="AN108"/>
  <c r="AQ108"/>
  <c r="AV108"/>
  <c r="AY108"/>
  <c r="J116"/>
  <c r="M116"/>
  <c r="P116"/>
  <c r="S116"/>
  <c r="V116"/>
  <c r="Y116"/>
  <c r="AD116"/>
  <c r="AI116"/>
  <c r="AN116"/>
  <c r="AQ116"/>
  <c r="AV116"/>
  <c r="AY116"/>
  <c r="J123"/>
  <c r="M123"/>
  <c r="P123"/>
  <c r="S123"/>
  <c r="V123"/>
  <c r="Y123"/>
  <c r="AD123"/>
  <c r="AI123"/>
  <c r="AN123"/>
  <c r="AQ123"/>
  <c r="AV123"/>
  <c r="AY123"/>
  <c r="J130"/>
  <c r="M130"/>
  <c r="P130"/>
  <c r="S130"/>
  <c r="V130"/>
  <c r="Y130"/>
  <c r="AD130"/>
  <c r="AI130"/>
  <c r="AN130"/>
  <c r="AQ130"/>
  <c r="AV130"/>
  <c r="AY130"/>
  <c r="J139"/>
  <c r="M139"/>
  <c r="P139"/>
  <c r="S139"/>
  <c r="V139"/>
  <c r="Y139"/>
  <c r="AD139"/>
  <c r="AI139"/>
  <c r="AN139"/>
  <c r="AQ139"/>
  <c r="AV139"/>
  <c r="AY139"/>
  <c r="H91"/>
  <c r="E91" s="1"/>
  <c r="M84"/>
  <c r="P84"/>
  <c r="S84"/>
  <c r="V84"/>
  <c r="Y84"/>
  <c r="AD84"/>
  <c r="AI84"/>
  <c r="AN84"/>
  <c r="AQ84"/>
  <c r="AV84"/>
  <c r="AY84"/>
  <c r="J91"/>
  <c r="M91"/>
  <c r="P91"/>
  <c r="S91"/>
  <c r="V91"/>
  <c r="AD91"/>
  <c r="AI91"/>
  <c r="AN91"/>
  <c r="AQ91"/>
  <c r="AV91"/>
  <c r="AY91"/>
  <c r="J101"/>
  <c r="M101"/>
  <c r="P101"/>
  <c r="S101"/>
  <c r="V101"/>
  <c r="Y101"/>
  <c r="AD101"/>
  <c r="AI101"/>
  <c r="AN101"/>
  <c r="AQ101"/>
  <c r="AV101"/>
  <c r="AY101"/>
  <c r="J35"/>
  <c r="J42"/>
  <c r="M42"/>
  <c r="P42"/>
  <c r="S42"/>
  <c r="V42"/>
  <c r="Y42"/>
  <c r="AD42"/>
  <c r="AI42"/>
  <c r="AN42"/>
  <c r="AQ42"/>
  <c r="AV42"/>
  <c r="AY42"/>
  <c r="J49"/>
  <c r="M49"/>
  <c r="P49"/>
  <c r="S49"/>
  <c r="V49"/>
  <c r="Y49"/>
  <c r="AD49"/>
  <c r="AI49"/>
  <c r="AN49"/>
  <c r="AQ49"/>
  <c r="AV49"/>
  <c r="AY49"/>
  <c r="J56"/>
  <c r="M56"/>
  <c r="P56"/>
  <c r="S56"/>
  <c r="V56"/>
  <c r="Y56"/>
  <c r="AD56"/>
  <c r="AI56"/>
  <c r="AN56"/>
  <c r="AQ56"/>
  <c r="AV56"/>
  <c r="AY56"/>
  <c r="Y91" l="1"/>
  <c r="V478"/>
  <c r="E478"/>
  <c r="Y506"/>
  <c r="F506"/>
  <c r="G506" s="1"/>
  <c r="G116"/>
  <c r="Y478"/>
  <c r="F478"/>
  <c r="G478" s="1"/>
  <c r="R13"/>
  <c r="R10" s="1"/>
  <c r="Q13"/>
  <c r="Q28" s="1"/>
  <c r="G49"/>
  <c r="G101"/>
  <c r="G108"/>
  <c r="E18"/>
  <c r="G18" s="1"/>
  <c r="Z14"/>
  <c r="Z29" s="1"/>
  <c r="Z13"/>
  <c r="Z28" s="1"/>
  <c r="E449"/>
  <c r="F449"/>
  <c r="AC13"/>
  <c r="AC28" s="1"/>
  <c r="AS188"/>
  <c r="AW188"/>
  <c r="AY188" s="1"/>
  <c r="G130"/>
  <c r="F190"/>
  <c r="G84"/>
  <c r="F91"/>
  <c r="G91" s="1"/>
  <c r="F56"/>
  <c r="G56" s="1"/>
  <c r="E190"/>
  <c r="E191"/>
  <c r="E192"/>
  <c r="E193"/>
  <c r="E194"/>
  <c r="I446"/>
  <c r="J446" s="1"/>
  <c r="F235"/>
  <c r="E237"/>
  <c r="E238"/>
  <c r="E239"/>
  <c r="F191"/>
  <c r="F192"/>
  <c r="F193"/>
  <c r="F194"/>
  <c r="E448"/>
  <c r="E450"/>
  <c r="G63"/>
  <c r="F234"/>
  <c r="I233"/>
  <c r="K446"/>
  <c r="L446"/>
  <c r="N446"/>
  <c r="O446"/>
  <c r="Q446"/>
  <c r="R446"/>
  <c r="T446"/>
  <c r="U446"/>
  <c r="W446"/>
  <c r="X446"/>
  <c r="Z446"/>
  <c r="AA446"/>
  <c r="AB446"/>
  <c r="AC446"/>
  <c r="AE446"/>
  <c r="AF446"/>
  <c r="AG446"/>
  <c r="AH446"/>
  <c r="AJ446"/>
  <c r="AK446"/>
  <c r="AL446"/>
  <c r="AM446"/>
  <c r="AO446"/>
  <c r="AP446"/>
  <c r="AQ446" s="1"/>
  <c r="AR446"/>
  <c r="AS446"/>
  <c r="AT446"/>
  <c r="AU446"/>
  <c r="AW446"/>
  <c r="AX446"/>
  <c r="AY446" s="1"/>
  <c r="K233"/>
  <c r="L233"/>
  <c r="M233" s="1"/>
  <c r="N233"/>
  <c r="O233"/>
  <c r="P233" s="1"/>
  <c r="Q233"/>
  <c r="R233"/>
  <c r="S233" s="1"/>
  <c r="T233"/>
  <c r="U233"/>
  <c r="V233" s="1"/>
  <c r="W233"/>
  <c r="X233"/>
  <c r="Y233" s="1"/>
  <c r="Z233"/>
  <c r="AA233"/>
  <c r="AB233"/>
  <c r="AC233"/>
  <c r="AD233" s="1"/>
  <c r="AE233"/>
  <c r="AF233"/>
  <c r="AG233"/>
  <c r="AH233"/>
  <c r="AI233" s="1"/>
  <c r="AJ233"/>
  <c r="AK233"/>
  <c r="AL233"/>
  <c r="AM233"/>
  <c r="AN233" s="1"/>
  <c r="AP233"/>
  <c r="AQ233" s="1"/>
  <c r="AS233"/>
  <c r="AT233"/>
  <c r="AU233"/>
  <c r="AV233" s="1"/>
  <c r="AW233"/>
  <c r="AX233"/>
  <c r="I26"/>
  <c r="F11"/>
  <c r="K26"/>
  <c r="K10"/>
  <c r="L26"/>
  <c r="L25" s="1"/>
  <c r="L10"/>
  <c r="N26"/>
  <c r="N25" s="1"/>
  <c r="N10"/>
  <c r="O26"/>
  <c r="O25" s="1"/>
  <c r="O10"/>
  <c r="Q26"/>
  <c r="Q10"/>
  <c r="R26"/>
  <c r="T26"/>
  <c r="T25" s="1"/>
  <c r="T10"/>
  <c r="U26"/>
  <c r="U25" s="1"/>
  <c r="U10"/>
  <c r="W26"/>
  <c r="W25" s="1"/>
  <c r="X26"/>
  <c r="X25" s="1"/>
  <c r="X10"/>
  <c r="Z26"/>
  <c r="AA26"/>
  <c r="AA25" s="1"/>
  <c r="AA10"/>
  <c r="AB26"/>
  <c r="AB25" s="1"/>
  <c r="AB10"/>
  <c r="AC26"/>
  <c r="AC25" s="1"/>
  <c r="AC10"/>
  <c r="AE26"/>
  <c r="AE25" s="1"/>
  <c r="AE10"/>
  <c r="AF26"/>
  <c r="AF25" s="1"/>
  <c r="AF10"/>
  <c r="AG26"/>
  <c r="AG25" s="1"/>
  <c r="AG10"/>
  <c r="AH26"/>
  <c r="AH25" s="1"/>
  <c r="AH10"/>
  <c r="AJ26"/>
  <c r="AJ25" s="1"/>
  <c r="AJ10"/>
  <c r="AK26"/>
  <c r="AK25" s="1"/>
  <c r="AK10"/>
  <c r="AL26"/>
  <c r="AL25" s="1"/>
  <c r="AL10"/>
  <c r="AM26"/>
  <c r="AM25" s="1"/>
  <c r="AM10"/>
  <c r="AO26"/>
  <c r="AO25" s="1"/>
  <c r="AO10"/>
  <c r="AP26"/>
  <c r="AP25" s="1"/>
  <c r="AP10"/>
  <c r="AR26"/>
  <c r="AR25" s="1"/>
  <c r="AR10"/>
  <c r="AS26"/>
  <c r="AT26"/>
  <c r="AU26"/>
  <c r="AW26"/>
  <c r="AX26"/>
  <c r="H26"/>
  <c r="E11"/>
  <c r="H12"/>
  <c r="I12"/>
  <c r="AS12"/>
  <c r="AS27" s="1"/>
  <c r="AT12"/>
  <c r="AT27" s="1"/>
  <c r="AU12"/>
  <c r="AU27" s="1"/>
  <c r="AW12"/>
  <c r="AW27" s="1"/>
  <c r="AX12"/>
  <c r="AX27" s="1"/>
  <c r="H13"/>
  <c r="I13"/>
  <c r="H14"/>
  <c r="I14"/>
  <c r="H15"/>
  <c r="I15"/>
  <c r="H16"/>
  <c r="I16"/>
  <c r="F189"/>
  <c r="I188"/>
  <c r="K188"/>
  <c r="L188"/>
  <c r="N188"/>
  <c r="O188"/>
  <c r="Q188"/>
  <c r="R188"/>
  <c r="T188"/>
  <c r="U188"/>
  <c r="V188" s="1"/>
  <c r="W188"/>
  <c r="X188"/>
  <c r="Z188"/>
  <c r="AA188"/>
  <c r="AB188"/>
  <c r="AC188"/>
  <c r="AE188"/>
  <c r="AF188"/>
  <c r="AG188"/>
  <c r="AH188"/>
  <c r="AJ188"/>
  <c r="AK188"/>
  <c r="AL188"/>
  <c r="AM188"/>
  <c r="AO188"/>
  <c r="AP188"/>
  <c r="AR188"/>
  <c r="AV188" s="1"/>
  <c r="H188"/>
  <c r="E189"/>
  <c r="R28" l="1"/>
  <c r="R25" s="1"/>
  <c r="Q25"/>
  <c r="P188"/>
  <c r="M25"/>
  <c r="AV446"/>
  <c r="Z25"/>
  <c r="Z10"/>
  <c r="AD10" s="1"/>
  <c r="AI446"/>
  <c r="AN446"/>
  <c r="AQ188"/>
  <c r="AQ25"/>
  <c r="AN25"/>
  <c r="P25"/>
  <c r="Y25"/>
  <c r="M188"/>
  <c r="AQ10"/>
  <c r="AN10"/>
  <c r="AI10"/>
  <c r="V10"/>
  <c r="P10"/>
  <c r="M10"/>
  <c r="AN188"/>
  <c r="S188"/>
  <c r="S10"/>
  <c r="AD188"/>
  <c r="AI188"/>
  <c r="Y188"/>
  <c r="E188"/>
  <c r="AI25"/>
  <c r="V25"/>
  <c r="Y10"/>
  <c r="AD25"/>
  <c r="AY233"/>
  <c r="AD446"/>
  <c r="Y446"/>
  <c r="V446"/>
  <c r="S446"/>
  <c r="P446"/>
  <c r="M446"/>
  <c r="E233"/>
  <c r="E446"/>
  <c r="F233"/>
  <c r="J233"/>
  <c r="F446"/>
  <c r="I31"/>
  <c r="F31" s="1"/>
  <c r="F16"/>
  <c r="H31"/>
  <c r="E31" s="1"/>
  <c r="E16"/>
  <c r="I30"/>
  <c r="F30" s="1"/>
  <c r="F15"/>
  <c r="H30"/>
  <c r="E30" s="1"/>
  <c r="E15"/>
  <c r="I29"/>
  <c r="F29" s="1"/>
  <c r="F14"/>
  <c r="H29"/>
  <c r="E29" s="1"/>
  <c r="E14"/>
  <c r="I28"/>
  <c r="F28" s="1"/>
  <c r="F13"/>
  <c r="H28"/>
  <c r="E28" s="1"/>
  <c r="E13"/>
  <c r="I27"/>
  <c r="F27" s="1"/>
  <c r="F12"/>
  <c r="H27"/>
  <c r="E27" s="1"/>
  <c r="E12"/>
  <c r="E26"/>
  <c r="F26"/>
  <c r="H10"/>
  <c r="AX10"/>
  <c r="AX25"/>
  <c r="AW10"/>
  <c r="AW25"/>
  <c r="AU10"/>
  <c r="AV10" s="1"/>
  <c r="AU25"/>
  <c r="AV25" s="1"/>
  <c r="AT10"/>
  <c r="AT25"/>
  <c r="AS10"/>
  <c r="AS25"/>
  <c r="I10"/>
  <c r="F188"/>
  <c r="J188"/>
  <c r="S25" l="1"/>
  <c r="G188"/>
  <c r="G233"/>
  <c r="I25"/>
  <c r="F25" s="1"/>
  <c r="H25"/>
  <c r="J10"/>
  <c r="G446"/>
  <c r="F10"/>
  <c r="AY25"/>
  <c r="AY10"/>
  <c r="E10"/>
  <c r="E25"/>
  <c r="G25" l="1"/>
  <c r="J25"/>
  <c r="G10"/>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C24"/>
  <c r="D5"/>
  <c r="D24" l="1"/>
</calcChain>
</file>

<file path=xl/sharedStrings.xml><?xml version="1.0" encoding="utf-8"?>
<sst xmlns="http://schemas.openxmlformats.org/spreadsheetml/2006/main" count="1355" uniqueCount="469">
  <si>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</si>
  <si>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</si>
  <si>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</si>
  <si>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</si>
  <si>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</si>
  <si>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</si>
  <si>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</si>
  <si>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</si>
  <si>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</si>
  <si>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</si>
  <si>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</si>
  <si>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</si>
  <si>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</si>
  <si>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</si>
  <si>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</si>
  <si>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</si>
  <si>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</si>
  <si>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</si>
  <si>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</si>
  <si>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</si>
  <si>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</si>
  <si>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</si>
  <si>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</si>
  <si>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</si>
  <si>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</si>
  <si>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</si>
  <si>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</si>
  <si>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</si>
  <si>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</si>
  <si>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</si>
  <si>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</si>
  <si>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</si>
  <si>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</si>
  <si>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</si>
  <si>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</si>
  <si>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</si>
  <si>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</si>
  <si>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</si>
  <si>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</si>
  <si>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</si>
  <si>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</si>
  <si>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</si>
  <si>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</si>
  <si>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</si>
  <si>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</si>
  <si>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</si>
  <si>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</si>
  <si>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</si>
  <si>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</si>
  <si>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</si>
  <si>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</si>
  <si>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</si>
  <si>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</si>
  <si>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</si>
  <si>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</si>
  <si>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</si>
  <si>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</si>
  <si>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</si>
  <si>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</si>
  <si>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</si>
  <si>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</si>
  <si>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</si>
  <si>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</si>
  <si>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</si>
  <si>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</si>
  <si>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</si>
  <si>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</si>
  <si>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</si>
  <si>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</si>
  <si>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</si>
  <si>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</si>
  <si>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</si>
  <si>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</si>
  <si>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</si>
  <si>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</si>
  <si>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</si>
  <si>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</si>
  <si>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</si>
  <si>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</si>
  <si>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</si>
  <si>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</si>
  <si>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</si>
  <si>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</si>
  <si>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</si>
  <si>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</si>
  <si>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</si>
  <si>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</si>
  <si>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</si>
  <si>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</si>
  <si>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</si>
  <si>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</si>
  <si>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</si>
  <si>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</si>
  <si>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</si>
  <si>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</si>
  <si>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</si>
  <si>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</si>
  <si>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</si>
  <si>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</si>
  <si>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</si>
  <si>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</si>
  <si>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</si>
  <si>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</si>
  <si>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</si>
  <si>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</si>
  <si>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</si>
  <si>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</si>
  <si>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</si>
  <si>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</si>
  <si>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</si>
  <si>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</si>
  <si>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</si>
  <si>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</si>
  <si>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</si>
  <si>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</si>
  <si>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</si>
  <si>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</si>
  <si>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</si>
  <si>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</si>
  <si>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</si>
  <si>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</si>
  <si>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</si>
  <si>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</si>
  <si>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</si>
  <si>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</si>
  <si>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</si>
  <si>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</si>
  <si>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</si>
  <si>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</si>
  <si>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</si>
  <si>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</si>
  <si>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</si>
  <si>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</si>
  <si>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</si>
  <si>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</si>
  <si>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</si>
  <si>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</si>
  <si>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</si>
  <si>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</si>
  <si>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</si>
  <si>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</si>
  <si>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</si>
  <si>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</si>
  <si>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</si>
  <si>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</si>
  <si>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</si>
  <si>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</si>
  <si>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</si>
  <si>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</si>
  <si>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</si>
  <si>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</si>
  <si>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</si>
  <si>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</si>
  <si>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</si>
  <si>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</si>
  <si>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</si>
  <si>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</si>
  <si>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</si>
  <si>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</si>
  <si>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</si>
  <si>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</si>
  <si>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</si>
  <si>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</si>
  <si>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</si>
  <si>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</si>
  <si>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</si>
  <si>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</si>
  <si>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</si>
  <si>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</si>
  <si>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</si>
  <si>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</si>
  <si>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</si>
  <si>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</si>
  <si>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</si>
  <si>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</si>
  <si>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</si>
  <si>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</si>
  <si>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</si>
  <si>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</si>
  <si>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</si>
  <si>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</si>
  <si>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</si>
  <si>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</si>
  <si>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</si>
  <si>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</si>
  <si>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</si>
  <si>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</si>
  <si>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</si>
  <si>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</si>
  <si>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</si>
  <si>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</si>
  <si>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</si>
  <si>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</si>
  <si>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</si>
  <si>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</si>
  <si>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</si>
  <si>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</si>
  <si>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</si>
  <si>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</si>
  <si>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</si>
  <si>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</si>
  <si>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</si>
  <si>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</si>
  <si>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</si>
  <si>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</si>
  <si>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</si>
  <si>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</si>
  <si>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</si>
  <si>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</si>
  <si>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</si>
  <si>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</si>
  <si>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</si>
  <si>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</si>
  <si>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</si>
  <si>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</si>
  <si>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</si>
  <si>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</si>
  <si>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</si>
  <si>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</si>
  <si>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</si>
  <si>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</si>
  <si>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</si>
  <si>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</si>
  <si>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</si>
  <si>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</si>
  <si>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</si>
  <si>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</si>
  <si>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</si>
  <si>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</si>
  <si>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</si>
  <si>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</si>
  <si>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</si>
  <si>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</si>
  <si>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</si>
  <si>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</si>
  <si>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</si>
  <si>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</si>
  <si>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</si>
  <si>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</si>
  <si>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</si>
  <si>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</si>
  <si>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</si>
  <si>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</si>
  <si>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</si>
  <si>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</si>
  <si>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</si>
  <si>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</si>
  <si>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</si>
  <si>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</si>
  <si>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</si>
  <si>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</si>
  <si>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</si>
  <si>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</si>
  <si>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</si>
  <si>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</si>
  <si>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</si>
  <si>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</si>
  <si>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</si>
  <si>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</si>
  <si>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</si>
  <si>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</si>
  <si>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</si>
  <si>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</si>
  <si>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</si>
  <si>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</si>
  <si>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</si>
  <si>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</si>
  <si>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</si>
  <si>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</si>
  <si>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</si>
  <si>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</si>
  <si>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</si>
  <si>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</si>
  <si>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</si>
  <si>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</si>
  <si>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</si>
  <si>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</si>
  <si>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Подпрограмма 2</t>
  </si>
  <si>
    <t>Подпрограмма1</t>
  </si>
  <si>
    <t>График (сетевой график)реализации  муниципальной программы</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</si>
  <si>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</si>
  <si>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</si>
  <si>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</si>
  <si>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</si>
  <si>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</si>
  <si>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</si>
  <si>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</si>
  <si>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</si>
  <si>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</si>
  <si>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</si>
  <si>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</si>
  <si>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</si>
  <si>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</si>
  <si>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</si>
  <si>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</si>
  <si>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</si>
  <si>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</si>
  <si>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Подпрограмма I. «Градостроительная деятельность»</t>
  </si>
  <si>
    <t>Задача 1 "Подготовка документации по планировке территорий"</t>
  </si>
  <si>
    <t>Разработка проекта планировки территории села Покур</t>
  </si>
  <si>
    <t>Разработка проекта планировки территории поселка Аган</t>
  </si>
  <si>
    <t>Итого по задаче 1</t>
  </si>
  <si>
    <t>1.2</t>
  </si>
  <si>
    <t>1.3</t>
  </si>
  <si>
    <t>1.2.1.</t>
  </si>
  <si>
    <t>Итого по задаче 2</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</si>
  <si>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</si>
  <si>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</si>
  <si>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</si>
  <si>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Задача 1 Стимулирование застройщиков на реализацию проектов жилищного строительства (развитие застроенных территорий, комплексное освоение территорий)</t>
  </si>
  <si>
    <t xml:space="preserve">Приобретение жилых помещений в завершенных строительством домах, введенных в эксплуатацию не ранее 1 года, предшествующего текущему году, или в строящихся многоквартирных домах, в случае если их строительная готовность составляет не менее чем 70 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</si>
  <si>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</si>
  <si>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Задача 2 Защита жилищных прав детей-сирот и детей, оставшихся без попечения родителей, и лиц из их числа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</si>
  <si>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</si>
  <si>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 xml:space="preserve">Ремонт жилых помещений, принадлежащих детям-сиротам и детям, оставшимся без попечения родителей, лицам из числа детей-сирот и детей, оставшихся без попечения родителей, являющимся единственными собственниками жилых помещений либо собственниками долей в жилых помещениях,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пребывающим в образовательной организации, учреждении социального обслуживания населения, учреждении системы здравоохранения или ином учреждении, создаваемом в установленном законодательством Российской Федерации порядке для детей-сирот и детей, оставшихся без попечения родителей, в приемной семье, в семье опекуна, попечителя, либо получающим профессиональное образование по очной форме обучения, либо проходящим военную службу по призыву, либо отбывающим наказание в исправительном учреждении, в том числе: пгт. Излучинск, ул. Энергетиков, д. 6 А, кв. 17 (2014 год)
</t>
  </si>
  <si>
    <t>2.2.1</t>
  </si>
  <si>
    <t>2.2.2</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</si>
  <si>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</si>
  <si>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Задача 3 Строительство объектов инженерной инфраструктуры предназначенных для жилищного строительства</t>
  </si>
  <si>
    <t>пгт. Излучинск</t>
  </si>
  <si>
    <t>муниципальное казенное учреждение "Управление капитального строительства по застройке Нижневартовского района</t>
  </si>
  <si>
    <t>Итого по задаче 3</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</si>
  <si>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</si>
  <si>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</si>
  <si>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Задача 1. Предоставление государственной поддержки на приобретение жилых помещений отдельным категориям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</si>
  <si>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</si>
  <si>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</si>
  <si>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Предоставление субсидии ветеранам боевых действий и инвалидам на приобретение жилого помещения в собственность</t>
  </si>
  <si>
    <t>отдел по жилищным вопросам администрации района</t>
  </si>
  <si>
    <t xml:space="preserve">Субвенции на реализацию полномочий по постановке на учет граждан, выезжающих из районов Крайнего Севера </t>
  </si>
  <si>
    <t>Предоставление субсидии молодым учителям на первоначальный взнос</t>
  </si>
  <si>
    <t>3.1.1.</t>
  </si>
  <si>
    <t>3.1.2</t>
  </si>
  <si>
    <t>3.1.3</t>
  </si>
  <si>
    <t>Предоставление субсидии молодым семьям на приобретение жилья</t>
  </si>
  <si>
    <t>Итого по подпрограмме III</t>
  </si>
  <si>
    <t>Подпрограмма IV «Капитальный ремонт объектов жилищного хозяйства»</t>
  </si>
  <si>
    <t>Задача 1. Создание условий для увеличения объема капитального ремонта жилищного фонда для повышения его комфортности</t>
  </si>
  <si>
    <t xml:space="preserve">Проведение капитальных ремонтов объектов муниципальной собственности жилого фонда </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</si>
  <si>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</si>
  <si>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</si>
  <si>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</si>
  <si>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</si>
  <si>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</si>
  <si>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</si>
  <si>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Начальник отдела ЖКХ, энергетики и строительства администрации района  __________________________ (А.В. Галунко)</t>
  </si>
  <si>
    <t>ИсполнительГлавный специалист обжела ЖКХ, энергетики и строительства администрации района Е.Г. Марсакова</t>
  </si>
  <si>
    <t>тел. 8(3466) 49-87-58</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</si>
  <si>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</si>
  <si>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</si>
  <si>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</si>
  <si>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</si>
  <si>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</si>
  <si>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</si>
  <si>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Значение показателя на 2014год</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</si>
  <si>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</si>
  <si>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</si>
  <si>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</si>
  <si>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</si>
  <si>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</si>
  <si>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r>
      <t>_</t>
    </r>
    <r>
      <rPr>
        <b/>
        <u/>
        <sz val="14"/>
        <color theme="1"/>
        <rFont val="Times New Roman"/>
        <family val="1"/>
        <charset val="204"/>
      </rPr>
      <t>«Обеспечение доступным и комфортным жильем жителей Нижневартовского района    в 2014−2020 годах»</t>
    </r>
  </si>
  <si>
    <t>4.1</t>
  </si>
  <si>
    <t>план
на 2015 год</t>
  </si>
  <si>
    <t>4.2</t>
  </si>
  <si>
    <t>п.Аган. 2-х.кв. жилой дом по ул.Рыбников,20 (Лукойл ЗС)</t>
  </si>
  <si>
    <t>4.3</t>
  </si>
  <si>
    <t>4.4</t>
  </si>
  <si>
    <t>4.5</t>
  </si>
  <si>
    <t>п.Аган. 1кв. жилой дом по ул.Таежная,12 (Лукойл ЗС)</t>
  </si>
  <si>
    <t>4.6</t>
  </si>
  <si>
    <t>п. Аган Капитальный ремонт 2-х квартирного жилого дома по ул. Советская, д. 1 (Лукойл З-С)</t>
  </si>
  <si>
    <t>п. Аган Капитальный ремонт 2-х квартирного жилого дома по ул. Советская, д. 3 (Лукойл З-С)</t>
  </si>
  <si>
    <t>пгт. Излучинск Инженерные сети квартала 01:05:02</t>
  </si>
  <si>
    <t>пгт. Излучинск Инженерные сети участка частной застройки (2 очередь, 1 этап)</t>
  </si>
  <si>
    <t>1.4</t>
  </si>
  <si>
    <t>пгт. Излучинск Инженерные сети участка частной застройки (2 очередь, 2 этап)</t>
  </si>
  <si>
    <t>п.Зайцева Речка Сети тепловодоснабжения пожаротушения по ул.Мира и насосная станция - 3 этап строительства</t>
  </si>
  <si>
    <t>4.7</t>
  </si>
  <si>
    <t>с. Большетархово Жилой дом по ул. Новая, д. 18</t>
  </si>
  <si>
    <t>4.8</t>
  </si>
  <si>
    <t>пгт. Новоаганск Жилой дом № 5 по ул. 70 лет Октября</t>
  </si>
  <si>
    <t>4.9</t>
  </si>
  <si>
    <t xml:space="preserve">д. Вампугол, кв.2 в жилом доме по ул.Зырянова, д.26 </t>
  </si>
  <si>
    <t>4.10</t>
  </si>
  <si>
    <t>с. Покур 2-квартирный жилой дом по ул. Киевская, д. 9</t>
  </si>
  <si>
    <t>4.11</t>
  </si>
  <si>
    <t>п. Зайцева речка 1 кв. жилой дом по ул. Мира, д.10</t>
  </si>
  <si>
    <t>4.12</t>
  </si>
  <si>
    <t>д. Вата 3-квартирный жилой дом по ул. Лесная, д. 14 (со сносом)</t>
  </si>
  <si>
    <t>пгт Излучинск Инженерные сети квартал 01:05:01</t>
  </si>
  <si>
    <t>4.13</t>
  </si>
  <si>
    <t>с.Покур Жилой дом по ул.Советская д.4 (Сафронова Н.М.)</t>
  </si>
  <si>
    <t>4.14</t>
  </si>
  <si>
    <t>с.Варьеган Жилой дом ул.Центральная, д.9</t>
  </si>
  <si>
    <t>4.15</t>
  </si>
  <si>
    <t>п. Аган Жилой дом ул. Советская, 18</t>
  </si>
  <si>
    <t>4.16</t>
  </si>
  <si>
    <t>п.Зайцева Речка Жилой дом по ул.Почтовая, д.9 кв.16 (Шаталова О.Н.)</t>
  </si>
  <si>
    <t>д.Вампугол Жилой дом по ул.Зырянова, д.12а (отопление)</t>
  </si>
  <si>
    <t>4.17</t>
  </si>
  <si>
    <t>4.18</t>
  </si>
  <si>
    <t>д.Вампугол Жилой дом по ул.Садовая, д.4 (Шайдуллина Г.М.)</t>
  </si>
  <si>
    <t>4.19</t>
  </si>
  <si>
    <t>п.Аган Жилой дом по ул.Таёжная, 14 в п.Аган (Петрова Е.Л.)</t>
  </si>
  <si>
    <t>с.п. Зайцева Речка 3-х квартирный жилой дом ул.Октябрьская д.3</t>
  </si>
  <si>
    <t>с.п.Зайцева Речка Подключение 4-х жилых домов к электроотоплению по ул.Островная</t>
  </si>
  <si>
    <t>4.20</t>
  </si>
  <si>
    <t>4.121</t>
  </si>
  <si>
    <t>4.22</t>
  </si>
  <si>
    <t>с.п. Аган  Ремонт жилого дома по ул.Таежная, д.16, (Венго М.В.)</t>
  </si>
  <si>
    <t>4.23</t>
  </si>
  <si>
    <t>с.п. Зайцева Речка Ремонт жилого дома по ул.Мира, д.5, (Тяпкин М.М.)</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</si>
  <si>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</si>
  <si>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</si>
  <si>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</si>
  <si>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</si>
  <si>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</si>
  <si>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</si>
  <si>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</si>
  <si>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</si>
  <si>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</si>
  <si>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</si>
  <si>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</si>
  <si>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</si>
  <si>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</si>
  <si>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</si>
  <si>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</si>
  <si>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</si>
  <si>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</si>
  <si>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</si>
  <si>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</si>
  <si>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16 (24)</t>
  </si>
  <si>
    <t>2 (5)</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</si>
  <si>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</si>
  <si>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</si>
  <si>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</si>
  <si>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</si>
  <si>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</si>
  <si>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</si>
  <si>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</si>
  <si>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</si>
  <si>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Целевые показатели муниципальной программы «Обеспечение доступным и комфортным жильем жителей Нижневартовского района    в 2014−2020 годах» за март 2015 года</t>
  </si>
  <si>
    <t>Разработка проекта планировки территории села Ларьяк</t>
  </si>
  <si>
    <t>1.2.2.</t>
  </si>
  <si>
    <t>1.2.3.</t>
  </si>
  <si>
    <t xml:space="preserve">Выполнение работ по приведению правил землепользования и застройки сп.  Ларьяк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</si>
  <si>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Вата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</si>
  <si>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Покур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</si>
  <si>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с.п. Зайцева Речка Жилой дом по ул. Почтовая, д. 3</t>
  </si>
  <si>
    <t>д. Чехломей Капитальный ремонт жилого дома по ул. Чумина, д. 7 (ветерану ВОВ Костарева Е.И.)</t>
  </si>
  <si>
    <t>пгт. Новоаганск Капитальный ремонт жилого дома по ул. Цветная, д.8</t>
  </si>
  <si>
    <t>с.Охтеурье Капитальный ремонт жилого дома по ул.Центральная, д.4</t>
  </si>
  <si>
    <t>д.Вата Жилой дом ул.Лесная, д.4 (с устройством и монтажом системы автономного газоснабжения)</t>
  </si>
  <si>
    <t>тел.: 8 (3466) 49-87-41</t>
  </si>
  <si>
    <t>Согласовано: главный специалист отдела расходов бюджета  департамента финансов администрации района:___________________  / С.А. Вандрей</t>
  </si>
  <si>
    <t>п. Ларьяк Капитальный ремонт жилого дома по ул. Гагарина, д.19 (ветерану ВОВ Тетюеву В.И.)</t>
  </si>
  <si>
    <t>3.1.4.</t>
  </si>
  <si>
    <t xml:space="preserve"> </t>
  </si>
  <si>
    <t>ё</t>
  </si>
  <si>
    <t>Итого по подпрограмме V</t>
  </si>
  <si>
    <t>Инженерные сети участка частной застройки (2 очередь)</t>
  </si>
  <si>
    <t xml:space="preserve">Задача 1. Оказание адресной помощи гражданам, проживающим в населенном пункте с низкой плотностью населения и  труднодоступной местностью (д. ПугъЮг)
</t>
  </si>
  <si>
    <t xml:space="preserve">Подпрограмма V «Переселение жителей из населенного пункта с низкой плотностью населения и труднодоступной местностью  Нижневартовского района (д. ПугъЮг) на 2014‒2015 годы»
</t>
  </si>
  <si>
    <t xml:space="preserve">Цель «Оптимизация бюджетных расходов, повышение уровня жизни населения, проживающего в населенном пункте с низкой плотностью населения и труднодоступной местностью (д. ПугъЮг)»
</t>
  </si>
  <si>
    <t>Переселение жителей из населенного пункта (д. ПугъЮг) с низкой плотностью населения и труднодо-ступной местностью</t>
  </si>
  <si>
    <t xml:space="preserve">отдел по жилищным вопросам и муници-пальной собствен-ности ад-министра-ции района </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</si>
  <si>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май 2015 года</t>
  </si>
  <si>
    <t>Исполнитель: главный специалист отдела ЖКХ, энергетики и строительства администрации района  Е.Г. Маосакова</t>
  </si>
  <si>
    <t>И.о. начальник отдела ЖКХ, энергетики и строительства администрации района  __________________________ / О.Н.Кабанова</t>
  </si>
</sst>
</file>

<file path=xl/styles.xml><?xml version="1.0" encoding="utf-8"?>
<styleSheet xmlns="http://schemas.openxmlformats.org/spreadsheetml/2006/main">
  <numFmts count="11">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_р_._-;\-* #,##0.00_р_._-;_-* &quot;-&quot;?_р_._-;_-@_-"/>
    <numFmt numFmtId="172" formatCode="_-* #,##0.000_р_._-;\-* #,##0.000_р_._-;_-* &quot;-&quot;?_р_._-;_-@_-"/>
  </numFmts>
  <fonts count="31">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b/>
      <sz val="14"/>
      <name val="Times New Roman"/>
      <family val="1"/>
      <charset val="204"/>
    </font>
    <font>
      <b/>
      <sz val="14"/>
      <color theme="1"/>
      <name val="Times New Roman"/>
      <family val="1"/>
      <charset val="204"/>
    </font>
    <font>
      <b/>
      <sz val="14"/>
      <color indexed="8"/>
      <name val="Times New Roman"/>
      <family val="1"/>
      <charset val="204"/>
    </font>
    <font>
      <b/>
      <sz val="12"/>
      <color theme="1"/>
      <name val="Times New Roman"/>
      <family val="1"/>
      <charset val="204"/>
    </font>
    <font>
      <b/>
      <sz val="11"/>
      <color theme="1"/>
      <name val="Calibri"/>
      <family val="2"/>
      <charset val="204"/>
      <scheme val="minor"/>
    </font>
    <font>
      <sz val="12"/>
      <color rgb="FF000000"/>
      <name val="Times New Roman"/>
      <family val="1"/>
      <charset val="204"/>
    </font>
    <font>
      <b/>
      <u/>
      <sz val="14"/>
      <color theme="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40">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165" fontId="3" fillId="0" borderId="1" xfId="2" applyNumberFormat="1" applyFont="1" applyBorder="1" applyAlignment="1">
      <alignment horizontal="center" vertical="top" wrapText="1"/>
    </xf>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3" fontId="3" fillId="0" borderId="1" xfId="0" applyNumberFormat="1" applyFont="1" applyBorder="1" applyAlignment="1">
      <alignment horizontal="center"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3" fillId="0" borderId="54" xfId="0" applyFont="1" applyBorder="1" applyAlignment="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left"/>
    </xf>
    <xf numFmtId="0" fontId="22" fillId="0" borderId="0" xfId="0" applyFont="1" applyBorder="1" applyAlignment="1">
      <alignment horizontal="left" vertical="top"/>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NumberFormat="1" applyFont="1" applyBorder="1" applyAlignment="1">
      <alignment horizontal="center" vertical="top"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Alignment="1">
      <alignment horizontal="left"/>
    </xf>
    <xf numFmtId="0" fontId="20" fillId="0" borderId="0" xfId="0" applyFont="1" applyFill="1"/>
    <xf numFmtId="0" fontId="20" fillId="0" borderId="0" xfId="0" applyFont="1" applyFill="1" applyAlignment="1">
      <alignment vertical="center"/>
    </xf>
    <xf numFmtId="0" fontId="22" fillId="0" borderId="0" xfId="0" applyFont="1" applyFill="1"/>
    <xf numFmtId="0" fontId="22" fillId="0" borderId="0" xfId="0" applyNumberFormat="1" applyFont="1" applyAlignment="1">
      <alignment horizontal="left"/>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4" fontId="21" fillId="0" borderId="1" xfId="0" applyNumberFormat="1" applyFont="1" applyFill="1" applyBorder="1" applyAlignment="1">
      <alignment vertical="center" wrapText="1"/>
    </xf>
    <xf numFmtId="171" fontId="18" fillId="0" borderId="5" xfId="2" applyNumberFormat="1" applyFont="1" applyFill="1" applyBorder="1" applyAlignment="1" applyProtection="1">
      <alignment horizontal="righ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170" fontId="3" fillId="0" borderId="1" xfId="2" applyNumberFormat="1" applyFont="1" applyBorder="1" applyAlignment="1">
      <alignment horizontal="center" vertical="top" wrapText="1"/>
    </xf>
    <xf numFmtId="3" fontId="3" fillId="0" borderId="0" xfId="0" applyNumberFormat="1" applyFont="1" applyBorder="1" applyAlignment="1" applyProtection="1">
      <alignment horizontal="center" vertical="top" wrapText="1"/>
      <protection locked="0"/>
    </xf>
    <xf numFmtId="0" fontId="29"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64" fontId="19" fillId="0" borderId="10" xfId="0" applyNumberFormat="1" applyFont="1" applyFill="1" applyBorder="1" applyAlignment="1" applyProtection="1">
      <alignment horizontal="left" vertical="top" wrapText="1"/>
    </xf>
    <xf numFmtId="172" fontId="18" fillId="0" borderId="5" xfId="2" applyNumberFormat="1" applyFont="1" applyFill="1" applyBorder="1" applyAlignment="1" applyProtection="1">
      <alignment horizontal="righ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0" fontId="3" fillId="0" borderId="1" xfId="0"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0" fontId="21" fillId="0" borderId="1" xfId="0" applyFont="1" applyBorder="1" applyAlignment="1">
      <alignment horizontal="center" vertical="top"/>
    </xf>
    <xf numFmtId="0" fontId="0" fillId="0" borderId="1" xfId="0" applyBorder="1" applyAlignment="1">
      <alignment vertical="top"/>
    </xf>
    <xf numFmtId="164" fontId="19" fillId="0" borderId="10" xfId="0" applyNumberFormat="1" applyFont="1" applyFill="1" applyBorder="1" applyAlignment="1" applyProtection="1">
      <alignment horizontal="left" vertical="top" wrapText="1"/>
    </xf>
    <xf numFmtId="0" fontId="19" fillId="0" borderId="1"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1" fontId="19" fillId="0" borderId="2" xfId="0" applyNumberFormat="1"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167" fontId="18" fillId="0" borderId="5" xfId="2" applyNumberFormat="1" applyFont="1" applyFill="1" applyBorder="1" applyAlignment="1" applyProtection="1">
      <alignment horizontal="right" vertical="top" wrapText="1"/>
    </xf>
    <xf numFmtId="164" fontId="19" fillId="0" borderId="41"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4" fontId="19" fillId="0" borderId="1" xfId="0" applyNumberFormat="1" applyFont="1" applyFill="1" applyBorder="1" applyAlignment="1">
      <alignment vertical="center"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9" fillId="0" borderId="28" xfId="0" applyNumberFormat="1" applyFont="1" applyFill="1" applyBorder="1" applyAlignment="1" applyProtection="1">
      <alignment horizontal="center" vertical="top" wrapText="1"/>
    </xf>
    <xf numFmtId="0" fontId="0" fillId="0" borderId="29" xfId="0" applyFill="1" applyBorder="1" applyAlignment="1">
      <alignment vertical="top" wrapText="1"/>
    </xf>
    <xf numFmtId="0" fontId="0" fillId="0" borderId="30" xfId="0" applyFill="1" applyBorder="1" applyAlignment="1">
      <alignment vertical="top" wrapText="1"/>
    </xf>
    <xf numFmtId="49" fontId="19" fillId="0" borderId="19" xfId="0" applyNumberFormat="1" applyFont="1" applyFill="1" applyBorder="1" applyAlignment="1" applyProtection="1">
      <alignment horizontal="center" vertical="top" wrapText="1"/>
    </xf>
    <xf numFmtId="0" fontId="0" fillId="0" borderId="0" xfId="0" applyFill="1" applyAlignment="1">
      <alignment vertical="top" wrapText="1"/>
    </xf>
    <xf numFmtId="0" fontId="0" fillId="0" borderId="15" xfId="0" applyFill="1" applyBorder="1" applyAlignment="1">
      <alignment vertical="top" wrapText="1"/>
    </xf>
    <xf numFmtId="49" fontId="19" fillId="0" borderId="24" xfId="0" applyNumberFormat="1" applyFont="1" applyFill="1" applyBorder="1" applyAlignment="1" applyProtection="1">
      <alignment horizontal="center" vertical="top" wrapText="1"/>
    </xf>
    <xf numFmtId="0" fontId="0" fillId="0" borderId="6" xfId="0" applyFill="1" applyBorder="1" applyAlignment="1">
      <alignment vertical="top" wrapText="1"/>
    </xf>
    <xf numFmtId="0" fontId="0" fillId="0" borderId="3" xfId="0" applyFill="1" applyBorder="1" applyAlignment="1">
      <alignment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164" fontId="19" fillId="0" borderId="28" xfId="0" applyNumberFormat="1" applyFont="1" applyFill="1" applyBorder="1" applyAlignment="1" applyProtection="1">
      <alignment horizontal="left" vertical="top" wrapText="1"/>
    </xf>
    <xf numFmtId="0" fontId="0" fillId="0" borderId="19" xfId="0" applyFill="1" applyBorder="1" applyAlignment="1">
      <alignment vertical="top" wrapText="1"/>
    </xf>
    <xf numFmtId="0" fontId="0" fillId="0" borderId="24" xfId="0" applyFill="1" applyBorder="1" applyAlignment="1">
      <alignment vertical="top" wrapText="1"/>
    </xf>
    <xf numFmtId="0" fontId="20" fillId="0" borderId="0" xfId="0" applyFont="1" applyFill="1" applyBorder="1" applyAlignment="1" applyProtection="1">
      <alignment horizontal="left" wrapText="1"/>
    </xf>
    <xf numFmtId="0" fontId="0" fillId="0" borderId="0" xfId="0" applyAlignment="1">
      <alignment horizontal="left"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0" fontId="18" fillId="0" borderId="26" xfId="0" applyFont="1" applyFill="1" applyBorder="1" applyAlignment="1" applyProtection="1">
      <alignment horizontal="center" vertical="center"/>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5" xfId="0" applyFont="1" applyFill="1" applyBorder="1" applyAlignment="1" applyProtection="1">
      <alignment horizontal="left" vertical="center"/>
    </xf>
    <xf numFmtId="0" fontId="24"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4"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8" fillId="0" borderId="29" xfId="0" applyFont="1" applyFill="1" applyBorder="1" applyAlignment="1">
      <alignment vertical="top" wrapText="1"/>
    </xf>
    <xf numFmtId="0" fontId="28"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8" fillId="0" borderId="0" xfId="0" applyFont="1" applyFill="1" applyAlignment="1">
      <alignment vertical="top" wrapText="1"/>
    </xf>
    <xf numFmtId="0" fontId="28"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8" fillId="0" borderId="6" xfId="0" applyFont="1" applyFill="1" applyBorder="1" applyAlignment="1">
      <alignment vertical="top" wrapText="1"/>
    </xf>
    <xf numFmtId="0" fontId="28" fillId="0" borderId="3" xfId="0" applyFont="1" applyFill="1" applyBorder="1" applyAlignment="1">
      <alignment vertical="top" wrapText="1"/>
    </xf>
    <xf numFmtId="164" fontId="19" fillId="0" borderId="26" xfId="0" applyNumberFormat="1" applyFont="1" applyFill="1" applyBorder="1" applyAlignment="1" applyProtection="1">
      <alignment horizontal="left" vertical="top"/>
    </xf>
    <xf numFmtId="164" fontId="19" fillId="0" borderId="7" xfId="0" applyNumberFormat="1" applyFont="1" applyFill="1" applyBorder="1" applyAlignment="1" applyProtection="1">
      <alignment horizontal="left" vertical="top"/>
    </xf>
    <xf numFmtId="164" fontId="19" fillId="0" borderId="62" xfId="0" applyNumberFormat="1"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2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10" xfId="0" applyFont="1" applyFill="1" applyBorder="1" applyAlignment="1" applyProtection="1">
      <alignment horizontal="center" vertical="top"/>
    </xf>
    <xf numFmtId="0" fontId="19" fillId="0" borderId="8" xfId="0" applyFont="1" applyFill="1" applyBorder="1" applyAlignment="1" applyProtection="1">
      <alignment horizontal="center" vertical="top"/>
    </xf>
    <xf numFmtId="0" fontId="23" fillId="0" borderId="8" xfId="0" applyFont="1" applyBorder="1" applyAlignment="1">
      <alignment horizontal="center" vertical="top"/>
    </xf>
    <xf numFmtId="0" fontId="23" fillId="0" borderId="5" xfId="0" applyFont="1" applyBorder="1" applyAlignment="1">
      <alignment horizontal="center" vertical="top"/>
    </xf>
    <xf numFmtId="0" fontId="23" fillId="0" borderId="7" xfId="0" applyFont="1" applyBorder="1" applyAlignment="1">
      <alignment horizontal="center" vertical="top" wrapText="1"/>
    </xf>
    <xf numFmtId="0" fontId="23" fillId="0" borderId="2" xfId="0" applyFont="1" applyBorder="1" applyAlignment="1">
      <alignment horizontal="center" vertical="top" wrapText="1"/>
    </xf>
    <xf numFmtId="164" fontId="18" fillId="0" borderId="26" xfId="0" applyNumberFormat="1" applyFont="1" applyFill="1" applyBorder="1" applyAlignment="1" applyProtection="1">
      <alignment horizontal="left" vertical="top"/>
    </xf>
    <xf numFmtId="164" fontId="18" fillId="0" borderId="7" xfId="0" applyNumberFormat="1" applyFont="1" applyFill="1" applyBorder="1" applyAlignment="1" applyProtection="1">
      <alignment horizontal="left" vertical="top"/>
    </xf>
    <xf numFmtId="164" fontId="18" fillId="0" borderId="45" xfId="0" applyNumberFormat="1" applyFont="1" applyFill="1" applyBorder="1" applyAlignment="1" applyProtection="1">
      <alignment horizontal="left" vertical="top"/>
    </xf>
    <xf numFmtId="0" fontId="20" fillId="0" borderId="0" xfId="0" applyFont="1" applyFill="1" applyAlignment="1" applyProtection="1">
      <alignment horizontal="left" vertical="center"/>
    </xf>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25"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20" fillId="0" borderId="0" xfId="0" applyNumberFormat="1" applyFont="1" applyAlignment="1">
      <alignment horizontal="left" vertical="center"/>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5" fillId="0" borderId="0" xfId="0" applyFont="1" applyBorder="1" applyAlignment="1">
      <alignment horizontal="center" vertical="center" wrapText="1"/>
    </xf>
    <xf numFmtId="0" fontId="27" fillId="0" borderId="6" xfId="0" applyFont="1" applyBorder="1" applyAlignment="1">
      <alignment horizontal="center" vertical="top" wrapText="1"/>
    </xf>
    <xf numFmtId="0" fontId="22" fillId="0" borderId="0" xfId="0" applyFont="1" applyBorder="1" applyAlignment="1">
      <alignment horizontal="left" vertical="top"/>
    </xf>
    <xf numFmtId="0" fontId="22" fillId="0" borderId="0" xfId="0" applyFont="1" applyAlignment="1"/>
    <xf numFmtId="0" fontId="0" fillId="0" borderId="0" xfId="0" applyAlignment="1"/>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61" t="s">
        <v>39</v>
      </c>
      <c r="B1" s="262"/>
      <c r="C1" s="263" t="s">
        <v>40</v>
      </c>
      <c r="D1" s="264" t="s">
        <v>45</v>
      </c>
      <c r="E1" s="265"/>
      <c r="F1" s="266"/>
      <c r="G1" s="264" t="s">
        <v>17</v>
      </c>
      <c r="H1" s="265"/>
      <c r="I1" s="266"/>
      <c r="J1" s="264" t="s">
        <v>18</v>
      </c>
      <c r="K1" s="265"/>
      <c r="L1" s="266"/>
      <c r="M1" s="264" t="s">
        <v>22</v>
      </c>
      <c r="N1" s="265"/>
      <c r="O1" s="266"/>
      <c r="P1" s="267" t="s">
        <v>23</v>
      </c>
      <c r="Q1" s="268"/>
      <c r="R1" s="264" t="s">
        <v>24</v>
      </c>
      <c r="S1" s="265"/>
      <c r="T1" s="266"/>
      <c r="U1" s="264" t="s">
        <v>25</v>
      </c>
      <c r="V1" s="265"/>
      <c r="W1" s="266"/>
      <c r="X1" s="267" t="s">
        <v>26</v>
      </c>
      <c r="Y1" s="269"/>
      <c r="Z1" s="268"/>
      <c r="AA1" s="267" t="s">
        <v>27</v>
      </c>
      <c r="AB1" s="268"/>
      <c r="AC1" s="264" t="s">
        <v>28</v>
      </c>
      <c r="AD1" s="265"/>
      <c r="AE1" s="266"/>
      <c r="AF1" s="264" t="s">
        <v>29</v>
      </c>
      <c r="AG1" s="265"/>
      <c r="AH1" s="266"/>
      <c r="AI1" s="264" t="s">
        <v>30</v>
      </c>
      <c r="AJ1" s="265"/>
      <c r="AK1" s="266"/>
      <c r="AL1" s="267" t="s">
        <v>31</v>
      </c>
      <c r="AM1" s="268"/>
      <c r="AN1" s="264" t="s">
        <v>32</v>
      </c>
      <c r="AO1" s="265"/>
      <c r="AP1" s="266"/>
      <c r="AQ1" s="264" t="s">
        <v>33</v>
      </c>
      <c r="AR1" s="265"/>
      <c r="AS1" s="266"/>
      <c r="AT1" s="264" t="s">
        <v>34</v>
      </c>
      <c r="AU1" s="265"/>
      <c r="AV1" s="266"/>
    </row>
    <row r="2" spans="1:48" ht="39" customHeight="1">
      <c r="A2" s="262"/>
      <c r="B2" s="262"/>
      <c r="C2" s="263"/>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63" t="s">
        <v>83</v>
      </c>
      <c r="B3" s="263"/>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63"/>
      <c r="B4" s="263"/>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63"/>
      <c r="B5" s="263"/>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63"/>
      <c r="B6" s="263"/>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63"/>
      <c r="B7" s="263"/>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63"/>
      <c r="B8" s="263"/>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63"/>
      <c r="B9" s="263"/>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70" t="s">
        <v>58</v>
      </c>
      <c r="B1" s="270"/>
      <c r="C1" s="270"/>
      <c r="D1" s="270"/>
      <c r="E1" s="270"/>
    </row>
    <row r="2" spans="1:5">
      <c r="A2" s="12"/>
      <c r="B2" s="12"/>
      <c r="C2" s="12"/>
      <c r="D2" s="12"/>
      <c r="E2" s="12"/>
    </row>
    <row r="3" spans="1:5">
      <c r="A3" s="271" t="s">
        <v>130</v>
      </c>
      <c r="B3" s="271"/>
      <c r="C3" s="271"/>
      <c r="D3" s="271"/>
      <c r="E3" s="271"/>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72" t="s">
        <v>79</v>
      </c>
      <c r="B26" s="272"/>
      <c r="C26" s="272"/>
      <c r="D26" s="272"/>
      <c r="E26" s="272"/>
    </row>
    <row r="27" spans="1:5">
      <c r="A27" s="28"/>
      <c r="B27" s="28"/>
      <c r="C27" s="28"/>
      <c r="D27" s="28"/>
      <c r="E27" s="28"/>
    </row>
    <row r="28" spans="1:5">
      <c r="A28" s="272" t="s">
        <v>80</v>
      </c>
      <c r="B28" s="272"/>
      <c r="C28" s="272"/>
      <c r="D28" s="272"/>
      <c r="E28" s="272"/>
    </row>
    <row r="29" spans="1:5">
      <c r="A29" s="272"/>
      <c r="B29" s="272"/>
      <c r="C29" s="272"/>
      <c r="D29" s="272"/>
      <c r="E29" s="272"/>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7" customWidth="1"/>
    <col min="2" max="2" width="42.5546875" style="47" customWidth="1"/>
    <col min="3" max="3" width="6.88671875" style="47" customWidth="1"/>
    <col min="4" max="15" width="9.5546875" style="47" customWidth="1"/>
    <col min="16" max="17" width="10.5546875" style="47" customWidth="1"/>
    <col min="18" max="29" width="0" style="48" hidden="1" customWidth="1"/>
    <col min="30" max="16384" width="9.109375" style="48"/>
  </cols>
  <sheetData>
    <row r="1" spans="1:256">
      <c r="Q1" s="35" t="s">
        <v>51</v>
      </c>
    </row>
    <row r="2" spans="1:256">
      <c r="A2" s="49" t="s">
        <v>82</v>
      </c>
      <c r="B2" s="50"/>
      <c r="C2" s="50"/>
      <c r="D2" s="50"/>
      <c r="E2" s="50"/>
      <c r="F2" s="50"/>
      <c r="G2" s="50"/>
      <c r="H2" s="50"/>
      <c r="I2" s="50"/>
      <c r="J2" s="50"/>
      <c r="K2" s="50"/>
      <c r="L2" s="50"/>
      <c r="M2" s="50"/>
      <c r="N2" s="50"/>
      <c r="O2" s="50"/>
      <c r="P2" s="50"/>
      <c r="Q2" s="50"/>
    </row>
    <row r="3" spans="1:256" s="52" customFormat="1" ht="53.25" customHeight="1">
      <c r="A3" s="40" t="s">
        <v>0</v>
      </c>
      <c r="B3" s="286" t="s">
        <v>46</v>
      </c>
      <c r="C3" s="286"/>
      <c r="D3" s="40" t="s">
        <v>17</v>
      </c>
      <c r="E3" s="51" t="s">
        <v>18</v>
      </c>
      <c r="F3" s="40" t="s">
        <v>22</v>
      </c>
      <c r="G3" s="51" t="s">
        <v>24</v>
      </c>
      <c r="H3" s="40" t="s">
        <v>25</v>
      </c>
      <c r="I3" s="51" t="s">
        <v>26</v>
      </c>
      <c r="J3" s="40" t="s">
        <v>28</v>
      </c>
      <c r="K3" s="51" t="s">
        <v>29</v>
      </c>
      <c r="L3" s="40" t="s">
        <v>30</v>
      </c>
      <c r="M3" s="51" t="s">
        <v>32</v>
      </c>
      <c r="N3" s="40" t="s">
        <v>33</v>
      </c>
      <c r="O3" s="51" t="s">
        <v>34</v>
      </c>
      <c r="P3" s="40" t="s">
        <v>81</v>
      </c>
      <c r="Q3" s="40" t="s">
        <v>50</v>
      </c>
      <c r="R3" s="39" t="s">
        <v>17</v>
      </c>
      <c r="S3" s="30" t="s">
        <v>18</v>
      </c>
      <c r="T3" s="39" t="s">
        <v>22</v>
      </c>
      <c r="U3" s="30" t="s">
        <v>24</v>
      </c>
      <c r="V3" s="39" t="s">
        <v>25</v>
      </c>
      <c r="W3" s="30" t="s">
        <v>26</v>
      </c>
      <c r="X3" s="39" t="s">
        <v>28</v>
      </c>
      <c r="Y3" s="30" t="s">
        <v>29</v>
      </c>
      <c r="Z3" s="39" t="s">
        <v>30</v>
      </c>
      <c r="AA3" s="30" t="s">
        <v>32</v>
      </c>
      <c r="AB3" s="39" t="s">
        <v>33</v>
      </c>
      <c r="AC3" s="30" t="s">
        <v>34</v>
      </c>
    </row>
    <row r="4" spans="1:256" ht="15" customHeight="1">
      <c r="A4" s="53" t="s">
        <v>84</v>
      </c>
      <c r="B4" s="54"/>
      <c r="C4" s="54"/>
      <c r="D4" s="54"/>
      <c r="E4" s="50"/>
      <c r="F4" s="50"/>
      <c r="G4" s="50"/>
      <c r="H4" s="50"/>
      <c r="I4" s="50"/>
      <c r="J4" s="50"/>
      <c r="K4" s="50"/>
      <c r="L4" s="50"/>
      <c r="M4" s="50"/>
      <c r="N4" s="50"/>
      <c r="O4" s="50"/>
      <c r="P4" s="50"/>
      <c r="Q4" s="55"/>
    </row>
    <row r="5" spans="1:256" ht="283.5" customHeight="1">
      <c r="A5" s="273" t="s">
        <v>1</v>
      </c>
      <c r="B5" s="280" t="s">
        <v>85</v>
      </c>
      <c r="C5" s="56" t="s">
        <v>20</v>
      </c>
      <c r="D5" s="58" t="s">
        <v>217</v>
      </c>
      <c r="E5" s="58" t="s">
        <v>218</v>
      </c>
      <c r="F5" s="58" t="s">
        <v>219</v>
      </c>
      <c r="G5" s="58" t="s">
        <v>220</v>
      </c>
      <c r="H5" s="58" t="s">
        <v>219</v>
      </c>
      <c r="I5" s="58" t="s">
        <v>221</v>
      </c>
      <c r="J5" s="58" t="s">
        <v>220</v>
      </c>
      <c r="K5" s="58" t="s">
        <v>222</v>
      </c>
      <c r="L5" s="58" t="s">
        <v>223</v>
      </c>
      <c r="M5" s="58" t="s">
        <v>224</v>
      </c>
      <c r="N5" s="58" t="s">
        <v>223</v>
      </c>
      <c r="O5" s="58" t="s">
        <v>225</v>
      </c>
      <c r="P5" s="59"/>
      <c r="Q5" s="59"/>
    </row>
    <row r="6" spans="1:256" ht="105.75" customHeight="1">
      <c r="A6" s="273"/>
      <c r="B6" s="280"/>
      <c r="C6" s="56"/>
      <c r="D6" s="58"/>
      <c r="E6" s="58"/>
      <c r="F6" s="58"/>
      <c r="G6" s="58"/>
      <c r="H6" s="58"/>
      <c r="I6" s="58"/>
      <c r="J6" s="58"/>
      <c r="K6" s="60" t="s">
        <v>200</v>
      </c>
      <c r="L6" s="60" t="s">
        <v>201</v>
      </c>
      <c r="M6" s="60" t="s">
        <v>202</v>
      </c>
      <c r="N6" s="60" t="s">
        <v>203</v>
      </c>
      <c r="O6" s="58" t="s">
        <v>205</v>
      </c>
      <c r="P6" s="59"/>
      <c r="Q6" s="59"/>
    </row>
    <row r="7" spans="1:256" ht="74.25" customHeight="1">
      <c r="A7" s="273"/>
      <c r="B7" s="280"/>
      <c r="C7" s="56" t="s">
        <v>21</v>
      </c>
      <c r="D7" s="58"/>
      <c r="E7" s="59"/>
      <c r="F7" s="59"/>
      <c r="G7" s="59"/>
      <c r="H7" s="59"/>
      <c r="I7" s="59"/>
      <c r="J7" s="59"/>
      <c r="K7" s="59"/>
      <c r="L7" s="59"/>
      <c r="M7" s="59"/>
      <c r="N7" s="59"/>
      <c r="O7" s="59"/>
      <c r="P7" s="59"/>
      <c r="Q7" s="59"/>
    </row>
    <row r="8" spans="1:256" ht="175.5" customHeight="1">
      <c r="A8" s="273" t="s">
        <v>3</v>
      </c>
      <c r="B8" s="280" t="s">
        <v>86</v>
      </c>
      <c r="C8" s="56" t="s">
        <v>20</v>
      </c>
      <c r="D8" s="58"/>
      <c r="E8" s="59"/>
      <c r="F8" s="59"/>
      <c r="G8" s="59"/>
      <c r="H8" s="59"/>
      <c r="I8" s="60" t="s">
        <v>200</v>
      </c>
      <c r="J8" s="60" t="s">
        <v>201</v>
      </c>
      <c r="K8" s="60" t="s">
        <v>202</v>
      </c>
      <c r="L8" s="60" t="s">
        <v>203</v>
      </c>
      <c r="M8" s="274" t="s">
        <v>205</v>
      </c>
      <c r="N8" s="275"/>
      <c r="O8" s="276"/>
      <c r="P8" s="59"/>
      <c r="Q8" s="59"/>
    </row>
    <row r="9" spans="1:256" ht="33.75" customHeight="1">
      <c r="A9" s="273"/>
      <c r="B9" s="280"/>
      <c r="C9" s="56" t="s">
        <v>21</v>
      </c>
      <c r="D9" s="58"/>
      <c r="E9" s="59"/>
      <c r="F9" s="59"/>
      <c r="G9" s="59"/>
      <c r="H9" s="59"/>
      <c r="I9" s="59"/>
      <c r="J9" s="59"/>
      <c r="K9" s="59"/>
      <c r="L9" s="59"/>
      <c r="M9" s="59"/>
      <c r="N9" s="59"/>
      <c r="O9" s="59"/>
      <c r="P9" s="59"/>
      <c r="Q9" s="59"/>
    </row>
    <row r="10" spans="1:256" ht="151.5" customHeight="1">
      <c r="A10" s="273" t="s">
        <v>4</v>
      </c>
      <c r="B10" s="280" t="s">
        <v>87</v>
      </c>
      <c r="C10" s="56" t="s">
        <v>20</v>
      </c>
      <c r="D10" s="58" t="s">
        <v>206</v>
      </c>
      <c r="E10" s="58"/>
      <c r="F10" s="58" t="s">
        <v>207</v>
      </c>
      <c r="G10" s="58"/>
      <c r="H10" s="58" t="s">
        <v>208</v>
      </c>
      <c r="I10" s="58" t="s">
        <v>209</v>
      </c>
      <c r="J10" s="58" t="s">
        <v>210</v>
      </c>
      <c r="K10" s="58"/>
      <c r="L10" s="58"/>
      <c r="M10" s="58" t="s">
        <v>211</v>
      </c>
      <c r="N10" s="58"/>
      <c r="O10" s="58"/>
      <c r="P10" s="59"/>
      <c r="Q10" s="59"/>
    </row>
    <row r="11" spans="1:256" ht="40.5" customHeight="1">
      <c r="A11" s="273"/>
      <c r="B11" s="280"/>
      <c r="C11" s="56" t="s">
        <v>21</v>
      </c>
      <c r="D11" s="58"/>
      <c r="E11" s="59"/>
      <c r="F11" s="59"/>
      <c r="G11" s="59"/>
      <c r="H11" s="59"/>
      <c r="I11" s="59"/>
      <c r="J11" s="59"/>
      <c r="K11" s="59"/>
      <c r="L11" s="59"/>
      <c r="M11" s="59"/>
      <c r="N11" s="59"/>
      <c r="O11" s="59"/>
      <c r="P11" s="59"/>
      <c r="Q11" s="59"/>
    </row>
    <row r="12" spans="1:256" ht="355.5" customHeight="1">
      <c r="A12" s="273" t="s">
        <v>5</v>
      </c>
      <c r="B12" s="280" t="s">
        <v>228</v>
      </c>
      <c r="C12" s="56" t="s">
        <v>20</v>
      </c>
      <c r="D12" s="58"/>
      <c r="E12" s="58" t="s">
        <v>149</v>
      </c>
      <c r="F12" s="58"/>
      <c r="G12" s="58" t="s">
        <v>150</v>
      </c>
      <c r="H12" s="58" t="s">
        <v>151</v>
      </c>
      <c r="I12" s="58" t="s">
        <v>152</v>
      </c>
      <c r="J12" s="58"/>
      <c r="K12" s="58"/>
      <c r="L12" s="58" t="s">
        <v>151</v>
      </c>
      <c r="M12" s="58"/>
      <c r="N12" s="58"/>
      <c r="O12" s="58" t="s">
        <v>153</v>
      </c>
      <c r="P12" s="59"/>
      <c r="Q12" s="59"/>
    </row>
    <row r="13" spans="1:256" ht="24" customHeight="1">
      <c r="A13" s="273"/>
      <c r="B13" s="280"/>
      <c r="C13" s="56" t="s">
        <v>21</v>
      </c>
      <c r="D13" s="58"/>
      <c r="E13" s="59"/>
      <c r="F13" s="59"/>
      <c r="G13" s="59"/>
      <c r="H13" s="59"/>
      <c r="I13" s="59"/>
      <c r="J13" s="59"/>
      <c r="K13" s="59"/>
      <c r="L13" s="59"/>
      <c r="M13" s="59"/>
      <c r="N13" s="59"/>
      <c r="O13" s="59"/>
      <c r="P13" s="59"/>
      <c r="Q13" s="59"/>
    </row>
    <row r="14" spans="1:256" ht="96" customHeight="1">
      <c r="A14" s="273" t="s">
        <v>9</v>
      </c>
      <c r="B14" s="280" t="s">
        <v>88</v>
      </c>
      <c r="C14" s="56" t="s">
        <v>20</v>
      </c>
      <c r="D14" s="58"/>
      <c r="E14" s="59"/>
      <c r="F14" s="64" t="s">
        <v>240</v>
      </c>
      <c r="G14" s="59"/>
      <c r="H14" s="59"/>
      <c r="I14" s="59"/>
      <c r="J14" s="59"/>
      <c r="K14" s="59"/>
      <c r="L14" s="59"/>
      <c r="M14" s="59"/>
      <c r="N14" s="59"/>
      <c r="O14" s="59"/>
      <c r="P14" s="59"/>
      <c r="Q14" s="59"/>
    </row>
    <row r="15" spans="1:256" ht="39" customHeight="1">
      <c r="A15" s="273"/>
      <c r="B15" s="280"/>
      <c r="C15" s="56" t="s">
        <v>21</v>
      </c>
      <c r="D15" s="58"/>
      <c r="E15" s="59"/>
      <c r="F15" s="59"/>
      <c r="G15" s="59"/>
      <c r="H15" s="59"/>
      <c r="I15" s="59"/>
      <c r="J15" s="59"/>
      <c r="K15" s="59"/>
      <c r="L15" s="59"/>
      <c r="M15" s="59"/>
      <c r="N15" s="59"/>
      <c r="O15" s="59"/>
      <c r="P15" s="59"/>
      <c r="Q15" s="59"/>
    </row>
    <row r="16" spans="1:256">
      <c r="A16" s="32" t="s">
        <v>89</v>
      </c>
      <c r="B16" s="65"/>
      <c r="C16" s="65"/>
      <c r="D16" s="62"/>
      <c r="E16" s="62"/>
      <c r="F16" s="62"/>
      <c r="G16" s="62"/>
      <c r="H16" s="62"/>
      <c r="I16" s="62"/>
      <c r="J16" s="62"/>
      <c r="K16" s="62"/>
      <c r="L16" s="62"/>
      <c r="M16" s="62"/>
      <c r="N16" s="62"/>
      <c r="O16" s="62"/>
      <c r="P16" s="62"/>
      <c r="Q16" s="63"/>
      <c r="AI16" s="291"/>
      <c r="AJ16" s="291"/>
      <c r="AK16" s="291"/>
      <c r="AZ16" s="291"/>
      <c r="BA16" s="291"/>
      <c r="BB16" s="291"/>
      <c r="BQ16" s="291"/>
      <c r="BR16" s="291"/>
      <c r="BS16" s="291"/>
      <c r="CH16" s="291"/>
      <c r="CI16" s="291"/>
      <c r="CJ16" s="291"/>
      <c r="CY16" s="291"/>
      <c r="CZ16" s="291"/>
      <c r="DA16" s="291"/>
      <c r="DP16" s="291"/>
      <c r="DQ16" s="291"/>
      <c r="DR16" s="291"/>
      <c r="EG16" s="291"/>
      <c r="EH16" s="291"/>
      <c r="EI16" s="291"/>
      <c r="EX16" s="291"/>
      <c r="EY16" s="291"/>
      <c r="EZ16" s="291"/>
      <c r="FO16" s="291"/>
      <c r="FP16" s="291"/>
      <c r="FQ16" s="291"/>
      <c r="GF16" s="291"/>
      <c r="GG16" s="291"/>
      <c r="GH16" s="291"/>
      <c r="GW16" s="291"/>
      <c r="GX16" s="291"/>
      <c r="GY16" s="291"/>
      <c r="HN16" s="291"/>
      <c r="HO16" s="291"/>
      <c r="HP16" s="291"/>
      <c r="IE16" s="291"/>
      <c r="IF16" s="291"/>
      <c r="IG16" s="291"/>
      <c r="IV16" s="291"/>
    </row>
    <row r="17" spans="1:17" ht="320.25" customHeight="1">
      <c r="A17" s="273" t="s">
        <v>6</v>
      </c>
      <c r="B17" s="280" t="s">
        <v>90</v>
      </c>
      <c r="C17" s="56" t="s">
        <v>20</v>
      </c>
      <c r="D17" s="66" t="s">
        <v>158</v>
      </c>
      <c r="E17" s="66" t="s">
        <v>159</v>
      </c>
      <c r="F17" s="66" t="s">
        <v>160</v>
      </c>
      <c r="G17" s="66" t="s">
        <v>161</v>
      </c>
      <c r="H17" s="66" t="s">
        <v>162</v>
      </c>
      <c r="I17" s="59"/>
      <c r="J17" s="59"/>
      <c r="K17" s="59"/>
      <c r="L17" s="59"/>
      <c r="M17" s="59"/>
      <c r="N17" s="59"/>
      <c r="O17" s="59"/>
      <c r="P17" s="59"/>
      <c r="Q17" s="59"/>
    </row>
    <row r="18" spans="1:17" ht="39.9" customHeight="1">
      <c r="A18" s="273"/>
      <c r="B18" s="280"/>
      <c r="C18" s="56" t="s">
        <v>21</v>
      </c>
      <c r="D18" s="58"/>
      <c r="E18" s="59"/>
      <c r="F18" s="59"/>
      <c r="G18" s="59"/>
      <c r="H18" s="59"/>
      <c r="I18" s="59"/>
      <c r="J18" s="59"/>
      <c r="K18" s="59"/>
      <c r="L18" s="59"/>
      <c r="M18" s="59"/>
      <c r="N18" s="59"/>
      <c r="O18" s="59"/>
      <c r="P18" s="59"/>
      <c r="Q18" s="59"/>
    </row>
    <row r="19" spans="1:17" ht="194.25" customHeight="1">
      <c r="A19" s="273" t="s">
        <v>7</v>
      </c>
      <c r="B19" s="280" t="s">
        <v>226</v>
      </c>
      <c r="C19" s="56" t="s">
        <v>20</v>
      </c>
      <c r="D19" s="60" t="s">
        <v>241</v>
      </c>
      <c r="E19" s="60" t="s">
        <v>242</v>
      </c>
      <c r="F19" s="67" t="s">
        <v>171</v>
      </c>
      <c r="G19" s="60" t="s">
        <v>172</v>
      </c>
      <c r="H19" s="68"/>
      <c r="I19" s="68"/>
      <c r="J19" s="68"/>
      <c r="K19" s="60"/>
      <c r="L19" s="60"/>
      <c r="M19" s="60"/>
      <c r="N19" s="60"/>
      <c r="O19" s="60"/>
      <c r="P19" s="60" t="s">
        <v>173</v>
      </c>
      <c r="Q19" s="59"/>
    </row>
    <row r="20" spans="1:17" ht="39.9" customHeight="1">
      <c r="A20" s="273"/>
      <c r="B20" s="280"/>
      <c r="C20" s="56" t="s">
        <v>21</v>
      </c>
      <c r="D20" s="58"/>
      <c r="E20" s="59"/>
      <c r="F20" s="59"/>
      <c r="G20" s="59"/>
      <c r="H20" s="59"/>
      <c r="I20" s="59"/>
      <c r="J20" s="59"/>
      <c r="K20" s="59"/>
      <c r="L20" s="59"/>
      <c r="M20" s="59"/>
      <c r="N20" s="59"/>
      <c r="O20" s="59"/>
      <c r="P20" s="59"/>
      <c r="Q20" s="59"/>
    </row>
    <row r="21" spans="1:17" ht="211.5" customHeight="1">
      <c r="A21" s="273" t="s">
        <v>8</v>
      </c>
      <c r="B21" s="280" t="s">
        <v>229</v>
      </c>
      <c r="C21" s="56" t="s">
        <v>20</v>
      </c>
      <c r="D21" s="69" t="s">
        <v>243</v>
      </c>
      <c r="E21" s="69" t="s">
        <v>174</v>
      </c>
      <c r="F21" s="69" t="s">
        <v>171</v>
      </c>
      <c r="G21" s="70" t="s">
        <v>175</v>
      </c>
      <c r="H21" s="70" t="s">
        <v>175</v>
      </c>
      <c r="I21" s="69" t="s">
        <v>175</v>
      </c>
      <c r="J21" s="69" t="s">
        <v>175</v>
      </c>
      <c r="K21" s="69" t="s">
        <v>175</v>
      </c>
      <c r="L21" s="69" t="s">
        <v>175</v>
      </c>
      <c r="M21" s="69" t="s">
        <v>175</v>
      </c>
      <c r="N21" s="69" t="s">
        <v>176</v>
      </c>
      <c r="O21" s="69" t="s">
        <v>177</v>
      </c>
      <c r="P21" s="60" t="s">
        <v>178</v>
      </c>
      <c r="Q21" s="59"/>
    </row>
    <row r="22" spans="1:17" ht="31.5" customHeight="1">
      <c r="A22" s="273"/>
      <c r="B22" s="280"/>
      <c r="C22" s="56" t="s">
        <v>21</v>
      </c>
      <c r="D22" s="58"/>
      <c r="E22" s="59"/>
      <c r="F22" s="59"/>
      <c r="G22" s="59"/>
      <c r="H22" s="59"/>
      <c r="I22" s="59"/>
      <c r="J22" s="59"/>
      <c r="K22" s="59"/>
      <c r="L22" s="59"/>
      <c r="M22" s="59"/>
      <c r="N22" s="59"/>
      <c r="O22" s="59"/>
      <c r="P22" s="59"/>
      <c r="Q22" s="59"/>
    </row>
    <row r="23" spans="1:17" s="72" customFormat="1" ht="223.5" customHeight="1">
      <c r="A23" s="277" t="s">
        <v>14</v>
      </c>
      <c r="B23" s="282" t="s">
        <v>230</v>
      </c>
      <c r="C23" s="71" t="s">
        <v>20</v>
      </c>
      <c r="D23" s="60" t="str">
        <f>$D$19</f>
        <v>подготовка конкурсной документации</v>
      </c>
      <c r="E23" s="60" t="s">
        <v>244</v>
      </c>
      <c r="F23" s="67" t="s">
        <v>171</v>
      </c>
      <c r="G23" s="60" t="s">
        <v>179</v>
      </c>
      <c r="H23" s="60" t="s">
        <v>180</v>
      </c>
      <c r="I23" s="60" t="s">
        <v>135</v>
      </c>
      <c r="J23" s="60"/>
      <c r="K23" s="60" t="s">
        <v>181</v>
      </c>
      <c r="L23" s="60"/>
      <c r="M23" s="68"/>
      <c r="N23" s="68"/>
      <c r="O23" s="68"/>
      <c r="P23" s="60" t="s">
        <v>182</v>
      </c>
      <c r="Q23" s="68"/>
    </row>
    <row r="24" spans="1:17" s="72" customFormat="1" ht="39.9" customHeight="1">
      <c r="A24" s="279"/>
      <c r="B24" s="282"/>
      <c r="C24" s="71" t="s">
        <v>21</v>
      </c>
      <c r="D24" s="60"/>
      <c r="E24" s="68"/>
      <c r="F24" s="68"/>
      <c r="G24" s="68"/>
      <c r="H24" s="68"/>
      <c r="I24" s="68"/>
      <c r="J24" s="68"/>
      <c r="K24" s="68"/>
      <c r="L24" s="68"/>
      <c r="M24" s="68"/>
      <c r="N24" s="68"/>
      <c r="O24" s="68"/>
      <c r="P24" s="68"/>
      <c r="Q24" s="68"/>
    </row>
    <row r="25" spans="1:17" s="72" customFormat="1" ht="104.25" customHeight="1">
      <c r="A25" s="281" t="s">
        <v>15</v>
      </c>
      <c r="B25" s="282" t="s">
        <v>231</v>
      </c>
      <c r="C25" s="71" t="s">
        <v>20</v>
      </c>
      <c r="D25" s="73"/>
      <c r="E25" s="60" t="str">
        <f>$D$19</f>
        <v>подготовка конкурсной документации</v>
      </c>
      <c r="F25" s="67" t="s">
        <v>171</v>
      </c>
      <c r="G25" s="60" t="s">
        <v>183</v>
      </c>
      <c r="H25" s="60" t="str">
        <f>$D$19</f>
        <v>подготовка конкурсной документации</v>
      </c>
      <c r="I25" s="67" t="s">
        <v>171</v>
      </c>
      <c r="J25" s="60" t="s">
        <v>183</v>
      </c>
      <c r="K25" s="68"/>
      <c r="L25" s="68"/>
      <c r="M25" s="68"/>
      <c r="N25" s="68"/>
      <c r="O25" s="68"/>
      <c r="P25" s="69" t="s">
        <v>184</v>
      </c>
      <c r="Q25" s="68"/>
    </row>
    <row r="26" spans="1:17" s="72" customFormat="1" ht="39.9" customHeight="1">
      <c r="A26" s="281"/>
      <c r="B26" s="282"/>
      <c r="C26" s="71" t="s">
        <v>21</v>
      </c>
      <c r="D26" s="60"/>
      <c r="E26" s="68"/>
      <c r="F26" s="68"/>
      <c r="G26" s="68"/>
      <c r="H26" s="68"/>
      <c r="I26" s="68"/>
      <c r="J26" s="68"/>
      <c r="K26" s="68"/>
      <c r="L26" s="68"/>
      <c r="M26" s="68"/>
      <c r="N26" s="68"/>
      <c r="O26" s="68"/>
      <c r="P26" s="68"/>
      <c r="Q26" s="68"/>
    </row>
    <row r="27" spans="1:17">
      <c r="A27" s="32" t="s">
        <v>91</v>
      </c>
      <c r="B27" s="74"/>
      <c r="C27" s="74"/>
      <c r="D27" s="58"/>
      <c r="E27" s="59"/>
      <c r="F27" s="59"/>
      <c r="G27" s="59"/>
      <c r="H27" s="59"/>
      <c r="I27" s="59"/>
      <c r="J27" s="59"/>
      <c r="K27" s="59"/>
      <c r="L27" s="59"/>
      <c r="M27" s="59"/>
      <c r="N27" s="59"/>
      <c r="O27" s="59"/>
      <c r="P27" s="59"/>
      <c r="Q27" s="59"/>
    </row>
    <row r="28" spans="1:17" ht="201.75" customHeight="1">
      <c r="A28" s="56" t="s">
        <v>16</v>
      </c>
      <c r="B28" s="57" t="s">
        <v>232</v>
      </c>
      <c r="C28" s="56" t="s">
        <v>20</v>
      </c>
      <c r="D28" s="58" t="s">
        <v>139</v>
      </c>
      <c r="E28" s="58" t="s">
        <v>139</v>
      </c>
      <c r="F28" s="58" t="s">
        <v>139</v>
      </c>
      <c r="G28" s="58" t="s">
        <v>140</v>
      </c>
      <c r="H28" s="58" t="s">
        <v>140</v>
      </c>
      <c r="I28" s="58" t="s">
        <v>140</v>
      </c>
      <c r="J28" s="58" t="s">
        <v>141</v>
      </c>
      <c r="K28" s="58" t="s">
        <v>141</v>
      </c>
      <c r="L28" s="58" t="s">
        <v>141</v>
      </c>
      <c r="M28" s="58" t="s">
        <v>142</v>
      </c>
      <c r="N28" s="58" t="s">
        <v>142</v>
      </c>
      <c r="O28" s="59"/>
      <c r="P28" s="59"/>
      <c r="Q28" s="59"/>
    </row>
    <row r="29" spans="1:17" ht="39.9" customHeight="1">
      <c r="A29" s="56"/>
      <c r="B29" s="57"/>
      <c r="C29" s="56" t="s">
        <v>21</v>
      </c>
      <c r="D29" s="58"/>
      <c r="E29" s="59"/>
      <c r="F29" s="59"/>
      <c r="G29" s="59"/>
      <c r="H29" s="59"/>
      <c r="I29" s="59"/>
      <c r="J29" s="59"/>
      <c r="K29" s="59"/>
      <c r="L29" s="59"/>
      <c r="M29" s="59"/>
      <c r="N29" s="59"/>
      <c r="O29" s="59"/>
      <c r="P29" s="59"/>
      <c r="Q29" s="59"/>
    </row>
    <row r="30" spans="1:17">
      <c r="A30" s="33" t="s">
        <v>92</v>
      </c>
      <c r="B30" s="75"/>
      <c r="C30" s="76"/>
      <c r="D30" s="77"/>
      <c r="E30" s="78"/>
      <c r="F30" s="78"/>
      <c r="G30" s="79"/>
      <c r="H30" s="80"/>
      <c r="I30" s="80"/>
      <c r="J30" s="80"/>
      <c r="K30" s="80"/>
      <c r="L30" s="80"/>
      <c r="M30" s="80"/>
      <c r="N30" s="80"/>
      <c r="O30" s="80"/>
      <c r="P30" s="80"/>
      <c r="Q30" s="80"/>
    </row>
    <row r="31" spans="1:17" ht="241.5" customHeight="1">
      <c r="A31" s="273" t="s">
        <v>94</v>
      </c>
      <c r="B31" s="280" t="s">
        <v>93</v>
      </c>
      <c r="C31" s="56" t="s">
        <v>20</v>
      </c>
      <c r="D31" s="58" t="s">
        <v>212</v>
      </c>
      <c r="E31" s="58" t="s">
        <v>213</v>
      </c>
      <c r="F31" s="58" t="s">
        <v>214</v>
      </c>
      <c r="G31" s="58" t="s">
        <v>214</v>
      </c>
      <c r="H31" s="58" t="s">
        <v>141</v>
      </c>
      <c r="I31" s="58" t="s">
        <v>142</v>
      </c>
      <c r="J31" s="58" t="s">
        <v>142</v>
      </c>
      <c r="K31" s="58" t="s">
        <v>142</v>
      </c>
      <c r="L31" s="58" t="s">
        <v>142</v>
      </c>
      <c r="M31" s="58" t="s">
        <v>215</v>
      </c>
      <c r="N31" s="58" t="s">
        <v>215</v>
      </c>
      <c r="O31" s="58" t="s">
        <v>215</v>
      </c>
      <c r="P31" s="59"/>
      <c r="Q31" s="59"/>
    </row>
    <row r="32" spans="1:17" ht="45.75" customHeight="1">
      <c r="A32" s="273"/>
      <c r="B32" s="280"/>
      <c r="C32" s="56" t="s">
        <v>21</v>
      </c>
      <c r="D32" s="58"/>
      <c r="E32" s="59"/>
      <c r="F32" s="59"/>
      <c r="G32" s="59"/>
      <c r="H32" s="59"/>
      <c r="I32" s="59"/>
      <c r="J32" s="59"/>
      <c r="K32" s="59"/>
      <c r="L32" s="59"/>
      <c r="M32" s="59"/>
      <c r="N32" s="59"/>
      <c r="O32" s="59"/>
      <c r="P32" s="59"/>
      <c r="Q32" s="59"/>
    </row>
    <row r="33" spans="1:17">
      <c r="A33" s="32" t="s">
        <v>95</v>
      </c>
      <c r="B33" s="57"/>
      <c r="C33" s="56"/>
      <c r="D33" s="58"/>
      <c r="E33" s="59"/>
      <c r="F33" s="59"/>
      <c r="G33" s="59"/>
      <c r="H33" s="61"/>
      <c r="I33" s="80"/>
      <c r="J33" s="80"/>
      <c r="K33" s="80"/>
      <c r="L33" s="80"/>
      <c r="M33" s="80"/>
      <c r="N33" s="80"/>
      <c r="O33" s="80"/>
      <c r="P33" s="80"/>
      <c r="Q33" s="80"/>
    </row>
    <row r="34" spans="1:17" ht="30.75" customHeight="1">
      <c r="A34" s="273" t="s">
        <v>96</v>
      </c>
      <c r="B34" s="280" t="s">
        <v>97</v>
      </c>
      <c r="C34" s="56" t="s">
        <v>20</v>
      </c>
      <c r="D34" s="58"/>
      <c r="E34" s="59"/>
      <c r="F34" s="59"/>
      <c r="G34" s="59"/>
      <c r="H34" s="59"/>
      <c r="I34" s="59"/>
      <c r="J34" s="59"/>
      <c r="K34" s="59"/>
      <c r="L34" s="59"/>
      <c r="M34" s="59"/>
      <c r="N34" s="59"/>
      <c r="O34" s="59"/>
      <c r="P34" s="59"/>
      <c r="Q34" s="59"/>
    </row>
    <row r="35" spans="1:17" ht="30.75" customHeight="1">
      <c r="A35" s="273"/>
      <c r="B35" s="280"/>
      <c r="C35" s="56" t="s">
        <v>21</v>
      </c>
      <c r="D35" s="58"/>
      <c r="E35" s="59"/>
      <c r="F35" s="59"/>
      <c r="G35" s="59"/>
      <c r="H35" s="59"/>
      <c r="I35" s="59"/>
      <c r="J35" s="59"/>
      <c r="K35" s="59"/>
      <c r="L35" s="59"/>
      <c r="M35" s="59"/>
      <c r="N35" s="59"/>
      <c r="O35" s="59"/>
      <c r="P35" s="59"/>
      <c r="Q35" s="59"/>
    </row>
    <row r="36" spans="1:17" ht="39.9" customHeight="1">
      <c r="A36" s="289" t="s">
        <v>98</v>
      </c>
      <c r="B36" s="287" t="s">
        <v>129</v>
      </c>
      <c r="C36" s="56" t="s">
        <v>20</v>
      </c>
      <c r="D36" s="58"/>
      <c r="E36" s="59"/>
      <c r="F36" s="59"/>
      <c r="G36" s="59"/>
      <c r="H36" s="59"/>
      <c r="I36" s="59"/>
      <c r="J36" s="59"/>
      <c r="K36" s="59"/>
      <c r="L36" s="59"/>
      <c r="M36" s="59"/>
      <c r="N36" s="59"/>
      <c r="O36" s="59"/>
      <c r="P36" s="59"/>
      <c r="Q36" s="59"/>
    </row>
    <row r="37" spans="1:17" ht="39.9" customHeight="1">
      <c r="A37" s="290"/>
      <c r="B37" s="288"/>
      <c r="C37" s="56" t="s">
        <v>21</v>
      </c>
      <c r="D37" s="58"/>
      <c r="E37" s="59"/>
      <c r="F37" s="59"/>
      <c r="G37" s="59"/>
      <c r="H37" s="59"/>
      <c r="I37" s="59"/>
      <c r="J37" s="59"/>
      <c r="K37" s="59"/>
      <c r="L37" s="59"/>
      <c r="M37" s="59"/>
      <c r="N37" s="59"/>
      <c r="O37" s="59"/>
      <c r="P37" s="59"/>
      <c r="Q37" s="59"/>
    </row>
    <row r="38" spans="1:17">
      <c r="A38" s="34" t="s">
        <v>99</v>
      </c>
      <c r="B38" s="81"/>
      <c r="C38" s="82"/>
      <c r="D38" s="83"/>
      <c r="E38" s="80"/>
      <c r="F38" s="80"/>
      <c r="G38" s="80"/>
      <c r="H38" s="80"/>
      <c r="I38" s="80"/>
      <c r="J38" s="80"/>
      <c r="K38" s="80"/>
      <c r="L38" s="80"/>
      <c r="M38" s="80"/>
      <c r="N38" s="80"/>
      <c r="O38" s="80"/>
      <c r="P38" s="80"/>
      <c r="Q38" s="80"/>
    </row>
    <row r="39" spans="1:17" ht="238.5" customHeight="1">
      <c r="A39" s="273" t="s">
        <v>100</v>
      </c>
      <c r="B39" s="280" t="s">
        <v>227</v>
      </c>
      <c r="C39" s="56" t="s">
        <v>20</v>
      </c>
      <c r="D39" s="95"/>
      <c r="E39" s="95" t="s">
        <v>246</v>
      </c>
      <c r="F39" s="95" t="s">
        <v>245</v>
      </c>
      <c r="G39" s="95" t="s">
        <v>234</v>
      </c>
      <c r="H39" s="297" t="s">
        <v>247</v>
      </c>
      <c r="I39" s="298"/>
      <c r="J39" s="298"/>
      <c r="K39" s="298"/>
      <c r="L39" s="298"/>
      <c r="M39" s="298"/>
      <c r="N39" s="298"/>
      <c r="O39" s="299"/>
      <c r="P39" s="58" t="s">
        <v>189</v>
      </c>
      <c r="Q39" s="59"/>
    </row>
    <row r="40" spans="1:17" ht="39.9" customHeight="1">
      <c r="A40" s="273" t="s">
        <v>10</v>
      </c>
      <c r="B40" s="280" t="s">
        <v>11</v>
      </c>
      <c r="C40" s="56" t="s">
        <v>21</v>
      </c>
      <c r="D40" s="58"/>
      <c r="E40" s="59"/>
      <c r="F40" s="59"/>
      <c r="G40" s="59"/>
      <c r="H40" s="59"/>
      <c r="I40" s="59"/>
      <c r="J40" s="59"/>
      <c r="K40" s="59"/>
      <c r="L40" s="59"/>
      <c r="M40" s="59"/>
      <c r="N40" s="59"/>
      <c r="O40" s="59"/>
      <c r="P40" s="59"/>
      <c r="Q40" s="59"/>
    </row>
    <row r="41" spans="1:17" ht="194.25" customHeight="1">
      <c r="A41" s="273" t="s">
        <v>101</v>
      </c>
      <c r="B41" s="280" t="s">
        <v>102</v>
      </c>
      <c r="C41" s="56" t="s">
        <v>20</v>
      </c>
      <c r="D41" s="58"/>
      <c r="E41" s="59"/>
      <c r="F41" s="59"/>
      <c r="G41" s="59"/>
      <c r="H41" s="59"/>
      <c r="I41" s="59"/>
      <c r="J41" s="59"/>
      <c r="K41" s="59"/>
      <c r="L41" s="59"/>
      <c r="M41" s="59"/>
      <c r="N41" s="59"/>
      <c r="O41" s="59"/>
      <c r="P41" s="85" t="s">
        <v>154</v>
      </c>
      <c r="Q41" s="59"/>
    </row>
    <row r="42" spans="1:17" ht="39.9" customHeight="1">
      <c r="A42" s="273"/>
      <c r="B42" s="280"/>
      <c r="C42" s="56" t="s">
        <v>21</v>
      </c>
      <c r="D42" s="58"/>
      <c r="E42" s="59"/>
      <c r="F42" s="59"/>
      <c r="G42" s="59"/>
      <c r="H42" s="59"/>
      <c r="I42" s="59"/>
      <c r="J42" s="59"/>
      <c r="K42" s="59"/>
      <c r="L42" s="59"/>
      <c r="M42" s="59"/>
      <c r="N42" s="59"/>
      <c r="O42" s="59"/>
      <c r="P42" s="59"/>
      <c r="Q42" s="59"/>
    </row>
    <row r="43" spans="1:17" ht="186" customHeight="1">
      <c r="A43" s="273" t="s">
        <v>103</v>
      </c>
      <c r="B43" s="280" t="s">
        <v>104</v>
      </c>
      <c r="C43" s="56" t="s">
        <v>20</v>
      </c>
      <c r="D43" s="60" t="s">
        <v>200</v>
      </c>
      <c r="E43" s="60" t="s">
        <v>201</v>
      </c>
      <c r="F43" s="60" t="s">
        <v>204</v>
      </c>
      <c r="G43" s="294" t="s">
        <v>192</v>
      </c>
      <c r="H43" s="295"/>
      <c r="I43" s="295"/>
      <c r="J43" s="295"/>
      <c r="K43" s="295"/>
      <c r="L43" s="295"/>
      <c r="M43" s="295"/>
      <c r="N43" s="295"/>
      <c r="O43" s="296"/>
      <c r="P43" s="59"/>
      <c r="Q43" s="59"/>
    </row>
    <row r="44" spans="1:17" ht="39.9" customHeight="1">
      <c r="A44" s="273"/>
      <c r="B44" s="280"/>
      <c r="C44" s="56" t="s">
        <v>21</v>
      </c>
      <c r="D44" s="58"/>
      <c r="E44" s="59"/>
      <c r="F44" s="59"/>
      <c r="G44" s="59"/>
      <c r="H44" s="59"/>
      <c r="I44" s="59"/>
      <c r="J44" s="59"/>
      <c r="K44" s="59"/>
      <c r="L44" s="59"/>
      <c r="M44" s="59"/>
      <c r="N44" s="59"/>
      <c r="O44" s="59"/>
      <c r="P44" s="59"/>
      <c r="Q44" s="59"/>
    </row>
    <row r="45" spans="1:17" ht="278.25" customHeight="1">
      <c r="A45" s="273" t="s">
        <v>105</v>
      </c>
      <c r="B45" s="280" t="s">
        <v>106</v>
      </c>
      <c r="C45" s="56" t="s">
        <v>20</v>
      </c>
      <c r="D45" s="86" t="s">
        <v>190</v>
      </c>
      <c r="E45" s="86" t="s">
        <v>191</v>
      </c>
      <c r="F45" s="86" t="s">
        <v>192</v>
      </c>
      <c r="G45" s="86" t="s">
        <v>192</v>
      </c>
      <c r="H45" s="86" t="s">
        <v>193</v>
      </c>
      <c r="I45" s="86" t="s">
        <v>192</v>
      </c>
      <c r="J45" s="86" t="s">
        <v>192</v>
      </c>
      <c r="K45" s="86" t="s">
        <v>194</v>
      </c>
      <c r="L45" s="86" t="s">
        <v>192</v>
      </c>
      <c r="M45" s="86" t="s">
        <v>195</v>
      </c>
      <c r="N45" s="86" t="s">
        <v>196</v>
      </c>
      <c r="O45" s="86" t="s">
        <v>197</v>
      </c>
      <c r="P45" s="86" t="s">
        <v>198</v>
      </c>
      <c r="Q45" s="59"/>
    </row>
    <row r="46" spans="1:17" ht="39.9" customHeight="1">
      <c r="A46" s="273" t="s">
        <v>12</v>
      </c>
      <c r="B46" s="280" t="s">
        <v>13</v>
      </c>
      <c r="C46" s="56" t="s">
        <v>21</v>
      </c>
      <c r="D46" s="58"/>
      <c r="E46" s="59"/>
      <c r="F46" s="59"/>
      <c r="G46" s="59"/>
      <c r="H46" s="59"/>
      <c r="I46" s="59"/>
      <c r="J46" s="59"/>
      <c r="K46" s="59"/>
      <c r="L46" s="59"/>
      <c r="M46" s="59"/>
      <c r="N46" s="59"/>
      <c r="O46" s="59"/>
      <c r="P46" s="59"/>
      <c r="Q46" s="59"/>
    </row>
    <row r="47" spans="1:17" ht="39.9" customHeight="1">
      <c r="A47" s="284" t="s">
        <v>108</v>
      </c>
      <c r="B47" s="287" t="s">
        <v>107</v>
      </c>
      <c r="C47" s="56" t="s">
        <v>20</v>
      </c>
      <c r="D47" s="58"/>
      <c r="E47" s="59"/>
      <c r="F47" s="59"/>
      <c r="G47" s="59"/>
      <c r="H47" s="59"/>
      <c r="I47" s="59"/>
      <c r="J47" s="59"/>
      <c r="K47" s="59"/>
      <c r="L47" s="59"/>
      <c r="M47" s="59"/>
      <c r="N47" s="59"/>
      <c r="O47" s="59"/>
      <c r="P47" s="59"/>
      <c r="Q47" s="59"/>
    </row>
    <row r="48" spans="1:17" ht="39.9" customHeight="1">
      <c r="A48" s="285"/>
      <c r="B48" s="288"/>
      <c r="C48" s="56" t="s">
        <v>21</v>
      </c>
      <c r="D48" s="58"/>
      <c r="E48" s="59"/>
      <c r="F48" s="59"/>
      <c r="G48" s="59"/>
      <c r="H48" s="59"/>
      <c r="I48" s="59"/>
      <c r="J48" s="59"/>
      <c r="K48" s="59"/>
      <c r="L48" s="59"/>
      <c r="M48" s="59"/>
      <c r="N48" s="59"/>
      <c r="O48" s="59"/>
      <c r="P48" s="59"/>
      <c r="Q48" s="59"/>
    </row>
    <row r="49" spans="1:17" ht="129.75" customHeight="1">
      <c r="A49" s="284" t="s">
        <v>109</v>
      </c>
      <c r="B49" s="287" t="s">
        <v>110</v>
      </c>
      <c r="C49" s="87" t="s">
        <v>20</v>
      </c>
      <c r="D49" s="31" t="s">
        <v>248</v>
      </c>
      <c r="E49" s="31" t="s">
        <v>248</v>
      </c>
      <c r="F49" s="31" t="s">
        <v>248</v>
      </c>
      <c r="G49" s="31" t="s">
        <v>249</v>
      </c>
      <c r="H49" s="31" t="s">
        <v>250</v>
      </c>
      <c r="I49" s="97" t="s">
        <v>251</v>
      </c>
      <c r="J49" s="31" t="s">
        <v>252</v>
      </c>
      <c r="K49" s="31" t="s">
        <v>248</v>
      </c>
      <c r="L49" s="31" t="s">
        <v>253</v>
      </c>
      <c r="M49" s="31" t="s">
        <v>248</v>
      </c>
      <c r="N49" s="97" t="s">
        <v>254</v>
      </c>
      <c r="O49" s="31" t="s">
        <v>248</v>
      </c>
      <c r="P49" s="88"/>
      <c r="Q49" s="88"/>
    </row>
    <row r="50" spans="1:17" ht="39.9" customHeight="1">
      <c r="A50" s="285"/>
      <c r="B50" s="288"/>
      <c r="C50" s="56" t="s">
        <v>21</v>
      </c>
      <c r="D50" s="58"/>
      <c r="E50" s="59"/>
      <c r="F50" s="59"/>
      <c r="G50" s="59"/>
      <c r="H50" s="59"/>
      <c r="I50" s="59"/>
      <c r="J50" s="59"/>
      <c r="K50" s="59"/>
      <c r="L50" s="59"/>
      <c r="M50" s="59"/>
      <c r="N50" s="59"/>
      <c r="O50" s="59"/>
      <c r="P50" s="59"/>
      <c r="Q50" s="59"/>
    </row>
    <row r="51" spans="1:17" s="72" customFormat="1" ht="391.5" customHeight="1">
      <c r="A51" s="273" t="s">
        <v>111</v>
      </c>
      <c r="B51" s="280" t="s">
        <v>112</v>
      </c>
      <c r="C51" s="71" t="s">
        <v>20</v>
      </c>
      <c r="D51" s="60" t="s">
        <v>131</v>
      </c>
      <c r="E51" s="60" t="s">
        <v>132</v>
      </c>
      <c r="F51" s="60" t="s">
        <v>133</v>
      </c>
      <c r="G51" s="60" t="s">
        <v>134</v>
      </c>
      <c r="H51" s="60" t="s">
        <v>135</v>
      </c>
      <c r="I51" s="60" t="s">
        <v>136</v>
      </c>
      <c r="J51" s="60" t="s">
        <v>136</v>
      </c>
      <c r="K51" s="60" t="s">
        <v>136</v>
      </c>
      <c r="L51" s="60" t="s">
        <v>137</v>
      </c>
      <c r="M51" s="68"/>
      <c r="N51" s="68"/>
      <c r="O51" s="68"/>
      <c r="P51" s="60" t="s">
        <v>138</v>
      </c>
      <c r="Q51" s="68"/>
    </row>
    <row r="52" spans="1:17" ht="39.9" customHeight="1">
      <c r="A52" s="273"/>
      <c r="B52" s="280"/>
      <c r="C52" s="56" t="s">
        <v>21</v>
      </c>
      <c r="D52" s="89"/>
      <c r="E52" s="88"/>
      <c r="F52" s="88"/>
      <c r="G52" s="88"/>
      <c r="H52" s="88"/>
      <c r="I52" s="88"/>
      <c r="J52" s="88"/>
      <c r="K52" s="88"/>
      <c r="L52" s="88"/>
      <c r="M52" s="88"/>
      <c r="N52" s="59"/>
      <c r="O52" s="59"/>
      <c r="P52" s="59"/>
      <c r="Q52" s="59"/>
    </row>
    <row r="53" spans="1:17" ht="75.75" customHeight="1">
      <c r="A53" s="273" t="s">
        <v>114</v>
      </c>
      <c r="B53" s="280" t="s">
        <v>113</v>
      </c>
      <c r="C53" s="56" t="s">
        <v>20</v>
      </c>
      <c r="D53" s="86" t="s">
        <v>143</v>
      </c>
      <c r="E53" s="86" t="s">
        <v>143</v>
      </c>
      <c r="F53" s="86" t="s">
        <v>143</v>
      </c>
      <c r="G53" s="86" t="s">
        <v>148</v>
      </c>
      <c r="H53" s="86" t="s">
        <v>144</v>
      </c>
      <c r="I53" s="86" t="s">
        <v>202</v>
      </c>
      <c r="J53" s="86" t="s">
        <v>145</v>
      </c>
      <c r="K53" s="86" t="s">
        <v>146</v>
      </c>
      <c r="L53" s="86" t="s">
        <v>147</v>
      </c>
      <c r="M53" s="86"/>
      <c r="N53" s="84"/>
      <c r="O53" s="58"/>
      <c r="P53" s="58"/>
      <c r="Q53" s="58"/>
    </row>
    <row r="54" spans="1:17" ht="31.5" customHeight="1">
      <c r="A54" s="273"/>
      <c r="B54" s="280"/>
      <c r="C54" s="56" t="s">
        <v>21</v>
      </c>
      <c r="D54" s="90"/>
      <c r="E54" s="90"/>
      <c r="F54" s="90"/>
      <c r="G54" s="90"/>
      <c r="H54" s="90"/>
      <c r="I54" s="90"/>
      <c r="J54" s="90"/>
      <c r="K54" s="90"/>
      <c r="L54" s="90"/>
      <c r="M54" s="90"/>
      <c r="N54" s="58"/>
      <c r="O54" s="58"/>
      <c r="P54" s="58"/>
      <c r="Q54" s="58"/>
    </row>
    <row r="55" spans="1:17" ht="52.5" customHeight="1">
      <c r="A55" s="273" t="s">
        <v>115</v>
      </c>
      <c r="B55" s="280" t="s">
        <v>116</v>
      </c>
      <c r="C55" s="56" t="s">
        <v>20</v>
      </c>
      <c r="D55" s="58"/>
      <c r="E55" s="59"/>
      <c r="F55" s="59"/>
      <c r="G55" s="59"/>
      <c r="H55" s="59"/>
      <c r="I55" s="59"/>
      <c r="J55" s="59"/>
      <c r="K55" s="59"/>
      <c r="L55" s="59"/>
      <c r="M55" s="59"/>
      <c r="N55" s="59"/>
      <c r="O55" s="59"/>
      <c r="P55" s="59"/>
      <c r="Q55" s="59"/>
    </row>
    <row r="56" spans="1:17" ht="52.5" customHeight="1">
      <c r="A56" s="273"/>
      <c r="B56" s="280"/>
      <c r="C56" s="56" t="s">
        <v>21</v>
      </c>
      <c r="D56" s="58"/>
      <c r="E56" s="59"/>
      <c r="F56" s="59"/>
      <c r="G56" s="59"/>
      <c r="H56" s="59"/>
      <c r="I56" s="59"/>
      <c r="J56" s="59"/>
      <c r="K56" s="59"/>
      <c r="L56" s="59"/>
      <c r="M56" s="59"/>
      <c r="N56" s="59"/>
      <c r="O56" s="59"/>
      <c r="P56" s="59"/>
      <c r="Q56" s="59"/>
    </row>
    <row r="57" spans="1:17" ht="409.5" customHeight="1">
      <c r="A57" s="273" t="s">
        <v>117</v>
      </c>
      <c r="B57" s="280" t="s">
        <v>118</v>
      </c>
      <c r="C57" s="56" t="s">
        <v>20</v>
      </c>
      <c r="D57" s="96" t="s">
        <v>235</v>
      </c>
      <c r="E57" s="95"/>
      <c r="F57" s="95" t="s">
        <v>236</v>
      </c>
      <c r="G57" s="283" t="s">
        <v>233</v>
      </c>
      <c r="H57" s="283"/>
      <c r="I57" s="95" t="s">
        <v>237</v>
      </c>
      <c r="J57" s="95" t="s">
        <v>238</v>
      </c>
      <c r="K57" s="274" t="s">
        <v>239</v>
      </c>
      <c r="L57" s="275"/>
      <c r="M57" s="275"/>
      <c r="N57" s="275"/>
      <c r="O57" s="276"/>
      <c r="P57" s="91" t="s">
        <v>199</v>
      </c>
      <c r="Q57" s="59"/>
    </row>
    <row r="58" spans="1:17" ht="39.9" customHeight="1">
      <c r="A58" s="273"/>
      <c r="B58" s="280"/>
      <c r="C58" s="56" t="s">
        <v>21</v>
      </c>
      <c r="D58" s="58"/>
      <c r="E58" s="59"/>
      <c r="F58" s="59"/>
      <c r="G58" s="59"/>
      <c r="H58" s="59"/>
      <c r="I58" s="59"/>
      <c r="J58" s="59"/>
      <c r="K58" s="59"/>
      <c r="L58" s="59"/>
      <c r="M58" s="59"/>
      <c r="N58" s="59"/>
      <c r="O58" s="59"/>
      <c r="P58" s="59"/>
      <c r="Q58" s="59"/>
    </row>
    <row r="59" spans="1:17" s="72" customFormat="1" ht="183.75" customHeight="1">
      <c r="A59" s="277" t="s">
        <v>120</v>
      </c>
      <c r="B59" s="277" t="s">
        <v>119</v>
      </c>
      <c r="C59" s="277" t="s">
        <v>20</v>
      </c>
      <c r="D59" s="60"/>
      <c r="E59" s="60" t="s">
        <v>167</v>
      </c>
      <c r="F59" s="60" t="s">
        <v>168</v>
      </c>
      <c r="G59" s="92" t="s">
        <v>169</v>
      </c>
      <c r="H59" s="92" t="s">
        <v>169</v>
      </c>
      <c r="I59" s="92" t="s">
        <v>169</v>
      </c>
      <c r="J59" s="92" t="s">
        <v>169</v>
      </c>
      <c r="K59" s="92" t="s">
        <v>169</v>
      </c>
      <c r="L59" s="92" t="s">
        <v>169</v>
      </c>
      <c r="M59" s="92" t="s">
        <v>169</v>
      </c>
      <c r="N59" s="92" t="s">
        <v>169</v>
      </c>
      <c r="O59" s="92" t="s">
        <v>170</v>
      </c>
      <c r="P59" s="68"/>
      <c r="Q59" s="68"/>
    </row>
    <row r="60" spans="1:17" s="72" customFormat="1" ht="150" customHeight="1">
      <c r="A60" s="278"/>
      <c r="B60" s="278"/>
      <c r="C60" s="278"/>
      <c r="D60" s="60" t="s">
        <v>163</v>
      </c>
      <c r="E60" s="60" t="s">
        <v>163</v>
      </c>
      <c r="F60" s="60" t="s">
        <v>163</v>
      </c>
      <c r="G60" s="60" t="s">
        <v>163</v>
      </c>
      <c r="H60" s="60" t="s">
        <v>163</v>
      </c>
      <c r="I60" s="60" t="s">
        <v>163</v>
      </c>
      <c r="J60" s="60" t="s">
        <v>163</v>
      </c>
      <c r="K60" s="60" t="s">
        <v>163</v>
      </c>
      <c r="L60" s="60" t="s">
        <v>163</v>
      </c>
      <c r="M60" s="60" t="s">
        <v>163</v>
      </c>
      <c r="N60" s="60" t="s">
        <v>163</v>
      </c>
      <c r="O60" s="60" t="s">
        <v>163</v>
      </c>
      <c r="P60" s="68"/>
      <c r="Q60" s="68"/>
    </row>
    <row r="61" spans="1:17" s="72" customFormat="1" ht="316.5" customHeight="1">
      <c r="A61" s="278"/>
      <c r="B61" s="278"/>
      <c r="C61" s="279"/>
      <c r="D61" s="60" t="s">
        <v>164</v>
      </c>
      <c r="E61" s="60" t="s">
        <v>165</v>
      </c>
      <c r="F61" s="60" t="s">
        <v>166</v>
      </c>
      <c r="G61" s="60" t="s">
        <v>166</v>
      </c>
      <c r="H61" s="60" t="s">
        <v>166</v>
      </c>
      <c r="I61" s="60" t="s">
        <v>166</v>
      </c>
      <c r="J61" s="60" t="s">
        <v>166</v>
      </c>
      <c r="K61" s="60" t="s">
        <v>166</v>
      </c>
      <c r="L61" s="60" t="s">
        <v>166</v>
      </c>
      <c r="M61" s="60" t="s">
        <v>166</v>
      </c>
      <c r="N61" s="60" t="s">
        <v>166</v>
      </c>
      <c r="O61" s="60" t="s">
        <v>166</v>
      </c>
      <c r="P61" s="68"/>
      <c r="Q61" s="68"/>
    </row>
    <row r="62" spans="1:17" s="72" customFormat="1" ht="39.9" customHeight="1">
      <c r="A62" s="279"/>
      <c r="B62" s="279"/>
      <c r="C62" s="71" t="s">
        <v>21</v>
      </c>
      <c r="D62" s="60"/>
      <c r="E62" s="68"/>
      <c r="F62" s="68"/>
      <c r="G62" s="68"/>
      <c r="H62" s="68"/>
      <c r="I62" s="68"/>
      <c r="J62" s="68"/>
      <c r="K62" s="68"/>
      <c r="L62" s="68"/>
      <c r="M62" s="68"/>
      <c r="N62" s="68"/>
      <c r="O62" s="68"/>
      <c r="P62" s="68"/>
      <c r="Q62" s="68"/>
    </row>
    <row r="63" spans="1:17" ht="39.9" customHeight="1">
      <c r="A63" s="273" t="s">
        <v>121</v>
      </c>
      <c r="B63" s="280" t="s">
        <v>122</v>
      </c>
      <c r="C63" s="56" t="s">
        <v>20</v>
      </c>
      <c r="D63" s="58"/>
      <c r="E63" s="59"/>
      <c r="F63" s="59"/>
      <c r="G63" s="59"/>
      <c r="H63" s="59"/>
      <c r="I63" s="59"/>
      <c r="J63" s="59"/>
      <c r="K63" s="59"/>
      <c r="L63" s="59"/>
      <c r="M63" s="59"/>
      <c r="N63" s="59"/>
      <c r="O63" s="59"/>
      <c r="P63" s="59"/>
      <c r="Q63" s="59"/>
    </row>
    <row r="64" spans="1:17" ht="39.9" customHeight="1">
      <c r="A64" s="273"/>
      <c r="B64" s="280"/>
      <c r="C64" s="56" t="s">
        <v>21</v>
      </c>
      <c r="D64" s="58"/>
      <c r="E64" s="59"/>
      <c r="F64" s="59"/>
      <c r="G64" s="59"/>
      <c r="H64" s="59"/>
      <c r="I64" s="59"/>
      <c r="J64" s="59"/>
      <c r="K64" s="59"/>
      <c r="L64" s="59"/>
      <c r="M64" s="59"/>
      <c r="N64" s="59"/>
      <c r="O64" s="59"/>
      <c r="P64" s="59"/>
      <c r="Q64" s="59"/>
    </row>
    <row r="65" spans="1:20" s="72" customFormat="1" ht="154.5" customHeight="1">
      <c r="A65" s="281" t="s">
        <v>123</v>
      </c>
      <c r="B65" s="282" t="s">
        <v>124</v>
      </c>
      <c r="C65" s="71" t="s">
        <v>20</v>
      </c>
      <c r="D65" s="69"/>
      <c r="E65" s="69"/>
      <c r="F65" s="69" t="s">
        <v>185</v>
      </c>
      <c r="G65" s="69" t="s">
        <v>171</v>
      </c>
      <c r="H65" s="69" t="s">
        <v>186</v>
      </c>
      <c r="I65" s="69"/>
      <c r="J65" s="69" t="s">
        <v>186</v>
      </c>
      <c r="K65" s="69"/>
      <c r="L65" s="69"/>
      <c r="M65" s="69" t="s">
        <v>186</v>
      </c>
      <c r="N65" s="69"/>
      <c r="O65" s="69" t="s">
        <v>187</v>
      </c>
      <c r="P65" s="69" t="s">
        <v>188</v>
      </c>
      <c r="Q65" s="68"/>
    </row>
    <row r="66" spans="1:20" s="72" customFormat="1" ht="39.9" customHeight="1">
      <c r="A66" s="281"/>
      <c r="B66" s="282"/>
      <c r="C66" s="71" t="s">
        <v>21</v>
      </c>
      <c r="D66" s="68"/>
      <c r="E66" s="68"/>
      <c r="F66" s="68"/>
      <c r="G66" s="68"/>
      <c r="H66" s="68"/>
      <c r="I66" s="68"/>
      <c r="J66" s="68"/>
      <c r="K66" s="68"/>
      <c r="L66" s="68"/>
      <c r="M66" s="68"/>
      <c r="N66" s="68"/>
      <c r="O66" s="68"/>
      <c r="P66" s="68"/>
      <c r="Q66" s="68"/>
    </row>
    <row r="67" spans="1:20" ht="39.9" customHeight="1">
      <c r="A67" s="273" t="s">
        <v>125</v>
      </c>
      <c r="B67" s="280" t="s">
        <v>126</v>
      </c>
      <c r="C67" s="56" t="s">
        <v>20</v>
      </c>
      <c r="D67" s="58"/>
      <c r="E67" s="59"/>
      <c r="F67" s="59"/>
      <c r="G67" s="59"/>
      <c r="H67" s="59"/>
      <c r="I67" s="59"/>
      <c r="J67" s="59"/>
      <c r="K67" s="59"/>
      <c r="L67" s="59"/>
      <c r="M67" s="59"/>
      <c r="N67" s="59"/>
      <c r="O67" s="59"/>
      <c r="P67" s="59"/>
      <c r="Q67" s="59"/>
    </row>
    <row r="68" spans="1:20" ht="39.9" customHeight="1">
      <c r="A68" s="273"/>
      <c r="B68" s="280"/>
      <c r="C68" s="56" t="s">
        <v>21</v>
      </c>
      <c r="D68" s="58"/>
      <c r="E68" s="59"/>
      <c r="F68" s="59"/>
      <c r="G68" s="59"/>
      <c r="H68" s="59"/>
      <c r="I68" s="59"/>
      <c r="J68" s="59"/>
      <c r="K68" s="59"/>
      <c r="L68" s="59"/>
      <c r="M68" s="59"/>
      <c r="N68" s="59"/>
      <c r="O68" s="59"/>
      <c r="P68" s="59"/>
      <c r="Q68" s="59"/>
    </row>
    <row r="69" spans="1:20" ht="147" customHeight="1">
      <c r="A69" s="284" t="s">
        <v>127</v>
      </c>
      <c r="B69" s="287" t="s">
        <v>128</v>
      </c>
      <c r="C69" s="56" t="s">
        <v>20</v>
      </c>
      <c r="D69" s="58"/>
      <c r="E69" s="93" t="s">
        <v>155</v>
      </c>
      <c r="F69" s="93" t="s">
        <v>156</v>
      </c>
      <c r="G69" s="59"/>
      <c r="H69" s="59"/>
      <c r="I69" s="59"/>
      <c r="J69" s="59"/>
      <c r="K69" s="59"/>
      <c r="L69" s="59"/>
      <c r="M69" s="59"/>
      <c r="N69" s="59"/>
      <c r="O69" s="93" t="s">
        <v>157</v>
      </c>
      <c r="P69" s="59"/>
      <c r="Q69" s="59"/>
    </row>
    <row r="70" spans="1:20" ht="39.9" customHeight="1">
      <c r="A70" s="285"/>
      <c r="B70" s="288"/>
      <c r="C70" s="56" t="s">
        <v>21</v>
      </c>
      <c r="D70" s="58"/>
      <c r="E70" s="59"/>
      <c r="F70" s="59"/>
      <c r="G70" s="59"/>
      <c r="H70" s="59"/>
      <c r="I70" s="59"/>
      <c r="J70" s="59"/>
      <c r="K70" s="59"/>
      <c r="L70" s="59"/>
      <c r="M70" s="59"/>
      <c r="N70" s="59"/>
      <c r="O70" s="59"/>
      <c r="P70" s="59"/>
      <c r="Q70" s="59"/>
    </row>
    <row r="71" spans="1:20">
      <c r="A71" s="94"/>
      <c r="B71" s="94"/>
      <c r="C71" s="94"/>
      <c r="D71" s="94"/>
      <c r="E71" s="94"/>
      <c r="F71" s="94"/>
      <c r="G71" s="94"/>
      <c r="H71" s="94"/>
      <c r="I71" s="94"/>
      <c r="J71" s="94"/>
      <c r="K71" s="94"/>
      <c r="L71" s="94"/>
      <c r="M71" s="94"/>
      <c r="N71" s="94"/>
      <c r="O71" s="94"/>
      <c r="P71" s="94"/>
      <c r="Q71" s="94"/>
    </row>
    <row r="73" spans="1:20">
      <c r="B73" s="292" t="s">
        <v>255</v>
      </c>
      <c r="C73" s="292"/>
      <c r="D73" s="292"/>
      <c r="E73" s="292"/>
      <c r="F73" s="292"/>
      <c r="G73" s="292"/>
      <c r="H73" s="292"/>
      <c r="I73" s="292"/>
      <c r="J73" s="292"/>
      <c r="K73" s="292"/>
      <c r="L73" s="292"/>
      <c r="M73" s="292"/>
      <c r="N73" s="292"/>
      <c r="O73" s="292"/>
      <c r="P73" s="292"/>
      <c r="Q73" s="292"/>
      <c r="R73" s="292"/>
      <c r="S73" s="292"/>
      <c r="T73" s="292"/>
    </row>
    <row r="74" spans="1:20" ht="13.8">
      <c r="B74" s="41"/>
      <c r="C74" s="42"/>
      <c r="D74" s="43"/>
      <c r="E74" s="43"/>
      <c r="F74" s="43"/>
      <c r="G74" s="43"/>
      <c r="H74" s="43"/>
      <c r="I74" s="43"/>
      <c r="J74" s="43"/>
      <c r="K74" s="43"/>
      <c r="L74" s="43"/>
      <c r="M74" s="43"/>
      <c r="N74" s="43"/>
      <c r="O74" s="43"/>
      <c r="P74" s="43"/>
      <c r="Q74" s="43"/>
      <c r="R74" s="43"/>
      <c r="S74" s="43"/>
      <c r="T74" s="43"/>
    </row>
    <row r="75" spans="1:20" ht="13.8">
      <c r="B75" s="41"/>
      <c r="C75" s="42"/>
      <c r="D75" s="43"/>
      <c r="E75" s="43"/>
      <c r="F75" s="43"/>
      <c r="G75" s="43"/>
      <c r="H75" s="43"/>
      <c r="I75" s="43"/>
      <c r="J75" s="43"/>
      <c r="K75" s="43"/>
      <c r="L75" s="43"/>
      <c r="M75" s="43"/>
      <c r="N75" s="43"/>
      <c r="O75" s="43"/>
      <c r="P75" s="43"/>
      <c r="Q75" s="43"/>
      <c r="R75" s="43"/>
      <c r="S75" s="43"/>
      <c r="T75" s="43"/>
    </row>
    <row r="76" spans="1:20" ht="13.8">
      <c r="B76" s="41"/>
      <c r="C76" s="42"/>
      <c r="D76" s="43"/>
      <c r="E76" s="43"/>
      <c r="F76" s="43"/>
      <c r="G76" s="43"/>
      <c r="H76" s="43"/>
      <c r="I76" s="43"/>
      <c r="J76" s="43"/>
      <c r="K76" s="43"/>
      <c r="L76" s="43"/>
      <c r="M76" s="43"/>
      <c r="N76" s="43"/>
      <c r="O76" s="43"/>
      <c r="P76" s="43"/>
      <c r="Q76" s="43"/>
      <c r="R76" s="43"/>
      <c r="S76" s="43"/>
      <c r="T76" s="43"/>
    </row>
    <row r="77" spans="1:20" ht="13.8">
      <c r="B77" s="41"/>
      <c r="C77" s="42"/>
      <c r="D77" s="43"/>
      <c r="E77" s="43"/>
      <c r="F77" s="43"/>
      <c r="G77" s="43"/>
      <c r="H77" s="43"/>
      <c r="I77" s="43"/>
      <c r="J77" s="43"/>
      <c r="K77" s="43"/>
      <c r="L77" s="43"/>
      <c r="M77" s="43"/>
      <c r="N77" s="43"/>
      <c r="O77" s="43"/>
      <c r="P77" s="43"/>
      <c r="Q77" s="43"/>
      <c r="R77" s="43"/>
      <c r="S77" s="43"/>
      <c r="T77" s="43"/>
    </row>
    <row r="78" spans="1:20" ht="13.8">
      <c r="B78" s="44" t="s">
        <v>47</v>
      </c>
      <c r="C78" s="45"/>
      <c r="D78" s="46"/>
      <c r="E78" s="46"/>
      <c r="F78" s="43"/>
      <c r="G78" s="43"/>
      <c r="H78" s="43"/>
      <c r="I78" s="43"/>
      <c r="J78" s="43"/>
      <c r="K78" s="43"/>
      <c r="L78" s="43"/>
      <c r="M78" s="43"/>
      <c r="N78" s="43"/>
      <c r="O78" s="43"/>
      <c r="P78" s="43"/>
      <c r="Q78" s="43"/>
      <c r="R78" s="43"/>
      <c r="S78" s="43"/>
      <c r="T78" s="43"/>
    </row>
    <row r="79" spans="1:20" ht="58.5" customHeight="1">
      <c r="B79" s="293" t="s">
        <v>216</v>
      </c>
      <c r="C79" s="293"/>
      <c r="D79" s="293"/>
      <c r="E79" s="293"/>
      <c r="F79" s="43"/>
      <c r="G79" s="43"/>
      <c r="H79" s="43"/>
      <c r="I79" s="43"/>
      <c r="J79" s="43"/>
      <c r="K79" s="43"/>
      <c r="L79" s="43"/>
      <c r="M79" s="43"/>
      <c r="N79" s="43"/>
      <c r="O79" s="43"/>
      <c r="P79" s="43"/>
      <c r="Q79" s="43"/>
      <c r="R79" s="43"/>
      <c r="S79" s="43"/>
      <c r="T79" s="43"/>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Z548"/>
  <sheetViews>
    <sheetView tabSelected="1" view="pageBreakPreview" zoomScale="60" workbookViewId="0">
      <pane xSplit="7" ySplit="9" topLeftCell="P442" activePane="bottomRight" state="frozen"/>
      <selection pane="topRight" activeCell="H1" sqref="H1"/>
      <selection pane="bottomLeft" activeCell="A10" sqref="A10"/>
      <selection pane="bottomRight" activeCell="D29" sqref="A29:XFD29"/>
    </sheetView>
  </sheetViews>
  <sheetFormatPr defaultColWidth="9.109375" defaultRowHeight="13.2"/>
  <cols>
    <col min="1" max="1" width="4.5546875" style="114" customWidth="1"/>
    <col min="2" max="2" width="19.6640625" style="114" customWidth="1"/>
    <col min="3" max="3" width="13.33203125" style="114" customWidth="1"/>
    <col min="4" max="4" width="20.6640625" style="118" customWidth="1"/>
    <col min="5" max="6" width="18.88671875" style="119" customWidth="1"/>
    <col min="7" max="7" width="13.109375" style="119" customWidth="1"/>
    <col min="8" max="8" width="12.44140625" style="114" customWidth="1"/>
    <col min="9" max="9" width="10" style="114" customWidth="1"/>
    <col min="10" max="10" width="11" style="114" customWidth="1"/>
    <col min="11" max="11" width="11.44140625" style="114" customWidth="1"/>
    <col min="12" max="12" width="13.33203125" style="114" customWidth="1"/>
    <col min="13" max="13" width="10.88671875" style="114" customWidth="1"/>
    <col min="14" max="14" width="13.6640625" style="114" customWidth="1"/>
    <col min="15" max="15" width="14.33203125" style="114" customWidth="1"/>
    <col min="16" max="16" width="9.88671875" style="114" customWidth="1"/>
    <col min="17" max="17" width="12.6640625" style="114" customWidth="1"/>
    <col min="18" max="18" width="12.33203125" style="114" customWidth="1"/>
    <col min="19" max="19" width="11" style="114" customWidth="1"/>
    <col min="20" max="20" width="12.88671875" style="114" customWidth="1"/>
    <col min="21" max="21" width="13.109375" style="114" customWidth="1"/>
    <col min="22" max="22" width="12.6640625" style="114" customWidth="1"/>
    <col min="23" max="23" width="13.88671875" style="114" customWidth="1"/>
    <col min="24" max="24" width="13.5546875" style="114" customWidth="1"/>
    <col min="25" max="25" width="10.109375" style="114" customWidth="1"/>
    <col min="26" max="26" width="13.44140625" style="114" customWidth="1"/>
    <col min="27" max="27" width="5.88671875" style="114" hidden="1" customWidth="1"/>
    <col min="28" max="28" width="6.88671875" style="114" hidden="1" customWidth="1"/>
    <col min="29" max="29" width="10" style="114" customWidth="1"/>
    <col min="30" max="30" width="10.6640625" style="114" customWidth="1"/>
    <col min="31" max="31" width="12.5546875" style="114" customWidth="1"/>
    <col min="32" max="32" width="5.5546875" style="114" hidden="1" customWidth="1"/>
    <col min="33" max="33" width="7.5546875" style="114" hidden="1" customWidth="1"/>
    <col min="34" max="34" width="7.5546875" style="114" customWidth="1"/>
    <col min="35" max="35" width="11.88671875" style="114" customWidth="1"/>
    <col min="36" max="36" width="11.6640625" style="114" customWidth="1"/>
    <col min="37" max="37" width="6" style="114" hidden="1" customWidth="1"/>
    <col min="38" max="38" width="7.88671875" style="114" hidden="1" customWidth="1"/>
    <col min="39" max="40" width="7.88671875" style="114" customWidth="1"/>
    <col min="41" max="41" width="15" style="114" customWidth="1"/>
    <col min="42" max="42" width="6" style="114" customWidth="1"/>
    <col min="43" max="43" width="6.88671875" style="114" customWidth="1"/>
    <col min="44" max="44" width="13.109375" style="114" customWidth="1"/>
    <col min="45" max="45" width="5" style="114" hidden="1" customWidth="1"/>
    <col min="46" max="46" width="7.109375" style="114" hidden="1" customWidth="1"/>
    <col min="47" max="48" width="7.109375" style="114" customWidth="1"/>
    <col min="49" max="49" width="14.33203125" style="114" customWidth="1"/>
    <col min="50" max="50" width="7.6640625" style="114" customWidth="1"/>
    <col min="51" max="51" width="7" style="114" customWidth="1"/>
    <col min="52" max="52" width="18" style="106" customWidth="1"/>
    <col min="53" max="16384" width="9.109375" style="106"/>
  </cols>
  <sheetData>
    <row r="1" spans="1:52" ht="18">
      <c r="AZ1" s="196" t="s">
        <v>264</v>
      </c>
    </row>
    <row r="2" spans="1:52" s="121" customFormat="1" ht="24" customHeight="1">
      <c r="A2" s="341" t="s">
        <v>279</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row>
    <row r="3" spans="1:52" s="107" customFormat="1" ht="17.25" customHeight="1">
      <c r="A3" s="342" t="s">
        <v>466</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row>
    <row r="4" spans="1:52" s="108" customFormat="1" ht="24" customHeight="1">
      <c r="A4" s="343" t="s">
        <v>283</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row>
    <row r="5" spans="1:52" ht="13.8" thickBo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124"/>
      <c r="AQ5" s="124"/>
      <c r="AR5" s="106"/>
      <c r="AS5" s="106"/>
      <c r="AT5" s="106"/>
      <c r="AU5" s="106"/>
      <c r="AV5" s="106"/>
      <c r="AW5" s="109"/>
      <c r="AX5" s="109"/>
      <c r="AY5" s="109"/>
      <c r="AZ5" s="110" t="s">
        <v>260</v>
      </c>
    </row>
    <row r="6" spans="1:52" ht="15" customHeight="1">
      <c r="A6" s="345" t="s">
        <v>0</v>
      </c>
      <c r="B6" s="348" t="s">
        <v>275</v>
      </c>
      <c r="C6" s="348" t="s">
        <v>262</v>
      </c>
      <c r="D6" s="348" t="s">
        <v>40</v>
      </c>
      <c r="E6" s="351" t="s">
        <v>259</v>
      </c>
      <c r="F6" s="352"/>
      <c r="G6" s="353"/>
      <c r="H6" s="354" t="s">
        <v>256</v>
      </c>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6"/>
      <c r="AZ6" s="360" t="s">
        <v>286</v>
      </c>
    </row>
    <row r="7" spans="1:52" ht="28.5" customHeight="1">
      <c r="A7" s="346"/>
      <c r="B7" s="349"/>
      <c r="C7" s="349"/>
      <c r="D7" s="349"/>
      <c r="E7" s="363" t="s">
        <v>362</v>
      </c>
      <c r="F7" s="363" t="s">
        <v>263</v>
      </c>
      <c r="G7" s="364" t="s">
        <v>19</v>
      </c>
      <c r="H7" s="366" t="s">
        <v>17</v>
      </c>
      <c r="I7" s="367"/>
      <c r="J7" s="368"/>
      <c r="K7" s="366" t="s">
        <v>18</v>
      </c>
      <c r="L7" s="367"/>
      <c r="M7" s="368"/>
      <c r="N7" s="357" t="s">
        <v>22</v>
      </c>
      <c r="O7" s="358"/>
      <c r="P7" s="359"/>
      <c r="Q7" s="357" t="s">
        <v>24</v>
      </c>
      <c r="R7" s="358"/>
      <c r="S7" s="359"/>
      <c r="T7" s="357" t="s">
        <v>25</v>
      </c>
      <c r="U7" s="358"/>
      <c r="V7" s="359"/>
      <c r="W7" s="357" t="s">
        <v>26</v>
      </c>
      <c r="X7" s="358"/>
      <c r="Y7" s="359"/>
      <c r="Z7" s="357" t="s">
        <v>28</v>
      </c>
      <c r="AA7" s="358"/>
      <c r="AB7" s="358"/>
      <c r="AC7" s="397"/>
      <c r="AD7" s="398"/>
      <c r="AE7" s="357" t="s">
        <v>29</v>
      </c>
      <c r="AF7" s="358"/>
      <c r="AG7" s="358"/>
      <c r="AH7" s="397"/>
      <c r="AI7" s="398"/>
      <c r="AJ7" s="357" t="s">
        <v>30</v>
      </c>
      <c r="AK7" s="358"/>
      <c r="AL7" s="358"/>
      <c r="AM7" s="397"/>
      <c r="AN7" s="398"/>
      <c r="AO7" s="357" t="s">
        <v>32</v>
      </c>
      <c r="AP7" s="397"/>
      <c r="AQ7" s="398"/>
      <c r="AR7" s="357" t="s">
        <v>33</v>
      </c>
      <c r="AS7" s="358"/>
      <c r="AT7" s="358"/>
      <c r="AU7" s="397"/>
      <c r="AV7" s="398"/>
      <c r="AW7" s="357" t="s">
        <v>34</v>
      </c>
      <c r="AX7" s="358"/>
      <c r="AY7" s="359"/>
      <c r="AZ7" s="361"/>
    </row>
    <row r="8" spans="1:52" ht="54" customHeight="1">
      <c r="A8" s="347"/>
      <c r="B8" s="350"/>
      <c r="C8" s="350"/>
      <c r="D8" s="350"/>
      <c r="E8" s="350"/>
      <c r="F8" s="350"/>
      <c r="G8" s="365"/>
      <c r="H8" s="135" t="s">
        <v>20</v>
      </c>
      <c r="I8" s="136" t="s">
        <v>21</v>
      </c>
      <c r="J8" s="137" t="s">
        <v>19</v>
      </c>
      <c r="K8" s="136" t="s">
        <v>20</v>
      </c>
      <c r="L8" s="136" t="s">
        <v>21</v>
      </c>
      <c r="M8" s="137" t="s">
        <v>19</v>
      </c>
      <c r="N8" s="138" t="s">
        <v>20</v>
      </c>
      <c r="O8" s="136" t="s">
        <v>21</v>
      </c>
      <c r="P8" s="139" t="s">
        <v>19</v>
      </c>
      <c r="Q8" s="140" t="s">
        <v>20</v>
      </c>
      <c r="R8" s="136" t="s">
        <v>21</v>
      </c>
      <c r="S8" s="139" t="s">
        <v>19</v>
      </c>
      <c r="T8" s="140" t="s">
        <v>20</v>
      </c>
      <c r="U8" s="136" t="s">
        <v>21</v>
      </c>
      <c r="V8" s="139" t="s">
        <v>19</v>
      </c>
      <c r="W8" s="140" t="s">
        <v>20</v>
      </c>
      <c r="X8" s="136" t="s">
        <v>21</v>
      </c>
      <c r="Y8" s="139" t="s">
        <v>19</v>
      </c>
      <c r="Z8" s="140" t="s">
        <v>20</v>
      </c>
      <c r="AA8" s="136" t="s">
        <v>21</v>
      </c>
      <c r="AB8" s="139" t="s">
        <v>19</v>
      </c>
      <c r="AC8" s="136" t="s">
        <v>21</v>
      </c>
      <c r="AD8" s="139" t="s">
        <v>19</v>
      </c>
      <c r="AE8" s="140" t="s">
        <v>20</v>
      </c>
      <c r="AF8" s="141" t="s">
        <v>21</v>
      </c>
      <c r="AG8" s="139" t="s">
        <v>19</v>
      </c>
      <c r="AH8" s="136" t="s">
        <v>21</v>
      </c>
      <c r="AI8" s="139" t="s">
        <v>19</v>
      </c>
      <c r="AJ8" s="140" t="s">
        <v>20</v>
      </c>
      <c r="AK8" s="141" t="s">
        <v>21</v>
      </c>
      <c r="AL8" s="139" t="s">
        <v>19</v>
      </c>
      <c r="AM8" s="136" t="s">
        <v>21</v>
      </c>
      <c r="AN8" s="139" t="s">
        <v>19</v>
      </c>
      <c r="AO8" s="140" t="s">
        <v>20</v>
      </c>
      <c r="AP8" s="136" t="s">
        <v>21</v>
      </c>
      <c r="AQ8" s="139" t="s">
        <v>19</v>
      </c>
      <c r="AR8" s="140" t="s">
        <v>20</v>
      </c>
      <c r="AS8" s="141" t="s">
        <v>21</v>
      </c>
      <c r="AT8" s="139" t="s">
        <v>19</v>
      </c>
      <c r="AU8" s="136" t="s">
        <v>21</v>
      </c>
      <c r="AV8" s="139" t="s">
        <v>19</v>
      </c>
      <c r="AW8" s="140" t="s">
        <v>20</v>
      </c>
      <c r="AX8" s="136" t="s">
        <v>21</v>
      </c>
      <c r="AY8" s="139" t="s">
        <v>19</v>
      </c>
      <c r="AZ8" s="362"/>
    </row>
    <row r="9" spans="1:52" s="111" customFormat="1" ht="16.2" thickBot="1">
      <c r="A9" s="142">
        <v>1</v>
      </c>
      <c r="B9" s="143">
        <v>2</v>
      </c>
      <c r="C9" s="143">
        <v>3</v>
      </c>
      <c r="D9" s="250">
        <v>4</v>
      </c>
      <c r="E9" s="251">
        <v>5</v>
      </c>
      <c r="F9" s="250">
        <v>6</v>
      </c>
      <c r="G9" s="252">
        <v>7</v>
      </c>
      <c r="H9" s="144">
        <v>8</v>
      </c>
      <c r="I9" s="145">
        <v>9</v>
      </c>
      <c r="J9" s="146">
        <v>10</v>
      </c>
      <c r="K9" s="145">
        <v>11</v>
      </c>
      <c r="L9" s="144">
        <v>12</v>
      </c>
      <c r="M9" s="146">
        <v>13</v>
      </c>
      <c r="N9" s="145">
        <v>14</v>
      </c>
      <c r="O9" s="144">
        <v>15</v>
      </c>
      <c r="P9" s="146">
        <v>16</v>
      </c>
      <c r="Q9" s="145">
        <v>17</v>
      </c>
      <c r="R9" s="144">
        <v>18</v>
      </c>
      <c r="S9" s="147">
        <v>19</v>
      </c>
      <c r="T9" s="145">
        <v>20</v>
      </c>
      <c r="U9" s="144">
        <v>21</v>
      </c>
      <c r="V9" s="147">
        <v>22</v>
      </c>
      <c r="W9" s="145">
        <v>23</v>
      </c>
      <c r="X9" s="144">
        <v>24</v>
      </c>
      <c r="Y9" s="147">
        <v>25</v>
      </c>
      <c r="Z9" s="145">
        <v>26</v>
      </c>
      <c r="AA9" s="144">
        <v>24</v>
      </c>
      <c r="AB9" s="147">
        <v>25</v>
      </c>
      <c r="AC9" s="144">
        <v>27</v>
      </c>
      <c r="AD9" s="146">
        <v>28</v>
      </c>
      <c r="AE9" s="148">
        <v>29</v>
      </c>
      <c r="AF9" s="149">
        <v>30</v>
      </c>
      <c r="AG9" s="147">
        <v>31</v>
      </c>
      <c r="AH9" s="144">
        <v>30</v>
      </c>
      <c r="AI9" s="146">
        <v>31</v>
      </c>
      <c r="AJ9" s="148">
        <v>32</v>
      </c>
      <c r="AK9" s="149">
        <v>33</v>
      </c>
      <c r="AL9" s="147">
        <v>34</v>
      </c>
      <c r="AM9" s="144">
        <v>33</v>
      </c>
      <c r="AN9" s="146">
        <v>34</v>
      </c>
      <c r="AO9" s="148">
        <v>35</v>
      </c>
      <c r="AP9" s="144">
        <v>36</v>
      </c>
      <c r="AQ9" s="146">
        <v>37</v>
      </c>
      <c r="AR9" s="148">
        <v>38</v>
      </c>
      <c r="AS9" s="149">
        <v>39</v>
      </c>
      <c r="AT9" s="147">
        <v>40</v>
      </c>
      <c r="AU9" s="144">
        <v>39</v>
      </c>
      <c r="AV9" s="146">
        <v>40</v>
      </c>
      <c r="AW9" s="144">
        <v>41</v>
      </c>
      <c r="AX9" s="150">
        <v>42</v>
      </c>
      <c r="AY9" s="147">
        <v>43</v>
      </c>
      <c r="AZ9" s="193">
        <v>44</v>
      </c>
    </row>
    <row r="10" spans="1:52" ht="18.75" customHeight="1">
      <c r="A10" s="372" t="s">
        <v>276</v>
      </c>
      <c r="B10" s="373"/>
      <c r="C10" s="374"/>
      <c r="D10" s="181" t="s">
        <v>41</v>
      </c>
      <c r="E10" s="151">
        <f t="shared" ref="E10:E16" si="0">H10+K10+N10+Q10+T10+W10+Z10+AE10+AJ10+AO10+AR10+AW10</f>
        <v>167788.20526000002</v>
      </c>
      <c r="F10" s="151">
        <f t="shared" ref="F10:F16" si="1">I10+L10+O10+R10+U10+X10+AA10+AF10+AK10+AP10+AS10+AX10</f>
        <v>19673.17787</v>
      </c>
      <c r="G10" s="182">
        <f>F10/E10</f>
        <v>0.11725006438631953</v>
      </c>
      <c r="H10" s="173">
        <f>H11+H12+H13+H15+H16</f>
        <v>13.361789999999999</v>
      </c>
      <c r="I10" s="173">
        <f t="shared" ref="I10" si="2">I11+I12+I13+I15+I16</f>
        <v>13.361789999999999</v>
      </c>
      <c r="J10" s="173">
        <f>I10/H10*100</f>
        <v>100</v>
      </c>
      <c r="K10" s="173">
        <f t="shared" ref="K10" si="3">K11+K12+K13+K15+K16</f>
        <v>7912.1707800000004</v>
      </c>
      <c r="L10" s="173">
        <f t="shared" ref="L10" si="4">L11+L12+L13+L15+L16</f>
        <v>7912.1707800000004</v>
      </c>
      <c r="M10" s="173">
        <f>L10/K10*100</f>
        <v>100</v>
      </c>
      <c r="N10" s="173">
        <f t="shared" ref="N10" si="5">N11+N12+N13+N15+N16</f>
        <v>6157.654129999999</v>
      </c>
      <c r="O10" s="173">
        <f t="shared" ref="O10" si="6">O11+O12+O13+O15+O16</f>
        <v>6157.654129999999</v>
      </c>
      <c r="P10" s="173">
        <f>O10/N10*100</f>
        <v>100</v>
      </c>
      <c r="Q10" s="173">
        <f t="shared" ref="Q10" si="7">Q11+Q12+Q13+Q15+Q16</f>
        <v>2829.2620700000002</v>
      </c>
      <c r="R10" s="173">
        <f t="shared" ref="R10" si="8">R11+R12+R13+R15+R16</f>
        <v>2829.2620700000002</v>
      </c>
      <c r="S10" s="173">
        <f>R10/Q10*100</f>
        <v>100</v>
      </c>
      <c r="T10" s="173">
        <f t="shared" ref="T10" si="9">T11+T12+T13+T15+T16</f>
        <v>2760.7291000000005</v>
      </c>
      <c r="U10" s="173">
        <f t="shared" ref="U10" si="10">U11+U12+U13+U15+U16</f>
        <v>2760.7291000000005</v>
      </c>
      <c r="V10" s="173">
        <f>U10/T10*100</f>
        <v>100</v>
      </c>
      <c r="W10" s="173">
        <f>W11+W12+W13+W15+W16</f>
        <v>3504.5874100000001</v>
      </c>
      <c r="X10" s="173">
        <f t="shared" ref="X10" si="11">X11+X12+X13+X15+X16</f>
        <v>0</v>
      </c>
      <c r="Y10" s="173">
        <f>X10/W10*100</f>
        <v>0</v>
      </c>
      <c r="Z10" s="173">
        <f t="shared" ref="Z10" si="12">Z11+Z12+Z13+Z15+Z16</f>
        <v>7002.2910899999997</v>
      </c>
      <c r="AA10" s="173">
        <f t="shared" ref="AA10" si="13">AA11+AA12+AA13+AA15+AA16</f>
        <v>0</v>
      </c>
      <c r="AB10" s="173">
        <f t="shared" ref="AB10" si="14">AB11+AB12+AB13+AB15+AB16</f>
        <v>0</v>
      </c>
      <c r="AC10" s="173">
        <f t="shared" ref="AC10" si="15">AC11+AC12+AC13+AC15+AC16</f>
        <v>33.200000000000003</v>
      </c>
      <c r="AD10" s="173">
        <f>AC10/Z10*100</f>
        <v>0.47413053203990707</v>
      </c>
      <c r="AE10" s="173">
        <f t="shared" ref="AE10" si="16">AE11+AE12+AE13+AE15+AE16</f>
        <v>55159.66876</v>
      </c>
      <c r="AF10" s="173">
        <f t="shared" ref="AF10" si="17">AF11+AF12+AF13+AF15+AF16</f>
        <v>0</v>
      </c>
      <c r="AG10" s="173">
        <f t="shared" ref="AG10" si="18">AG11+AG12+AG13+AG15+AG16</f>
        <v>0</v>
      </c>
      <c r="AH10" s="173">
        <f t="shared" ref="AH10" si="19">AH11+AH12+AH13+AH15+AH16</f>
        <v>0</v>
      </c>
      <c r="AI10" s="173">
        <f>AH10/AE10*100</f>
        <v>0</v>
      </c>
      <c r="AJ10" s="173">
        <f t="shared" ref="AJ10" si="20">AJ11+AJ12+AJ13+AJ15+AJ16</f>
        <v>3205.1419999999998</v>
      </c>
      <c r="AK10" s="173">
        <f t="shared" ref="AK10" si="21">AK11+AK12+AK13+AK15+AK16</f>
        <v>0</v>
      </c>
      <c r="AL10" s="173">
        <f t="shared" ref="AL10" si="22">AL11+AL12+AL13+AL15+AL16</f>
        <v>0</v>
      </c>
      <c r="AM10" s="173">
        <f t="shared" ref="AM10" si="23">AM11+AM12+AM13+AM15+AM16</f>
        <v>0</v>
      </c>
      <c r="AN10" s="173">
        <f>AM10/AJ10*100</f>
        <v>0</v>
      </c>
      <c r="AO10" s="173">
        <f t="shared" ref="AO10" si="24">AO11+AO12+AO13+AO15+AO16</f>
        <v>54757.780000000006</v>
      </c>
      <c r="AP10" s="173">
        <f t="shared" ref="AP10" si="25">AP11+AP12+AP13+AP15+AP16</f>
        <v>0</v>
      </c>
      <c r="AQ10" s="173">
        <f>AP10/AO10*100</f>
        <v>0</v>
      </c>
      <c r="AR10" s="173">
        <f t="shared" ref="AR10" si="26">AR11+AR12+AR13+AR15+AR16</f>
        <v>11716.32</v>
      </c>
      <c r="AS10" s="173">
        <f t="shared" ref="AS10" si="27">AS11+AS12+AS13+AS15+AS16</f>
        <v>0</v>
      </c>
      <c r="AT10" s="173">
        <f t="shared" ref="AT10" si="28">AT11+AT12+AT13+AT15+AT16</f>
        <v>0</v>
      </c>
      <c r="AU10" s="173">
        <f t="shared" ref="AU10" si="29">AU11+AU12+AU13+AU15+AU16</f>
        <v>0</v>
      </c>
      <c r="AV10" s="173">
        <f>AU10/AR10*100</f>
        <v>0</v>
      </c>
      <c r="AW10" s="173">
        <f t="shared" ref="AW10" si="30">AW11+AW12+AW13+AW15+AW16</f>
        <v>12769.23813</v>
      </c>
      <c r="AX10" s="173">
        <f t="shared" ref="AX10" si="31">AX11+AX12+AX13+AX15+AX16</f>
        <v>0</v>
      </c>
      <c r="AY10" s="173">
        <f>AX10/AW10*100</f>
        <v>0</v>
      </c>
      <c r="AZ10" s="321"/>
    </row>
    <row r="11" spans="1:52" ht="31.2">
      <c r="A11" s="375"/>
      <c r="B11" s="376"/>
      <c r="C11" s="377"/>
      <c r="D11" s="183" t="s">
        <v>37</v>
      </c>
      <c r="E11" s="151">
        <f t="shared" si="0"/>
        <v>0</v>
      </c>
      <c r="F11" s="151">
        <f t="shared" si="1"/>
        <v>0</v>
      </c>
      <c r="G11" s="176"/>
      <c r="H11" s="152">
        <f t="shared" ref="H11:AY11" si="32">H92+H189+H234+H447</f>
        <v>0</v>
      </c>
      <c r="I11" s="152">
        <f t="shared" si="32"/>
        <v>0</v>
      </c>
      <c r="J11" s="152">
        <f t="shared" si="32"/>
        <v>0</v>
      </c>
      <c r="K11" s="152">
        <f t="shared" si="32"/>
        <v>0</v>
      </c>
      <c r="L11" s="152">
        <f t="shared" si="32"/>
        <v>0</v>
      </c>
      <c r="M11" s="152">
        <f t="shared" si="32"/>
        <v>0</v>
      </c>
      <c r="N11" s="152">
        <f t="shared" si="32"/>
        <v>0</v>
      </c>
      <c r="O11" s="152">
        <f t="shared" si="32"/>
        <v>0</v>
      </c>
      <c r="P11" s="152">
        <f t="shared" si="32"/>
        <v>0</v>
      </c>
      <c r="Q11" s="152">
        <f t="shared" si="32"/>
        <v>0</v>
      </c>
      <c r="R11" s="152">
        <f t="shared" si="32"/>
        <v>0</v>
      </c>
      <c r="S11" s="152">
        <f t="shared" si="32"/>
        <v>0</v>
      </c>
      <c r="T11" s="152">
        <f t="shared" si="32"/>
        <v>0</v>
      </c>
      <c r="U11" s="152">
        <f t="shared" si="32"/>
        <v>0</v>
      </c>
      <c r="V11" s="152">
        <f t="shared" si="32"/>
        <v>0</v>
      </c>
      <c r="W11" s="152">
        <f>W92+W189+W234+W447+W471</f>
        <v>0</v>
      </c>
      <c r="X11" s="152">
        <f t="shared" si="32"/>
        <v>0</v>
      </c>
      <c r="Y11" s="152">
        <f t="shared" si="32"/>
        <v>0</v>
      </c>
      <c r="Z11" s="152">
        <f t="shared" si="32"/>
        <v>0</v>
      </c>
      <c r="AA11" s="152">
        <f t="shared" si="32"/>
        <v>0</v>
      </c>
      <c r="AB11" s="152">
        <f t="shared" si="32"/>
        <v>0</v>
      </c>
      <c r="AC11" s="152">
        <f t="shared" si="32"/>
        <v>0</v>
      </c>
      <c r="AD11" s="152">
        <f t="shared" si="32"/>
        <v>0</v>
      </c>
      <c r="AE11" s="152">
        <f t="shared" si="32"/>
        <v>0</v>
      </c>
      <c r="AF11" s="152">
        <f t="shared" si="32"/>
        <v>0</v>
      </c>
      <c r="AG11" s="152">
        <f t="shared" si="32"/>
        <v>0</v>
      </c>
      <c r="AH11" s="152">
        <f t="shared" si="32"/>
        <v>0</v>
      </c>
      <c r="AI11" s="152">
        <f t="shared" si="32"/>
        <v>0</v>
      </c>
      <c r="AJ11" s="152">
        <f t="shared" si="32"/>
        <v>0</v>
      </c>
      <c r="AK11" s="152">
        <f t="shared" si="32"/>
        <v>0</v>
      </c>
      <c r="AL11" s="152">
        <f t="shared" si="32"/>
        <v>0</v>
      </c>
      <c r="AM11" s="152">
        <f t="shared" si="32"/>
        <v>0</v>
      </c>
      <c r="AN11" s="152">
        <f t="shared" si="32"/>
        <v>0</v>
      </c>
      <c r="AO11" s="152">
        <f t="shared" si="32"/>
        <v>0</v>
      </c>
      <c r="AP11" s="152">
        <f t="shared" si="32"/>
        <v>0</v>
      </c>
      <c r="AQ11" s="152">
        <f t="shared" si="32"/>
        <v>0</v>
      </c>
      <c r="AR11" s="152">
        <f t="shared" si="32"/>
        <v>0</v>
      </c>
      <c r="AS11" s="152">
        <f t="shared" si="32"/>
        <v>0</v>
      </c>
      <c r="AT11" s="152">
        <f t="shared" si="32"/>
        <v>0</v>
      </c>
      <c r="AU11" s="152">
        <f t="shared" si="32"/>
        <v>0</v>
      </c>
      <c r="AV11" s="152">
        <f t="shared" si="32"/>
        <v>0</v>
      </c>
      <c r="AW11" s="152">
        <f t="shared" si="32"/>
        <v>0</v>
      </c>
      <c r="AX11" s="152">
        <f t="shared" si="32"/>
        <v>0</v>
      </c>
      <c r="AY11" s="152">
        <f t="shared" si="32"/>
        <v>0</v>
      </c>
      <c r="AZ11" s="322"/>
    </row>
    <row r="12" spans="1:52" ht="64.5" customHeight="1">
      <c r="A12" s="375"/>
      <c r="B12" s="376"/>
      <c r="C12" s="377"/>
      <c r="D12" s="186" t="s">
        <v>2</v>
      </c>
      <c r="E12" s="151">
        <f t="shared" si="0"/>
        <v>98978.233690000008</v>
      </c>
      <c r="F12" s="151">
        <f t="shared" si="1"/>
        <v>6802.8336900000004</v>
      </c>
      <c r="G12" s="187"/>
      <c r="H12" s="152">
        <f t="shared" ref="H12:AY12" si="33">H93+H190+H235+H448</f>
        <v>0</v>
      </c>
      <c r="I12" s="152">
        <f t="shared" si="33"/>
        <v>0</v>
      </c>
      <c r="J12" s="152">
        <f t="shared" si="33"/>
        <v>0</v>
      </c>
      <c r="K12" s="152">
        <f t="shared" si="33"/>
        <v>5884.8405000000002</v>
      </c>
      <c r="L12" s="152">
        <f t="shared" si="33"/>
        <v>5884.8405000000002</v>
      </c>
      <c r="M12" s="152">
        <f t="shared" si="33"/>
        <v>0</v>
      </c>
      <c r="N12" s="152">
        <f t="shared" si="33"/>
        <v>0</v>
      </c>
      <c r="O12" s="152">
        <f t="shared" si="33"/>
        <v>0</v>
      </c>
      <c r="P12" s="152">
        <f t="shared" si="33"/>
        <v>0</v>
      </c>
      <c r="Q12" s="152">
        <f t="shared" si="33"/>
        <v>917.99319000000003</v>
      </c>
      <c r="R12" s="152">
        <f t="shared" si="33"/>
        <v>917.99319000000003</v>
      </c>
      <c r="S12" s="152">
        <f t="shared" si="33"/>
        <v>0</v>
      </c>
      <c r="T12" s="152">
        <f t="shared" si="33"/>
        <v>0</v>
      </c>
      <c r="U12" s="152">
        <f t="shared" si="33"/>
        <v>0</v>
      </c>
      <c r="V12" s="152">
        <f t="shared" si="33"/>
        <v>0</v>
      </c>
      <c r="W12" s="152">
        <f t="shared" ref="W12:W13" si="34">W93+W190+W235+W448+W472</f>
        <v>1916.7</v>
      </c>
      <c r="X12" s="152">
        <f t="shared" si="33"/>
        <v>0</v>
      </c>
      <c r="Y12" s="152">
        <f t="shared" si="33"/>
        <v>0</v>
      </c>
      <c r="Z12" s="152">
        <f t="shared" si="33"/>
        <v>0</v>
      </c>
      <c r="AA12" s="152">
        <f t="shared" si="33"/>
        <v>0</v>
      </c>
      <c r="AB12" s="152">
        <f t="shared" si="33"/>
        <v>0</v>
      </c>
      <c r="AC12" s="152">
        <f t="shared" si="33"/>
        <v>0</v>
      </c>
      <c r="AD12" s="152">
        <f t="shared" si="33"/>
        <v>0</v>
      </c>
      <c r="AE12" s="152">
        <f t="shared" si="33"/>
        <v>26311</v>
      </c>
      <c r="AF12" s="152">
        <f t="shared" si="33"/>
        <v>0</v>
      </c>
      <c r="AG12" s="152">
        <f t="shared" si="33"/>
        <v>0</v>
      </c>
      <c r="AH12" s="152">
        <f t="shared" si="33"/>
        <v>0</v>
      </c>
      <c r="AI12" s="152">
        <f t="shared" si="33"/>
        <v>0</v>
      </c>
      <c r="AJ12" s="152">
        <f t="shared" si="33"/>
        <v>671</v>
      </c>
      <c r="AK12" s="152">
        <f t="shared" si="33"/>
        <v>0</v>
      </c>
      <c r="AL12" s="152">
        <f t="shared" si="33"/>
        <v>0</v>
      </c>
      <c r="AM12" s="152">
        <f t="shared" si="33"/>
        <v>0</v>
      </c>
      <c r="AN12" s="152">
        <f t="shared" si="33"/>
        <v>0</v>
      </c>
      <c r="AO12" s="152">
        <f t="shared" si="33"/>
        <v>50630.8</v>
      </c>
      <c r="AP12" s="152">
        <f t="shared" si="33"/>
        <v>0</v>
      </c>
      <c r="AQ12" s="152">
        <f t="shared" si="33"/>
        <v>0</v>
      </c>
      <c r="AR12" s="152">
        <f t="shared" si="33"/>
        <v>1827.8</v>
      </c>
      <c r="AS12" s="152">
        <f t="shared" si="33"/>
        <v>0</v>
      </c>
      <c r="AT12" s="152">
        <f t="shared" si="33"/>
        <v>0</v>
      </c>
      <c r="AU12" s="152">
        <f t="shared" si="33"/>
        <v>0</v>
      </c>
      <c r="AV12" s="152">
        <f t="shared" si="33"/>
        <v>0</v>
      </c>
      <c r="AW12" s="152">
        <f t="shared" si="33"/>
        <v>10818.1</v>
      </c>
      <c r="AX12" s="152">
        <f t="shared" si="33"/>
        <v>0</v>
      </c>
      <c r="AY12" s="152">
        <f t="shared" si="33"/>
        <v>0</v>
      </c>
      <c r="AZ12" s="322"/>
    </row>
    <row r="13" spans="1:52" ht="21.75" customHeight="1">
      <c r="A13" s="375"/>
      <c r="B13" s="376"/>
      <c r="C13" s="377"/>
      <c r="D13" s="226" t="s">
        <v>287</v>
      </c>
      <c r="E13" s="151">
        <f t="shared" si="0"/>
        <v>68809.971570000009</v>
      </c>
      <c r="F13" s="151">
        <f t="shared" si="1"/>
        <v>12870.344179999998</v>
      </c>
      <c r="G13" s="187"/>
      <c r="H13" s="152">
        <f t="shared" ref="H13:AY13" si="35">H94+H191+H236+H449</f>
        <v>13.361789999999999</v>
      </c>
      <c r="I13" s="152">
        <f t="shared" si="35"/>
        <v>13.361789999999999</v>
      </c>
      <c r="J13" s="152">
        <f t="shared" si="35"/>
        <v>0</v>
      </c>
      <c r="K13" s="152">
        <f t="shared" si="35"/>
        <v>2027.3302799999999</v>
      </c>
      <c r="L13" s="152">
        <f t="shared" si="35"/>
        <v>2027.3302799999999</v>
      </c>
      <c r="M13" s="152">
        <f t="shared" si="35"/>
        <v>0</v>
      </c>
      <c r="N13" s="152">
        <f t="shared" si="35"/>
        <v>6157.654129999999</v>
      </c>
      <c r="O13" s="152">
        <f t="shared" si="35"/>
        <v>6157.654129999999</v>
      </c>
      <c r="P13" s="152">
        <f t="shared" si="35"/>
        <v>0</v>
      </c>
      <c r="Q13" s="152">
        <f>Q94+Q191+Q236+Q449+Q473</f>
        <v>1911.2688800000001</v>
      </c>
      <c r="R13" s="152">
        <f>R94+R191+R236+R449+R473</f>
        <v>1911.2688800000001</v>
      </c>
      <c r="S13" s="152">
        <f t="shared" si="35"/>
        <v>0</v>
      </c>
      <c r="T13" s="152">
        <f t="shared" si="35"/>
        <v>2760.7291000000005</v>
      </c>
      <c r="U13" s="152">
        <f t="shared" si="35"/>
        <v>2760.7291000000005</v>
      </c>
      <c r="V13" s="152">
        <f t="shared" si="35"/>
        <v>0</v>
      </c>
      <c r="W13" s="152">
        <f t="shared" si="34"/>
        <v>1587.88741</v>
      </c>
      <c r="X13" s="152">
        <f t="shared" si="35"/>
        <v>0</v>
      </c>
      <c r="Y13" s="152">
        <f t="shared" si="35"/>
        <v>0</v>
      </c>
      <c r="Z13" s="152">
        <f t="shared" si="35"/>
        <v>7002.2910899999997</v>
      </c>
      <c r="AA13" s="152">
        <f t="shared" si="35"/>
        <v>0</v>
      </c>
      <c r="AB13" s="152">
        <f t="shared" si="35"/>
        <v>0</v>
      </c>
      <c r="AC13" s="152">
        <f t="shared" si="35"/>
        <v>33.200000000000003</v>
      </c>
      <c r="AD13" s="152">
        <f t="shared" si="35"/>
        <v>0</v>
      </c>
      <c r="AE13" s="152">
        <f t="shared" si="35"/>
        <v>28848.66876</v>
      </c>
      <c r="AF13" s="152">
        <f t="shared" si="35"/>
        <v>0</v>
      </c>
      <c r="AG13" s="152">
        <f t="shared" si="35"/>
        <v>0</v>
      </c>
      <c r="AH13" s="152">
        <f t="shared" si="35"/>
        <v>0</v>
      </c>
      <c r="AI13" s="152">
        <f t="shared" si="35"/>
        <v>0</v>
      </c>
      <c r="AJ13" s="152">
        <f t="shared" si="35"/>
        <v>2534.1419999999998</v>
      </c>
      <c r="AK13" s="152">
        <f t="shared" si="35"/>
        <v>0</v>
      </c>
      <c r="AL13" s="152">
        <f t="shared" si="35"/>
        <v>0</v>
      </c>
      <c r="AM13" s="152">
        <f t="shared" si="35"/>
        <v>0</v>
      </c>
      <c r="AN13" s="152">
        <f t="shared" si="35"/>
        <v>0</v>
      </c>
      <c r="AO13" s="152">
        <f t="shared" si="35"/>
        <v>4126.9800000000005</v>
      </c>
      <c r="AP13" s="152">
        <f t="shared" si="35"/>
        <v>0</v>
      </c>
      <c r="AQ13" s="152">
        <f t="shared" si="35"/>
        <v>0</v>
      </c>
      <c r="AR13" s="152">
        <f t="shared" si="35"/>
        <v>9888.52</v>
      </c>
      <c r="AS13" s="152">
        <f t="shared" si="35"/>
        <v>0</v>
      </c>
      <c r="AT13" s="152">
        <f t="shared" si="35"/>
        <v>0</v>
      </c>
      <c r="AU13" s="152">
        <f t="shared" si="35"/>
        <v>0</v>
      </c>
      <c r="AV13" s="152">
        <f t="shared" si="35"/>
        <v>0</v>
      </c>
      <c r="AW13" s="152">
        <f t="shared" si="35"/>
        <v>1951.13813</v>
      </c>
      <c r="AX13" s="152">
        <f t="shared" si="35"/>
        <v>0</v>
      </c>
      <c r="AY13" s="152">
        <f t="shared" si="35"/>
        <v>0</v>
      </c>
      <c r="AZ13" s="322"/>
    </row>
    <row r="14" spans="1:52" ht="87.75" customHeight="1">
      <c r="A14" s="375"/>
      <c r="B14" s="376"/>
      <c r="C14" s="377"/>
      <c r="D14" s="226" t="s">
        <v>295</v>
      </c>
      <c r="E14" s="151">
        <f t="shared" si="0"/>
        <v>3507.8107300000001</v>
      </c>
      <c r="F14" s="151">
        <f t="shared" si="1"/>
        <v>2782.7116000000001</v>
      </c>
      <c r="G14" s="156"/>
      <c r="H14" s="152">
        <f t="shared" ref="H14:AY14" si="36">H95+H192+H237+H450</f>
        <v>0</v>
      </c>
      <c r="I14" s="152">
        <f t="shared" si="36"/>
        <v>0</v>
      </c>
      <c r="J14" s="152">
        <f t="shared" si="36"/>
        <v>0</v>
      </c>
      <c r="K14" s="152">
        <f t="shared" si="36"/>
        <v>0</v>
      </c>
      <c r="L14" s="152">
        <f t="shared" si="36"/>
        <v>0</v>
      </c>
      <c r="M14" s="152">
        <f t="shared" si="36"/>
        <v>0</v>
      </c>
      <c r="N14" s="152">
        <f t="shared" si="36"/>
        <v>2782.7116000000001</v>
      </c>
      <c r="O14" s="152">
        <f t="shared" si="36"/>
        <v>2782.7116000000001</v>
      </c>
      <c r="P14" s="152">
        <f t="shared" si="36"/>
        <v>0</v>
      </c>
      <c r="Q14" s="152">
        <f t="shared" si="36"/>
        <v>0</v>
      </c>
      <c r="R14" s="152">
        <f t="shared" si="36"/>
        <v>0</v>
      </c>
      <c r="S14" s="152">
        <f t="shared" si="36"/>
        <v>0</v>
      </c>
      <c r="T14" s="152">
        <f t="shared" si="36"/>
        <v>0</v>
      </c>
      <c r="U14" s="152">
        <f t="shared" si="36"/>
        <v>0</v>
      </c>
      <c r="V14" s="152">
        <f t="shared" si="36"/>
        <v>0</v>
      </c>
      <c r="W14" s="152">
        <f t="shared" si="36"/>
        <v>0</v>
      </c>
      <c r="X14" s="152">
        <f t="shared" si="36"/>
        <v>0</v>
      </c>
      <c r="Y14" s="152">
        <f t="shared" si="36"/>
        <v>0</v>
      </c>
      <c r="Z14" s="152">
        <f t="shared" si="36"/>
        <v>346.93099999999998</v>
      </c>
      <c r="AA14" s="152">
        <f t="shared" si="36"/>
        <v>0</v>
      </c>
      <c r="AB14" s="152">
        <f t="shared" si="36"/>
        <v>0</v>
      </c>
      <c r="AC14" s="152">
        <f t="shared" si="36"/>
        <v>0</v>
      </c>
      <c r="AD14" s="152">
        <f t="shared" si="36"/>
        <v>0</v>
      </c>
      <c r="AE14" s="152">
        <f t="shared" si="36"/>
        <v>0</v>
      </c>
      <c r="AF14" s="152">
        <f t="shared" si="36"/>
        <v>0</v>
      </c>
      <c r="AG14" s="152">
        <f t="shared" si="36"/>
        <v>0</v>
      </c>
      <c r="AH14" s="152">
        <f t="shared" si="36"/>
        <v>0</v>
      </c>
      <c r="AI14" s="152">
        <f t="shared" si="36"/>
        <v>0</v>
      </c>
      <c r="AJ14" s="152">
        <f t="shared" si="36"/>
        <v>0</v>
      </c>
      <c r="AK14" s="152">
        <f t="shared" si="36"/>
        <v>0</v>
      </c>
      <c r="AL14" s="152">
        <f t="shared" si="36"/>
        <v>0</v>
      </c>
      <c r="AM14" s="152">
        <f t="shared" si="36"/>
        <v>0</v>
      </c>
      <c r="AN14" s="152">
        <f t="shared" si="36"/>
        <v>0</v>
      </c>
      <c r="AO14" s="152">
        <f t="shared" si="36"/>
        <v>0</v>
      </c>
      <c r="AP14" s="152">
        <f t="shared" si="36"/>
        <v>0</v>
      </c>
      <c r="AQ14" s="152">
        <f t="shared" si="36"/>
        <v>0</v>
      </c>
      <c r="AR14" s="152">
        <f t="shared" si="36"/>
        <v>0</v>
      </c>
      <c r="AS14" s="152">
        <f t="shared" si="36"/>
        <v>0</v>
      </c>
      <c r="AT14" s="152">
        <f t="shared" si="36"/>
        <v>0</v>
      </c>
      <c r="AU14" s="152">
        <f t="shared" si="36"/>
        <v>0</v>
      </c>
      <c r="AV14" s="152">
        <f t="shared" si="36"/>
        <v>0</v>
      </c>
      <c r="AW14" s="152">
        <f t="shared" si="36"/>
        <v>378.16813000000002</v>
      </c>
      <c r="AX14" s="152">
        <f t="shared" si="36"/>
        <v>0</v>
      </c>
      <c r="AY14" s="152">
        <f t="shared" si="36"/>
        <v>0</v>
      </c>
      <c r="AZ14" s="322"/>
    </row>
    <row r="15" spans="1:52" ht="21.75" customHeight="1">
      <c r="A15" s="375"/>
      <c r="B15" s="376"/>
      <c r="C15" s="377"/>
      <c r="D15" s="226" t="s">
        <v>288</v>
      </c>
      <c r="E15" s="151">
        <f t="shared" si="0"/>
        <v>0</v>
      </c>
      <c r="F15" s="151">
        <f t="shared" si="1"/>
        <v>0</v>
      </c>
      <c r="G15" s="156"/>
      <c r="H15" s="152">
        <f t="shared" ref="H15:AY15" si="37">H96+H193+H238+H451</f>
        <v>0</v>
      </c>
      <c r="I15" s="152">
        <f t="shared" si="37"/>
        <v>0</v>
      </c>
      <c r="J15" s="152">
        <f t="shared" si="37"/>
        <v>0</v>
      </c>
      <c r="K15" s="152">
        <f t="shared" si="37"/>
        <v>0</v>
      </c>
      <c r="L15" s="152">
        <f t="shared" si="37"/>
        <v>0</v>
      </c>
      <c r="M15" s="152">
        <f t="shared" si="37"/>
        <v>0</v>
      </c>
      <c r="N15" s="152">
        <f t="shared" si="37"/>
        <v>0</v>
      </c>
      <c r="O15" s="152">
        <f t="shared" si="37"/>
        <v>0</v>
      </c>
      <c r="P15" s="152">
        <f t="shared" si="37"/>
        <v>0</v>
      </c>
      <c r="Q15" s="152">
        <f t="shared" si="37"/>
        <v>0</v>
      </c>
      <c r="R15" s="152">
        <f t="shared" si="37"/>
        <v>0</v>
      </c>
      <c r="S15" s="152">
        <f t="shared" si="37"/>
        <v>0</v>
      </c>
      <c r="T15" s="152">
        <f t="shared" si="37"/>
        <v>0</v>
      </c>
      <c r="U15" s="152">
        <f t="shared" si="37"/>
        <v>0</v>
      </c>
      <c r="V15" s="152">
        <f t="shared" si="37"/>
        <v>0</v>
      </c>
      <c r="W15" s="152">
        <f t="shared" si="37"/>
        <v>0</v>
      </c>
      <c r="X15" s="152">
        <f t="shared" si="37"/>
        <v>0</v>
      </c>
      <c r="Y15" s="152">
        <f t="shared" si="37"/>
        <v>0</v>
      </c>
      <c r="Z15" s="152">
        <f t="shared" si="37"/>
        <v>0</v>
      </c>
      <c r="AA15" s="152">
        <f t="shared" si="37"/>
        <v>0</v>
      </c>
      <c r="AB15" s="152">
        <f t="shared" si="37"/>
        <v>0</v>
      </c>
      <c r="AC15" s="152">
        <f t="shared" si="37"/>
        <v>0</v>
      </c>
      <c r="AD15" s="152">
        <f t="shared" si="37"/>
        <v>0</v>
      </c>
      <c r="AE15" s="152">
        <f t="shared" si="37"/>
        <v>0</v>
      </c>
      <c r="AF15" s="152">
        <f t="shared" si="37"/>
        <v>0</v>
      </c>
      <c r="AG15" s="152">
        <f t="shared" si="37"/>
        <v>0</v>
      </c>
      <c r="AH15" s="152">
        <f t="shared" si="37"/>
        <v>0</v>
      </c>
      <c r="AI15" s="152">
        <f t="shared" si="37"/>
        <v>0</v>
      </c>
      <c r="AJ15" s="152">
        <f t="shared" si="37"/>
        <v>0</v>
      </c>
      <c r="AK15" s="152">
        <f t="shared" si="37"/>
        <v>0</v>
      </c>
      <c r="AL15" s="152">
        <f t="shared" si="37"/>
        <v>0</v>
      </c>
      <c r="AM15" s="152">
        <f t="shared" si="37"/>
        <v>0</v>
      </c>
      <c r="AN15" s="152">
        <f t="shared" si="37"/>
        <v>0</v>
      </c>
      <c r="AO15" s="152">
        <f t="shared" si="37"/>
        <v>0</v>
      </c>
      <c r="AP15" s="152">
        <f t="shared" si="37"/>
        <v>0</v>
      </c>
      <c r="AQ15" s="152">
        <f t="shared" si="37"/>
        <v>0</v>
      </c>
      <c r="AR15" s="152">
        <f t="shared" si="37"/>
        <v>0</v>
      </c>
      <c r="AS15" s="152">
        <f t="shared" si="37"/>
        <v>0</v>
      </c>
      <c r="AT15" s="152">
        <f t="shared" si="37"/>
        <v>0</v>
      </c>
      <c r="AU15" s="152">
        <f t="shared" si="37"/>
        <v>0</v>
      </c>
      <c r="AV15" s="152">
        <f t="shared" si="37"/>
        <v>0</v>
      </c>
      <c r="AW15" s="152">
        <f t="shared" si="37"/>
        <v>0</v>
      </c>
      <c r="AX15" s="152">
        <f t="shared" si="37"/>
        <v>0</v>
      </c>
      <c r="AY15" s="152">
        <f t="shared" si="37"/>
        <v>0</v>
      </c>
      <c r="AZ15" s="322"/>
    </row>
    <row r="16" spans="1:52" ht="33.75" customHeight="1">
      <c r="A16" s="378"/>
      <c r="B16" s="379"/>
      <c r="C16" s="380"/>
      <c r="D16" s="174" t="s">
        <v>43</v>
      </c>
      <c r="E16" s="151">
        <f t="shared" si="0"/>
        <v>0</v>
      </c>
      <c r="F16" s="151">
        <f t="shared" si="1"/>
        <v>0</v>
      </c>
      <c r="G16" s="176"/>
      <c r="H16" s="152">
        <f t="shared" ref="H16:AY16" si="38">H97+H194+H239+H452</f>
        <v>0</v>
      </c>
      <c r="I16" s="152">
        <f t="shared" si="38"/>
        <v>0</v>
      </c>
      <c r="J16" s="152">
        <f t="shared" si="38"/>
        <v>0</v>
      </c>
      <c r="K16" s="152">
        <f t="shared" si="38"/>
        <v>0</v>
      </c>
      <c r="L16" s="152">
        <f t="shared" si="38"/>
        <v>0</v>
      </c>
      <c r="M16" s="152">
        <f t="shared" si="38"/>
        <v>0</v>
      </c>
      <c r="N16" s="152">
        <f t="shared" si="38"/>
        <v>0</v>
      </c>
      <c r="O16" s="152">
        <f t="shared" si="38"/>
        <v>0</v>
      </c>
      <c r="P16" s="152">
        <f t="shared" si="38"/>
        <v>0</v>
      </c>
      <c r="Q16" s="152">
        <f t="shared" si="38"/>
        <v>0</v>
      </c>
      <c r="R16" s="152">
        <f t="shared" si="38"/>
        <v>0</v>
      </c>
      <c r="S16" s="152">
        <f t="shared" si="38"/>
        <v>0</v>
      </c>
      <c r="T16" s="152">
        <f t="shared" si="38"/>
        <v>0</v>
      </c>
      <c r="U16" s="152">
        <f t="shared" si="38"/>
        <v>0</v>
      </c>
      <c r="V16" s="152">
        <f t="shared" si="38"/>
        <v>0</v>
      </c>
      <c r="W16" s="152">
        <f t="shared" si="38"/>
        <v>0</v>
      </c>
      <c r="X16" s="152">
        <f t="shared" si="38"/>
        <v>0</v>
      </c>
      <c r="Y16" s="152">
        <f t="shared" si="38"/>
        <v>0</v>
      </c>
      <c r="Z16" s="152">
        <f t="shared" si="38"/>
        <v>0</v>
      </c>
      <c r="AA16" s="152">
        <f t="shared" si="38"/>
        <v>0</v>
      </c>
      <c r="AB16" s="152">
        <f t="shared" si="38"/>
        <v>0</v>
      </c>
      <c r="AC16" s="152">
        <f t="shared" si="38"/>
        <v>0</v>
      </c>
      <c r="AD16" s="152">
        <f t="shared" si="38"/>
        <v>0</v>
      </c>
      <c r="AE16" s="152">
        <f t="shared" si="38"/>
        <v>0</v>
      </c>
      <c r="AF16" s="152">
        <f t="shared" si="38"/>
        <v>0</v>
      </c>
      <c r="AG16" s="152">
        <f t="shared" si="38"/>
        <v>0</v>
      </c>
      <c r="AH16" s="152">
        <f t="shared" si="38"/>
        <v>0</v>
      </c>
      <c r="AI16" s="152">
        <f t="shared" si="38"/>
        <v>0</v>
      </c>
      <c r="AJ16" s="152">
        <f t="shared" si="38"/>
        <v>0</v>
      </c>
      <c r="AK16" s="152">
        <f t="shared" si="38"/>
        <v>0</v>
      </c>
      <c r="AL16" s="152">
        <f t="shared" si="38"/>
        <v>0</v>
      </c>
      <c r="AM16" s="152">
        <f t="shared" si="38"/>
        <v>0</v>
      </c>
      <c r="AN16" s="152">
        <f t="shared" si="38"/>
        <v>0</v>
      </c>
      <c r="AO16" s="152">
        <f t="shared" si="38"/>
        <v>0</v>
      </c>
      <c r="AP16" s="152">
        <f t="shared" si="38"/>
        <v>0</v>
      </c>
      <c r="AQ16" s="152">
        <f t="shared" si="38"/>
        <v>0</v>
      </c>
      <c r="AR16" s="152">
        <f t="shared" si="38"/>
        <v>0</v>
      </c>
      <c r="AS16" s="152">
        <f t="shared" si="38"/>
        <v>0</v>
      </c>
      <c r="AT16" s="152">
        <f t="shared" si="38"/>
        <v>0</v>
      </c>
      <c r="AU16" s="152">
        <f t="shared" si="38"/>
        <v>0</v>
      </c>
      <c r="AV16" s="152">
        <f t="shared" si="38"/>
        <v>0</v>
      </c>
      <c r="AW16" s="152">
        <f t="shared" si="38"/>
        <v>0</v>
      </c>
      <c r="AX16" s="152">
        <f t="shared" si="38"/>
        <v>0</v>
      </c>
      <c r="AY16" s="152">
        <f t="shared" si="38"/>
        <v>0</v>
      </c>
      <c r="AZ16" s="323"/>
    </row>
    <row r="17" spans="1:52" ht="21.75" customHeight="1">
      <c r="A17" s="381" t="s">
        <v>36</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3"/>
    </row>
    <row r="18" spans="1:52" ht="18.75" customHeight="1">
      <c r="A18" s="384" t="s">
        <v>293</v>
      </c>
      <c r="B18" s="385"/>
      <c r="C18" s="386"/>
      <c r="D18" s="172" t="s">
        <v>41</v>
      </c>
      <c r="E18" s="151">
        <f>H18+K18+N18+Q18+T18+W18+Z18+AE18+AJ18+AO18+AR18+AW18</f>
        <v>103194.88369000002</v>
      </c>
      <c r="F18" s="151">
        <f>I18+L18+O18+R18+U18+X18+AA18+AF18+AK18+AP18+AS18+AX18</f>
        <v>6988.5336900000002</v>
      </c>
      <c r="G18" s="182">
        <f>F18/E18</f>
        <v>6.7721707124490091E-2</v>
      </c>
      <c r="H18" s="173">
        <f>H19+H20+H21+H23+H24</f>
        <v>0</v>
      </c>
      <c r="I18" s="173">
        <f t="shared" ref="I18" si="39">I19+I20+I21+I23+I24</f>
        <v>0</v>
      </c>
      <c r="J18" s="173" t="e">
        <f>I18/H18*100</f>
        <v>#DIV/0!</v>
      </c>
      <c r="K18" s="173">
        <f t="shared" ref="K18:L18" si="40">K19+K20+K21+K23+K24</f>
        <v>5884.8405000000002</v>
      </c>
      <c r="L18" s="173">
        <f t="shared" si="40"/>
        <v>5884.8405000000002</v>
      </c>
      <c r="M18" s="173">
        <f>L18/K18*100</f>
        <v>100</v>
      </c>
      <c r="N18" s="173">
        <f t="shared" ref="N18" si="41">N19+N20+N21+N23+N24</f>
        <v>155.15</v>
      </c>
      <c r="O18" s="173">
        <f t="shared" ref="O18" si="42">O19+O20+O21+O23+O24</f>
        <v>155.15</v>
      </c>
      <c r="P18" s="173">
        <f>O18/N18*100</f>
        <v>100</v>
      </c>
      <c r="Q18" s="173">
        <f t="shared" ref="Q18" si="43">Q19+Q20+Q21+Q23+Q24</f>
        <v>948.54318999999998</v>
      </c>
      <c r="R18" s="173">
        <f t="shared" ref="R18" si="44">R19+R20+R21+R23+R24</f>
        <v>948.54318999999998</v>
      </c>
      <c r="S18" s="173">
        <f>R18/Q18*100</f>
        <v>100</v>
      </c>
      <c r="T18" s="173">
        <f t="shared" ref="T18" si="45">T19+T20+T21+T23+T24</f>
        <v>0</v>
      </c>
      <c r="U18" s="173">
        <f t="shared" ref="U18" si="46">U19+U20+U21+U23+U24</f>
        <v>0</v>
      </c>
      <c r="V18" s="173" t="e">
        <f>U18/T18*100</f>
        <v>#DIV/0!</v>
      </c>
      <c r="W18" s="173">
        <f t="shared" ref="W18" si="47">W19+W20+W21+W23+W24</f>
        <v>1916.7</v>
      </c>
      <c r="X18" s="173">
        <f t="shared" ref="X18" si="48">X19+X20+X21+X23+X24</f>
        <v>0</v>
      </c>
      <c r="Y18" s="173">
        <f>X18/W18*100</f>
        <v>0</v>
      </c>
      <c r="Z18" s="173">
        <f t="shared" ref="Z18" si="49">Z19+Z20+Z21+Z23+Z24</f>
        <v>170.6</v>
      </c>
      <c r="AA18" s="173">
        <f t="shared" ref="AA18" si="50">AA19+AA20+AA21+AA23+AA24</f>
        <v>0</v>
      </c>
      <c r="AB18" s="173">
        <f t="shared" ref="AB18" si="51">AB19+AB20+AB21+AB23+AB24</f>
        <v>0</v>
      </c>
      <c r="AC18" s="173">
        <f t="shared" ref="AC18" si="52">AC19+AC20+AC21+AC23+AC24</f>
        <v>0</v>
      </c>
      <c r="AD18" s="173">
        <f>AC18/Z18*100</f>
        <v>0</v>
      </c>
      <c r="AE18" s="173">
        <f t="shared" ref="AE18" si="53">AE19+AE20+AE21+AE23+AE24</f>
        <v>26336.5</v>
      </c>
      <c r="AF18" s="173">
        <f t="shared" ref="AF18" si="54">AF19+AF20+AF21+AF23+AF24</f>
        <v>0</v>
      </c>
      <c r="AG18" s="173">
        <f t="shared" ref="AG18" si="55">AG19+AG20+AG21+AG23+AG24</f>
        <v>0</v>
      </c>
      <c r="AH18" s="173">
        <f t="shared" ref="AH18" si="56">AH19+AH20+AH21+AH23+AH24</f>
        <v>0</v>
      </c>
      <c r="AI18" s="173">
        <f>AH18/AE18*100</f>
        <v>0</v>
      </c>
      <c r="AJ18" s="173">
        <f t="shared" ref="AJ18" si="57">AJ19+AJ20+AJ21+AJ23+AJ24</f>
        <v>665</v>
      </c>
      <c r="AK18" s="173">
        <f t="shared" ref="AK18" si="58">AK19+AK20+AK21+AK23+AK24</f>
        <v>0</v>
      </c>
      <c r="AL18" s="173">
        <f t="shared" ref="AL18" si="59">AL19+AL20+AL21+AL23+AL24</f>
        <v>0</v>
      </c>
      <c r="AM18" s="173">
        <f t="shared" ref="AM18" si="60">AM19+AM20+AM21+AM23+AM24</f>
        <v>0</v>
      </c>
      <c r="AN18" s="173">
        <f>AM18/AJ18*100</f>
        <v>0</v>
      </c>
      <c r="AO18" s="173">
        <f t="shared" ref="AO18" si="61">AO19+AO20+AO21+AO23+AO24</f>
        <v>54726.48</v>
      </c>
      <c r="AP18" s="173">
        <f t="shared" ref="AP18" si="62">AP19+AP20+AP21+AP23+AP24</f>
        <v>0</v>
      </c>
      <c r="AQ18" s="173">
        <f>AP18/AO18*100</f>
        <v>0</v>
      </c>
      <c r="AR18" s="173">
        <f t="shared" ref="AR18" si="63">AR19+AR20+AR21+AR23+AR24</f>
        <v>0</v>
      </c>
      <c r="AS18" s="173">
        <f t="shared" ref="AS18" si="64">AS19+AS20+AS21+AS23+AS24</f>
        <v>0</v>
      </c>
      <c r="AT18" s="173">
        <f t="shared" ref="AT18" si="65">AT19+AT20+AT21+AT23+AT24</f>
        <v>0</v>
      </c>
      <c r="AU18" s="173">
        <f t="shared" ref="AU18" si="66">AU19+AU20+AU21+AU23+AU24</f>
        <v>0</v>
      </c>
      <c r="AV18" s="173" t="e">
        <f>AU18/AR18*100</f>
        <v>#DIV/0!</v>
      </c>
      <c r="AW18" s="173">
        <f t="shared" ref="AW18" si="67">AW19+AW20+AW21+AW23+AW24</f>
        <v>12391.07</v>
      </c>
      <c r="AX18" s="173">
        <f t="shared" ref="AX18" si="68">AX19+AX20+AX21+AX23+AX24</f>
        <v>0</v>
      </c>
      <c r="AY18" s="173">
        <f>AX18/AW18*100</f>
        <v>0</v>
      </c>
      <c r="AZ18" s="393"/>
    </row>
    <row r="19" spans="1:52" ht="31.2">
      <c r="A19" s="387"/>
      <c r="B19" s="388"/>
      <c r="C19" s="389"/>
      <c r="D19" s="174" t="s">
        <v>37</v>
      </c>
      <c r="E19" s="151">
        <f t="shared" ref="E19:E24" si="69">H19+K19+N19+Q19+T19+W19+Z19+AE19+AJ19+AO19+AR19+AW19</f>
        <v>0</v>
      </c>
      <c r="F19" s="151">
        <f t="shared" ref="F19:F24" si="70">I19+L19+O19+R19+U19+X19+AA19+AF19+AK19+AP19+AS19+AX19</f>
        <v>0</v>
      </c>
      <c r="G19" s="176"/>
      <c r="H19" s="152">
        <f>H102+H117+H140</f>
        <v>0</v>
      </c>
      <c r="I19" s="152">
        <f t="shared" ref="I19:AY19" si="71">I102+I117+I140</f>
        <v>0</v>
      </c>
      <c r="J19" s="152">
        <f t="shared" si="71"/>
        <v>0</v>
      </c>
      <c r="K19" s="152">
        <f t="shared" si="71"/>
        <v>0</v>
      </c>
      <c r="L19" s="152">
        <f t="shared" si="71"/>
        <v>0</v>
      </c>
      <c r="M19" s="152">
        <f t="shared" si="71"/>
        <v>0</v>
      </c>
      <c r="N19" s="152">
        <f t="shared" si="71"/>
        <v>0</v>
      </c>
      <c r="O19" s="152">
        <f t="shared" si="71"/>
        <v>0</v>
      </c>
      <c r="P19" s="152">
        <f t="shared" si="71"/>
        <v>0</v>
      </c>
      <c r="Q19" s="152">
        <f t="shared" si="71"/>
        <v>0</v>
      </c>
      <c r="R19" s="152">
        <f t="shared" si="71"/>
        <v>0</v>
      </c>
      <c r="S19" s="152">
        <f t="shared" si="71"/>
        <v>0</v>
      </c>
      <c r="T19" s="152">
        <f t="shared" si="71"/>
        <v>0</v>
      </c>
      <c r="U19" s="152">
        <f t="shared" si="71"/>
        <v>0</v>
      </c>
      <c r="V19" s="152">
        <f t="shared" si="71"/>
        <v>0</v>
      </c>
      <c r="W19" s="152">
        <f t="shared" si="71"/>
        <v>0</v>
      </c>
      <c r="X19" s="152">
        <f t="shared" si="71"/>
        <v>0</v>
      </c>
      <c r="Y19" s="152">
        <f t="shared" si="71"/>
        <v>0</v>
      </c>
      <c r="Z19" s="152">
        <f t="shared" si="71"/>
        <v>0</v>
      </c>
      <c r="AA19" s="152">
        <f t="shared" si="71"/>
        <v>0</v>
      </c>
      <c r="AB19" s="152">
        <f t="shared" si="71"/>
        <v>0</v>
      </c>
      <c r="AC19" s="152">
        <f t="shared" si="71"/>
        <v>0</v>
      </c>
      <c r="AD19" s="152">
        <f t="shared" si="71"/>
        <v>0</v>
      </c>
      <c r="AE19" s="152">
        <f t="shared" si="71"/>
        <v>0</v>
      </c>
      <c r="AF19" s="152">
        <f t="shared" si="71"/>
        <v>0</v>
      </c>
      <c r="AG19" s="152">
        <f t="shared" si="71"/>
        <v>0</v>
      </c>
      <c r="AH19" s="152">
        <f t="shared" si="71"/>
        <v>0</v>
      </c>
      <c r="AI19" s="152">
        <f t="shared" si="71"/>
        <v>0</v>
      </c>
      <c r="AJ19" s="152">
        <f t="shared" si="71"/>
        <v>0</v>
      </c>
      <c r="AK19" s="152">
        <f t="shared" si="71"/>
        <v>0</v>
      </c>
      <c r="AL19" s="152">
        <f t="shared" si="71"/>
        <v>0</v>
      </c>
      <c r="AM19" s="152">
        <f t="shared" si="71"/>
        <v>0</v>
      </c>
      <c r="AN19" s="152">
        <f t="shared" si="71"/>
        <v>0</v>
      </c>
      <c r="AO19" s="152">
        <f t="shared" si="71"/>
        <v>0</v>
      </c>
      <c r="AP19" s="152">
        <f t="shared" si="71"/>
        <v>0</v>
      </c>
      <c r="AQ19" s="152">
        <f t="shared" si="71"/>
        <v>0</v>
      </c>
      <c r="AR19" s="152">
        <f t="shared" si="71"/>
        <v>0</v>
      </c>
      <c r="AS19" s="152">
        <f t="shared" si="71"/>
        <v>0</v>
      </c>
      <c r="AT19" s="152">
        <f t="shared" si="71"/>
        <v>0</v>
      </c>
      <c r="AU19" s="152">
        <f t="shared" si="71"/>
        <v>0</v>
      </c>
      <c r="AV19" s="152">
        <f t="shared" si="71"/>
        <v>0</v>
      </c>
      <c r="AW19" s="152">
        <f t="shared" si="71"/>
        <v>0</v>
      </c>
      <c r="AX19" s="152">
        <f t="shared" si="71"/>
        <v>0</v>
      </c>
      <c r="AY19" s="152">
        <f t="shared" si="71"/>
        <v>0</v>
      </c>
      <c r="AZ19" s="394"/>
    </row>
    <row r="20" spans="1:52" ht="52.5" customHeight="1">
      <c r="A20" s="387"/>
      <c r="B20" s="388"/>
      <c r="C20" s="389"/>
      <c r="D20" s="175" t="s">
        <v>2</v>
      </c>
      <c r="E20" s="151">
        <f t="shared" si="69"/>
        <v>96448.133690000002</v>
      </c>
      <c r="F20" s="151">
        <f t="shared" si="70"/>
        <v>6802.8336900000004</v>
      </c>
      <c r="G20" s="187"/>
      <c r="H20" s="152">
        <f t="shared" ref="H20:AY20" si="72">H103+H118+H141</f>
        <v>0</v>
      </c>
      <c r="I20" s="152">
        <f t="shared" si="72"/>
        <v>0</v>
      </c>
      <c r="J20" s="152">
        <f t="shared" si="72"/>
        <v>0</v>
      </c>
      <c r="K20" s="152">
        <f t="shared" si="72"/>
        <v>5884.8405000000002</v>
      </c>
      <c r="L20" s="152">
        <f t="shared" si="72"/>
        <v>5884.8405000000002</v>
      </c>
      <c r="M20" s="152">
        <f t="shared" si="72"/>
        <v>0</v>
      </c>
      <c r="N20" s="152">
        <f t="shared" si="72"/>
        <v>0</v>
      </c>
      <c r="O20" s="152">
        <f t="shared" si="72"/>
        <v>0</v>
      </c>
      <c r="P20" s="152">
        <f t="shared" si="72"/>
        <v>0</v>
      </c>
      <c r="Q20" s="152">
        <f t="shared" si="72"/>
        <v>917.99319000000003</v>
      </c>
      <c r="R20" s="152">
        <f t="shared" si="72"/>
        <v>917.99319000000003</v>
      </c>
      <c r="S20" s="152">
        <f t="shared" si="72"/>
        <v>0</v>
      </c>
      <c r="T20" s="152">
        <f t="shared" si="72"/>
        <v>0</v>
      </c>
      <c r="U20" s="152">
        <f t="shared" si="72"/>
        <v>0</v>
      </c>
      <c r="V20" s="152">
        <f t="shared" si="72"/>
        <v>0</v>
      </c>
      <c r="W20" s="152">
        <f t="shared" si="72"/>
        <v>1916.7</v>
      </c>
      <c r="X20" s="152">
        <f t="shared" si="72"/>
        <v>0</v>
      </c>
      <c r="Y20" s="152">
        <f t="shared" si="72"/>
        <v>0</v>
      </c>
      <c r="Z20" s="152">
        <f t="shared" si="72"/>
        <v>0</v>
      </c>
      <c r="AA20" s="152">
        <f t="shared" si="72"/>
        <v>0</v>
      </c>
      <c r="AB20" s="152">
        <f t="shared" si="72"/>
        <v>0</v>
      </c>
      <c r="AC20" s="152">
        <f t="shared" si="72"/>
        <v>0</v>
      </c>
      <c r="AD20" s="152">
        <f t="shared" si="72"/>
        <v>0</v>
      </c>
      <c r="AE20" s="152">
        <f t="shared" si="72"/>
        <v>26311</v>
      </c>
      <c r="AF20" s="152">
        <f t="shared" si="72"/>
        <v>0</v>
      </c>
      <c r="AG20" s="152">
        <f t="shared" si="72"/>
        <v>0</v>
      </c>
      <c r="AH20" s="152">
        <f t="shared" si="72"/>
        <v>0</v>
      </c>
      <c r="AI20" s="152">
        <f t="shared" si="72"/>
        <v>0</v>
      </c>
      <c r="AJ20" s="152">
        <f t="shared" si="72"/>
        <v>0</v>
      </c>
      <c r="AK20" s="152">
        <f t="shared" si="72"/>
        <v>0</v>
      </c>
      <c r="AL20" s="152">
        <f t="shared" si="72"/>
        <v>0</v>
      </c>
      <c r="AM20" s="152">
        <f t="shared" si="72"/>
        <v>0</v>
      </c>
      <c r="AN20" s="152">
        <f t="shared" si="72"/>
        <v>0</v>
      </c>
      <c r="AO20" s="152">
        <f t="shared" si="72"/>
        <v>50599.5</v>
      </c>
      <c r="AP20" s="152">
        <f t="shared" si="72"/>
        <v>0</v>
      </c>
      <c r="AQ20" s="152">
        <f t="shared" si="72"/>
        <v>0</v>
      </c>
      <c r="AR20" s="152">
        <f t="shared" si="72"/>
        <v>0</v>
      </c>
      <c r="AS20" s="152">
        <f t="shared" si="72"/>
        <v>0</v>
      </c>
      <c r="AT20" s="152">
        <f t="shared" si="72"/>
        <v>0</v>
      </c>
      <c r="AU20" s="152">
        <f t="shared" si="72"/>
        <v>0</v>
      </c>
      <c r="AV20" s="152">
        <f t="shared" si="72"/>
        <v>0</v>
      </c>
      <c r="AW20" s="152">
        <f t="shared" si="72"/>
        <v>10818.1</v>
      </c>
      <c r="AX20" s="152">
        <f t="shared" si="72"/>
        <v>0</v>
      </c>
      <c r="AY20" s="152">
        <f t="shared" si="72"/>
        <v>0</v>
      </c>
      <c r="AZ20" s="394"/>
    </row>
    <row r="21" spans="1:52" ht="15.6">
      <c r="A21" s="387"/>
      <c r="B21" s="388"/>
      <c r="C21" s="389"/>
      <c r="D21" s="180" t="s">
        <v>287</v>
      </c>
      <c r="E21" s="151">
        <f t="shared" si="69"/>
        <v>6746.7500000000009</v>
      </c>
      <c r="F21" s="151">
        <f t="shared" si="70"/>
        <v>185.70000000000002</v>
      </c>
      <c r="G21" s="187"/>
      <c r="H21" s="152">
        <f t="shared" ref="H21:AY21" si="73">H104+H119+H142</f>
        <v>0</v>
      </c>
      <c r="I21" s="152">
        <f t="shared" si="73"/>
        <v>0</v>
      </c>
      <c r="J21" s="152">
        <f t="shared" si="73"/>
        <v>0</v>
      </c>
      <c r="K21" s="152">
        <f t="shared" si="73"/>
        <v>0</v>
      </c>
      <c r="L21" s="152">
        <f t="shared" si="73"/>
        <v>0</v>
      </c>
      <c r="M21" s="152">
        <f t="shared" si="73"/>
        <v>0</v>
      </c>
      <c r="N21" s="152">
        <f t="shared" si="73"/>
        <v>155.15</v>
      </c>
      <c r="O21" s="152">
        <f t="shared" si="73"/>
        <v>155.15</v>
      </c>
      <c r="P21" s="152">
        <f t="shared" si="73"/>
        <v>0</v>
      </c>
      <c r="Q21" s="152">
        <f t="shared" si="73"/>
        <v>30.55</v>
      </c>
      <c r="R21" s="152">
        <f t="shared" si="73"/>
        <v>30.55</v>
      </c>
      <c r="S21" s="152">
        <f t="shared" si="73"/>
        <v>0</v>
      </c>
      <c r="T21" s="152">
        <f t="shared" si="73"/>
        <v>0</v>
      </c>
      <c r="U21" s="152">
        <f t="shared" si="73"/>
        <v>0</v>
      </c>
      <c r="V21" s="152">
        <f t="shared" si="73"/>
        <v>0</v>
      </c>
      <c r="W21" s="152">
        <f t="shared" si="73"/>
        <v>0</v>
      </c>
      <c r="X21" s="152">
        <f t="shared" si="73"/>
        <v>0</v>
      </c>
      <c r="Y21" s="152">
        <f t="shared" si="73"/>
        <v>0</v>
      </c>
      <c r="Z21" s="152">
        <f t="shared" si="73"/>
        <v>170.6</v>
      </c>
      <c r="AA21" s="152">
        <f t="shared" si="73"/>
        <v>0</v>
      </c>
      <c r="AB21" s="152">
        <f t="shared" si="73"/>
        <v>0</v>
      </c>
      <c r="AC21" s="152">
        <f t="shared" si="73"/>
        <v>0</v>
      </c>
      <c r="AD21" s="152">
        <f t="shared" si="73"/>
        <v>0</v>
      </c>
      <c r="AE21" s="152">
        <f t="shared" si="73"/>
        <v>25.5</v>
      </c>
      <c r="AF21" s="152">
        <f t="shared" si="73"/>
        <v>0</v>
      </c>
      <c r="AG21" s="152">
        <f t="shared" si="73"/>
        <v>0</v>
      </c>
      <c r="AH21" s="152">
        <f t="shared" si="73"/>
        <v>0</v>
      </c>
      <c r="AI21" s="152">
        <f t="shared" si="73"/>
        <v>0</v>
      </c>
      <c r="AJ21" s="152">
        <f t="shared" si="73"/>
        <v>665</v>
      </c>
      <c r="AK21" s="152">
        <f t="shared" si="73"/>
        <v>0</v>
      </c>
      <c r="AL21" s="152">
        <f t="shared" si="73"/>
        <v>0</v>
      </c>
      <c r="AM21" s="152">
        <f t="shared" si="73"/>
        <v>0</v>
      </c>
      <c r="AN21" s="152">
        <f t="shared" si="73"/>
        <v>0</v>
      </c>
      <c r="AO21" s="152">
        <f t="shared" si="73"/>
        <v>4126.9800000000005</v>
      </c>
      <c r="AP21" s="152">
        <f t="shared" si="73"/>
        <v>0</v>
      </c>
      <c r="AQ21" s="152">
        <f t="shared" si="73"/>
        <v>0</v>
      </c>
      <c r="AR21" s="152">
        <f t="shared" si="73"/>
        <v>0</v>
      </c>
      <c r="AS21" s="152">
        <f t="shared" si="73"/>
        <v>0</v>
      </c>
      <c r="AT21" s="152">
        <f t="shared" si="73"/>
        <v>0</v>
      </c>
      <c r="AU21" s="152">
        <f t="shared" si="73"/>
        <v>0</v>
      </c>
      <c r="AV21" s="152">
        <f t="shared" si="73"/>
        <v>0</v>
      </c>
      <c r="AW21" s="152">
        <f t="shared" si="73"/>
        <v>1572.97</v>
      </c>
      <c r="AX21" s="152">
        <f t="shared" si="73"/>
        <v>0</v>
      </c>
      <c r="AY21" s="152">
        <f t="shared" si="73"/>
        <v>0</v>
      </c>
      <c r="AZ21" s="394"/>
    </row>
    <row r="22" spans="1:52" ht="84" customHeight="1">
      <c r="A22" s="387"/>
      <c r="B22" s="388"/>
      <c r="C22" s="389"/>
      <c r="D22" s="215" t="s">
        <v>295</v>
      </c>
      <c r="E22" s="151">
        <f t="shared" si="69"/>
        <v>0</v>
      </c>
      <c r="F22" s="151">
        <f t="shared" si="70"/>
        <v>0</v>
      </c>
      <c r="G22" s="156"/>
      <c r="H22" s="152">
        <f t="shared" ref="H22:AY22" si="74">H105+H120+H143</f>
        <v>0</v>
      </c>
      <c r="I22" s="152">
        <f t="shared" si="74"/>
        <v>0</v>
      </c>
      <c r="J22" s="152">
        <f t="shared" si="74"/>
        <v>0</v>
      </c>
      <c r="K22" s="152">
        <f t="shared" si="74"/>
        <v>0</v>
      </c>
      <c r="L22" s="152">
        <f t="shared" si="74"/>
        <v>0</v>
      </c>
      <c r="M22" s="152">
        <f t="shared" si="74"/>
        <v>0</v>
      </c>
      <c r="N22" s="152">
        <f t="shared" si="74"/>
        <v>0</v>
      </c>
      <c r="O22" s="152">
        <f t="shared" si="74"/>
        <v>0</v>
      </c>
      <c r="P22" s="152">
        <f t="shared" si="74"/>
        <v>0</v>
      </c>
      <c r="Q22" s="152">
        <f t="shared" si="74"/>
        <v>0</v>
      </c>
      <c r="R22" s="152">
        <f t="shared" si="74"/>
        <v>0</v>
      </c>
      <c r="S22" s="152">
        <f t="shared" si="74"/>
        <v>0</v>
      </c>
      <c r="T22" s="152">
        <f t="shared" si="74"/>
        <v>0</v>
      </c>
      <c r="U22" s="152">
        <f t="shared" si="74"/>
        <v>0</v>
      </c>
      <c r="V22" s="152">
        <f t="shared" si="74"/>
        <v>0</v>
      </c>
      <c r="W22" s="152">
        <f t="shared" si="74"/>
        <v>0</v>
      </c>
      <c r="X22" s="152">
        <f t="shared" si="74"/>
        <v>0</v>
      </c>
      <c r="Y22" s="152">
        <f t="shared" si="74"/>
        <v>0</v>
      </c>
      <c r="Z22" s="152">
        <f t="shared" si="74"/>
        <v>0</v>
      </c>
      <c r="AA22" s="152">
        <f t="shared" si="74"/>
        <v>0</v>
      </c>
      <c r="AB22" s="152">
        <f t="shared" si="74"/>
        <v>0</v>
      </c>
      <c r="AC22" s="152">
        <f t="shared" si="74"/>
        <v>0</v>
      </c>
      <c r="AD22" s="152">
        <f t="shared" si="74"/>
        <v>0</v>
      </c>
      <c r="AE22" s="152">
        <f t="shared" si="74"/>
        <v>0</v>
      </c>
      <c r="AF22" s="152">
        <f t="shared" si="74"/>
        <v>0</v>
      </c>
      <c r="AG22" s="152">
        <f t="shared" si="74"/>
        <v>0</v>
      </c>
      <c r="AH22" s="152">
        <f t="shared" si="74"/>
        <v>0</v>
      </c>
      <c r="AI22" s="152">
        <f t="shared" si="74"/>
        <v>0</v>
      </c>
      <c r="AJ22" s="152">
        <f t="shared" si="74"/>
        <v>0</v>
      </c>
      <c r="AK22" s="152">
        <f t="shared" si="74"/>
        <v>0</v>
      </c>
      <c r="AL22" s="152">
        <f t="shared" si="74"/>
        <v>0</v>
      </c>
      <c r="AM22" s="152">
        <f t="shared" si="74"/>
        <v>0</v>
      </c>
      <c r="AN22" s="152">
        <f t="shared" si="74"/>
        <v>0</v>
      </c>
      <c r="AO22" s="152">
        <f t="shared" si="74"/>
        <v>0</v>
      </c>
      <c r="AP22" s="152">
        <f t="shared" si="74"/>
        <v>0</v>
      </c>
      <c r="AQ22" s="152">
        <f t="shared" si="74"/>
        <v>0</v>
      </c>
      <c r="AR22" s="152">
        <f t="shared" si="74"/>
        <v>0</v>
      </c>
      <c r="AS22" s="152">
        <f t="shared" si="74"/>
        <v>0</v>
      </c>
      <c r="AT22" s="152">
        <f t="shared" si="74"/>
        <v>0</v>
      </c>
      <c r="AU22" s="152">
        <f t="shared" si="74"/>
        <v>0</v>
      </c>
      <c r="AV22" s="152">
        <f t="shared" si="74"/>
        <v>0</v>
      </c>
      <c r="AW22" s="152">
        <f t="shared" si="74"/>
        <v>0</v>
      </c>
      <c r="AX22" s="152">
        <f t="shared" si="74"/>
        <v>0</v>
      </c>
      <c r="AY22" s="152">
        <f t="shared" si="74"/>
        <v>0</v>
      </c>
      <c r="AZ22" s="394"/>
    </row>
    <row r="23" spans="1:52" ht="15.6">
      <c r="A23" s="387"/>
      <c r="B23" s="388"/>
      <c r="C23" s="389"/>
      <c r="D23" s="180" t="s">
        <v>288</v>
      </c>
      <c r="E23" s="151">
        <v>0</v>
      </c>
      <c r="F23" s="151">
        <f t="shared" si="70"/>
        <v>0</v>
      </c>
      <c r="G23" s="156"/>
      <c r="H23" s="152">
        <f t="shared" ref="H23:AY23" si="75">H106+H121+H144</f>
        <v>0</v>
      </c>
      <c r="I23" s="152">
        <f t="shared" si="75"/>
        <v>0</v>
      </c>
      <c r="J23" s="152">
        <f t="shared" si="75"/>
        <v>0</v>
      </c>
      <c r="K23" s="152">
        <v>0</v>
      </c>
      <c r="L23" s="152">
        <f t="shared" si="75"/>
        <v>0</v>
      </c>
      <c r="M23" s="152">
        <f t="shared" si="75"/>
        <v>0</v>
      </c>
      <c r="N23" s="152">
        <f t="shared" si="75"/>
        <v>0</v>
      </c>
      <c r="O23" s="152">
        <f t="shared" si="75"/>
        <v>0</v>
      </c>
      <c r="P23" s="152">
        <f t="shared" si="75"/>
        <v>0</v>
      </c>
      <c r="Q23" s="152">
        <f t="shared" si="75"/>
        <v>0</v>
      </c>
      <c r="R23" s="152">
        <f t="shared" si="75"/>
        <v>0</v>
      </c>
      <c r="S23" s="152">
        <f t="shared" si="75"/>
        <v>0</v>
      </c>
      <c r="T23" s="152">
        <f t="shared" si="75"/>
        <v>0</v>
      </c>
      <c r="U23" s="152">
        <f t="shared" si="75"/>
        <v>0</v>
      </c>
      <c r="V23" s="152">
        <f t="shared" si="75"/>
        <v>0</v>
      </c>
      <c r="W23" s="152">
        <f t="shared" si="75"/>
        <v>0</v>
      </c>
      <c r="X23" s="152">
        <f t="shared" si="75"/>
        <v>0</v>
      </c>
      <c r="Y23" s="152">
        <f t="shared" si="75"/>
        <v>0</v>
      </c>
      <c r="Z23" s="152">
        <f t="shared" si="75"/>
        <v>0</v>
      </c>
      <c r="AA23" s="152">
        <f t="shared" si="75"/>
        <v>0</v>
      </c>
      <c r="AB23" s="152">
        <f t="shared" si="75"/>
        <v>0</v>
      </c>
      <c r="AC23" s="152">
        <f t="shared" si="75"/>
        <v>0</v>
      </c>
      <c r="AD23" s="152">
        <f t="shared" si="75"/>
        <v>0</v>
      </c>
      <c r="AE23" s="152">
        <f t="shared" si="75"/>
        <v>0</v>
      </c>
      <c r="AF23" s="152">
        <f t="shared" si="75"/>
        <v>0</v>
      </c>
      <c r="AG23" s="152">
        <f t="shared" si="75"/>
        <v>0</v>
      </c>
      <c r="AH23" s="152">
        <f t="shared" si="75"/>
        <v>0</v>
      </c>
      <c r="AI23" s="152">
        <f t="shared" si="75"/>
        <v>0</v>
      </c>
      <c r="AJ23" s="152">
        <f t="shared" si="75"/>
        <v>0</v>
      </c>
      <c r="AK23" s="152">
        <f t="shared" si="75"/>
        <v>0</v>
      </c>
      <c r="AL23" s="152">
        <f t="shared" si="75"/>
        <v>0</v>
      </c>
      <c r="AM23" s="152">
        <f t="shared" si="75"/>
        <v>0</v>
      </c>
      <c r="AN23" s="152">
        <f t="shared" si="75"/>
        <v>0</v>
      </c>
      <c r="AO23" s="152">
        <f t="shared" si="75"/>
        <v>0</v>
      </c>
      <c r="AP23" s="152">
        <f t="shared" si="75"/>
        <v>0</v>
      </c>
      <c r="AQ23" s="152">
        <f t="shared" si="75"/>
        <v>0</v>
      </c>
      <c r="AR23" s="152">
        <f t="shared" si="75"/>
        <v>0</v>
      </c>
      <c r="AS23" s="152">
        <f t="shared" si="75"/>
        <v>0</v>
      </c>
      <c r="AT23" s="152">
        <f t="shared" si="75"/>
        <v>0</v>
      </c>
      <c r="AU23" s="152">
        <f t="shared" si="75"/>
        <v>0</v>
      </c>
      <c r="AV23" s="152">
        <f t="shared" si="75"/>
        <v>0</v>
      </c>
      <c r="AW23" s="152">
        <f t="shared" si="75"/>
        <v>0</v>
      </c>
      <c r="AX23" s="152">
        <f t="shared" si="75"/>
        <v>0</v>
      </c>
      <c r="AY23" s="152">
        <f t="shared" si="75"/>
        <v>0</v>
      </c>
      <c r="AZ23" s="394"/>
    </row>
    <row r="24" spans="1:52" ht="31.2">
      <c r="A24" s="390"/>
      <c r="B24" s="391"/>
      <c r="C24" s="392"/>
      <c r="D24" s="174" t="s">
        <v>43</v>
      </c>
      <c r="E24" s="151">
        <f t="shared" si="69"/>
        <v>0</v>
      </c>
      <c r="F24" s="151">
        <f t="shared" si="70"/>
        <v>0</v>
      </c>
      <c r="G24" s="176"/>
      <c r="H24" s="152">
        <f t="shared" ref="H24:AY24" si="76">H107+H122+H145</f>
        <v>0</v>
      </c>
      <c r="I24" s="152">
        <f t="shared" si="76"/>
        <v>0</v>
      </c>
      <c r="J24" s="152">
        <f t="shared" si="76"/>
        <v>0</v>
      </c>
      <c r="K24" s="152">
        <f t="shared" si="76"/>
        <v>0</v>
      </c>
      <c r="L24" s="152">
        <f t="shared" si="76"/>
        <v>0</v>
      </c>
      <c r="M24" s="152">
        <f t="shared" si="76"/>
        <v>0</v>
      </c>
      <c r="N24" s="152">
        <f t="shared" si="76"/>
        <v>0</v>
      </c>
      <c r="O24" s="152">
        <f t="shared" si="76"/>
        <v>0</v>
      </c>
      <c r="P24" s="152">
        <f t="shared" si="76"/>
        <v>0</v>
      </c>
      <c r="Q24" s="152">
        <f t="shared" si="76"/>
        <v>0</v>
      </c>
      <c r="R24" s="152">
        <f t="shared" si="76"/>
        <v>0</v>
      </c>
      <c r="S24" s="152">
        <f t="shared" si="76"/>
        <v>0</v>
      </c>
      <c r="T24" s="152">
        <f t="shared" si="76"/>
        <v>0</v>
      </c>
      <c r="U24" s="152">
        <f t="shared" si="76"/>
        <v>0</v>
      </c>
      <c r="V24" s="152">
        <f t="shared" si="76"/>
        <v>0</v>
      </c>
      <c r="W24" s="152">
        <f t="shared" si="76"/>
        <v>0</v>
      </c>
      <c r="X24" s="152">
        <f t="shared" si="76"/>
        <v>0</v>
      </c>
      <c r="Y24" s="152">
        <f t="shared" si="76"/>
        <v>0</v>
      </c>
      <c r="Z24" s="152">
        <f t="shared" si="76"/>
        <v>0</v>
      </c>
      <c r="AA24" s="152">
        <f t="shared" si="76"/>
        <v>0</v>
      </c>
      <c r="AB24" s="152">
        <f t="shared" si="76"/>
        <v>0</v>
      </c>
      <c r="AC24" s="152">
        <f t="shared" si="76"/>
        <v>0</v>
      </c>
      <c r="AD24" s="152">
        <f t="shared" si="76"/>
        <v>0</v>
      </c>
      <c r="AE24" s="152">
        <f t="shared" si="76"/>
        <v>0</v>
      </c>
      <c r="AF24" s="152">
        <f t="shared" si="76"/>
        <v>0</v>
      </c>
      <c r="AG24" s="152">
        <f t="shared" si="76"/>
        <v>0</v>
      </c>
      <c r="AH24" s="152">
        <f t="shared" si="76"/>
        <v>0</v>
      </c>
      <c r="AI24" s="152">
        <f t="shared" si="76"/>
        <v>0</v>
      </c>
      <c r="AJ24" s="152">
        <f t="shared" si="76"/>
        <v>0</v>
      </c>
      <c r="AK24" s="152">
        <f t="shared" si="76"/>
        <v>0</v>
      </c>
      <c r="AL24" s="152">
        <f t="shared" si="76"/>
        <v>0</v>
      </c>
      <c r="AM24" s="152">
        <f t="shared" si="76"/>
        <v>0</v>
      </c>
      <c r="AN24" s="152">
        <f t="shared" si="76"/>
        <v>0</v>
      </c>
      <c r="AO24" s="152">
        <f t="shared" si="76"/>
        <v>0</v>
      </c>
      <c r="AP24" s="152">
        <f t="shared" si="76"/>
        <v>0</v>
      </c>
      <c r="AQ24" s="152">
        <f t="shared" si="76"/>
        <v>0</v>
      </c>
      <c r="AR24" s="152">
        <f t="shared" si="76"/>
        <v>0</v>
      </c>
      <c r="AS24" s="152">
        <f t="shared" si="76"/>
        <v>0</v>
      </c>
      <c r="AT24" s="152">
        <f t="shared" si="76"/>
        <v>0</v>
      </c>
      <c r="AU24" s="152">
        <f t="shared" si="76"/>
        <v>0</v>
      </c>
      <c r="AV24" s="152">
        <f t="shared" si="76"/>
        <v>0</v>
      </c>
      <c r="AW24" s="152">
        <f t="shared" si="76"/>
        <v>0</v>
      </c>
      <c r="AX24" s="152">
        <f t="shared" si="76"/>
        <v>0</v>
      </c>
      <c r="AY24" s="152">
        <f t="shared" si="76"/>
        <v>0</v>
      </c>
      <c r="AZ24" s="394"/>
    </row>
    <row r="25" spans="1:52" ht="17.25" customHeight="1">
      <c r="A25" s="384" t="s">
        <v>294</v>
      </c>
      <c r="B25" s="385"/>
      <c r="C25" s="386"/>
      <c r="D25" s="172" t="s">
        <v>41</v>
      </c>
      <c r="E25" s="151">
        <f>H25+K25+N25+Q25+T25+W25+Z25+AE25+AJ25+AO25+AR25+AW25</f>
        <v>64593.32157</v>
      </c>
      <c r="F25" s="151">
        <f>I25+L25+O25+R25+U25+X25+AA25+AF25+AK25+AP25+AS25+AX25</f>
        <v>12684.644179999999</v>
      </c>
      <c r="G25" s="182">
        <f>F25/E25</f>
        <v>0.19637702275851548</v>
      </c>
      <c r="H25" s="173">
        <f>H26+H27+H28+H30+H31</f>
        <v>13.361789999999999</v>
      </c>
      <c r="I25" s="173">
        <f t="shared" ref="I25" si="77">I26+I27+I28+I30+I31</f>
        <v>13.361789999999999</v>
      </c>
      <c r="J25" s="173">
        <f>I25/H25*100</f>
        <v>100</v>
      </c>
      <c r="K25" s="173">
        <f t="shared" ref="K25:L25" si="78">K26+K27+K28+K30+K31</f>
        <v>2027.3302799999999</v>
      </c>
      <c r="L25" s="173">
        <f t="shared" si="78"/>
        <v>2027.3302799999999</v>
      </c>
      <c r="M25" s="173">
        <f>L25/K25*100</f>
        <v>100</v>
      </c>
      <c r="N25" s="173">
        <f t="shared" ref="N25" si="79">N26+N27+N28+N30+N31</f>
        <v>6002.5041299999993</v>
      </c>
      <c r="O25" s="173">
        <f t="shared" ref="O25" si="80">O26+O27+O28+O30+O31</f>
        <v>6002.5041299999993</v>
      </c>
      <c r="P25" s="173">
        <f>O25/N25*100</f>
        <v>100</v>
      </c>
      <c r="Q25" s="173">
        <f t="shared" ref="Q25" si="81">Q26+Q27+Q28+Q30+Q31</f>
        <v>1880.7188800000001</v>
      </c>
      <c r="R25" s="173">
        <f t="shared" ref="R25" si="82">R26+R27+R28+R30+R31</f>
        <v>1880.7188800000001</v>
      </c>
      <c r="S25" s="173">
        <f>R25/Q25*100</f>
        <v>100</v>
      </c>
      <c r="T25" s="173">
        <f t="shared" ref="T25" si="83">T26+T27+T28+T30+T31</f>
        <v>2760.7291000000005</v>
      </c>
      <c r="U25" s="173">
        <f t="shared" ref="U25" si="84">U26+U27+U28+U30+U31</f>
        <v>2760.7291000000005</v>
      </c>
      <c r="V25" s="173">
        <f>U25/T25*100</f>
        <v>100</v>
      </c>
      <c r="W25" s="173">
        <f t="shared" ref="W25" si="85">W26+W27+W28+W30+W31</f>
        <v>1587.88741</v>
      </c>
      <c r="X25" s="173">
        <f t="shared" ref="X25" si="86">X26+X27+X28+X30+X31</f>
        <v>0</v>
      </c>
      <c r="Y25" s="173">
        <f>X25/W25*100</f>
        <v>0</v>
      </c>
      <c r="Z25" s="173">
        <f t="shared" ref="Z25" si="87">Z26+Z27+Z28+Z30+Z31</f>
        <v>6831.6910899999993</v>
      </c>
      <c r="AA25" s="173">
        <f t="shared" ref="AA25" si="88">AA26+AA27+AA28+AA30+AA31</f>
        <v>0</v>
      </c>
      <c r="AB25" s="173">
        <f t="shared" ref="AB25" si="89">AB26+AB27+AB28+AB30+AB31</f>
        <v>0</v>
      </c>
      <c r="AC25" s="173">
        <f t="shared" ref="AC25" si="90">AC26+AC27+AC28+AC30+AC31</f>
        <v>33.200000000000003</v>
      </c>
      <c r="AD25" s="173">
        <f>AC25/Z25*100</f>
        <v>0.48597045098536507</v>
      </c>
      <c r="AE25" s="173">
        <f t="shared" ref="AE25" si="91">AE26+AE27+AE28+AE30+AE31</f>
        <v>28823.16876</v>
      </c>
      <c r="AF25" s="173">
        <f t="shared" ref="AF25" si="92">AF26+AF27+AF28+AF30+AF31</f>
        <v>0</v>
      </c>
      <c r="AG25" s="173">
        <f t="shared" ref="AG25" si="93">AG26+AG27+AG28+AG30+AG31</f>
        <v>0</v>
      </c>
      <c r="AH25" s="173">
        <f t="shared" ref="AH25" si="94">AH26+AH27+AH28+AH30+AH31</f>
        <v>0</v>
      </c>
      <c r="AI25" s="173">
        <f>AH25/AE25*100</f>
        <v>0</v>
      </c>
      <c r="AJ25" s="173">
        <f t="shared" ref="AJ25" si="95">AJ26+AJ27+AJ28+AJ30+AJ31</f>
        <v>2540.1419999999998</v>
      </c>
      <c r="AK25" s="173">
        <f t="shared" ref="AK25" si="96">AK26+AK27+AK28+AK30+AK31</f>
        <v>0</v>
      </c>
      <c r="AL25" s="173">
        <f t="shared" ref="AL25" si="97">AL26+AL27+AL28+AL30+AL31</f>
        <v>0</v>
      </c>
      <c r="AM25" s="173">
        <f t="shared" ref="AM25" si="98">AM26+AM27+AM28+AM30+AM31</f>
        <v>0</v>
      </c>
      <c r="AN25" s="173">
        <f>AM25/AJ25*100</f>
        <v>0</v>
      </c>
      <c r="AO25" s="173">
        <f t="shared" ref="AO25" si="99">AO26+AO27+AO28+AO30+AO31</f>
        <v>31.30000000000291</v>
      </c>
      <c r="AP25" s="173">
        <f t="shared" ref="AP25" si="100">AP26+AP27+AP28+AP30+AP31</f>
        <v>0</v>
      </c>
      <c r="AQ25" s="173">
        <f>AP25/AO25*100</f>
        <v>0</v>
      </c>
      <c r="AR25" s="173">
        <f t="shared" ref="AR25" si="101">AR26+AR27+AR28+AR30+AR31</f>
        <v>11716.32</v>
      </c>
      <c r="AS25" s="173">
        <f t="shared" ref="AS25" si="102">AS26+AS27+AS28+AS30+AS31</f>
        <v>0</v>
      </c>
      <c r="AT25" s="173">
        <f t="shared" ref="AT25" si="103">AT26+AT27+AT28+AT30+AT31</f>
        <v>0</v>
      </c>
      <c r="AU25" s="173">
        <f t="shared" ref="AU25" si="104">AU26+AU27+AU28+AU30+AU31</f>
        <v>0</v>
      </c>
      <c r="AV25" s="173">
        <f>AU25/AR25*100</f>
        <v>0</v>
      </c>
      <c r="AW25" s="173">
        <f t="shared" ref="AW25" si="105">AW26+AW27+AW28+AW30+AW31</f>
        <v>378.16813000000002</v>
      </c>
      <c r="AX25" s="173">
        <f t="shared" ref="AX25" si="106">AX26+AX27+AX28+AX30+AX31</f>
        <v>0</v>
      </c>
      <c r="AY25" s="173">
        <f>AX25/AW25*100</f>
        <v>0</v>
      </c>
      <c r="AZ25" s="395"/>
    </row>
    <row r="26" spans="1:52" ht="31.2">
      <c r="A26" s="387"/>
      <c r="B26" s="388"/>
      <c r="C26" s="389"/>
      <c r="D26" s="174" t="s">
        <v>37</v>
      </c>
      <c r="E26" s="151">
        <f t="shared" ref="E26:E31" si="107">H26+K26+N26+Q26+T26+W26+Z26+AE26+AJ26+AO26+AR26+AW26</f>
        <v>0</v>
      </c>
      <c r="F26" s="151">
        <f t="shared" ref="F26:F31" si="108">I26+L26+O26+R26+U26+X26+AA26+AF26+AK26+AP26+AS26+AX26</f>
        <v>0</v>
      </c>
      <c r="G26" s="176"/>
      <c r="H26" s="152">
        <f>H11-H19</f>
        <v>0</v>
      </c>
      <c r="I26" s="152">
        <f t="shared" ref="I26:AY26" si="109">I11-I19</f>
        <v>0</v>
      </c>
      <c r="J26" s="152">
        <f t="shared" si="109"/>
        <v>0</v>
      </c>
      <c r="K26" s="152">
        <f t="shared" si="109"/>
        <v>0</v>
      </c>
      <c r="L26" s="152">
        <f t="shared" si="109"/>
        <v>0</v>
      </c>
      <c r="M26" s="152">
        <f t="shared" si="109"/>
        <v>0</v>
      </c>
      <c r="N26" s="152">
        <f t="shared" si="109"/>
        <v>0</v>
      </c>
      <c r="O26" s="152">
        <f t="shared" si="109"/>
        <v>0</v>
      </c>
      <c r="P26" s="152">
        <f t="shared" si="109"/>
        <v>0</v>
      </c>
      <c r="Q26" s="152">
        <f t="shared" si="109"/>
        <v>0</v>
      </c>
      <c r="R26" s="152">
        <f t="shared" si="109"/>
        <v>0</v>
      </c>
      <c r="S26" s="152">
        <f t="shared" si="109"/>
        <v>0</v>
      </c>
      <c r="T26" s="152">
        <f t="shared" si="109"/>
        <v>0</v>
      </c>
      <c r="U26" s="152">
        <f t="shared" si="109"/>
        <v>0</v>
      </c>
      <c r="V26" s="152">
        <f t="shared" si="109"/>
        <v>0</v>
      </c>
      <c r="W26" s="152">
        <f t="shared" si="109"/>
        <v>0</v>
      </c>
      <c r="X26" s="152">
        <f t="shared" si="109"/>
        <v>0</v>
      </c>
      <c r="Y26" s="152">
        <f t="shared" si="109"/>
        <v>0</v>
      </c>
      <c r="Z26" s="152">
        <f t="shared" si="109"/>
        <v>0</v>
      </c>
      <c r="AA26" s="152">
        <f t="shared" si="109"/>
        <v>0</v>
      </c>
      <c r="AB26" s="152">
        <f t="shared" si="109"/>
        <v>0</v>
      </c>
      <c r="AC26" s="152">
        <f t="shared" si="109"/>
        <v>0</v>
      </c>
      <c r="AD26" s="152">
        <f t="shared" si="109"/>
        <v>0</v>
      </c>
      <c r="AE26" s="152">
        <f t="shared" si="109"/>
        <v>0</v>
      </c>
      <c r="AF26" s="152">
        <f t="shared" si="109"/>
        <v>0</v>
      </c>
      <c r="AG26" s="152">
        <f t="shared" si="109"/>
        <v>0</v>
      </c>
      <c r="AH26" s="152">
        <f t="shared" si="109"/>
        <v>0</v>
      </c>
      <c r="AI26" s="152">
        <f t="shared" si="109"/>
        <v>0</v>
      </c>
      <c r="AJ26" s="152">
        <f t="shared" si="109"/>
        <v>0</v>
      </c>
      <c r="AK26" s="152">
        <f t="shared" si="109"/>
        <v>0</v>
      </c>
      <c r="AL26" s="152">
        <f t="shared" si="109"/>
        <v>0</v>
      </c>
      <c r="AM26" s="152">
        <f t="shared" si="109"/>
        <v>0</v>
      </c>
      <c r="AN26" s="152">
        <f t="shared" si="109"/>
        <v>0</v>
      </c>
      <c r="AO26" s="152">
        <f t="shared" si="109"/>
        <v>0</v>
      </c>
      <c r="AP26" s="152">
        <f t="shared" si="109"/>
        <v>0</v>
      </c>
      <c r="AQ26" s="152">
        <f t="shared" si="109"/>
        <v>0</v>
      </c>
      <c r="AR26" s="152">
        <f t="shared" si="109"/>
        <v>0</v>
      </c>
      <c r="AS26" s="152">
        <f t="shared" si="109"/>
        <v>0</v>
      </c>
      <c r="AT26" s="152">
        <f t="shared" si="109"/>
        <v>0</v>
      </c>
      <c r="AU26" s="152">
        <f t="shared" si="109"/>
        <v>0</v>
      </c>
      <c r="AV26" s="152">
        <f t="shared" si="109"/>
        <v>0</v>
      </c>
      <c r="AW26" s="152">
        <f t="shared" si="109"/>
        <v>0</v>
      </c>
      <c r="AX26" s="152">
        <f t="shared" si="109"/>
        <v>0</v>
      </c>
      <c r="AY26" s="152">
        <f t="shared" si="109"/>
        <v>0</v>
      </c>
      <c r="AZ26" s="395"/>
    </row>
    <row r="27" spans="1:52" ht="57.75" customHeight="1">
      <c r="A27" s="387"/>
      <c r="B27" s="388"/>
      <c r="C27" s="389"/>
      <c r="D27" s="175" t="s">
        <v>2</v>
      </c>
      <c r="E27" s="151">
        <f t="shared" si="107"/>
        <v>2530.1000000000031</v>
      </c>
      <c r="F27" s="151">
        <f t="shared" si="108"/>
        <v>0</v>
      </c>
      <c r="G27" s="187"/>
      <c r="H27" s="152">
        <f t="shared" ref="H27:AY27" si="110">H12-H20</f>
        <v>0</v>
      </c>
      <c r="I27" s="152">
        <f t="shared" si="110"/>
        <v>0</v>
      </c>
      <c r="J27" s="152">
        <f t="shared" si="110"/>
        <v>0</v>
      </c>
      <c r="K27" s="152">
        <f t="shared" si="110"/>
        <v>0</v>
      </c>
      <c r="L27" s="152">
        <f t="shared" si="110"/>
        <v>0</v>
      </c>
      <c r="M27" s="152">
        <f t="shared" si="110"/>
        <v>0</v>
      </c>
      <c r="N27" s="152">
        <f t="shared" si="110"/>
        <v>0</v>
      </c>
      <c r="O27" s="152">
        <f t="shared" si="110"/>
        <v>0</v>
      </c>
      <c r="P27" s="152">
        <f t="shared" si="110"/>
        <v>0</v>
      </c>
      <c r="Q27" s="152">
        <f t="shared" si="110"/>
        <v>0</v>
      </c>
      <c r="R27" s="152">
        <f t="shared" si="110"/>
        <v>0</v>
      </c>
      <c r="S27" s="152">
        <f t="shared" si="110"/>
        <v>0</v>
      </c>
      <c r="T27" s="152">
        <f t="shared" si="110"/>
        <v>0</v>
      </c>
      <c r="U27" s="152">
        <f t="shared" si="110"/>
        <v>0</v>
      </c>
      <c r="V27" s="152">
        <f t="shared" si="110"/>
        <v>0</v>
      </c>
      <c r="W27" s="152">
        <f t="shared" si="110"/>
        <v>0</v>
      </c>
      <c r="X27" s="152">
        <f t="shared" si="110"/>
        <v>0</v>
      </c>
      <c r="Y27" s="152">
        <f t="shared" si="110"/>
        <v>0</v>
      </c>
      <c r="Z27" s="152">
        <f t="shared" si="110"/>
        <v>0</v>
      </c>
      <c r="AA27" s="152">
        <f t="shared" si="110"/>
        <v>0</v>
      </c>
      <c r="AB27" s="152">
        <f t="shared" si="110"/>
        <v>0</v>
      </c>
      <c r="AC27" s="152">
        <f t="shared" si="110"/>
        <v>0</v>
      </c>
      <c r="AD27" s="152">
        <f t="shared" si="110"/>
        <v>0</v>
      </c>
      <c r="AE27" s="152">
        <f t="shared" si="110"/>
        <v>0</v>
      </c>
      <c r="AF27" s="152">
        <f t="shared" si="110"/>
        <v>0</v>
      </c>
      <c r="AG27" s="152">
        <f t="shared" si="110"/>
        <v>0</v>
      </c>
      <c r="AH27" s="152">
        <f t="shared" si="110"/>
        <v>0</v>
      </c>
      <c r="AI27" s="152">
        <f t="shared" si="110"/>
        <v>0</v>
      </c>
      <c r="AJ27" s="152">
        <f t="shared" si="110"/>
        <v>671</v>
      </c>
      <c r="AK27" s="152">
        <f t="shared" si="110"/>
        <v>0</v>
      </c>
      <c r="AL27" s="152">
        <f t="shared" si="110"/>
        <v>0</v>
      </c>
      <c r="AM27" s="152">
        <f t="shared" si="110"/>
        <v>0</v>
      </c>
      <c r="AN27" s="152">
        <f t="shared" si="110"/>
        <v>0</v>
      </c>
      <c r="AO27" s="152">
        <f t="shared" si="110"/>
        <v>31.30000000000291</v>
      </c>
      <c r="AP27" s="152">
        <f t="shared" si="110"/>
        <v>0</v>
      </c>
      <c r="AQ27" s="152">
        <f t="shared" si="110"/>
        <v>0</v>
      </c>
      <c r="AR27" s="152">
        <f t="shared" si="110"/>
        <v>1827.8</v>
      </c>
      <c r="AS27" s="152">
        <f t="shared" si="110"/>
        <v>0</v>
      </c>
      <c r="AT27" s="152">
        <f t="shared" si="110"/>
        <v>0</v>
      </c>
      <c r="AU27" s="152">
        <f t="shared" si="110"/>
        <v>0</v>
      </c>
      <c r="AV27" s="152">
        <f t="shared" si="110"/>
        <v>0</v>
      </c>
      <c r="AW27" s="152">
        <f t="shared" si="110"/>
        <v>0</v>
      </c>
      <c r="AX27" s="152">
        <f t="shared" si="110"/>
        <v>0</v>
      </c>
      <c r="AY27" s="152">
        <f t="shared" si="110"/>
        <v>0</v>
      </c>
      <c r="AZ27" s="395"/>
    </row>
    <row r="28" spans="1:52" ht="15.6">
      <c r="A28" s="387"/>
      <c r="B28" s="388"/>
      <c r="C28" s="389"/>
      <c r="D28" s="180" t="s">
        <v>287</v>
      </c>
      <c r="E28" s="151">
        <f t="shared" si="107"/>
        <v>62063.221570000002</v>
      </c>
      <c r="F28" s="151">
        <f t="shared" si="108"/>
        <v>12684.644179999999</v>
      </c>
      <c r="G28" s="187"/>
      <c r="H28" s="152">
        <f t="shared" ref="H28:AY28" si="111">H13-H21</f>
        <v>13.361789999999999</v>
      </c>
      <c r="I28" s="152">
        <f t="shared" si="111"/>
        <v>13.361789999999999</v>
      </c>
      <c r="J28" s="152">
        <f t="shared" si="111"/>
        <v>0</v>
      </c>
      <c r="K28" s="152">
        <f t="shared" si="111"/>
        <v>2027.3302799999999</v>
      </c>
      <c r="L28" s="152">
        <f t="shared" si="111"/>
        <v>2027.3302799999999</v>
      </c>
      <c r="M28" s="152">
        <f t="shared" si="111"/>
        <v>0</v>
      </c>
      <c r="N28" s="152">
        <f t="shared" si="111"/>
        <v>6002.5041299999993</v>
      </c>
      <c r="O28" s="152">
        <f t="shared" si="111"/>
        <v>6002.5041299999993</v>
      </c>
      <c r="P28" s="152">
        <f t="shared" si="111"/>
        <v>0</v>
      </c>
      <c r="Q28" s="152">
        <f t="shared" si="111"/>
        <v>1880.7188800000001</v>
      </c>
      <c r="R28" s="152">
        <f t="shared" si="111"/>
        <v>1880.7188800000001</v>
      </c>
      <c r="S28" s="152">
        <f t="shared" si="111"/>
        <v>0</v>
      </c>
      <c r="T28" s="152">
        <f t="shared" si="111"/>
        <v>2760.7291000000005</v>
      </c>
      <c r="U28" s="152">
        <f t="shared" si="111"/>
        <v>2760.7291000000005</v>
      </c>
      <c r="V28" s="152">
        <f t="shared" si="111"/>
        <v>0</v>
      </c>
      <c r="W28" s="152">
        <f t="shared" si="111"/>
        <v>1587.88741</v>
      </c>
      <c r="X28" s="152">
        <f t="shared" si="111"/>
        <v>0</v>
      </c>
      <c r="Y28" s="152">
        <f t="shared" si="111"/>
        <v>0</v>
      </c>
      <c r="Z28" s="152">
        <f t="shared" si="111"/>
        <v>6831.6910899999993</v>
      </c>
      <c r="AA28" s="152">
        <f t="shared" si="111"/>
        <v>0</v>
      </c>
      <c r="AB28" s="152">
        <f t="shared" si="111"/>
        <v>0</v>
      </c>
      <c r="AC28" s="152">
        <f t="shared" si="111"/>
        <v>33.200000000000003</v>
      </c>
      <c r="AD28" s="152">
        <f t="shared" si="111"/>
        <v>0</v>
      </c>
      <c r="AE28" s="152">
        <f t="shared" si="111"/>
        <v>28823.16876</v>
      </c>
      <c r="AF28" s="152">
        <f t="shared" si="111"/>
        <v>0</v>
      </c>
      <c r="AG28" s="152">
        <f t="shared" si="111"/>
        <v>0</v>
      </c>
      <c r="AH28" s="152">
        <f t="shared" si="111"/>
        <v>0</v>
      </c>
      <c r="AI28" s="152">
        <f t="shared" si="111"/>
        <v>0</v>
      </c>
      <c r="AJ28" s="152">
        <f t="shared" si="111"/>
        <v>1869.1419999999998</v>
      </c>
      <c r="AK28" s="152">
        <f t="shared" si="111"/>
        <v>0</v>
      </c>
      <c r="AL28" s="152">
        <f t="shared" si="111"/>
        <v>0</v>
      </c>
      <c r="AM28" s="152">
        <f t="shared" si="111"/>
        <v>0</v>
      </c>
      <c r="AN28" s="152">
        <f t="shared" si="111"/>
        <v>0</v>
      </c>
      <c r="AO28" s="152">
        <f t="shared" si="111"/>
        <v>0</v>
      </c>
      <c r="AP28" s="152">
        <f t="shared" si="111"/>
        <v>0</v>
      </c>
      <c r="AQ28" s="152">
        <f t="shared" si="111"/>
        <v>0</v>
      </c>
      <c r="AR28" s="152">
        <f t="shared" si="111"/>
        <v>9888.52</v>
      </c>
      <c r="AS28" s="152">
        <f t="shared" si="111"/>
        <v>0</v>
      </c>
      <c r="AT28" s="152">
        <f t="shared" si="111"/>
        <v>0</v>
      </c>
      <c r="AU28" s="152">
        <f t="shared" si="111"/>
        <v>0</v>
      </c>
      <c r="AV28" s="152">
        <f t="shared" si="111"/>
        <v>0</v>
      </c>
      <c r="AW28" s="152">
        <f t="shared" si="111"/>
        <v>378.16813000000002</v>
      </c>
      <c r="AX28" s="152">
        <f t="shared" si="111"/>
        <v>0</v>
      </c>
      <c r="AY28" s="152">
        <f t="shared" si="111"/>
        <v>0</v>
      </c>
      <c r="AZ28" s="395"/>
    </row>
    <row r="29" spans="1:52" ht="84" customHeight="1">
      <c r="A29" s="387"/>
      <c r="B29" s="388"/>
      <c r="C29" s="389"/>
      <c r="D29" s="215" t="s">
        <v>295</v>
      </c>
      <c r="E29" s="151">
        <f t="shared" si="107"/>
        <v>3507.8107300000001</v>
      </c>
      <c r="F29" s="151">
        <f t="shared" si="108"/>
        <v>2782.7116000000001</v>
      </c>
      <c r="G29" s="156"/>
      <c r="H29" s="152">
        <f t="shared" ref="H29:AY29" si="112">H14-H22</f>
        <v>0</v>
      </c>
      <c r="I29" s="152">
        <f t="shared" si="112"/>
        <v>0</v>
      </c>
      <c r="J29" s="152">
        <f t="shared" si="112"/>
        <v>0</v>
      </c>
      <c r="K29" s="152">
        <f t="shared" si="112"/>
        <v>0</v>
      </c>
      <c r="L29" s="152">
        <f t="shared" si="112"/>
        <v>0</v>
      </c>
      <c r="M29" s="152">
        <f t="shared" si="112"/>
        <v>0</v>
      </c>
      <c r="N29" s="152">
        <f t="shared" si="112"/>
        <v>2782.7116000000001</v>
      </c>
      <c r="O29" s="152">
        <f t="shared" si="112"/>
        <v>2782.7116000000001</v>
      </c>
      <c r="P29" s="152">
        <f t="shared" si="112"/>
        <v>0</v>
      </c>
      <c r="Q29" s="152">
        <f t="shared" si="112"/>
        <v>0</v>
      </c>
      <c r="R29" s="152">
        <f t="shared" si="112"/>
        <v>0</v>
      </c>
      <c r="S29" s="152">
        <f t="shared" si="112"/>
        <v>0</v>
      </c>
      <c r="T29" s="152">
        <f t="shared" si="112"/>
        <v>0</v>
      </c>
      <c r="U29" s="152">
        <f t="shared" si="112"/>
        <v>0</v>
      </c>
      <c r="V29" s="152">
        <f t="shared" si="112"/>
        <v>0</v>
      </c>
      <c r="W29" s="152">
        <f t="shared" si="112"/>
        <v>0</v>
      </c>
      <c r="X29" s="152">
        <f t="shared" si="112"/>
        <v>0</v>
      </c>
      <c r="Y29" s="152">
        <f t="shared" si="112"/>
        <v>0</v>
      </c>
      <c r="Z29" s="152">
        <f t="shared" si="112"/>
        <v>346.93099999999998</v>
      </c>
      <c r="AA29" s="152">
        <f t="shared" si="112"/>
        <v>0</v>
      </c>
      <c r="AB29" s="152">
        <f t="shared" si="112"/>
        <v>0</v>
      </c>
      <c r="AC29" s="152">
        <f t="shared" si="112"/>
        <v>0</v>
      </c>
      <c r="AD29" s="152">
        <f t="shared" si="112"/>
        <v>0</v>
      </c>
      <c r="AE29" s="152">
        <f t="shared" si="112"/>
        <v>0</v>
      </c>
      <c r="AF29" s="152">
        <f t="shared" si="112"/>
        <v>0</v>
      </c>
      <c r="AG29" s="152">
        <f t="shared" si="112"/>
        <v>0</v>
      </c>
      <c r="AH29" s="152">
        <f t="shared" si="112"/>
        <v>0</v>
      </c>
      <c r="AI29" s="152">
        <f t="shared" si="112"/>
        <v>0</v>
      </c>
      <c r="AJ29" s="152">
        <f t="shared" si="112"/>
        <v>0</v>
      </c>
      <c r="AK29" s="152">
        <f t="shared" si="112"/>
        <v>0</v>
      </c>
      <c r="AL29" s="152">
        <f t="shared" si="112"/>
        <v>0</v>
      </c>
      <c r="AM29" s="152">
        <f t="shared" si="112"/>
        <v>0</v>
      </c>
      <c r="AN29" s="152">
        <f t="shared" si="112"/>
        <v>0</v>
      </c>
      <c r="AO29" s="152">
        <f t="shared" si="112"/>
        <v>0</v>
      </c>
      <c r="AP29" s="152">
        <f t="shared" si="112"/>
        <v>0</v>
      </c>
      <c r="AQ29" s="152">
        <f t="shared" si="112"/>
        <v>0</v>
      </c>
      <c r="AR29" s="152">
        <f t="shared" si="112"/>
        <v>0</v>
      </c>
      <c r="AS29" s="152">
        <f t="shared" si="112"/>
        <v>0</v>
      </c>
      <c r="AT29" s="152">
        <f t="shared" si="112"/>
        <v>0</v>
      </c>
      <c r="AU29" s="152">
        <f t="shared" si="112"/>
        <v>0</v>
      </c>
      <c r="AV29" s="152">
        <f t="shared" si="112"/>
        <v>0</v>
      </c>
      <c r="AW29" s="152">
        <f t="shared" si="112"/>
        <v>378.16813000000002</v>
      </c>
      <c r="AX29" s="152">
        <f t="shared" si="112"/>
        <v>0</v>
      </c>
      <c r="AY29" s="152">
        <f t="shared" si="112"/>
        <v>0</v>
      </c>
      <c r="AZ29" s="395"/>
    </row>
    <row r="30" spans="1:52" ht="15.6">
      <c r="A30" s="387"/>
      <c r="B30" s="388"/>
      <c r="C30" s="389"/>
      <c r="D30" s="180" t="s">
        <v>288</v>
      </c>
      <c r="E30" s="151">
        <f t="shared" si="107"/>
        <v>0</v>
      </c>
      <c r="F30" s="151">
        <f t="shared" si="108"/>
        <v>0</v>
      </c>
      <c r="G30" s="156"/>
      <c r="H30" s="152">
        <f t="shared" ref="H30:AY30" si="113">H15-H23</f>
        <v>0</v>
      </c>
      <c r="I30" s="152">
        <f t="shared" si="113"/>
        <v>0</v>
      </c>
      <c r="J30" s="152">
        <f t="shared" si="113"/>
        <v>0</v>
      </c>
      <c r="K30" s="152">
        <f t="shared" si="113"/>
        <v>0</v>
      </c>
      <c r="L30" s="152">
        <f t="shared" si="113"/>
        <v>0</v>
      </c>
      <c r="M30" s="152">
        <f t="shared" si="113"/>
        <v>0</v>
      </c>
      <c r="N30" s="152">
        <f t="shared" si="113"/>
        <v>0</v>
      </c>
      <c r="O30" s="152">
        <f t="shared" si="113"/>
        <v>0</v>
      </c>
      <c r="P30" s="152">
        <f t="shared" si="113"/>
        <v>0</v>
      </c>
      <c r="Q30" s="152">
        <f t="shared" si="113"/>
        <v>0</v>
      </c>
      <c r="R30" s="152">
        <f t="shared" si="113"/>
        <v>0</v>
      </c>
      <c r="S30" s="152">
        <f t="shared" si="113"/>
        <v>0</v>
      </c>
      <c r="T30" s="152">
        <f t="shared" si="113"/>
        <v>0</v>
      </c>
      <c r="U30" s="152">
        <f t="shared" si="113"/>
        <v>0</v>
      </c>
      <c r="V30" s="152">
        <f t="shared" si="113"/>
        <v>0</v>
      </c>
      <c r="W30" s="152">
        <f t="shared" si="113"/>
        <v>0</v>
      </c>
      <c r="X30" s="152">
        <f t="shared" si="113"/>
        <v>0</v>
      </c>
      <c r="Y30" s="152">
        <f t="shared" si="113"/>
        <v>0</v>
      </c>
      <c r="Z30" s="152">
        <f t="shared" si="113"/>
        <v>0</v>
      </c>
      <c r="AA30" s="152">
        <f t="shared" si="113"/>
        <v>0</v>
      </c>
      <c r="AB30" s="152">
        <f t="shared" si="113"/>
        <v>0</v>
      </c>
      <c r="AC30" s="152">
        <f t="shared" si="113"/>
        <v>0</v>
      </c>
      <c r="AD30" s="152">
        <f t="shared" si="113"/>
        <v>0</v>
      </c>
      <c r="AE30" s="152">
        <f t="shared" si="113"/>
        <v>0</v>
      </c>
      <c r="AF30" s="152">
        <f t="shared" si="113"/>
        <v>0</v>
      </c>
      <c r="AG30" s="152">
        <f t="shared" si="113"/>
        <v>0</v>
      </c>
      <c r="AH30" s="152">
        <f t="shared" si="113"/>
        <v>0</v>
      </c>
      <c r="AI30" s="152">
        <f t="shared" si="113"/>
        <v>0</v>
      </c>
      <c r="AJ30" s="152">
        <f t="shared" si="113"/>
        <v>0</v>
      </c>
      <c r="AK30" s="152">
        <f t="shared" si="113"/>
        <v>0</v>
      </c>
      <c r="AL30" s="152">
        <f t="shared" si="113"/>
        <v>0</v>
      </c>
      <c r="AM30" s="152">
        <f t="shared" si="113"/>
        <v>0</v>
      </c>
      <c r="AN30" s="152">
        <f t="shared" si="113"/>
        <v>0</v>
      </c>
      <c r="AO30" s="152">
        <f t="shared" si="113"/>
        <v>0</v>
      </c>
      <c r="AP30" s="152">
        <f t="shared" si="113"/>
        <v>0</v>
      </c>
      <c r="AQ30" s="152">
        <f t="shared" si="113"/>
        <v>0</v>
      </c>
      <c r="AR30" s="152">
        <f t="shared" si="113"/>
        <v>0</v>
      </c>
      <c r="AS30" s="152">
        <f t="shared" si="113"/>
        <v>0</v>
      </c>
      <c r="AT30" s="152">
        <f t="shared" si="113"/>
        <v>0</v>
      </c>
      <c r="AU30" s="152">
        <f t="shared" si="113"/>
        <v>0</v>
      </c>
      <c r="AV30" s="152">
        <f t="shared" si="113"/>
        <v>0</v>
      </c>
      <c r="AW30" s="152">
        <f t="shared" si="113"/>
        <v>0</v>
      </c>
      <c r="AX30" s="152">
        <f t="shared" si="113"/>
        <v>0</v>
      </c>
      <c r="AY30" s="152">
        <f t="shared" si="113"/>
        <v>0</v>
      </c>
      <c r="AZ30" s="395"/>
    </row>
    <row r="31" spans="1:52" ht="31.2">
      <c r="A31" s="390"/>
      <c r="B31" s="391"/>
      <c r="C31" s="392"/>
      <c r="D31" s="174" t="s">
        <v>43</v>
      </c>
      <c r="E31" s="151">
        <f t="shared" si="107"/>
        <v>0</v>
      </c>
      <c r="F31" s="151">
        <f t="shared" si="108"/>
        <v>0</v>
      </c>
      <c r="G31" s="176"/>
      <c r="H31" s="152">
        <f t="shared" ref="H31:AY31" si="114">H16-H24</f>
        <v>0</v>
      </c>
      <c r="I31" s="152">
        <f t="shared" si="114"/>
        <v>0</v>
      </c>
      <c r="J31" s="152">
        <f t="shared" si="114"/>
        <v>0</v>
      </c>
      <c r="K31" s="152">
        <f t="shared" si="114"/>
        <v>0</v>
      </c>
      <c r="L31" s="152">
        <f t="shared" si="114"/>
        <v>0</v>
      </c>
      <c r="M31" s="152">
        <f t="shared" si="114"/>
        <v>0</v>
      </c>
      <c r="N31" s="152">
        <f t="shared" si="114"/>
        <v>0</v>
      </c>
      <c r="O31" s="152">
        <f t="shared" si="114"/>
        <v>0</v>
      </c>
      <c r="P31" s="152">
        <f t="shared" si="114"/>
        <v>0</v>
      </c>
      <c r="Q31" s="152">
        <f t="shared" si="114"/>
        <v>0</v>
      </c>
      <c r="R31" s="152">
        <f t="shared" si="114"/>
        <v>0</v>
      </c>
      <c r="S31" s="152">
        <f t="shared" si="114"/>
        <v>0</v>
      </c>
      <c r="T31" s="152">
        <f t="shared" si="114"/>
        <v>0</v>
      </c>
      <c r="U31" s="152">
        <f t="shared" si="114"/>
        <v>0</v>
      </c>
      <c r="V31" s="152">
        <f t="shared" si="114"/>
        <v>0</v>
      </c>
      <c r="W31" s="152">
        <f t="shared" si="114"/>
        <v>0</v>
      </c>
      <c r="X31" s="152">
        <f t="shared" si="114"/>
        <v>0</v>
      </c>
      <c r="Y31" s="152">
        <f t="shared" si="114"/>
        <v>0</v>
      </c>
      <c r="Z31" s="152">
        <f t="shared" si="114"/>
        <v>0</v>
      </c>
      <c r="AA31" s="152">
        <f t="shared" si="114"/>
        <v>0</v>
      </c>
      <c r="AB31" s="152">
        <f t="shared" si="114"/>
        <v>0</v>
      </c>
      <c r="AC31" s="152">
        <f t="shared" si="114"/>
        <v>0</v>
      </c>
      <c r="AD31" s="152">
        <f t="shared" si="114"/>
        <v>0</v>
      </c>
      <c r="AE31" s="152">
        <f t="shared" si="114"/>
        <v>0</v>
      </c>
      <c r="AF31" s="152">
        <f t="shared" si="114"/>
        <v>0</v>
      </c>
      <c r="AG31" s="152">
        <f t="shared" si="114"/>
        <v>0</v>
      </c>
      <c r="AH31" s="152">
        <f t="shared" si="114"/>
        <v>0</v>
      </c>
      <c r="AI31" s="152">
        <f t="shared" si="114"/>
        <v>0</v>
      </c>
      <c r="AJ31" s="152">
        <f t="shared" si="114"/>
        <v>0</v>
      </c>
      <c r="AK31" s="152">
        <f t="shared" si="114"/>
        <v>0</v>
      </c>
      <c r="AL31" s="152">
        <f t="shared" si="114"/>
        <v>0</v>
      </c>
      <c r="AM31" s="152">
        <f t="shared" si="114"/>
        <v>0</v>
      </c>
      <c r="AN31" s="152">
        <f t="shared" si="114"/>
        <v>0</v>
      </c>
      <c r="AO31" s="152">
        <f t="shared" si="114"/>
        <v>0</v>
      </c>
      <c r="AP31" s="152">
        <f t="shared" si="114"/>
        <v>0</v>
      </c>
      <c r="AQ31" s="152">
        <f t="shared" si="114"/>
        <v>0</v>
      </c>
      <c r="AR31" s="152">
        <f t="shared" si="114"/>
        <v>0</v>
      </c>
      <c r="AS31" s="152">
        <f t="shared" si="114"/>
        <v>0</v>
      </c>
      <c r="AT31" s="152">
        <f t="shared" si="114"/>
        <v>0</v>
      </c>
      <c r="AU31" s="152">
        <f t="shared" si="114"/>
        <v>0</v>
      </c>
      <c r="AV31" s="152">
        <f t="shared" si="114"/>
        <v>0</v>
      </c>
      <c r="AW31" s="152">
        <f t="shared" si="114"/>
        <v>0</v>
      </c>
      <c r="AX31" s="152">
        <f t="shared" si="114"/>
        <v>0</v>
      </c>
      <c r="AY31" s="152">
        <f t="shared" si="114"/>
        <v>0</v>
      </c>
      <c r="AZ31" s="396"/>
    </row>
    <row r="32" spans="1:52" s="125" customFormat="1" ht="20.25" customHeight="1">
      <c r="A32" s="369" t="s">
        <v>326</v>
      </c>
      <c r="B32" s="370"/>
      <c r="C32" s="370"/>
      <c r="D32" s="37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71"/>
    </row>
    <row r="33" spans="1:52" s="125" customFormat="1" ht="20.25" customHeight="1">
      <c r="A33" s="309" t="s">
        <v>297</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1"/>
    </row>
    <row r="34" spans="1:52" s="125" customFormat="1" ht="15.6">
      <c r="A34" s="337" t="s">
        <v>298</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20"/>
    </row>
    <row r="35" spans="1:52" ht="18.75" customHeight="1">
      <c r="A35" s="312" t="s">
        <v>261</v>
      </c>
      <c r="B35" s="315" t="s">
        <v>299</v>
      </c>
      <c r="C35" s="315" t="s">
        <v>306</v>
      </c>
      <c r="D35" s="181" t="s">
        <v>41</v>
      </c>
      <c r="E35" s="151">
        <f>H35+K35+N35+Q35+T35+W35+Z35+AE35+AJ35+AO35+AR35+AW35</f>
        <v>75</v>
      </c>
      <c r="F35" s="151">
        <f>I35+L35+O35+R35+U35+X35+AA35+AF35+AK35+AP35+AS35+AX35</f>
        <v>0</v>
      </c>
      <c r="G35" s="182">
        <f>F35/E35</f>
        <v>0</v>
      </c>
      <c r="H35" s="173">
        <f>H36+H37+H38+H40+H41</f>
        <v>0</v>
      </c>
      <c r="I35" s="173">
        <f t="shared" ref="I35:AX35" si="115">I36+I37+I38+I40+I41</f>
        <v>0</v>
      </c>
      <c r="J35" s="173" t="e">
        <f>I35/H35*100</f>
        <v>#DIV/0!</v>
      </c>
      <c r="K35" s="173">
        <f t="shared" si="115"/>
        <v>0</v>
      </c>
      <c r="L35" s="173">
        <f t="shared" si="115"/>
        <v>0</v>
      </c>
      <c r="M35" s="173" t="e">
        <f>L35/K35*100</f>
        <v>#DIV/0!</v>
      </c>
      <c r="N35" s="173">
        <f t="shared" si="115"/>
        <v>0</v>
      </c>
      <c r="O35" s="173">
        <f t="shared" si="115"/>
        <v>0</v>
      </c>
      <c r="P35" s="173" t="e">
        <f>O35/N35*100</f>
        <v>#DIV/0!</v>
      </c>
      <c r="Q35" s="173">
        <f t="shared" si="115"/>
        <v>0</v>
      </c>
      <c r="R35" s="173">
        <f t="shared" si="115"/>
        <v>0</v>
      </c>
      <c r="S35" s="173" t="e">
        <f>R35/Q35*100</f>
        <v>#DIV/0!</v>
      </c>
      <c r="T35" s="173">
        <f t="shared" si="115"/>
        <v>0</v>
      </c>
      <c r="U35" s="173">
        <f t="shared" si="115"/>
        <v>0</v>
      </c>
      <c r="V35" s="173" t="e">
        <f>U35/T35*100</f>
        <v>#DIV/0!</v>
      </c>
      <c r="W35" s="173">
        <f t="shared" si="115"/>
        <v>0</v>
      </c>
      <c r="X35" s="173">
        <f t="shared" si="115"/>
        <v>0</v>
      </c>
      <c r="Y35" s="173" t="e">
        <f>X35/W35*100</f>
        <v>#DIV/0!</v>
      </c>
      <c r="Z35" s="173">
        <f t="shared" si="115"/>
        <v>0</v>
      </c>
      <c r="AA35" s="173">
        <f t="shared" si="115"/>
        <v>0</v>
      </c>
      <c r="AB35" s="173">
        <f t="shared" si="115"/>
        <v>0</v>
      </c>
      <c r="AC35" s="173">
        <f t="shared" si="115"/>
        <v>0</v>
      </c>
      <c r="AD35" s="173" t="e">
        <f>AC35/Z35*100</f>
        <v>#DIV/0!</v>
      </c>
      <c r="AE35" s="173">
        <f t="shared" si="115"/>
        <v>0</v>
      </c>
      <c r="AF35" s="173">
        <f t="shared" si="115"/>
        <v>0</v>
      </c>
      <c r="AG35" s="173">
        <f t="shared" si="115"/>
        <v>0</v>
      </c>
      <c r="AH35" s="173">
        <f t="shared" si="115"/>
        <v>0</v>
      </c>
      <c r="AI35" s="173" t="e">
        <f>AH35/AE35*100</f>
        <v>#DIV/0!</v>
      </c>
      <c r="AJ35" s="173">
        <f t="shared" si="115"/>
        <v>75</v>
      </c>
      <c r="AK35" s="173">
        <f t="shared" si="115"/>
        <v>0</v>
      </c>
      <c r="AL35" s="173">
        <f t="shared" si="115"/>
        <v>0</v>
      </c>
      <c r="AM35" s="173">
        <f t="shared" si="115"/>
        <v>0</v>
      </c>
      <c r="AN35" s="173">
        <f>AM35/AJ35*100</f>
        <v>0</v>
      </c>
      <c r="AO35" s="173">
        <f t="shared" si="115"/>
        <v>0</v>
      </c>
      <c r="AP35" s="173">
        <f t="shared" si="115"/>
        <v>0</v>
      </c>
      <c r="AQ35" s="173" t="e">
        <f>AP35/AO35*100</f>
        <v>#DIV/0!</v>
      </c>
      <c r="AR35" s="173">
        <f t="shared" si="115"/>
        <v>0</v>
      </c>
      <c r="AS35" s="173">
        <f t="shared" si="115"/>
        <v>0</v>
      </c>
      <c r="AT35" s="173">
        <f t="shared" si="115"/>
        <v>0</v>
      </c>
      <c r="AU35" s="173">
        <f t="shared" si="115"/>
        <v>0</v>
      </c>
      <c r="AV35" s="173" t="e">
        <f>AU35/AR35*100</f>
        <v>#DIV/0!</v>
      </c>
      <c r="AW35" s="173">
        <f t="shared" si="115"/>
        <v>0</v>
      </c>
      <c r="AX35" s="173">
        <f t="shared" si="115"/>
        <v>0</v>
      </c>
      <c r="AY35" s="173" t="e">
        <f>AX35/AW35*100</f>
        <v>#DIV/0!</v>
      </c>
      <c r="AZ35" s="321"/>
    </row>
    <row r="36" spans="1:52" ht="31.2">
      <c r="A36" s="313"/>
      <c r="B36" s="316"/>
      <c r="C36" s="316"/>
      <c r="D36" s="183" t="s">
        <v>37</v>
      </c>
      <c r="E36" s="151">
        <f t="shared" ref="E36:E41" si="116">H36+K36+N36+Q36+T36+W36+Z36+AE36+AJ36+AO36+AR36+AW36</f>
        <v>0</v>
      </c>
      <c r="F36" s="151">
        <f t="shared" ref="F36:F41" si="117">I36+L36+O36+R36+U36+X36+AA36+AF36+AK36+AP36+AS36+AX36</f>
        <v>0</v>
      </c>
      <c r="G36" s="176"/>
      <c r="H36" s="152"/>
      <c r="I36" s="152"/>
      <c r="J36" s="177"/>
      <c r="K36" s="152"/>
      <c r="L36" s="152"/>
      <c r="M36" s="177"/>
      <c r="N36" s="152"/>
      <c r="O36" s="152"/>
      <c r="P36" s="179"/>
      <c r="Q36" s="152"/>
      <c r="R36" s="152"/>
      <c r="S36" s="177"/>
      <c r="T36" s="152"/>
      <c r="U36" s="152"/>
      <c r="V36" s="177"/>
      <c r="W36" s="152"/>
      <c r="X36" s="152"/>
      <c r="Y36" s="177"/>
      <c r="Z36" s="152"/>
      <c r="AA36" s="155"/>
      <c r="AB36" s="178"/>
      <c r="AC36" s="177"/>
      <c r="AD36" s="179"/>
      <c r="AE36" s="152"/>
      <c r="AF36" s="155"/>
      <c r="AG36" s="178"/>
      <c r="AH36" s="184"/>
      <c r="AI36" s="179"/>
      <c r="AJ36" s="152"/>
      <c r="AK36" s="155"/>
      <c r="AL36" s="178"/>
      <c r="AM36" s="184"/>
      <c r="AN36" s="179"/>
      <c r="AO36" s="185"/>
      <c r="AP36" s="152"/>
      <c r="AQ36" s="152"/>
      <c r="AR36" s="152"/>
      <c r="AS36" s="153"/>
      <c r="AT36" s="178"/>
      <c r="AU36" s="184"/>
      <c r="AV36" s="179"/>
      <c r="AW36" s="152"/>
      <c r="AX36" s="154"/>
      <c r="AY36" s="179"/>
      <c r="AZ36" s="322"/>
    </row>
    <row r="37" spans="1:52" ht="64.5" customHeight="1">
      <c r="A37" s="313"/>
      <c r="B37" s="316"/>
      <c r="C37" s="316"/>
      <c r="D37" s="186" t="s">
        <v>2</v>
      </c>
      <c r="E37" s="151">
        <f t="shared" si="116"/>
        <v>0</v>
      </c>
      <c r="F37" s="151">
        <f t="shared" si="117"/>
        <v>0</v>
      </c>
      <c r="G37" s="187"/>
      <c r="H37" s="157"/>
      <c r="I37" s="157"/>
      <c r="J37" s="158"/>
      <c r="K37" s="157"/>
      <c r="L37" s="157"/>
      <c r="M37" s="158"/>
      <c r="N37" s="157"/>
      <c r="O37" s="157"/>
      <c r="P37" s="188"/>
      <c r="Q37" s="157"/>
      <c r="R37" s="157"/>
      <c r="S37" s="158"/>
      <c r="T37" s="157"/>
      <c r="U37" s="157"/>
      <c r="V37" s="158"/>
      <c r="W37" s="157"/>
      <c r="X37" s="157"/>
      <c r="Y37" s="158"/>
      <c r="Z37" s="157"/>
      <c r="AA37" s="161"/>
      <c r="AB37" s="162"/>
      <c r="AC37" s="158"/>
      <c r="AD37" s="188"/>
      <c r="AE37" s="157"/>
      <c r="AF37" s="161"/>
      <c r="AG37" s="162"/>
      <c r="AH37" s="189"/>
      <c r="AI37" s="188"/>
      <c r="AJ37" s="157"/>
      <c r="AK37" s="161"/>
      <c r="AL37" s="162"/>
      <c r="AM37" s="189"/>
      <c r="AN37" s="188"/>
      <c r="AO37" s="164"/>
      <c r="AP37" s="158"/>
      <c r="AQ37" s="158"/>
      <c r="AR37" s="157"/>
      <c r="AS37" s="159"/>
      <c r="AT37" s="162"/>
      <c r="AU37" s="189"/>
      <c r="AV37" s="188"/>
      <c r="AW37" s="157"/>
      <c r="AX37" s="160"/>
      <c r="AY37" s="188"/>
      <c r="AZ37" s="322"/>
    </row>
    <row r="38" spans="1:52" ht="21.75" customHeight="1">
      <c r="A38" s="313"/>
      <c r="B38" s="316"/>
      <c r="C38" s="316"/>
      <c r="D38" s="180" t="s">
        <v>287</v>
      </c>
      <c r="E38" s="151">
        <f t="shared" si="116"/>
        <v>75</v>
      </c>
      <c r="F38" s="151">
        <f t="shared" si="117"/>
        <v>0</v>
      </c>
      <c r="G38" s="187"/>
      <c r="H38" s="157"/>
      <c r="I38" s="157"/>
      <c r="J38" s="158"/>
      <c r="K38" s="157"/>
      <c r="L38" s="157"/>
      <c r="M38" s="158"/>
      <c r="N38" s="157"/>
      <c r="O38" s="157"/>
      <c r="P38" s="188"/>
      <c r="Q38" s="157"/>
      <c r="R38" s="157"/>
      <c r="S38" s="158"/>
      <c r="T38" s="157"/>
      <c r="U38" s="157"/>
      <c r="V38" s="158"/>
      <c r="W38" s="157"/>
      <c r="X38" s="157"/>
      <c r="Y38" s="158"/>
      <c r="Z38" s="157"/>
      <c r="AA38" s="161"/>
      <c r="AB38" s="162"/>
      <c r="AC38" s="158"/>
      <c r="AD38" s="188"/>
      <c r="AE38" s="157"/>
      <c r="AF38" s="161"/>
      <c r="AG38" s="162"/>
      <c r="AH38" s="189"/>
      <c r="AI38" s="188"/>
      <c r="AJ38" s="157">
        <v>75</v>
      </c>
      <c r="AK38" s="161"/>
      <c r="AL38" s="162"/>
      <c r="AM38" s="189"/>
      <c r="AN38" s="188"/>
      <c r="AO38" s="157"/>
      <c r="AP38" s="189"/>
      <c r="AQ38" s="188"/>
      <c r="AR38" s="157"/>
      <c r="AS38" s="161"/>
      <c r="AT38" s="162"/>
      <c r="AU38" s="189"/>
      <c r="AV38" s="188"/>
      <c r="AW38" s="157"/>
      <c r="AX38" s="160"/>
      <c r="AY38" s="163"/>
      <c r="AZ38" s="322"/>
    </row>
    <row r="39" spans="1:52" ht="87.75" customHeight="1">
      <c r="A39" s="313"/>
      <c r="B39" s="316"/>
      <c r="C39" s="316"/>
      <c r="D39" s="215" t="s">
        <v>295</v>
      </c>
      <c r="E39" s="151">
        <f t="shared" si="116"/>
        <v>0</v>
      </c>
      <c r="F39" s="151">
        <f t="shared" si="117"/>
        <v>0</v>
      </c>
      <c r="G39" s="156"/>
      <c r="H39" s="166"/>
      <c r="I39" s="166"/>
      <c r="J39" s="165"/>
      <c r="K39" s="166"/>
      <c r="L39" s="166"/>
      <c r="M39" s="165"/>
      <c r="N39" s="166"/>
      <c r="O39" s="166"/>
      <c r="P39" s="171"/>
      <c r="Q39" s="166"/>
      <c r="R39" s="166"/>
      <c r="S39" s="165"/>
      <c r="T39" s="166"/>
      <c r="U39" s="166"/>
      <c r="V39" s="165"/>
      <c r="W39" s="166"/>
      <c r="X39" s="166"/>
      <c r="Y39" s="165"/>
      <c r="Z39" s="166"/>
      <c r="AA39" s="168"/>
      <c r="AB39" s="169"/>
      <c r="AC39" s="165"/>
      <c r="AD39" s="171"/>
      <c r="AE39" s="166"/>
      <c r="AF39" s="168"/>
      <c r="AG39" s="169"/>
      <c r="AH39" s="192"/>
      <c r="AI39" s="171"/>
      <c r="AJ39" s="166"/>
      <c r="AK39" s="168"/>
      <c r="AL39" s="169"/>
      <c r="AM39" s="192"/>
      <c r="AN39" s="171"/>
      <c r="AO39" s="166"/>
      <c r="AP39" s="192"/>
      <c r="AQ39" s="171"/>
      <c r="AR39" s="166"/>
      <c r="AS39" s="170"/>
      <c r="AT39" s="169"/>
      <c r="AU39" s="192"/>
      <c r="AV39" s="171"/>
      <c r="AW39" s="166"/>
      <c r="AX39" s="167"/>
      <c r="AY39" s="171"/>
      <c r="AZ39" s="322"/>
    </row>
    <row r="40" spans="1:52" ht="21.75" customHeight="1">
      <c r="A40" s="313"/>
      <c r="B40" s="316"/>
      <c r="C40" s="316"/>
      <c r="D40" s="180" t="s">
        <v>288</v>
      </c>
      <c r="E40" s="151">
        <f t="shared" si="116"/>
        <v>0</v>
      </c>
      <c r="F40" s="151">
        <f t="shared" si="117"/>
        <v>0</v>
      </c>
      <c r="G40" s="156"/>
      <c r="H40" s="166"/>
      <c r="I40" s="166"/>
      <c r="J40" s="165"/>
      <c r="K40" s="166"/>
      <c r="L40" s="166"/>
      <c r="M40" s="165"/>
      <c r="N40" s="166"/>
      <c r="O40" s="166"/>
      <c r="P40" s="171"/>
      <c r="Q40" s="166"/>
      <c r="R40" s="166"/>
      <c r="S40" s="165"/>
      <c r="T40" s="166"/>
      <c r="U40" s="166"/>
      <c r="V40" s="165"/>
      <c r="W40" s="166"/>
      <c r="X40" s="166"/>
      <c r="Y40" s="165"/>
      <c r="Z40" s="166"/>
      <c r="AA40" s="168"/>
      <c r="AB40" s="169"/>
      <c r="AC40" s="165"/>
      <c r="AD40" s="171"/>
      <c r="AE40" s="166"/>
      <c r="AF40" s="168"/>
      <c r="AG40" s="169"/>
      <c r="AH40" s="192"/>
      <c r="AI40" s="171"/>
      <c r="AJ40" s="166"/>
      <c r="AK40" s="168"/>
      <c r="AL40" s="169"/>
      <c r="AM40" s="192"/>
      <c r="AN40" s="171"/>
      <c r="AO40" s="166"/>
      <c r="AP40" s="192"/>
      <c r="AQ40" s="171"/>
      <c r="AR40" s="166"/>
      <c r="AS40" s="170"/>
      <c r="AT40" s="169"/>
      <c r="AU40" s="192"/>
      <c r="AV40" s="171"/>
      <c r="AW40" s="166"/>
      <c r="AX40" s="167"/>
      <c r="AY40" s="171"/>
      <c r="AZ40" s="322"/>
    </row>
    <row r="41" spans="1:52" ht="33.75" customHeight="1">
      <c r="A41" s="314"/>
      <c r="B41" s="317"/>
      <c r="C41" s="317"/>
      <c r="D41" s="174" t="s">
        <v>43</v>
      </c>
      <c r="E41" s="151">
        <f t="shared" si="116"/>
        <v>0</v>
      </c>
      <c r="F41" s="151">
        <f t="shared" si="117"/>
        <v>0</v>
      </c>
      <c r="G41" s="176"/>
      <c r="H41" s="152"/>
      <c r="I41" s="152"/>
      <c r="J41" s="177"/>
      <c r="K41" s="152"/>
      <c r="L41" s="152"/>
      <c r="M41" s="177"/>
      <c r="N41" s="152"/>
      <c r="O41" s="152"/>
      <c r="P41" s="179"/>
      <c r="Q41" s="152"/>
      <c r="R41" s="152"/>
      <c r="S41" s="177"/>
      <c r="T41" s="152"/>
      <c r="U41" s="152"/>
      <c r="V41" s="177"/>
      <c r="W41" s="152"/>
      <c r="X41" s="152"/>
      <c r="Y41" s="177"/>
      <c r="Z41" s="152"/>
      <c r="AA41" s="155"/>
      <c r="AB41" s="178"/>
      <c r="AC41" s="177"/>
      <c r="AD41" s="179"/>
      <c r="AE41" s="152"/>
      <c r="AF41" s="155"/>
      <c r="AG41" s="178"/>
      <c r="AH41" s="184"/>
      <c r="AI41" s="179"/>
      <c r="AJ41" s="152"/>
      <c r="AK41" s="155"/>
      <c r="AL41" s="178"/>
      <c r="AM41" s="184"/>
      <c r="AN41" s="179"/>
      <c r="AO41" s="152"/>
      <c r="AP41" s="184"/>
      <c r="AQ41" s="179"/>
      <c r="AR41" s="152"/>
      <c r="AS41" s="153"/>
      <c r="AT41" s="178"/>
      <c r="AU41" s="184"/>
      <c r="AV41" s="179"/>
      <c r="AW41" s="152"/>
      <c r="AX41" s="152"/>
      <c r="AY41" s="179"/>
      <c r="AZ41" s="323"/>
    </row>
    <row r="42" spans="1:52" ht="18.75" customHeight="1">
      <c r="A42" s="312" t="s">
        <v>302</v>
      </c>
      <c r="B42" s="315" t="s">
        <v>442</v>
      </c>
      <c r="C42" s="315" t="s">
        <v>306</v>
      </c>
      <c r="D42" s="181" t="s">
        <v>41</v>
      </c>
      <c r="E42" s="151">
        <f>H42+K42+N42+Q42+T42+W42+Z42+AE42+AJ42+AO42+AR42+AW42</f>
        <v>5</v>
      </c>
      <c r="F42" s="151">
        <f>I42+L42+O42+R42+U42+X42+AA42+AF42+AK42+AP42+AS42+AX42</f>
        <v>0</v>
      </c>
      <c r="G42" s="182">
        <f>F42/E42</f>
        <v>0</v>
      </c>
      <c r="H42" s="173">
        <f>H43+H44+H45+H47+H48</f>
        <v>0</v>
      </c>
      <c r="I42" s="173">
        <f t="shared" ref="I42" si="118">I43+I44+I45+I47+I48</f>
        <v>0</v>
      </c>
      <c r="J42" s="173" t="e">
        <f>I42/H42*100</f>
        <v>#DIV/0!</v>
      </c>
      <c r="K42" s="173">
        <f t="shared" ref="K42" si="119">K43+K44+K45+K47+K48</f>
        <v>0</v>
      </c>
      <c r="L42" s="173">
        <f t="shared" ref="L42" si="120">L43+L44+L45+L47+L48</f>
        <v>0</v>
      </c>
      <c r="M42" s="173" t="e">
        <f>L42/K42*100</f>
        <v>#DIV/0!</v>
      </c>
      <c r="N42" s="173">
        <f t="shared" ref="N42" si="121">N43+N44+N45+N47+N48</f>
        <v>0</v>
      </c>
      <c r="O42" s="173">
        <f t="shared" ref="O42" si="122">O43+O44+O45+O47+O48</f>
        <v>0</v>
      </c>
      <c r="P42" s="173" t="e">
        <f>O42/N42*100</f>
        <v>#DIV/0!</v>
      </c>
      <c r="Q42" s="173">
        <f t="shared" ref="Q42" si="123">Q43+Q44+Q45+Q47+Q48</f>
        <v>0</v>
      </c>
      <c r="R42" s="173">
        <f t="shared" ref="R42" si="124">R43+R44+R45+R47+R48</f>
        <v>0</v>
      </c>
      <c r="S42" s="173" t="e">
        <f>R42/Q42*100</f>
        <v>#DIV/0!</v>
      </c>
      <c r="T42" s="173">
        <f t="shared" ref="T42" si="125">T43+T44+T45+T47+T48</f>
        <v>0</v>
      </c>
      <c r="U42" s="173">
        <f t="shared" ref="U42" si="126">U43+U44+U45+U47+U48</f>
        <v>0</v>
      </c>
      <c r="V42" s="173" t="e">
        <f>U42/T42*100</f>
        <v>#DIV/0!</v>
      </c>
      <c r="W42" s="173">
        <f t="shared" ref="W42" si="127">W43+W44+W45+W47+W48</f>
        <v>0</v>
      </c>
      <c r="X42" s="173">
        <f t="shared" ref="X42" si="128">X43+X44+X45+X47+X48</f>
        <v>0</v>
      </c>
      <c r="Y42" s="173" t="e">
        <f>X42/W42*100</f>
        <v>#DIV/0!</v>
      </c>
      <c r="Z42" s="173">
        <f t="shared" ref="Z42" si="129">Z43+Z44+Z45+Z47+Z48</f>
        <v>0</v>
      </c>
      <c r="AA42" s="173">
        <f t="shared" ref="AA42" si="130">AA43+AA44+AA45+AA47+AA48</f>
        <v>0</v>
      </c>
      <c r="AB42" s="173">
        <f t="shared" ref="AB42" si="131">AB43+AB44+AB45+AB47+AB48</f>
        <v>0</v>
      </c>
      <c r="AC42" s="173">
        <f t="shared" ref="AC42" si="132">AC43+AC44+AC45+AC47+AC48</f>
        <v>0</v>
      </c>
      <c r="AD42" s="173" t="e">
        <f>AC42/Z42*100</f>
        <v>#DIV/0!</v>
      </c>
      <c r="AE42" s="173">
        <f t="shared" ref="AE42" si="133">AE43+AE44+AE45+AE47+AE48</f>
        <v>0</v>
      </c>
      <c r="AF42" s="173">
        <f t="shared" ref="AF42" si="134">AF43+AF44+AF45+AF47+AF48</f>
        <v>0</v>
      </c>
      <c r="AG42" s="173">
        <f t="shared" ref="AG42" si="135">AG43+AG44+AG45+AG47+AG48</f>
        <v>0</v>
      </c>
      <c r="AH42" s="173">
        <f t="shared" ref="AH42" si="136">AH43+AH44+AH45+AH47+AH48</f>
        <v>0</v>
      </c>
      <c r="AI42" s="173" t="e">
        <f>AH42/AE42*100</f>
        <v>#DIV/0!</v>
      </c>
      <c r="AJ42" s="173">
        <f t="shared" ref="AJ42" si="137">AJ43+AJ44+AJ45+AJ47+AJ48</f>
        <v>5</v>
      </c>
      <c r="AK42" s="173">
        <f t="shared" ref="AK42" si="138">AK43+AK44+AK45+AK47+AK48</f>
        <v>0</v>
      </c>
      <c r="AL42" s="173">
        <f t="shared" ref="AL42" si="139">AL43+AL44+AL45+AL47+AL48</f>
        <v>0</v>
      </c>
      <c r="AM42" s="173">
        <f t="shared" ref="AM42" si="140">AM43+AM44+AM45+AM47+AM48</f>
        <v>0</v>
      </c>
      <c r="AN42" s="173">
        <f>AM42/AJ42*100</f>
        <v>0</v>
      </c>
      <c r="AO42" s="173">
        <f t="shared" ref="AO42" si="141">AO43+AO44+AO45+AO47+AO48</f>
        <v>0</v>
      </c>
      <c r="AP42" s="173">
        <f t="shared" ref="AP42" si="142">AP43+AP44+AP45+AP47+AP48</f>
        <v>0</v>
      </c>
      <c r="AQ42" s="173" t="e">
        <f>AP42/AO42*100</f>
        <v>#DIV/0!</v>
      </c>
      <c r="AR42" s="173">
        <f t="shared" ref="AR42" si="143">AR43+AR44+AR45+AR47+AR48</f>
        <v>0</v>
      </c>
      <c r="AS42" s="173">
        <f t="shared" ref="AS42" si="144">AS43+AS44+AS45+AS47+AS48</f>
        <v>0</v>
      </c>
      <c r="AT42" s="173">
        <f t="shared" ref="AT42" si="145">AT43+AT44+AT45+AT47+AT48</f>
        <v>0</v>
      </c>
      <c r="AU42" s="173">
        <f t="shared" ref="AU42" si="146">AU43+AU44+AU45+AU47+AU48</f>
        <v>0</v>
      </c>
      <c r="AV42" s="173" t="e">
        <f>AU42/AR42*100</f>
        <v>#DIV/0!</v>
      </c>
      <c r="AW42" s="173">
        <f t="shared" ref="AW42" si="147">AW43+AW44+AW45+AW47+AW48</f>
        <v>0</v>
      </c>
      <c r="AX42" s="173">
        <f t="shared" ref="AX42" si="148">AX43+AX44+AX45+AX47+AX48</f>
        <v>0</v>
      </c>
      <c r="AY42" s="173" t="e">
        <f>AX42/AW42*100</f>
        <v>#DIV/0!</v>
      </c>
      <c r="AZ42" s="321"/>
    </row>
    <row r="43" spans="1:52" ht="31.2">
      <c r="A43" s="313"/>
      <c r="B43" s="316"/>
      <c r="C43" s="316"/>
      <c r="D43" s="183" t="s">
        <v>37</v>
      </c>
      <c r="E43" s="151">
        <f t="shared" ref="E43:E97" si="149">H43+K43+N43+Q43+T43+W43+Z43+AE43+AJ43+AO43+AR43+AW43</f>
        <v>0</v>
      </c>
      <c r="F43" s="151">
        <f t="shared" ref="F43:F97" si="150">I43+L43+O43+R43+U43+X43+AA43+AF43+AK43+AP43+AS43+AX43</f>
        <v>0</v>
      </c>
      <c r="G43" s="176"/>
      <c r="H43" s="152"/>
      <c r="I43" s="152"/>
      <c r="J43" s="177"/>
      <c r="K43" s="152"/>
      <c r="L43" s="152"/>
      <c r="M43" s="177"/>
      <c r="N43" s="152"/>
      <c r="O43" s="152"/>
      <c r="P43" s="179"/>
      <c r="Q43" s="152"/>
      <c r="R43" s="152"/>
      <c r="S43" s="177"/>
      <c r="T43" s="152"/>
      <c r="U43" s="152"/>
      <c r="V43" s="177"/>
      <c r="W43" s="152"/>
      <c r="X43" s="152"/>
      <c r="Y43" s="177"/>
      <c r="Z43" s="152"/>
      <c r="AA43" s="155"/>
      <c r="AB43" s="178"/>
      <c r="AC43" s="177"/>
      <c r="AD43" s="179"/>
      <c r="AE43" s="152"/>
      <c r="AF43" s="155"/>
      <c r="AG43" s="178"/>
      <c r="AH43" s="184"/>
      <c r="AI43" s="179"/>
      <c r="AJ43" s="152"/>
      <c r="AK43" s="155"/>
      <c r="AL43" s="178"/>
      <c r="AM43" s="184"/>
      <c r="AN43" s="179"/>
      <c r="AO43" s="185"/>
      <c r="AP43" s="152"/>
      <c r="AQ43" s="152"/>
      <c r="AR43" s="152"/>
      <c r="AS43" s="153"/>
      <c r="AT43" s="178"/>
      <c r="AU43" s="184"/>
      <c r="AV43" s="179"/>
      <c r="AW43" s="152"/>
      <c r="AX43" s="154"/>
      <c r="AY43" s="179"/>
      <c r="AZ43" s="322"/>
    </row>
    <row r="44" spans="1:52" ht="64.5" customHeight="1">
      <c r="A44" s="313"/>
      <c r="B44" s="316"/>
      <c r="C44" s="316"/>
      <c r="D44" s="186" t="s">
        <v>2</v>
      </c>
      <c r="E44" s="151">
        <f t="shared" si="149"/>
        <v>0</v>
      </c>
      <c r="F44" s="151">
        <f t="shared" si="150"/>
        <v>0</v>
      </c>
      <c r="G44" s="187"/>
      <c r="H44" s="157"/>
      <c r="I44" s="157"/>
      <c r="J44" s="158"/>
      <c r="K44" s="157"/>
      <c r="L44" s="157"/>
      <c r="M44" s="158"/>
      <c r="N44" s="157"/>
      <c r="O44" s="157"/>
      <c r="P44" s="188"/>
      <c r="Q44" s="157"/>
      <c r="R44" s="157"/>
      <c r="S44" s="158"/>
      <c r="T44" s="157"/>
      <c r="U44" s="157"/>
      <c r="V44" s="158"/>
      <c r="W44" s="157"/>
      <c r="X44" s="157"/>
      <c r="Y44" s="158"/>
      <c r="Z44" s="157"/>
      <c r="AA44" s="161"/>
      <c r="AB44" s="162"/>
      <c r="AC44" s="158"/>
      <c r="AD44" s="188"/>
      <c r="AE44" s="157"/>
      <c r="AF44" s="161"/>
      <c r="AG44" s="162"/>
      <c r="AH44" s="189"/>
      <c r="AI44" s="188"/>
      <c r="AJ44" s="157"/>
      <c r="AK44" s="161"/>
      <c r="AL44" s="162"/>
      <c r="AM44" s="189"/>
      <c r="AN44" s="188"/>
      <c r="AO44" s="164"/>
      <c r="AP44" s="158"/>
      <c r="AQ44" s="158"/>
      <c r="AR44" s="157"/>
      <c r="AS44" s="159"/>
      <c r="AT44" s="162"/>
      <c r="AU44" s="189"/>
      <c r="AV44" s="188"/>
      <c r="AW44" s="157"/>
      <c r="AX44" s="160"/>
      <c r="AY44" s="188"/>
      <c r="AZ44" s="322"/>
    </row>
    <row r="45" spans="1:52" ht="21.75" customHeight="1">
      <c r="A45" s="313"/>
      <c r="B45" s="316"/>
      <c r="C45" s="316"/>
      <c r="D45" s="226" t="s">
        <v>287</v>
      </c>
      <c r="E45" s="151">
        <f t="shared" si="149"/>
        <v>5</v>
      </c>
      <c r="F45" s="151">
        <f t="shared" si="150"/>
        <v>0</v>
      </c>
      <c r="G45" s="187"/>
      <c r="H45" s="157"/>
      <c r="I45" s="157"/>
      <c r="J45" s="158"/>
      <c r="K45" s="157"/>
      <c r="L45" s="157"/>
      <c r="M45" s="158"/>
      <c r="N45" s="157"/>
      <c r="O45" s="157"/>
      <c r="P45" s="188"/>
      <c r="Q45" s="157"/>
      <c r="R45" s="157"/>
      <c r="S45" s="158"/>
      <c r="T45" s="157"/>
      <c r="U45" s="157"/>
      <c r="V45" s="158"/>
      <c r="W45" s="157"/>
      <c r="X45" s="157"/>
      <c r="Y45" s="158"/>
      <c r="Z45" s="157"/>
      <c r="AA45" s="161"/>
      <c r="AB45" s="162"/>
      <c r="AC45" s="158"/>
      <c r="AD45" s="188"/>
      <c r="AE45" s="157"/>
      <c r="AF45" s="161"/>
      <c r="AG45" s="162"/>
      <c r="AH45" s="189"/>
      <c r="AI45" s="188"/>
      <c r="AJ45" s="157">
        <v>5</v>
      </c>
      <c r="AK45" s="161"/>
      <c r="AL45" s="162"/>
      <c r="AM45" s="189"/>
      <c r="AN45" s="188"/>
      <c r="AO45" s="157"/>
      <c r="AP45" s="189"/>
      <c r="AQ45" s="188"/>
      <c r="AR45" s="157"/>
      <c r="AS45" s="161"/>
      <c r="AT45" s="162"/>
      <c r="AU45" s="189"/>
      <c r="AV45" s="188"/>
      <c r="AW45" s="157"/>
      <c r="AX45" s="160"/>
      <c r="AY45" s="163"/>
      <c r="AZ45" s="322"/>
    </row>
    <row r="46" spans="1:52" ht="87.75" customHeight="1">
      <c r="A46" s="313"/>
      <c r="B46" s="316"/>
      <c r="C46" s="316"/>
      <c r="D46" s="226" t="s">
        <v>295</v>
      </c>
      <c r="E46" s="151">
        <f t="shared" si="149"/>
        <v>0</v>
      </c>
      <c r="F46" s="151">
        <f t="shared" si="150"/>
        <v>0</v>
      </c>
      <c r="G46" s="156"/>
      <c r="H46" s="166"/>
      <c r="I46" s="166"/>
      <c r="J46" s="165"/>
      <c r="K46" s="166"/>
      <c r="L46" s="166"/>
      <c r="M46" s="165"/>
      <c r="N46" s="166"/>
      <c r="O46" s="166"/>
      <c r="P46" s="171"/>
      <c r="Q46" s="166"/>
      <c r="R46" s="166"/>
      <c r="S46" s="165"/>
      <c r="T46" s="166"/>
      <c r="U46" s="166"/>
      <c r="V46" s="165"/>
      <c r="W46" s="166"/>
      <c r="X46" s="166"/>
      <c r="Y46" s="165"/>
      <c r="Z46" s="166"/>
      <c r="AA46" s="168"/>
      <c r="AB46" s="169"/>
      <c r="AC46" s="165"/>
      <c r="AD46" s="171"/>
      <c r="AE46" s="166"/>
      <c r="AF46" s="168"/>
      <c r="AG46" s="169"/>
      <c r="AH46" s="192"/>
      <c r="AI46" s="171"/>
      <c r="AJ46" s="166"/>
      <c r="AK46" s="168"/>
      <c r="AL46" s="169"/>
      <c r="AM46" s="192"/>
      <c r="AN46" s="171"/>
      <c r="AO46" s="166"/>
      <c r="AP46" s="192"/>
      <c r="AQ46" s="171"/>
      <c r="AR46" s="166"/>
      <c r="AS46" s="170"/>
      <c r="AT46" s="169"/>
      <c r="AU46" s="192"/>
      <c r="AV46" s="171"/>
      <c r="AW46" s="166"/>
      <c r="AX46" s="167"/>
      <c r="AY46" s="171"/>
      <c r="AZ46" s="322"/>
    </row>
    <row r="47" spans="1:52" ht="21.75" customHeight="1">
      <c r="A47" s="313"/>
      <c r="B47" s="316"/>
      <c r="C47" s="316"/>
      <c r="D47" s="226" t="s">
        <v>288</v>
      </c>
      <c r="E47" s="151">
        <f t="shared" si="149"/>
        <v>0</v>
      </c>
      <c r="F47" s="151">
        <f t="shared" si="150"/>
        <v>0</v>
      </c>
      <c r="G47" s="156"/>
      <c r="H47" s="166"/>
      <c r="I47" s="166"/>
      <c r="J47" s="165"/>
      <c r="K47" s="166"/>
      <c r="L47" s="166"/>
      <c r="M47" s="165"/>
      <c r="N47" s="166"/>
      <c r="O47" s="166"/>
      <c r="P47" s="171"/>
      <c r="Q47" s="166"/>
      <c r="R47" s="166"/>
      <c r="S47" s="165"/>
      <c r="T47" s="166"/>
      <c r="U47" s="166"/>
      <c r="V47" s="165"/>
      <c r="W47" s="166"/>
      <c r="X47" s="166"/>
      <c r="Y47" s="165"/>
      <c r="Z47" s="166"/>
      <c r="AA47" s="168"/>
      <c r="AB47" s="169"/>
      <c r="AC47" s="165"/>
      <c r="AD47" s="171"/>
      <c r="AE47" s="166"/>
      <c r="AF47" s="168"/>
      <c r="AG47" s="169"/>
      <c r="AH47" s="192"/>
      <c r="AI47" s="171"/>
      <c r="AJ47" s="166"/>
      <c r="AK47" s="168"/>
      <c r="AL47" s="169"/>
      <c r="AM47" s="192"/>
      <c r="AN47" s="171"/>
      <c r="AO47" s="166"/>
      <c r="AP47" s="192"/>
      <c r="AQ47" s="171"/>
      <c r="AR47" s="166"/>
      <c r="AS47" s="170"/>
      <c r="AT47" s="169"/>
      <c r="AU47" s="192"/>
      <c r="AV47" s="171"/>
      <c r="AW47" s="166"/>
      <c r="AX47" s="167"/>
      <c r="AY47" s="171"/>
      <c r="AZ47" s="322"/>
    </row>
    <row r="48" spans="1:52" ht="33.75" customHeight="1">
      <c r="A48" s="314"/>
      <c r="B48" s="317"/>
      <c r="C48" s="317"/>
      <c r="D48" s="174" t="s">
        <v>43</v>
      </c>
      <c r="E48" s="151">
        <f t="shared" si="149"/>
        <v>0</v>
      </c>
      <c r="F48" s="151">
        <f t="shared" si="150"/>
        <v>0</v>
      </c>
      <c r="G48" s="176"/>
      <c r="H48" s="152"/>
      <c r="I48" s="152"/>
      <c r="J48" s="177"/>
      <c r="K48" s="152"/>
      <c r="L48" s="152"/>
      <c r="M48" s="177"/>
      <c r="N48" s="152"/>
      <c r="O48" s="152"/>
      <c r="P48" s="179"/>
      <c r="Q48" s="152"/>
      <c r="R48" s="152"/>
      <c r="S48" s="177"/>
      <c r="T48" s="152"/>
      <c r="U48" s="152"/>
      <c r="V48" s="177"/>
      <c r="W48" s="152"/>
      <c r="X48" s="152"/>
      <c r="Y48" s="177"/>
      <c r="Z48" s="152"/>
      <c r="AA48" s="155"/>
      <c r="AB48" s="178"/>
      <c r="AC48" s="177"/>
      <c r="AD48" s="179"/>
      <c r="AE48" s="152"/>
      <c r="AF48" s="155"/>
      <c r="AG48" s="178"/>
      <c r="AH48" s="184"/>
      <c r="AI48" s="179"/>
      <c r="AJ48" s="152"/>
      <c r="AK48" s="155"/>
      <c r="AL48" s="178"/>
      <c r="AM48" s="184"/>
      <c r="AN48" s="179"/>
      <c r="AO48" s="152"/>
      <c r="AP48" s="184"/>
      <c r="AQ48" s="179"/>
      <c r="AR48" s="152"/>
      <c r="AS48" s="153"/>
      <c r="AT48" s="178"/>
      <c r="AU48" s="184"/>
      <c r="AV48" s="179"/>
      <c r="AW48" s="152"/>
      <c r="AX48" s="152"/>
      <c r="AY48" s="179"/>
      <c r="AZ48" s="323"/>
    </row>
    <row r="49" spans="1:52" ht="18.75" customHeight="1">
      <c r="A49" s="312" t="s">
        <v>303</v>
      </c>
      <c r="B49" s="315" t="s">
        <v>300</v>
      </c>
      <c r="C49" s="315" t="s">
        <v>306</v>
      </c>
      <c r="D49" s="181" t="s">
        <v>41</v>
      </c>
      <c r="E49" s="151">
        <f t="shared" si="149"/>
        <v>75</v>
      </c>
      <c r="F49" s="151">
        <f t="shared" si="150"/>
        <v>0</v>
      </c>
      <c r="G49" s="182">
        <f>F49/E49</f>
        <v>0</v>
      </c>
      <c r="H49" s="173">
        <f>H50+H51+H52+H54+H55</f>
        <v>0</v>
      </c>
      <c r="I49" s="173">
        <f t="shared" ref="I49" si="151">I50+I51+I52+I54+I55</f>
        <v>0</v>
      </c>
      <c r="J49" s="173" t="e">
        <f>I49/H49*100</f>
        <v>#DIV/0!</v>
      </c>
      <c r="K49" s="173">
        <f t="shared" ref="K49" si="152">K50+K51+K52+K54+K55</f>
        <v>0</v>
      </c>
      <c r="L49" s="173">
        <f t="shared" ref="L49" si="153">L50+L51+L52+L54+L55</f>
        <v>0</v>
      </c>
      <c r="M49" s="173" t="e">
        <f>L49/K49*100</f>
        <v>#DIV/0!</v>
      </c>
      <c r="N49" s="173">
        <f t="shared" ref="N49" si="154">N50+N51+N52+N54+N55</f>
        <v>0</v>
      </c>
      <c r="O49" s="173">
        <f t="shared" ref="O49" si="155">O50+O51+O52+O54+O55</f>
        <v>0</v>
      </c>
      <c r="P49" s="173" t="e">
        <f>O49/N49*100</f>
        <v>#DIV/0!</v>
      </c>
      <c r="Q49" s="173">
        <f t="shared" ref="Q49" si="156">Q50+Q51+Q52+Q54+Q55</f>
        <v>0</v>
      </c>
      <c r="R49" s="173">
        <f t="shared" ref="R49" si="157">R50+R51+R52+R54+R55</f>
        <v>0</v>
      </c>
      <c r="S49" s="173" t="e">
        <f>R49/Q49*100</f>
        <v>#DIV/0!</v>
      </c>
      <c r="T49" s="173">
        <f t="shared" ref="T49" si="158">T50+T51+T52+T54+T55</f>
        <v>0</v>
      </c>
      <c r="U49" s="173">
        <f t="shared" ref="U49" si="159">U50+U51+U52+U54+U55</f>
        <v>0</v>
      </c>
      <c r="V49" s="173" t="e">
        <f>U49/T49*100</f>
        <v>#DIV/0!</v>
      </c>
      <c r="W49" s="173">
        <f t="shared" ref="W49" si="160">W50+W51+W52+W54+W55</f>
        <v>0</v>
      </c>
      <c r="X49" s="173">
        <f t="shared" ref="X49" si="161">X50+X51+X52+X54+X55</f>
        <v>0</v>
      </c>
      <c r="Y49" s="173" t="e">
        <f>X49/W49*100</f>
        <v>#DIV/0!</v>
      </c>
      <c r="Z49" s="173">
        <f t="shared" ref="Z49" si="162">Z50+Z51+Z52+Z54+Z55</f>
        <v>0</v>
      </c>
      <c r="AA49" s="173">
        <f t="shared" ref="AA49" si="163">AA50+AA51+AA52+AA54+AA55</f>
        <v>0</v>
      </c>
      <c r="AB49" s="173">
        <f t="shared" ref="AB49" si="164">AB50+AB51+AB52+AB54+AB55</f>
        <v>0</v>
      </c>
      <c r="AC49" s="173">
        <f t="shared" ref="AC49" si="165">AC50+AC51+AC52+AC54+AC55</f>
        <v>0</v>
      </c>
      <c r="AD49" s="173" t="e">
        <f>AC49/Z49*100</f>
        <v>#DIV/0!</v>
      </c>
      <c r="AE49" s="173">
        <f t="shared" ref="AE49" si="166">AE50+AE51+AE52+AE54+AE55</f>
        <v>0</v>
      </c>
      <c r="AF49" s="173">
        <f t="shared" ref="AF49" si="167">AF50+AF51+AF52+AF54+AF55</f>
        <v>0</v>
      </c>
      <c r="AG49" s="173">
        <f t="shared" ref="AG49" si="168">AG50+AG51+AG52+AG54+AG55</f>
        <v>0</v>
      </c>
      <c r="AH49" s="173">
        <f t="shared" ref="AH49" si="169">AH50+AH51+AH52+AH54+AH55</f>
        <v>0</v>
      </c>
      <c r="AI49" s="173" t="e">
        <f>AH49/AE49*100</f>
        <v>#DIV/0!</v>
      </c>
      <c r="AJ49" s="173">
        <f t="shared" ref="AJ49" si="170">AJ50+AJ51+AJ52+AJ54+AJ55</f>
        <v>75</v>
      </c>
      <c r="AK49" s="173">
        <f t="shared" ref="AK49" si="171">AK50+AK51+AK52+AK54+AK55</f>
        <v>0</v>
      </c>
      <c r="AL49" s="173">
        <f t="shared" ref="AL49" si="172">AL50+AL51+AL52+AL54+AL55</f>
        <v>0</v>
      </c>
      <c r="AM49" s="173">
        <f t="shared" ref="AM49" si="173">AM50+AM51+AM52+AM54+AM55</f>
        <v>0</v>
      </c>
      <c r="AN49" s="173">
        <f>AM49/AJ49*100</f>
        <v>0</v>
      </c>
      <c r="AO49" s="173">
        <f t="shared" ref="AO49" si="174">AO50+AO51+AO52+AO54+AO55</f>
        <v>0</v>
      </c>
      <c r="AP49" s="173">
        <f t="shared" ref="AP49" si="175">AP50+AP51+AP52+AP54+AP55</f>
        <v>0</v>
      </c>
      <c r="AQ49" s="173" t="e">
        <f>AP49/AO49*100</f>
        <v>#DIV/0!</v>
      </c>
      <c r="AR49" s="173">
        <f t="shared" ref="AR49" si="176">AR50+AR51+AR52+AR54+AR55</f>
        <v>0</v>
      </c>
      <c r="AS49" s="173">
        <f t="shared" ref="AS49" si="177">AS50+AS51+AS52+AS54+AS55</f>
        <v>0</v>
      </c>
      <c r="AT49" s="173">
        <f t="shared" ref="AT49" si="178">AT50+AT51+AT52+AT54+AT55</f>
        <v>0</v>
      </c>
      <c r="AU49" s="173">
        <f t="shared" ref="AU49" si="179">AU50+AU51+AU52+AU54+AU55</f>
        <v>0</v>
      </c>
      <c r="AV49" s="173" t="e">
        <f>AU49/AR49*100</f>
        <v>#DIV/0!</v>
      </c>
      <c r="AW49" s="173">
        <f t="shared" ref="AW49" si="180">AW50+AW51+AW52+AW54+AW55</f>
        <v>0</v>
      </c>
      <c r="AX49" s="173">
        <f t="shared" ref="AX49" si="181">AX50+AX51+AX52+AX54+AX55</f>
        <v>0</v>
      </c>
      <c r="AY49" s="173" t="e">
        <f>AX49/AW49*100</f>
        <v>#DIV/0!</v>
      </c>
      <c r="AZ49" s="321"/>
    </row>
    <row r="50" spans="1:52" ht="31.2">
      <c r="A50" s="313"/>
      <c r="B50" s="316"/>
      <c r="C50" s="316"/>
      <c r="D50" s="183" t="s">
        <v>37</v>
      </c>
      <c r="E50" s="151">
        <f t="shared" si="149"/>
        <v>0</v>
      </c>
      <c r="F50" s="151">
        <f t="shared" si="150"/>
        <v>0</v>
      </c>
      <c r="G50" s="176"/>
      <c r="H50" s="152"/>
      <c r="I50" s="152"/>
      <c r="J50" s="177"/>
      <c r="K50" s="152"/>
      <c r="L50" s="152"/>
      <c r="M50" s="177"/>
      <c r="N50" s="152"/>
      <c r="O50" s="152"/>
      <c r="P50" s="179"/>
      <c r="Q50" s="152"/>
      <c r="R50" s="152"/>
      <c r="S50" s="177"/>
      <c r="T50" s="152"/>
      <c r="U50" s="152"/>
      <c r="V50" s="177"/>
      <c r="W50" s="152"/>
      <c r="X50" s="152"/>
      <c r="Y50" s="177"/>
      <c r="Z50" s="152"/>
      <c r="AA50" s="155"/>
      <c r="AB50" s="178"/>
      <c r="AC50" s="177"/>
      <c r="AD50" s="179"/>
      <c r="AE50" s="152"/>
      <c r="AF50" s="155"/>
      <c r="AG50" s="178"/>
      <c r="AH50" s="184"/>
      <c r="AI50" s="179"/>
      <c r="AJ50" s="152"/>
      <c r="AK50" s="155"/>
      <c r="AL50" s="178"/>
      <c r="AM50" s="184"/>
      <c r="AN50" s="179"/>
      <c r="AO50" s="185"/>
      <c r="AP50" s="152"/>
      <c r="AQ50" s="152"/>
      <c r="AR50" s="152"/>
      <c r="AS50" s="153"/>
      <c r="AT50" s="178"/>
      <c r="AU50" s="184"/>
      <c r="AV50" s="179"/>
      <c r="AW50" s="152"/>
      <c r="AX50" s="154"/>
      <c r="AY50" s="179"/>
      <c r="AZ50" s="322"/>
    </row>
    <row r="51" spans="1:52" ht="64.5" customHeight="1">
      <c r="A51" s="313"/>
      <c r="B51" s="316"/>
      <c r="C51" s="316"/>
      <c r="D51" s="186" t="s">
        <v>2</v>
      </c>
      <c r="E51" s="151">
        <f t="shared" si="149"/>
        <v>0</v>
      </c>
      <c r="F51" s="151">
        <f t="shared" si="150"/>
        <v>0</v>
      </c>
      <c r="G51" s="187"/>
      <c r="H51" s="157"/>
      <c r="I51" s="157"/>
      <c r="J51" s="158"/>
      <c r="K51" s="157"/>
      <c r="L51" s="157"/>
      <c r="M51" s="158"/>
      <c r="N51" s="157"/>
      <c r="O51" s="157"/>
      <c r="P51" s="188"/>
      <c r="Q51" s="157"/>
      <c r="R51" s="157"/>
      <c r="S51" s="158"/>
      <c r="T51" s="157"/>
      <c r="U51" s="157"/>
      <c r="V51" s="158"/>
      <c r="W51" s="157"/>
      <c r="X51" s="157"/>
      <c r="Y51" s="158"/>
      <c r="Z51" s="157"/>
      <c r="AA51" s="161"/>
      <c r="AB51" s="162"/>
      <c r="AC51" s="158"/>
      <c r="AD51" s="188"/>
      <c r="AE51" s="157"/>
      <c r="AF51" s="161"/>
      <c r="AG51" s="162"/>
      <c r="AH51" s="189"/>
      <c r="AI51" s="188"/>
      <c r="AJ51" s="157"/>
      <c r="AK51" s="161"/>
      <c r="AL51" s="162"/>
      <c r="AM51" s="189"/>
      <c r="AN51" s="188"/>
      <c r="AO51" s="164"/>
      <c r="AP51" s="158"/>
      <c r="AQ51" s="158"/>
      <c r="AR51" s="157"/>
      <c r="AS51" s="159"/>
      <c r="AT51" s="162"/>
      <c r="AU51" s="189"/>
      <c r="AV51" s="188"/>
      <c r="AW51" s="157"/>
      <c r="AX51" s="160"/>
      <c r="AY51" s="188"/>
      <c r="AZ51" s="322"/>
    </row>
    <row r="52" spans="1:52" ht="21.75" customHeight="1">
      <c r="A52" s="313"/>
      <c r="B52" s="316"/>
      <c r="C52" s="316"/>
      <c r="D52" s="226" t="s">
        <v>287</v>
      </c>
      <c r="E52" s="151">
        <f t="shared" si="149"/>
        <v>75</v>
      </c>
      <c r="F52" s="151">
        <f t="shared" si="150"/>
        <v>0</v>
      </c>
      <c r="G52" s="187"/>
      <c r="H52" s="157"/>
      <c r="I52" s="157"/>
      <c r="J52" s="158"/>
      <c r="K52" s="157"/>
      <c r="L52" s="157"/>
      <c r="M52" s="158"/>
      <c r="N52" s="157"/>
      <c r="O52" s="157"/>
      <c r="P52" s="188"/>
      <c r="Q52" s="157"/>
      <c r="R52" s="157"/>
      <c r="S52" s="158"/>
      <c r="T52" s="157"/>
      <c r="U52" s="157"/>
      <c r="V52" s="158"/>
      <c r="W52" s="157"/>
      <c r="X52" s="157"/>
      <c r="Y52" s="158"/>
      <c r="Z52" s="157"/>
      <c r="AA52" s="161"/>
      <c r="AB52" s="162"/>
      <c r="AC52" s="158"/>
      <c r="AD52" s="188"/>
      <c r="AE52" s="157"/>
      <c r="AF52" s="161"/>
      <c r="AG52" s="162"/>
      <c r="AH52" s="189"/>
      <c r="AI52" s="188"/>
      <c r="AJ52" s="157">
        <v>75</v>
      </c>
      <c r="AK52" s="161"/>
      <c r="AL52" s="162"/>
      <c r="AM52" s="189"/>
      <c r="AN52" s="188"/>
      <c r="AO52" s="157"/>
      <c r="AP52" s="189"/>
      <c r="AQ52" s="188"/>
      <c r="AR52" s="157"/>
      <c r="AS52" s="161"/>
      <c r="AT52" s="162"/>
      <c r="AU52" s="189"/>
      <c r="AV52" s="188"/>
      <c r="AW52" s="157"/>
      <c r="AX52" s="160"/>
      <c r="AY52" s="163"/>
      <c r="AZ52" s="322"/>
    </row>
    <row r="53" spans="1:52" ht="87.75" customHeight="1">
      <c r="A53" s="313"/>
      <c r="B53" s="316"/>
      <c r="C53" s="316"/>
      <c r="D53" s="226" t="s">
        <v>295</v>
      </c>
      <c r="E53" s="151">
        <f t="shared" si="149"/>
        <v>0</v>
      </c>
      <c r="F53" s="151">
        <f t="shared" si="150"/>
        <v>0</v>
      </c>
      <c r="G53" s="156"/>
      <c r="H53" s="166"/>
      <c r="I53" s="166"/>
      <c r="J53" s="165"/>
      <c r="K53" s="166"/>
      <c r="L53" s="166"/>
      <c r="M53" s="165"/>
      <c r="N53" s="166"/>
      <c r="O53" s="166"/>
      <c r="P53" s="171"/>
      <c r="Q53" s="166"/>
      <c r="R53" s="166"/>
      <c r="S53" s="165"/>
      <c r="T53" s="166"/>
      <c r="U53" s="166"/>
      <c r="V53" s="165"/>
      <c r="W53" s="166"/>
      <c r="X53" s="166"/>
      <c r="Y53" s="165"/>
      <c r="Z53" s="166"/>
      <c r="AA53" s="168"/>
      <c r="AB53" s="169"/>
      <c r="AC53" s="165"/>
      <c r="AD53" s="171"/>
      <c r="AE53" s="166"/>
      <c r="AF53" s="168"/>
      <c r="AG53" s="169"/>
      <c r="AH53" s="192"/>
      <c r="AI53" s="171"/>
      <c r="AJ53" s="166"/>
      <c r="AK53" s="168"/>
      <c r="AL53" s="169"/>
      <c r="AM53" s="192"/>
      <c r="AN53" s="171"/>
      <c r="AO53" s="166"/>
      <c r="AP53" s="192"/>
      <c r="AQ53" s="171"/>
      <c r="AR53" s="166"/>
      <c r="AS53" s="170"/>
      <c r="AT53" s="169"/>
      <c r="AU53" s="192"/>
      <c r="AV53" s="171"/>
      <c r="AW53" s="166"/>
      <c r="AX53" s="167"/>
      <c r="AY53" s="171"/>
      <c r="AZ53" s="322"/>
    </row>
    <row r="54" spans="1:52" ht="21.75" customHeight="1">
      <c r="A54" s="313"/>
      <c r="B54" s="316"/>
      <c r="C54" s="316"/>
      <c r="D54" s="226" t="s">
        <v>288</v>
      </c>
      <c r="E54" s="151">
        <f t="shared" si="149"/>
        <v>0</v>
      </c>
      <c r="F54" s="151">
        <f t="shared" si="150"/>
        <v>0</v>
      </c>
      <c r="G54" s="156"/>
      <c r="H54" s="166"/>
      <c r="I54" s="166"/>
      <c r="J54" s="165"/>
      <c r="K54" s="166"/>
      <c r="L54" s="166"/>
      <c r="M54" s="165"/>
      <c r="N54" s="166"/>
      <c r="O54" s="166"/>
      <c r="P54" s="171"/>
      <c r="Q54" s="166"/>
      <c r="R54" s="166"/>
      <c r="S54" s="165"/>
      <c r="T54" s="166"/>
      <c r="U54" s="166"/>
      <c r="V54" s="165"/>
      <c r="W54" s="166"/>
      <c r="X54" s="166"/>
      <c r="Y54" s="165"/>
      <c r="Z54" s="166"/>
      <c r="AA54" s="168"/>
      <c r="AB54" s="169"/>
      <c r="AC54" s="165"/>
      <c r="AD54" s="171"/>
      <c r="AE54" s="166"/>
      <c r="AF54" s="168"/>
      <c r="AG54" s="169"/>
      <c r="AH54" s="192"/>
      <c r="AI54" s="171"/>
      <c r="AJ54" s="166"/>
      <c r="AK54" s="168"/>
      <c r="AL54" s="169"/>
      <c r="AM54" s="192"/>
      <c r="AN54" s="171"/>
      <c r="AO54" s="166"/>
      <c r="AP54" s="192"/>
      <c r="AQ54" s="171"/>
      <c r="AR54" s="166"/>
      <c r="AS54" s="170"/>
      <c r="AT54" s="169"/>
      <c r="AU54" s="192"/>
      <c r="AV54" s="171"/>
      <c r="AW54" s="166"/>
      <c r="AX54" s="167"/>
      <c r="AY54" s="171"/>
      <c r="AZ54" s="322"/>
    </row>
    <row r="55" spans="1:52" ht="33.75" customHeight="1">
      <c r="A55" s="314"/>
      <c r="B55" s="317"/>
      <c r="C55" s="317"/>
      <c r="D55" s="174" t="s">
        <v>43</v>
      </c>
      <c r="E55" s="151">
        <f t="shared" si="149"/>
        <v>0</v>
      </c>
      <c r="F55" s="151">
        <f t="shared" si="150"/>
        <v>0</v>
      </c>
      <c r="G55" s="176"/>
      <c r="H55" s="152"/>
      <c r="I55" s="152"/>
      <c r="J55" s="177"/>
      <c r="K55" s="152"/>
      <c r="L55" s="152"/>
      <c r="M55" s="177"/>
      <c r="N55" s="152"/>
      <c r="O55" s="152"/>
      <c r="P55" s="179"/>
      <c r="Q55" s="152"/>
      <c r="R55" s="152"/>
      <c r="S55" s="177"/>
      <c r="T55" s="152"/>
      <c r="U55" s="152"/>
      <c r="V55" s="177"/>
      <c r="W55" s="152"/>
      <c r="X55" s="152"/>
      <c r="Y55" s="177"/>
      <c r="Z55" s="152"/>
      <c r="AA55" s="155"/>
      <c r="AB55" s="178"/>
      <c r="AC55" s="177"/>
      <c r="AD55" s="179"/>
      <c r="AE55" s="152"/>
      <c r="AF55" s="155"/>
      <c r="AG55" s="178"/>
      <c r="AH55" s="184"/>
      <c r="AI55" s="179"/>
      <c r="AJ55" s="152"/>
      <c r="AK55" s="155"/>
      <c r="AL55" s="178"/>
      <c r="AM55" s="184"/>
      <c r="AN55" s="179"/>
      <c r="AO55" s="152"/>
      <c r="AP55" s="184"/>
      <c r="AQ55" s="179"/>
      <c r="AR55" s="152"/>
      <c r="AS55" s="153"/>
      <c r="AT55" s="178"/>
      <c r="AU55" s="184"/>
      <c r="AV55" s="179"/>
      <c r="AW55" s="152"/>
      <c r="AX55" s="152"/>
      <c r="AY55" s="179"/>
      <c r="AZ55" s="323"/>
    </row>
    <row r="56" spans="1:52" ht="18.75" customHeight="1">
      <c r="A56" s="324" t="s">
        <v>301</v>
      </c>
      <c r="B56" s="301"/>
      <c r="C56" s="302"/>
      <c r="D56" s="181" t="s">
        <v>41</v>
      </c>
      <c r="E56" s="151">
        <f t="shared" si="149"/>
        <v>155</v>
      </c>
      <c r="F56" s="151">
        <f t="shared" si="150"/>
        <v>0</v>
      </c>
      <c r="G56" s="182">
        <f>F56/E56</f>
        <v>0</v>
      </c>
      <c r="H56" s="173">
        <f>H57+H58+H59+H61+H62</f>
        <v>0</v>
      </c>
      <c r="I56" s="173">
        <f t="shared" ref="I56" si="182">I57+I58+I59+I61+I62</f>
        <v>0</v>
      </c>
      <c r="J56" s="173" t="e">
        <f>I56/H56*100</f>
        <v>#DIV/0!</v>
      </c>
      <c r="K56" s="173">
        <f t="shared" ref="K56" si="183">K57+K58+K59+K61+K62</f>
        <v>0</v>
      </c>
      <c r="L56" s="173">
        <f t="shared" ref="L56" si="184">L57+L58+L59+L61+L62</f>
        <v>0</v>
      </c>
      <c r="M56" s="173" t="e">
        <f>L56/K56*100</f>
        <v>#DIV/0!</v>
      </c>
      <c r="N56" s="173">
        <f t="shared" ref="N56" si="185">N57+N58+N59+N61+N62</f>
        <v>0</v>
      </c>
      <c r="O56" s="173">
        <f t="shared" ref="O56" si="186">O57+O58+O59+O61+O62</f>
        <v>0</v>
      </c>
      <c r="P56" s="173" t="e">
        <f>O56/N56*100</f>
        <v>#DIV/0!</v>
      </c>
      <c r="Q56" s="173">
        <f t="shared" ref="Q56" si="187">Q57+Q58+Q59+Q61+Q62</f>
        <v>0</v>
      </c>
      <c r="R56" s="173">
        <f t="shared" ref="R56" si="188">R57+R58+R59+R61+R62</f>
        <v>0</v>
      </c>
      <c r="S56" s="173" t="e">
        <f>R56/Q56*100</f>
        <v>#DIV/0!</v>
      </c>
      <c r="T56" s="173">
        <f t="shared" ref="T56" si="189">T57+T58+T59+T61+T62</f>
        <v>0</v>
      </c>
      <c r="U56" s="173">
        <f t="shared" ref="U56" si="190">U57+U58+U59+U61+U62</f>
        <v>0</v>
      </c>
      <c r="V56" s="173" t="e">
        <f>U56/T56*100</f>
        <v>#DIV/0!</v>
      </c>
      <c r="W56" s="173">
        <f t="shared" ref="W56" si="191">W57+W58+W59+W61+W62</f>
        <v>0</v>
      </c>
      <c r="X56" s="173">
        <f t="shared" ref="X56" si="192">X57+X58+X59+X61+X62</f>
        <v>0</v>
      </c>
      <c r="Y56" s="173" t="e">
        <f>X56/W56*100</f>
        <v>#DIV/0!</v>
      </c>
      <c r="Z56" s="173">
        <f t="shared" ref="Z56" si="193">Z57+Z58+Z59+Z61+Z62</f>
        <v>0</v>
      </c>
      <c r="AA56" s="173">
        <f t="shared" ref="AA56" si="194">AA57+AA58+AA59+AA61+AA62</f>
        <v>0</v>
      </c>
      <c r="AB56" s="173">
        <f t="shared" ref="AB56" si="195">AB57+AB58+AB59+AB61+AB62</f>
        <v>0</v>
      </c>
      <c r="AC56" s="173">
        <f t="shared" ref="AC56" si="196">AC57+AC58+AC59+AC61+AC62</f>
        <v>0</v>
      </c>
      <c r="AD56" s="173" t="e">
        <f>AC56/Z56*100</f>
        <v>#DIV/0!</v>
      </c>
      <c r="AE56" s="173">
        <f t="shared" ref="AE56" si="197">AE57+AE58+AE59+AE61+AE62</f>
        <v>0</v>
      </c>
      <c r="AF56" s="173">
        <f t="shared" ref="AF56" si="198">AF57+AF58+AF59+AF61+AF62</f>
        <v>0</v>
      </c>
      <c r="AG56" s="173">
        <f t="shared" ref="AG56" si="199">AG57+AG58+AG59+AG61+AG62</f>
        <v>0</v>
      </c>
      <c r="AH56" s="173">
        <f t="shared" ref="AH56" si="200">AH57+AH58+AH59+AH61+AH62</f>
        <v>0</v>
      </c>
      <c r="AI56" s="173" t="e">
        <f>AH56/AE56*100</f>
        <v>#DIV/0!</v>
      </c>
      <c r="AJ56" s="173">
        <f t="shared" ref="AJ56" si="201">AJ57+AJ58+AJ59+AJ61+AJ62</f>
        <v>155</v>
      </c>
      <c r="AK56" s="173">
        <f t="shared" ref="AK56" si="202">AK57+AK58+AK59+AK61+AK62</f>
        <v>0</v>
      </c>
      <c r="AL56" s="173">
        <f t="shared" ref="AL56" si="203">AL57+AL58+AL59+AL61+AL62</f>
        <v>0</v>
      </c>
      <c r="AM56" s="173">
        <f t="shared" ref="AM56" si="204">AM57+AM58+AM59+AM61+AM62</f>
        <v>0</v>
      </c>
      <c r="AN56" s="173">
        <f>AM56/AJ56*100</f>
        <v>0</v>
      </c>
      <c r="AO56" s="173">
        <f t="shared" ref="AO56" si="205">AO57+AO58+AO59+AO61+AO62</f>
        <v>0</v>
      </c>
      <c r="AP56" s="173">
        <f t="shared" ref="AP56" si="206">AP57+AP58+AP59+AP61+AP62</f>
        <v>0</v>
      </c>
      <c r="AQ56" s="173" t="e">
        <f>AP56/AO56*100</f>
        <v>#DIV/0!</v>
      </c>
      <c r="AR56" s="173">
        <f t="shared" ref="AR56" si="207">AR57+AR58+AR59+AR61+AR62</f>
        <v>0</v>
      </c>
      <c r="AS56" s="173">
        <f t="shared" ref="AS56" si="208">AS57+AS58+AS59+AS61+AS62</f>
        <v>0</v>
      </c>
      <c r="AT56" s="173">
        <f t="shared" ref="AT56" si="209">AT57+AT58+AT59+AT61+AT62</f>
        <v>0</v>
      </c>
      <c r="AU56" s="173">
        <f t="shared" ref="AU56" si="210">AU57+AU58+AU59+AU61+AU62</f>
        <v>0</v>
      </c>
      <c r="AV56" s="173" t="e">
        <f>AU56/AR56*100</f>
        <v>#DIV/0!</v>
      </c>
      <c r="AW56" s="173">
        <f t="shared" ref="AW56" si="211">AW57+AW58+AW59+AW61+AW62</f>
        <v>0</v>
      </c>
      <c r="AX56" s="173">
        <f t="shared" ref="AX56" si="212">AX57+AX58+AX59+AX61+AX62</f>
        <v>0</v>
      </c>
      <c r="AY56" s="173" t="e">
        <f>AX56/AW56*100</f>
        <v>#DIV/0!</v>
      </c>
      <c r="AZ56" s="321"/>
    </row>
    <row r="57" spans="1:52" ht="31.2">
      <c r="A57" s="325"/>
      <c r="B57" s="304"/>
      <c r="C57" s="305"/>
      <c r="D57" s="183" t="s">
        <v>37</v>
      </c>
      <c r="E57" s="151">
        <f t="shared" si="149"/>
        <v>0</v>
      </c>
      <c r="F57" s="151">
        <f t="shared" si="150"/>
        <v>0</v>
      </c>
      <c r="G57" s="176"/>
      <c r="H57" s="152">
        <f>H50+H43+H36</f>
        <v>0</v>
      </c>
      <c r="I57" s="152">
        <f t="shared" ref="I57:AY57" si="213">I50+I43+I36</f>
        <v>0</v>
      </c>
      <c r="J57" s="152">
        <f t="shared" si="213"/>
        <v>0</v>
      </c>
      <c r="K57" s="152">
        <f t="shared" si="213"/>
        <v>0</v>
      </c>
      <c r="L57" s="152">
        <f t="shared" si="213"/>
        <v>0</v>
      </c>
      <c r="M57" s="152">
        <f t="shared" si="213"/>
        <v>0</v>
      </c>
      <c r="N57" s="152">
        <f t="shared" si="213"/>
        <v>0</v>
      </c>
      <c r="O57" s="152">
        <f t="shared" si="213"/>
        <v>0</v>
      </c>
      <c r="P57" s="152">
        <f t="shared" si="213"/>
        <v>0</v>
      </c>
      <c r="Q57" s="152">
        <f t="shared" si="213"/>
        <v>0</v>
      </c>
      <c r="R57" s="152">
        <f t="shared" si="213"/>
        <v>0</v>
      </c>
      <c r="S57" s="152">
        <f t="shared" si="213"/>
        <v>0</v>
      </c>
      <c r="T57" s="152">
        <f t="shared" si="213"/>
        <v>0</v>
      </c>
      <c r="U57" s="152">
        <f t="shared" si="213"/>
        <v>0</v>
      </c>
      <c r="V57" s="152">
        <f t="shared" si="213"/>
        <v>0</v>
      </c>
      <c r="W57" s="152">
        <f t="shared" si="213"/>
        <v>0</v>
      </c>
      <c r="X57" s="152">
        <f t="shared" si="213"/>
        <v>0</v>
      </c>
      <c r="Y57" s="152">
        <f t="shared" si="213"/>
        <v>0</v>
      </c>
      <c r="Z57" s="152">
        <f t="shared" si="213"/>
        <v>0</v>
      </c>
      <c r="AA57" s="152">
        <f t="shared" si="213"/>
        <v>0</v>
      </c>
      <c r="AB57" s="152">
        <f t="shared" si="213"/>
        <v>0</v>
      </c>
      <c r="AC57" s="152">
        <f t="shared" si="213"/>
        <v>0</v>
      </c>
      <c r="AD57" s="152">
        <f t="shared" si="213"/>
        <v>0</v>
      </c>
      <c r="AE57" s="152">
        <f t="shared" si="213"/>
        <v>0</v>
      </c>
      <c r="AF57" s="152">
        <f t="shared" si="213"/>
        <v>0</v>
      </c>
      <c r="AG57" s="152">
        <f t="shared" si="213"/>
        <v>0</v>
      </c>
      <c r="AH57" s="152">
        <f t="shared" si="213"/>
        <v>0</v>
      </c>
      <c r="AI57" s="152">
        <f t="shared" si="213"/>
        <v>0</v>
      </c>
      <c r="AJ57" s="152">
        <f t="shared" si="213"/>
        <v>0</v>
      </c>
      <c r="AK57" s="152">
        <f t="shared" si="213"/>
        <v>0</v>
      </c>
      <c r="AL57" s="152">
        <f t="shared" si="213"/>
        <v>0</v>
      </c>
      <c r="AM57" s="152">
        <f t="shared" si="213"/>
        <v>0</v>
      </c>
      <c r="AN57" s="152">
        <f t="shared" si="213"/>
        <v>0</v>
      </c>
      <c r="AO57" s="152">
        <f t="shared" si="213"/>
        <v>0</v>
      </c>
      <c r="AP57" s="152">
        <f t="shared" si="213"/>
        <v>0</v>
      </c>
      <c r="AQ57" s="152">
        <f t="shared" si="213"/>
        <v>0</v>
      </c>
      <c r="AR57" s="152">
        <f t="shared" si="213"/>
        <v>0</v>
      </c>
      <c r="AS57" s="152">
        <f t="shared" si="213"/>
        <v>0</v>
      </c>
      <c r="AT57" s="152">
        <f t="shared" si="213"/>
        <v>0</v>
      </c>
      <c r="AU57" s="152">
        <f t="shared" si="213"/>
        <v>0</v>
      </c>
      <c r="AV57" s="152">
        <f t="shared" si="213"/>
        <v>0</v>
      </c>
      <c r="AW57" s="152">
        <f t="shared" si="213"/>
        <v>0</v>
      </c>
      <c r="AX57" s="152">
        <f t="shared" si="213"/>
        <v>0</v>
      </c>
      <c r="AY57" s="152">
        <f t="shared" si="213"/>
        <v>0</v>
      </c>
      <c r="AZ57" s="322"/>
    </row>
    <row r="58" spans="1:52" ht="64.5" customHeight="1">
      <c r="A58" s="325"/>
      <c r="B58" s="304"/>
      <c r="C58" s="305"/>
      <c r="D58" s="186" t="s">
        <v>2</v>
      </c>
      <c r="E58" s="151">
        <f t="shared" si="149"/>
        <v>0</v>
      </c>
      <c r="F58" s="151">
        <f t="shared" si="150"/>
        <v>0</v>
      </c>
      <c r="G58" s="187"/>
      <c r="H58" s="152">
        <f t="shared" ref="H58:AY58" si="214">H51+H44+H37</f>
        <v>0</v>
      </c>
      <c r="I58" s="152">
        <f t="shared" si="214"/>
        <v>0</v>
      </c>
      <c r="J58" s="152">
        <f t="shared" si="214"/>
        <v>0</v>
      </c>
      <c r="K58" s="152">
        <f t="shared" si="214"/>
        <v>0</v>
      </c>
      <c r="L58" s="152">
        <f t="shared" si="214"/>
        <v>0</v>
      </c>
      <c r="M58" s="152">
        <f t="shared" si="214"/>
        <v>0</v>
      </c>
      <c r="N58" s="152">
        <f t="shared" si="214"/>
        <v>0</v>
      </c>
      <c r="O58" s="152">
        <f t="shared" si="214"/>
        <v>0</v>
      </c>
      <c r="P58" s="152">
        <f t="shared" si="214"/>
        <v>0</v>
      </c>
      <c r="Q58" s="152">
        <f t="shared" si="214"/>
        <v>0</v>
      </c>
      <c r="R58" s="152">
        <f t="shared" si="214"/>
        <v>0</v>
      </c>
      <c r="S58" s="152">
        <f t="shared" si="214"/>
        <v>0</v>
      </c>
      <c r="T58" s="152">
        <f t="shared" si="214"/>
        <v>0</v>
      </c>
      <c r="U58" s="152">
        <f t="shared" si="214"/>
        <v>0</v>
      </c>
      <c r="V58" s="152">
        <f t="shared" si="214"/>
        <v>0</v>
      </c>
      <c r="W58" s="152">
        <f t="shared" si="214"/>
        <v>0</v>
      </c>
      <c r="X58" s="152">
        <f t="shared" si="214"/>
        <v>0</v>
      </c>
      <c r="Y58" s="152">
        <f t="shared" si="214"/>
        <v>0</v>
      </c>
      <c r="Z58" s="152">
        <f t="shared" si="214"/>
        <v>0</v>
      </c>
      <c r="AA58" s="152">
        <f t="shared" si="214"/>
        <v>0</v>
      </c>
      <c r="AB58" s="152">
        <f t="shared" si="214"/>
        <v>0</v>
      </c>
      <c r="AC58" s="152">
        <f t="shared" si="214"/>
        <v>0</v>
      </c>
      <c r="AD58" s="152">
        <f t="shared" si="214"/>
        <v>0</v>
      </c>
      <c r="AE58" s="152">
        <f t="shared" si="214"/>
        <v>0</v>
      </c>
      <c r="AF58" s="152">
        <f t="shared" si="214"/>
        <v>0</v>
      </c>
      <c r="AG58" s="152">
        <f t="shared" si="214"/>
        <v>0</v>
      </c>
      <c r="AH58" s="152">
        <f t="shared" si="214"/>
        <v>0</v>
      </c>
      <c r="AI58" s="152">
        <f t="shared" si="214"/>
        <v>0</v>
      </c>
      <c r="AJ58" s="152">
        <f t="shared" si="214"/>
        <v>0</v>
      </c>
      <c r="AK58" s="152">
        <f t="shared" si="214"/>
        <v>0</v>
      </c>
      <c r="AL58" s="152">
        <f t="shared" si="214"/>
        <v>0</v>
      </c>
      <c r="AM58" s="152">
        <f t="shared" si="214"/>
        <v>0</v>
      </c>
      <c r="AN58" s="152">
        <f t="shared" si="214"/>
        <v>0</v>
      </c>
      <c r="AO58" s="152">
        <f t="shared" si="214"/>
        <v>0</v>
      </c>
      <c r="AP58" s="152">
        <f t="shared" si="214"/>
        <v>0</v>
      </c>
      <c r="AQ58" s="152">
        <f t="shared" si="214"/>
        <v>0</v>
      </c>
      <c r="AR58" s="152">
        <f t="shared" si="214"/>
        <v>0</v>
      </c>
      <c r="AS58" s="152">
        <f t="shared" si="214"/>
        <v>0</v>
      </c>
      <c r="AT58" s="152">
        <f t="shared" si="214"/>
        <v>0</v>
      </c>
      <c r="AU58" s="152">
        <f t="shared" si="214"/>
        <v>0</v>
      </c>
      <c r="AV58" s="152">
        <f t="shared" si="214"/>
        <v>0</v>
      </c>
      <c r="AW58" s="152">
        <f t="shared" si="214"/>
        <v>0</v>
      </c>
      <c r="AX58" s="152">
        <f t="shared" si="214"/>
        <v>0</v>
      </c>
      <c r="AY58" s="152">
        <f t="shared" si="214"/>
        <v>0</v>
      </c>
      <c r="AZ58" s="322"/>
    </row>
    <row r="59" spans="1:52" ht="21.75" customHeight="1">
      <c r="A59" s="325"/>
      <c r="B59" s="304"/>
      <c r="C59" s="305"/>
      <c r="D59" s="226" t="s">
        <v>287</v>
      </c>
      <c r="E59" s="151">
        <f t="shared" si="149"/>
        <v>155</v>
      </c>
      <c r="F59" s="151">
        <f t="shared" si="150"/>
        <v>0</v>
      </c>
      <c r="G59" s="187"/>
      <c r="H59" s="152">
        <f t="shared" ref="H59:AY59" si="215">H52+H45+H38</f>
        <v>0</v>
      </c>
      <c r="I59" s="152">
        <f t="shared" si="215"/>
        <v>0</v>
      </c>
      <c r="J59" s="152">
        <f t="shared" si="215"/>
        <v>0</v>
      </c>
      <c r="K59" s="152">
        <f t="shared" si="215"/>
        <v>0</v>
      </c>
      <c r="L59" s="152">
        <f t="shared" si="215"/>
        <v>0</v>
      </c>
      <c r="M59" s="152">
        <f t="shared" si="215"/>
        <v>0</v>
      </c>
      <c r="N59" s="152">
        <f t="shared" si="215"/>
        <v>0</v>
      </c>
      <c r="O59" s="152">
        <f t="shared" si="215"/>
        <v>0</v>
      </c>
      <c r="P59" s="152">
        <f t="shared" si="215"/>
        <v>0</v>
      </c>
      <c r="Q59" s="152">
        <f t="shared" si="215"/>
        <v>0</v>
      </c>
      <c r="R59" s="152">
        <f t="shared" si="215"/>
        <v>0</v>
      </c>
      <c r="S59" s="152">
        <f t="shared" si="215"/>
        <v>0</v>
      </c>
      <c r="T59" s="152">
        <f t="shared" si="215"/>
        <v>0</v>
      </c>
      <c r="U59" s="152">
        <f t="shared" si="215"/>
        <v>0</v>
      </c>
      <c r="V59" s="152">
        <f t="shared" si="215"/>
        <v>0</v>
      </c>
      <c r="W59" s="152">
        <f t="shared" si="215"/>
        <v>0</v>
      </c>
      <c r="X59" s="152">
        <f t="shared" si="215"/>
        <v>0</v>
      </c>
      <c r="Y59" s="152">
        <f t="shared" si="215"/>
        <v>0</v>
      </c>
      <c r="Z59" s="152">
        <f t="shared" si="215"/>
        <v>0</v>
      </c>
      <c r="AA59" s="152">
        <f t="shared" si="215"/>
        <v>0</v>
      </c>
      <c r="AB59" s="152">
        <f t="shared" si="215"/>
        <v>0</v>
      </c>
      <c r="AC59" s="152">
        <f t="shared" si="215"/>
        <v>0</v>
      </c>
      <c r="AD59" s="152">
        <f t="shared" si="215"/>
        <v>0</v>
      </c>
      <c r="AE59" s="152">
        <f t="shared" si="215"/>
        <v>0</v>
      </c>
      <c r="AF59" s="152">
        <f t="shared" si="215"/>
        <v>0</v>
      </c>
      <c r="AG59" s="152">
        <f t="shared" si="215"/>
        <v>0</v>
      </c>
      <c r="AH59" s="152">
        <f t="shared" si="215"/>
        <v>0</v>
      </c>
      <c r="AI59" s="152">
        <f t="shared" si="215"/>
        <v>0</v>
      </c>
      <c r="AJ59" s="152">
        <f t="shared" si="215"/>
        <v>155</v>
      </c>
      <c r="AK59" s="152">
        <f t="shared" si="215"/>
        <v>0</v>
      </c>
      <c r="AL59" s="152">
        <f t="shared" si="215"/>
        <v>0</v>
      </c>
      <c r="AM59" s="152">
        <f t="shared" si="215"/>
        <v>0</v>
      </c>
      <c r="AN59" s="152">
        <f t="shared" si="215"/>
        <v>0</v>
      </c>
      <c r="AO59" s="152">
        <f t="shared" si="215"/>
        <v>0</v>
      </c>
      <c r="AP59" s="152">
        <f t="shared" si="215"/>
        <v>0</v>
      </c>
      <c r="AQ59" s="152">
        <f t="shared" si="215"/>
        <v>0</v>
      </c>
      <c r="AR59" s="152">
        <f t="shared" si="215"/>
        <v>0</v>
      </c>
      <c r="AS59" s="152">
        <f t="shared" si="215"/>
        <v>0</v>
      </c>
      <c r="AT59" s="152">
        <f t="shared" si="215"/>
        <v>0</v>
      </c>
      <c r="AU59" s="152">
        <f t="shared" si="215"/>
        <v>0</v>
      </c>
      <c r="AV59" s="152">
        <f t="shared" si="215"/>
        <v>0</v>
      </c>
      <c r="AW59" s="152">
        <f t="shared" si="215"/>
        <v>0</v>
      </c>
      <c r="AX59" s="152">
        <f t="shared" si="215"/>
        <v>0</v>
      </c>
      <c r="AY59" s="152">
        <f t="shared" si="215"/>
        <v>0</v>
      </c>
      <c r="AZ59" s="322"/>
    </row>
    <row r="60" spans="1:52" ht="87.75" customHeight="1">
      <c r="A60" s="325"/>
      <c r="B60" s="304"/>
      <c r="C60" s="305"/>
      <c r="D60" s="226" t="s">
        <v>295</v>
      </c>
      <c r="E60" s="151">
        <f t="shared" si="149"/>
        <v>0</v>
      </c>
      <c r="F60" s="151">
        <f t="shared" si="150"/>
        <v>0</v>
      </c>
      <c r="G60" s="156"/>
      <c r="H60" s="152">
        <f t="shared" ref="H60:AY60" si="216">H53+H46+H39</f>
        <v>0</v>
      </c>
      <c r="I60" s="152">
        <f t="shared" si="216"/>
        <v>0</v>
      </c>
      <c r="J60" s="152">
        <f t="shared" si="216"/>
        <v>0</v>
      </c>
      <c r="K60" s="152">
        <f t="shared" si="216"/>
        <v>0</v>
      </c>
      <c r="L60" s="152">
        <f t="shared" si="216"/>
        <v>0</v>
      </c>
      <c r="M60" s="152">
        <f t="shared" si="216"/>
        <v>0</v>
      </c>
      <c r="N60" s="152">
        <f t="shared" si="216"/>
        <v>0</v>
      </c>
      <c r="O60" s="152">
        <f t="shared" si="216"/>
        <v>0</v>
      </c>
      <c r="P60" s="152">
        <f t="shared" si="216"/>
        <v>0</v>
      </c>
      <c r="Q60" s="152">
        <f t="shared" si="216"/>
        <v>0</v>
      </c>
      <c r="R60" s="152">
        <f t="shared" si="216"/>
        <v>0</v>
      </c>
      <c r="S60" s="152">
        <f t="shared" si="216"/>
        <v>0</v>
      </c>
      <c r="T60" s="152">
        <f t="shared" si="216"/>
        <v>0</v>
      </c>
      <c r="U60" s="152">
        <f t="shared" si="216"/>
        <v>0</v>
      </c>
      <c r="V60" s="152">
        <f t="shared" si="216"/>
        <v>0</v>
      </c>
      <c r="W60" s="152">
        <f t="shared" si="216"/>
        <v>0</v>
      </c>
      <c r="X60" s="152">
        <f t="shared" si="216"/>
        <v>0</v>
      </c>
      <c r="Y60" s="152">
        <f t="shared" si="216"/>
        <v>0</v>
      </c>
      <c r="Z60" s="152">
        <f t="shared" si="216"/>
        <v>0</v>
      </c>
      <c r="AA60" s="152">
        <f t="shared" si="216"/>
        <v>0</v>
      </c>
      <c r="AB60" s="152">
        <f t="shared" si="216"/>
        <v>0</v>
      </c>
      <c r="AC60" s="152">
        <f t="shared" si="216"/>
        <v>0</v>
      </c>
      <c r="AD60" s="152">
        <f t="shared" si="216"/>
        <v>0</v>
      </c>
      <c r="AE60" s="152">
        <f t="shared" si="216"/>
        <v>0</v>
      </c>
      <c r="AF60" s="152">
        <f t="shared" si="216"/>
        <v>0</v>
      </c>
      <c r="AG60" s="152">
        <f t="shared" si="216"/>
        <v>0</v>
      </c>
      <c r="AH60" s="152">
        <f t="shared" si="216"/>
        <v>0</v>
      </c>
      <c r="AI60" s="152">
        <f t="shared" si="216"/>
        <v>0</v>
      </c>
      <c r="AJ60" s="152">
        <f t="shared" si="216"/>
        <v>0</v>
      </c>
      <c r="AK60" s="152">
        <f t="shared" si="216"/>
        <v>0</v>
      </c>
      <c r="AL60" s="152">
        <f t="shared" si="216"/>
        <v>0</v>
      </c>
      <c r="AM60" s="152">
        <f t="shared" si="216"/>
        <v>0</v>
      </c>
      <c r="AN60" s="152">
        <f t="shared" si="216"/>
        <v>0</v>
      </c>
      <c r="AO60" s="152">
        <f t="shared" si="216"/>
        <v>0</v>
      </c>
      <c r="AP60" s="152">
        <f t="shared" si="216"/>
        <v>0</v>
      </c>
      <c r="AQ60" s="152">
        <f t="shared" si="216"/>
        <v>0</v>
      </c>
      <c r="AR60" s="152">
        <f t="shared" si="216"/>
        <v>0</v>
      </c>
      <c r="AS60" s="152">
        <f t="shared" si="216"/>
        <v>0</v>
      </c>
      <c r="AT60" s="152">
        <f t="shared" si="216"/>
        <v>0</v>
      </c>
      <c r="AU60" s="152">
        <f t="shared" si="216"/>
        <v>0</v>
      </c>
      <c r="AV60" s="152">
        <f t="shared" si="216"/>
        <v>0</v>
      </c>
      <c r="AW60" s="152">
        <f t="shared" si="216"/>
        <v>0</v>
      </c>
      <c r="AX60" s="152">
        <f t="shared" si="216"/>
        <v>0</v>
      </c>
      <c r="AY60" s="152">
        <f t="shared" si="216"/>
        <v>0</v>
      </c>
      <c r="AZ60" s="322"/>
    </row>
    <row r="61" spans="1:52" ht="21.75" customHeight="1">
      <c r="A61" s="325"/>
      <c r="B61" s="304"/>
      <c r="C61" s="305"/>
      <c r="D61" s="226" t="s">
        <v>288</v>
      </c>
      <c r="E61" s="151">
        <f t="shared" si="149"/>
        <v>0</v>
      </c>
      <c r="F61" s="151">
        <f t="shared" si="150"/>
        <v>0</v>
      </c>
      <c r="G61" s="156"/>
      <c r="H61" s="152">
        <f t="shared" ref="H61:AY61" si="217">H54+H47+H40</f>
        <v>0</v>
      </c>
      <c r="I61" s="152">
        <f t="shared" si="217"/>
        <v>0</v>
      </c>
      <c r="J61" s="152">
        <f t="shared" si="217"/>
        <v>0</v>
      </c>
      <c r="K61" s="152">
        <f t="shared" si="217"/>
        <v>0</v>
      </c>
      <c r="L61" s="152">
        <f t="shared" si="217"/>
        <v>0</v>
      </c>
      <c r="M61" s="152">
        <f t="shared" si="217"/>
        <v>0</v>
      </c>
      <c r="N61" s="152">
        <f t="shared" si="217"/>
        <v>0</v>
      </c>
      <c r="O61" s="152">
        <f t="shared" si="217"/>
        <v>0</v>
      </c>
      <c r="P61" s="152">
        <f t="shared" si="217"/>
        <v>0</v>
      </c>
      <c r="Q61" s="152">
        <f t="shared" si="217"/>
        <v>0</v>
      </c>
      <c r="R61" s="152">
        <f t="shared" si="217"/>
        <v>0</v>
      </c>
      <c r="S61" s="152">
        <f t="shared" si="217"/>
        <v>0</v>
      </c>
      <c r="T61" s="152">
        <f t="shared" si="217"/>
        <v>0</v>
      </c>
      <c r="U61" s="152">
        <f t="shared" si="217"/>
        <v>0</v>
      </c>
      <c r="V61" s="152">
        <f t="shared" si="217"/>
        <v>0</v>
      </c>
      <c r="W61" s="152">
        <f t="shared" si="217"/>
        <v>0</v>
      </c>
      <c r="X61" s="152">
        <f t="shared" si="217"/>
        <v>0</v>
      </c>
      <c r="Y61" s="152">
        <f t="shared" si="217"/>
        <v>0</v>
      </c>
      <c r="Z61" s="152">
        <f t="shared" si="217"/>
        <v>0</v>
      </c>
      <c r="AA61" s="152">
        <f t="shared" si="217"/>
        <v>0</v>
      </c>
      <c r="AB61" s="152">
        <f t="shared" si="217"/>
        <v>0</v>
      </c>
      <c r="AC61" s="152">
        <f t="shared" si="217"/>
        <v>0</v>
      </c>
      <c r="AD61" s="152">
        <f t="shared" si="217"/>
        <v>0</v>
      </c>
      <c r="AE61" s="152">
        <f t="shared" si="217"/>
        <v>0</v>
      </c>
      <c r="AF61" s="152">
        <f t="shared" si="217"/>
        <v>0</v>
      </c>
      <c r="AG61" s="152">
        <f t="shared" si="217"/>
        <v>0</v>
      </c>
      <c r="AH61" s="152">
        <f t="shared" si="217"/>
        <v>0</v>
      </c>
      <c r="AI61" s="152">
        <f t="shared" si="217"/>
        <v>0</v>
      </c>
      <c r="AJ61" s="152">
        <f t="shared" si="217"/>
        <v>0</v>
      </c>
      <c r="AK61" s="152">
        <f t="shared" si="217"/>
        <v>0</v>
      </c>
      <c r="AL61" s="152">
        <f t="shared" si="217"/>
        <v>0</v>
      </c>
      <c r="AM61" s="152">
        <f t="shared" si="217"/>
        <v>0</v>
      </c>
      <c r="AN61" s="152">
        <f t="shared" si="217"/>
        <v>0</v>
      </c>
      <c r="AO61" s="152">
        <f t="shared" si="217"/>
        <v>0</v>
      </c>
      <c r="AP61" s="152">
        <f t="shared" si="217"/>
        <v>0</v>
      </c>
      <c r="AQ61" s="152">
        <f t="shared" si="217"/>
        <v>0</v>
      </c>
      <c r="AR61" s="152">
        <f t="shared" si="217"/>
        <v>0</v>
      </c>
      <c r="AS61" s="152">
        <f t="shared" si="217"/>
        <v>0</v>
      </c>
      <c r="AT61" s="152">
        <f t="shared" si="217"/>
        <v>0</v>
      </c>
      <c r="AU61" s="152">
        <f t="shared" si="217"/>
        <v>0</v>
      </c>
      <c r="AV61" s="152">
        <f t="shared" si="217"/>
        <v>0</v>
      </c>
      <c r="AW61" s="152">
        <f t="shared" si="217"/>
        <v>0</v>
      </c>
      <c r="AX61" s="152">
        <f t="shared" si="217"/>
        <v>0</v>
      </c>
      <c r="AY61" s="152">
        <f t="shared" si="217"/>
        <v>0</v>
      </c>
      <c r="AZ61" s="322"/>
    </row>
    <row r="62" spans="1:52" ht="33.75" customHeight="1">
      <c r="A62" s="326"/>
      <c r="B62" s="307"/>
      <c r="C62" s="308"/>
      <c r="D62" s="174" t="s">
        <v>43</v>
      </c>
      <c r="E62" s="151">
        <f t="shared" si="149"/>
        <v>0</v>
      </c>
      <c r="F62" s="151">
        <f t="shared" si="150"/>
        <v>0</v>
      </c>
      <c r="G62" s="176"/>
      <c r="H62" s="152">
        <f t="shared" ref="H62:AY62" si="218">H55+H48+H41</f>
        <v>0</v>
      </c>
      <c r="I62" s="152">
        <f t="shared" si="218"/>
        <v>0</v>
      </c>
      <c r="J62" s="152">
        <f t="shared" si="218"/>
        <v>0</v>
      </c>
      <c r="K62" s="152">
        <f t="shared" si="218"/>
        <v>0</v>
      </c>
      <c r="L62" s="152">
        <f t="shared" si="218"/>
        <v>0</v>
      </c>
      <c r="M62" s="152">
        <f t="shared" si="218"/>
        <v>0</v>
      </c>
      <c r="N62" s="152">
        <f t="shared" si="218"/>
        <v>0</v>
      </c>
      <c r="O62" s="152">
        <f t="shared" si="218"/>
        <v>0</v>
      </c>
      <c r="P62" s="152">
        <f t="shared" si="218"/>
        <v>0</v>
      </c>
      <c r="Q62" s="152">
        <f t="shared" si="218"/>
        <v>0</v>
      </c>
      <c r="R62" s="152">
        <f t="shared" si="218"/>
        <v>0</v>
      </c>
      <c r="S62" s="152">
        <f t="shared" si="218"/>
        <v>0</v>
      </c>
      <c r="T62" s="152">
        <f t="shared" si="218"/>
        <v>0</v>
      </c>
      <c r="U62" s="152">
        <f t="shared" si="218"/>
        <v>0</v>
      </c>
      <c r="V62" s="152">
        <f t="shared" si="218"/>
        <v>0</v>
      </c>
      <c r="W62" s="152">
        <f t="shared" si="218"/>
        <v>0</v>
      </c>
      <c r="X62" s="152">
        <f t="shared" si="218"/>
        <v>0</v>
      </c>
      <c r="Y62" s="152">
        <f t="shared" si="218"/>
        <v>0</v>
      </c>
      <c r="Z62" s="152">
        <f t="shared" si="218"/>
        <v>0</v>
      </c>
      <c r="AA62" s="152">
        <f t="shared" si="218"/>
        <v>0</v>
      </c>
      <c r="AB62" s="152">
        <f t="shared" si="218"/>
        <v>0</v>
      </c>
      <c r="AC62" s="152">
        <f t="shared" si="218"/>
        <v>0</v>
      </c>
      <c r="AD62" s="152">
        <f t="shared" si="218"/>
        <v>0</v>
      </c>
      <c r="AE62" s="152">
        <f t="shared" si="218"/>
        <v>0</v>
      </c>
      <c r="AF62" s="152">
        <f t="shared" si="218"/>
        <v>0</v>
      </c>
      <c r="AG62" s="152">
        <f t="shared" si="218"/>
        <v>0</v>
      </c>
      <c r="AH62" s="152">
        <f t="shared" si="218"/>
        <v>0</v>
      </c>
      <c r="AI62" s="152">
        <f t="shared" si="218"/>
        <v>0</v>
      </c>
      <c r="AJ62" s="152">
        <f t="shared" si="218"/>
        <v>0</v>
      </c>
      <c r="AK62" s="152">
        <f t="shared" si="218"/>
        <v>0</v>
      </c>
      <c r="AL62" s="152">
        <f t="shared" si="218"/>
        <v>0</v>
      </c>
      <c r="AM62" s="152">
        <f t="shared" si="218"/>
        <v>0</v>
      </c>
      <c r="AN62" s="152">
        <f t="shared" si="218"/>
        <v>0</v>
      </c>
      <c r="AO62" s="152">
        <f t="shared" si="218"/>
        <v>0</v>
      </c>
      <c r="AP62" s="152">
        <f t="shared" si="218"/>
        <v>0</v>
      </c>
      <c r="AQ62" s="152">
        <f t="shared" si="218"/>
        <v>0</v>
      </c>
      <c r="AR62" s="152">
        <f t="shared" si="218"/>
        <v>0</v>
      </c>
      <c r="AS62" s="152">
        <f t="shared" si="218"/>
        <v>0</v>
      </c>
      <c r="AT62" s="152">
        <f t="shared" si="218"/>
        <v>0</v>
      </c>
      <c r="AU62" s="152">
        <f t="shared" si="218"/>
        <v>0</v>
      </c>
      <c r="AV62" s="152">
        <f t="shared" si="218"/>
        <v>0</v>
      </c>
      <c r="AW62" s="152">
        <f t="shared" si="218"/>
        <v>0</v>
      </c>
      <c r="AX62" s="152">
        <f t="shared" si="218"/>
        <v>0</v>
      </c>
      <c r="AY62" s="152">
        <f t="shared" si="218"/>
        <v>0</v>
      </c>
      <c r="AZ62" s="323"/>
    </row>
    <row r="63" spans="1:52" ht="18.75" customHeight="1">
      <c r="A63" s="312" t="s">
        <v>304</v>
      </c>
      <c r="B63" s="315" t="s">
        <v>445</v>
      </c>
      <c r="C63" s="315" t="s">
        <v>306</v>
      </c>
      <c r="D63" s="181" t="s">
        <v>41</v>
      </c>
      <c r="E63" s="151">
        <f t="shared" si="149"/>
        <v>185</v>
      </c>
      <c r="F63" s="151">
        <f t="shared" si="150"/>
        <v>185</v>
      </c>
      <c r="G63" s="182">
        <f>F63/E63</f>
        <v>1</v>
      </c>
      <c r="H63" s="173">
        <f>H64+H65+H66+H68+H69</f>
        <v>0</v>
      </c>
      <c r="I63" s="173">
        <f t="shared" ref="I63" si="219">I64+I65+I66+I68+I69</f>
        <v>0</v>
      </c>
      <c r="J63" s="173" t="e">
        <f>I63/H63*100</f>
        <v>#DIV/0!</v>
      </c>
      <c r="K63" s="173">
        <f t="shared" ref="K63" si="220">K64+K65+K66+K68+K69</f>
        <v>0</v>
      </c>
      <c r="L63" s="173">
        <f t="shared" ref="L63" si="221">L64+L65+L66+L68+L69</f>
        <v>0</v>
      </c>
      <c r="M63" s="173" t="e">
        <f>L63/K63*100</f>
        <v>#DIV/0!</v>
      </c>
      <c r="N63" s="173">
        <f t="shared" ref="N63" si="222">N64+N65+N66+N68+N69</f>
        <v>0</v>
      </c>
      <c r="O63" s="173">
        <f t="shared" ref="O63" si="223">O64+O65+O66+O68+O69</f>
        <v>0</v>
      </c>
      <c r="P63" s="173" t="e">
        <f>O63/N63*100</f>
        <v>#DIV/0!</v>
      </c>
      <c r="Q63" s="173">
        <f t="shared" ref="Q63" si="224">Q64+Q65+Q66+Q68+Q69</f>
        <v>185</v>
      </c>
      <c r="R63" s="173">
        <f t="shared" ref="R63" si="225">R64+R65+R66+R68+R69</f>
        <v>185</v>
      </c>
      <c r="S63" s="173">
        <f>R63/Q63*100</f>
        <v>100</v>
      </c>
      <c r="T63" s="173">
        <f t="shared" ref="T63" si="226">T64+T65+T66+T68+T69</f>
        <v>0</v>
      </c>
      <c r="U63" s="173">
        <f t="shared" ref="U63" si="227">U64+U65+U66+U68+U69</f>
        <v>0</v>
      </c>
      <c r="V63" s="173" t="e">
        <f>U63/T63*100</f>
        <v>#DIV/0!</v>
      </c>
      <c r="W63" s="173">
        <f t="shared" ref="W63" si="228">W64+W65+W66+W68+W69</f>
        <v>0</v>
      </c>
      <c r="X63" s="173">
        <f t="shared" ref="X63" si="229">X64+X65+X66+X68+X69</f>
        <v>0</v>
      </c>
      <c r="Y63" s="173" t="e">
        <f>X63/W63*100</f>
        <v>#DIV/0!</v>
      </c>
      <c r="Z63" s="173">
        <f t="shared" ref="Z63" si="230">Z64+Z65+Z66+Z68+Z69</f>
        <v>0</v>
      </c>
      <c r="AA63" s="173">
        <f t="shared" ref="AA63" si="231">AA64+AA65+AA66+AA68+AA69</f>
        <v>0</v>
      </c>
      <c r="AB63" s="173">
        <f t="shared" ref="AB63" si="232">AB64+AB65+AB66+AB68+AB69</f>
        <v>0</v>
      </c>
      <c r="AC63" s="173">
        <f t="shared" ref="AC63" si="233">AC64+AC65+AC66+AC68+AC69</f>
        <v>0</v>
      </c>
      <c r="AD63" s="173" t="e">
        <f>AC63/Z63*100</f>
        <v>#DIV/0!</v>
      </c>
      <c r="AE63" s="173">
        <f t="shared" ref="AE63" si="234">AE64+AE65+AE66+AE68+AE69</f>
        <v>0</v>
      </c>
      <c r="AF63" s="173">
        <f t="shared" ref="AF63" si="235">AF64+AF65+AF66+AF68+AF69</f>
        <v>0</v>
      </c>
      <c r="AG63" s="173">
        <f t="shared" ref="AG63" si="236">AG64+AG65+AG66+AG68+AG69</f>
        <v>0</v>
      </c>
      <c r="AH63" s="173">
        <f t="shared" ref="AH63" si="237">AH64+AH65+AH66+AH68+AH69</f>
        <v>0</v>
      </c>
      <c r="AI63" s="173" t="e">
        <f>AH63/AE63*100</f>
        <v>#DIV/0!</v>
      </c>
      <c r="AJ63" s="173">
        <f t="shared" ref="AJ63" si="238">AJ64+AJ65+AJ66+AJ68+AJ69</f>
        <v>0</v>
      </c>
      <c r="AK63" s="173">
        <f t="shared" ref="AK63" si="239">AK64+AK65+AK66+AK68+AK69</f>
        <v>0</v>
      </c>
      <c r="AL63" s="173">
        <f t="shared" ref="AL63" si="240">AL64+AL65+AL66+AL68+AL69</f>
        <v>0</v>
      </c>
      <c r="AM63" s="173">
        <f t="shared" ref="AM63" si="241">AM64+AM65+AM66+AM68+AM69</f>
        <v>0</v>
      </c>
      <c r="AN63" s="173" t="e">
        <f>AM63/AJ63*100</f>
        <v>#DIV/0!</v>
      </c>
      <c r="AO63" s="173">
        <f t="shared" ref="AO63" si="242">AO64+AO65+AO66+AO68+AO69</f>
        <v>0</v>
      </c>
      <c r="AP63" s="173">
        <f t="shared" ref="AP63" si="243">AP64+AP65+AP66+AP68+AP69</f>
        <v>0</v>
      </c>
      <c r="AQ63" s="173" t="e">
        <f>AP63/AO63*100</f>
        <v>#DIV/0!</v>
      </c>
      <c r="AR63" s="173">
        <f t="shared" ref="AR63" si="244">AR64+AR65+AR66+AR68+AR69</f>
        <v>0</v>
      </c>
      <c r="AS63" s="173">
        <f t="shared" ref="AS63" si="245">AS64+AS65+AS66+AS68+AS69</f>
        <v>0</v>
      </c>
      <c r="AT63" s="173">
        <f t="shared" ref="AT63" si="246">AT64+AT65+AT66+AT68+AT69</f>
        <v>0</v>
      </c>
      <c r="AU63" s="173">
        <f t="shared" ref="AU63" si="247">AU64+AU65+AU66+AU68+AU69</f>
        <v>0</v>
      </c>
      <c r="AV63" s="173" t="e">
        <f>AU63/AR63*100</f>
        <v>#DIV/0!</v>
      </c>
      <c r="AW63" s="173">
        <f t="shared" ref="AW63" si="248">AW64+AW65+AW66+AW68+AW69</f>
        <v>0</v>
      </c>
      <c r="AX63" s="173">
        <f t="shared" ref="AX63" si="249">AX64+AX65+AX66+AX68+AX69</f>
        <v>0</v>
      </c>
      <c r="AY63" s="173" t="e">
        <f>AX63/AW63*100</f>
        <v>#DIV/0!</v>
      </c>
      <c r="AZ63" s="321"/>
    </row>
    <row r="64" spans="1:52" ht="31.2">
      <c r="A64" s="313"/>
      <c r="B64" s="316"/>
      <c r="C64" s="316"/>
      <c r="D64" s="183" t="s">
        <v>37</v>
      </c>
      <c r="E64" s="151">
        <f t="shared" si="149"/>
        <v>0</v>
      </c>
      <c r="F64" s="151">
        <f t="shared" si="150"/>
        <v>0</v>
      </c>
      <c r="G64" s="176"/>
      <c r="H64" s="152"/>
      <c r="I64" s="152"/>
      <c r="J64" s="177"/>
      <c r="K64" s="152"/>
      <c r="L64" s="152"/>
      <c r="M64" s="177"/>
      <c r="N64" s="152"/>
      <c r="O64" s="152"/>
      <c r="P64" s="179"/>
      <c r="Q64" s="152"/>
      <c r="R64" s="152"/>
      <c r="S64" s="177"/>
      <c r="T64" s="152"/>
      <c r="U64" s="152"/>
      <c r="V64" s="177"/>
      <c r="W64" s="152"/>
      <c r="X64" s="152"/>
      <c r="Y64" s="177"/>
      <c r="Z64" s="152"/>
      <c r="AA64" s="155"/>
      <c r="AB64" s="178"/>
      <c r="AC64" s="177"/>
      <c r="AD64" s="179"/>
      <c r="AE64" s="152"/>
      <c r="AF64" s="155"/>
      <c r="AG64" s="178"/>
      <c r="AH64" s="184"/>
      <c r="AI64" s="179"/>
      <c r="AJ64" s="152"/>
      <c r="AK64" s="155"/>
      <c r="AL64" s="178"/>
      <c r="AM64" s="184"/>
      <c r="AN64" s="179"/>
      <c r="AO64" s="185"/>
      <c r="AP64" s="152"/>
      <c r="AQ64" s="152"/>
      <c r="AR64" s="152"/>
      <c r="AS64" s="153"/>
      <c r="AT64" s="178"/>
      <c r="AU64" s="184"/>
      <c r="AV64" s="179"/>
      <c r="AW64" s="152"/>
      <c r="AX64" s="154"/>
      <c r="AY64" s="179"/>
      <c r="AZ64" s="322"/>
    </row>
    <row r="65" spans="1:52" ht="64.5" customHeight="1">
      <c r="A65" s="313"/>
      <c r="B65" s="316"/>
      <c r="C65" s="316"/>
      <c r="D65" s="186" t="s">
        <v>2</v>
      </c>
      <c r="E65" s="151">
        <f t="shared" si="149"/>
        <v>0</v>
      </c>
      <c r="F65" s="151">
        <f t="shared" si="150"/>
        <v>0</v>
      </c>
      <c r="G65" s="187"/>
      <c r="H65" s="157"/>
      <c r="I65" s="157"/>
      <c r="J65" s="158"/>
      <c r="K65" s="157"/>
      <c r="L65" s="157"/>
      <c r="M65" s="158"/>
      <c r="N65" s="157"/>
      <c r="O65" s="157"/>
      <c r="P65" s="188"/>
      <c r="Q65" s="157"/>
      <c r="R65" s="157"/>
      <c r="S65" s="158"/>
      <c r="T65" s="157"/>
      <c r="U65" s="157"/>
      <c r="V65" s="158"/>
      <c r="W65" s="157"/>
      <c r="X65" s="157"/>
      <c r="Y65" s="158"/>
      <c r="Z65" s="157"/>
      <c r="AA65" s="161"/>
      <c r="AB65" s="162"/>
      <c r="AC65" s="158"/>
      <c r="AD65" s="188"/>
      <c r="AE65" s="157"/>
      <c r="AF65" s="161"/>
      <c r="AG65" s="162"/>
      <c r="AH65" s="189"/>
      <c r="AI65" s="188"/>
      <c r="AJ65" s="157"/>
      <c r="AK65" s="161"/>
      <c r="AL65" s="162"/>
      <c r="AM65" s="189"/>
      <c r="AN65" s="188"/>
      <c r="AO65" s="164"/>
      <c r="AP65" s="158"/>
      <c r="AQ65" s="158"/>
      <c r="AR65" s="157"/>
      <c r="AS65" s="159"/>
      <c r="AT65" s="162"/>
      <c r="AU65" s="189"/>
      <c r="AV65" s="188"/>
      <c r="AW65" s="157"/>
      <c r="AX65" s="160"/>
      <c r="AY65" s="188"/>
      <c r="AZ65" s="322"/>
    </row>
    <row r="66" spans="1:52" ht="21.75" customHeight="1">
      <c r="A66" s="313"/>
      <c r="B66" s="316"/>
      <c r="C66" s="316"/>
      <c r="D66" s="226" t="s">
        <v>287</v>
      </c>
      <c r="E66" s="151">
        <f t="shared" si="149"/>
        <v>185</v>
      </c>
      <c r="F66" s="151">
        <f t="shared" si="150"/>
        <v>185</v>
      </c>
      <c r="G66" s="187"/>
      <c r="H66" s="157"/>
      <c r="I66" s="157"/>
      <c r="J66" s="158"/>
      <c r="K66" s="157"/>
      <c r="L66" s="157"/>
      <c r="M66" s="158"/>
      <c r="N66" s="157"/>
      <c r="O66" s="157"/>
      <c r="P66" s="188"/>
      <c r="Q66" s="157">
        <v>185</v>
      </c>
      <c r="R66" s="157">
        <v>185</v>
      </c>
      <c r="S66" s="158"/>
      <c r="T66" s="157"/>
      <c r="U66" s="157"/>
      <c r="V66" s="158"/>
      <c r="W66" s="157"/>
      <c r="X66" s="157"/>
      <c r="Y66" s="158"/>
      <c r="Z66" s="157"/>
      <c r="AA66" s="161"/>
      <c r="AB66" s="162"/>
      <c r="AC66" s="158"/>
      <c r="AD66" s="188"/>
      <c r="AE66" s="157"/>
      <c r="AF66" s="161"/>
      <c r="AG66" s="162"/>
      <c r="AH66" s="189"/>
      <c r="AI66" s="188"/>
      <c r="AJ66" s="157"/>
      <c r="AK66" s="161"/>
      <c r="AL66" s="162"/>
      <c r="AM66" s="189"/>
      <c r="AN66" s="188"/>
      <c r="AO66" s="157"/>
      <c r="AP66" s="189"/>
      <c r="AQ66" s="188"/>
      <c r="AR66" s="157"/>
      <c r="AS66" s="161"/>
      <c r="AT66" s="162"/>
      <c r="AU66" s="189"/>
      <c r="AV66" s="188"/>
      <c r="AW66" s="157"/>
      <c r="AX66" s="160"/>
      <c r="AY66" s="163"/>
      <c r="AZ66" s="322"/>
    </row>
    <row r="67" spans="1:52" ht="87.75" customHeight="1">
      <c r="A67" s="313"/>
      <c r="B67" s="316"/>
      <c r="C67" s="316"/>
      <c r="D67" s="226" t="s">
        <v>295</v>
      </c>
      <c r="E67" s="151">
        <f t="shared" si="149"/>
        <v>0</v>
      </c>
      <c r="F67" s="151">
        <f t="shared" si="150"/>
        <v>0</v>
      </c>
      <c r="G67" s="156"/>
      <c r="H67" s="166"/>
      <c r="I67" s="166"/>
      <c r="J67" s="165"/>
      <c r="K67" s="166"/>
      <c r="L67" s="166"/>
      <c r="M67" s="165"/>
      <c r="N67" s="166"/>
      <c r="O67" s="166"/>
      <c r="P67" s="171"/>
      <c r="Q67" s="166"/>
      <c r="R67" s="166"/>
      <c r="S67" s="165"/>
      <c r="T67" s="166"/>
      <c r="U67" s="166"/>
      <c r="V67" s="165"/>
      <c r="W67" s="166"/>
      <c r="X67" s="166"/>
      <c r="Y67" s="165"/>
      <c r="Z67" s="166"/>
      <c r="AA67" s="168"/>
      <c r="AB67" s="169"/>
      <c r="AC67" s="165"/>
      <c r="AD67" s="171"/>
      <c r="AE67" s="166"/>
      <c r="AF67" s="168"/>
      <c r="AG67" s="169"/>
      <c r="AH67" s="192"/>
      <c r="AI67" s="171"/>
      <c r="AJ67" s="166"/>
      <c r="AK67" s="168"/>
      <c r="AL67" s="169"/>
      <c r="AM67" s="192"/>
      <c r="AN67" s="171"/>
      <c r="AO67" s="166"/>
      <c r="AP67" s="192"/>
      <c r="AQ67" s="171"/>
      <c r="AR67" s="166"/>
      <c r="AS67" s="170"/>
      <c r="AT67" s="169"/>
      <c r="AU67" s="192"/>
      <c r="AV67" s="171"/>
      <c r="AW67" s="166"/>
      <c r="AX67" s="167"/>
      <c r="AY67" s="171"/>
      <c r="AZ67" s="322"/>
    </row>
    <row r="68" spans="1:52" ht="21.75" customHeight="1">
      <c r="A68" s="313"/>
      <c r="B68" s="316"/>
      <c r="C68" s="316"/>
      <c r="D68" s="226" t="s">
        <v>288</v>
      </c>
      <c r="E68" s="151">
        <f t="shared" si="149"/>
        <v>0</v>
      </c>
      <c r="F68" s="151">
        <f t="shared" si="150"/>
        <v>0</v>
      </c>
      <c r="G68" s="156"/>
      <c r="H68" s="166"/>
      <c r="I68" s="166"/>
      <c r="J68" s="165"/>
      <c r="K68" s="166"/>
      <c r="L68" s="166"/>
      <c r="M68" s="165"/>
      <c r="N68" s="166"/>
      <c r="O68" s="166"/>
      <c r="P68" s="171"/>
      <c r="Q68" s="166"/>
      <c r="R68" s="166"/>
      <c r="S68" s="165"/>
      <c r="T68" s="166"/>
      <c r="U68" s="166"/>
      <c r="V68" s="165"/>
      <c r="W68" s="166"/>
      <c r="X68" s="166"/>
      <c r="Y68" s="165"/>
      <c r="Z68" s="166"/>
      <c r="AA68" s="168"/>
      <c r="AB68" s="169"/>
      <c r="AC68" s="165"/>
      <c r="AD68" s="171"/>
      <c r="AE68" s="166"/>
      <c r="AF68" s="168"/>
      <c r="AG68" s="169"/>
      <c r="AH68" s="192"/>
      <c r="AI68" s="171"/>
      <c r="AJ68" s="166"/>
      <c r="AK68" s="168"/>
      <c r="AL68" s="169"/>
      <c r="AM68" s="192"/>
      <c r="AN68" s="171"/>
      <c r="AO68" s="166"/>
      <c r="AP68" s="192"/>
      <c r="AQ68" s="171"/>
      <c r="AR68" s="166"/>
      <c r="AS68" s="170"/>
      <c r="AT68" s="169"/>
      <c r="AU68" s="192"/>
      <c r="AV68" s="171"/>
      <c r="AW68" s="166"/>
      <c r="AX68" s="167"/>
      <c r="AY68" s="171"/>
      <c r="AZ68" s="322"/>
    </row>
    <row r="69" spans="1:52" ht="33.75" customHeight="1">
      <c r="A69" s="314"/>
      <c r="B69" s="317"/>
      <c r="C69" s="317"/>
      <c r="D69" s="174" t="s">
        <v>43</v>
      </c>
      <c r="E69" s="151">
        <f t="shared" si="149"/>
        <v>0</v>
      </c>
      <c r="F69" s="151">
        <f t="shared" si="150"/>
        <v>0</v>
      </c>
      <c r="G69" s="176"/>
      <c r="H69" s="152"/>
      <c r="I69" s="152"/>
      <c r="J69" s="177"/>
      <c r="K69" s="152"/>
      <c r="L69" s="152"/>
      <c r="M69" s="177"/>
      <c r="N69" s="152"/>
      <c r="O69" s="152"/>
      <c r="P69" s="179"/>
      <c r="Q69" s="152"/>
      <c r="R69" s="152"/>
      <c r="S69" s="177"/>
      <c r="T69" s="152"/>
      <c r="U69" s="152"/>
      <c r="V69" s="177"/>
      <c r="W69" s="152"/>
      <c r="X69" s="152"/>
      <c r="Y69" s="177"/>
      <c r="Z69" s="152"/>
      <c r="AA69" s="155"/>
      <c r="AB69" s="178"/>
      <c r="AC69" s="177"/>
      <c r="AD69" s="179"/>
      <c r="AE69" s="152"/>
      <c r="AF69" s="155"/>
      <c r="AG69" s="178"/>
      <c r="AH69" s="184"/>
      <c r="AI69" s="179"/>
      <c r="AJ69" s="152"/>
      <c r="AK69" s="155"/>
      <c r="AL69" s="178"/>
      <c r="AM69" s="184"/>
      <c r="AN69" s="179"/>
      <c r="AO69" s="152"/>
      <c r="AP69" s="184"/>
      <c r="AQ69" s="179"/>
      <c r="AR69" s="152"/>
      <c r="AS69" s="153"/>
      <c r="AT69" s="178"/>
      <c r="AU69" s="184"/>
      <c r="AV69" s="179"/>
      <c r="AW69" s="152"/>
      <c r="AX69" s="152"/>
      <c r="AY69" s="179"/>
      <c r="AZ69" s="323"/>
    </row>
    <row r="70" spans="1:52" ht="18.75" customHeight="1">
      <c r="A70" s="312" t="s">
        <v>443</v>
      </c>
      <c r="B70" s="315" t="s">
        <v>446</v>
      </c>
      <c r="C70" s="315" t="s">
        <v>306</v>
      </c>
      <c r="D70" s="181" t="s">
        <v>41</v>
      </c>
      <c r="E70" s="151">
        <f t="shared" ref="E70:E76" si="250">H70+K70+N70+Q70+T70+W70+Z70+AE70+AJ70+AO70+AR70+AW70</f>
        <v>199</v>
      </c>
      <c r="F70" s="151">
        <f t="shared" ref="F70:F76" si="251">I70+L70+O70+R70+U70+X70+AA70+AF70+AK70+AP70+AS70+AX70</f>
        <v>199</v>
      </c>
      <c r="G70" s="182">
        <f>F70/E70</f>
        <v>1</v>
      </c>
      <c r="H70" s="173">
        <f>H71+H72+H73+H75+H76</f>
        <v>0</v>
      </c>
      <c r="I70" s="173">
        <f t="shared" ref="I70" si="252">I71+I72+I73+I75+I76</f>
        <v>0</v>
      </c>
      <c r="J70" s="173" t="e">
        <f>I70/H70*100</f>
        <v>#DIV/0!</v>
      </c>
      <c r="K70" s="173">
        <f t="shared" ref="K70:L70" si="253">K71+K72+K73+K75+K76</f>
        <v>0</v>
      </c>
      <c r="L70" s="173">
        <f t="shared" si="253"/>
        <v>0</v>
      </c>
      <c r="M70" s="173" t="e">
        <f>L70/K70*100</f>
        <v>#DIV/0!</v>
      </c>
      <c r="N70" s="173">
        <f t="shared" ref="N70:O70" si="254">N71+N72+N73+N75+N76</f>
        <v>0</v>
      </c>
      <c r="O70" s="173">
        <f t="shared" si="254"/>
        <v>0</v>
      </c>
      <c r="P70" s="173" t="e">
        <f>O70/N70*100</f>
        <v>#DIV/0!</v>
      </c>
      <c r="Q70" s="173">
        <f t="shared" ref="Q70:R70" si="255">Q71+Q72+Q73+Q75+Q76</f>
        <v>0</v>
      </c>
      <c r="R70" s="173">
        <f t="shared" si="255"/>
        <v>0</v>
      </c>
      <c r="S70" s="173" t="e">
        <f>R70/Q70*100</f>
        <v>#DIV/0!</v>
      </c>
      <c r="T70" s="173">
        <f t="shared" ref="T70:U70" si="256">T71+T72+T73+T75+T76</f>
        <v>199</v>
      </c>
      <c r="U70" s="173">
        <f t="shared" si="256"/>
        <v>199</v>
      </c>
      <c r="V70" s="173">
        <f>U70/T70*100</f>
        <v>100</v>
      </c>
      <c r="W70" s="173">
        <f t="shared" ref="W70:X70" si="257">W71+W72+W73+W75+W76</f>
        <v>0</v>
      </c>
      <c r="X70" s="173">
        <f t="shared" si="257"/>
        <v>0</v>
      </c>
      <c r="Y70" s="173" t="e">
        <f>X70/W70*100</f>
        <v>#DIV/0!</v>
      </c>
      <c r="Z70" s="173">
        <f t="shared" ref="Z70:AC70" si="258">Z71+Z72+Z73+Z75+Z76</f>
        <v>0</v>
      </c>
      <c r="AA70" s="173">
        <f t="shared" si="258"/>
        <v>0</v>
      </c>
      <c r="AB70" s="173">
        <f t="shared" si="258"/>
        <v>0</v>
      </c>
      <c r="AC70" s="173">
        <f t="shared" si="258"/>
        <v>0</v>
      </c>
      <c r="AD70" s="173" t="e">
        <f>AC70/Z70*100</f>
        <v>#DIV/0!</v>
      </c>
      <c r="AE70" s="173">
        <f t="shared" ref="AE70:AH70" si="259">AE71+AE72+AE73+AE75+AE76</f>
        <v>0</v>
      </c>
      <c r="AF70" s="173">
        <f t="shared" si="259"/>
        <v>0</v>
      </c>
      <c r="AG70" s="173">
        <f t="shared" si="259"/>
        <v>0</v>
      </c>
      <c r="AH70" s="173">
        <f t="shared" si="259"/>
        <v>0</v>
      </c>
      <c r="AI70" s="173" t="e">
        <f>AH70/AE70*100</f>
        <v>#DIV/0!</v>
      </c>
      <c r="AJ70" s="173">
        <f t="shared" ref="AJ70:AM70" si="260">AJ71+AJ72+AJ73+AJ75+AJ76</f>
        <v>0</v>
      </c>
      <c r="AK70" s="173">
        <f t="shared" si="260"/>
        <v>0</v>
      </c>
      <c r="AL70" s="173">
        <f t="shared" si="260"/>
        <v>0</v>
      </c>
      <c r="AM70" s="173">
        <f t="shared" si="260"/>
        <v>0</v>
      </c>
      <c r="AN70" s="173" t="e">
        <f>AM70/AJ70*100</f>
        <v>#DIV/0!</v>
      </c>
      <c r="AO70" s="173">
        <f t="shared" ref="AO70:AP70" si="261">AO71+AO72+AO73+AO75+AO76</f>
        <v>0</v>
      </c>
      <c r="AP70" s="173">
        <f t="shared" si="261"/>
        <v>0</v>
      </c>
      <c r="AQ70" s="173" t="e">
        <f>AP70/AO70*100</f>
        <v>#DIV/0!</v>
      </c>
      <c r="AR70" s="173">
        <f t="shared" ref="AR70:AU70" si="262">AR71+AR72+AR73+AR75+AR76</f>
        <v>0</v>
      </c>
      <c r="AS70" s="173">
        <f t="shared" si="262"/>
        <v>0</v>
      </c>
      <c r="AT70" s="173">
        <f t="shared" si="262"/>
        <v>0</v>
      </c>
      <c r="AU70" s="173">
        <f t="shared" si="262"/>
        <v>0</v>
      </c>
      <c r="AV70" s="173" t="e">
        <f>AU70/AR70*100</f>
        <v>#DIV/0!</v>
      </c>
      <c r="AW70" s="173">
        <f t="shared" ref="AW70:AX70" si="263">AW71+AW72+AW73+AW75+AW76</f>
        <v>0</v>
      </c>
      <c r="AX70" s="173">
        <f t="shared" si="263"/>
        <v>0</v>
      </c>
      <c r="AY70" s="173" t="e">
        <f>AX70/AW70*100</f>
        <v>#DIV/0!</v>
      </c>
      <c r="AZ70" s="321"/>
    </row>
    <row r="71" spans="1:52" ht="31.2">
      <c r="A71" s="313"/>
      <c r="B71" s="316"/>
      <c r="C71" s="316"/>
      <c r="D71" s="183" t="s">
        <v>37</v>
      </c>
      <c r="E71" s="151">
        <f t="shared" si="250"/>
        <v>0</v>
      </c>
      <c r="F71" s="151">
        <f t="shared" si="251"/>
        <v>0</v>
      </c>
      <c r="G71" s="176"/>
      <c r="H71" s="152"/>
      <c r="I71" s="152"/>
      <c r="J71" s="177"/>
      <c r="K71" s="152"/>
      <c r="L71" s="152"/>
      <c r="M71" s="177"/>
      <c r="N71" s="152"/>
      <c r="O71" s="152"/>
      <c r="P71" s="179"/>
      <c r="Q71" s="152"/>
      <c r="R71" s="152"/>
      <c r="S71" s="177"/>
      <c r="T71" s="152"/>
      <c r="U71" s="152"/>
      <c r="V71" s="177"/>
      <c r="W71" s="152"/>
      <c r="X71" s="152"/>
      <c r="Y71" s="177"/>
      <c r="Z71" s="152"/>
      <c r="AA71" s="155"/>
      <c r="AB71" s="178"/>
      <c r="AC71" s="177"/>
      <c r="AD71" s="179"/>
      <c r="AE71" s="152"/>
      <c r="AF71" s="155"/>
      <c r="AG71" s="178"/>
      <c r="AH71" s="184"/>
      <c r="AI71" s="179"/>
      <c r="AJ71" s="152"/>
      <c r="AK71" s="155"/>
      <c r="AL71" s="178"/>
      <c r="AM71" s="184"/>
      <c r="AN71" s="179"/>
      <c r="AO71" s="185"/>
      <c r="AP71" s="152"/>
      <c r="AQ71" s="152"/>
      <c r="AR71" s="152"/>
      <c r="AS71" s="153"/>
      <c r="AT71" s="178"/>
      <c r="AU71" s="184"/>
      <c r="AV71" s="179"/>
      <c r="AW71" s="152"/>
      <c r="AX71" s="154"/>
      <c r="AY71" s="179"/>
      <c r="AZ71" s="322"/>
    </row>
    <row r="72" spans="1:52" ht="64.5" customHeight="1">
      <c r="A72" s="313"/>
      <c r="B72" s="316"/>
      <c r="C72" s="316"/>
      <c r="D72" s="186" t="s">
        <v>2</v>
      </c>
      <c r="E72" s="151">
        <f t="shared" si="250"/>
        <v>0</v>
      </c>
      <c r="F72" s="151">
        <f t="shared" si="251"/>
        <v>0</v>
      </c>
      <c r="G72" s="187"/>
      <c r="H72" s="157"/>
      <c r="I72" s="157"/>
      <c r="J72" s="158"/>
      <c r="K72" s="157"/>
      <c r="L72" s="157"/>
      <c r="M72" s="158"/>
      <c r="N72" s="157"/>
      <c r="O72" s="157"/>
      <c r="P72" s="188"/>
      <c r="Q72" s="157"/>
      <c r="R72" s="157"/>
      <c r="S72" s="158"/>
      <c r="T72" s="157"/>
      <c r="U72" s="157"/>
      <c r="V72" s="158"/>
      <c r="W72" s="157"/>
      <c r="X72" s="157"/>
      <c r="Y72" s="158"/>
      <c r="Z72" s="157"/>
      <c r="AA72" s="161"/>
      <c r="AB72" s="162"/>
      <c r="AC72" s="158"/>
      <c r="AD72" s="188"/>
      <c r="AE72" s="157"/>
      <c r="AF72" s="161"/>
      <c r="AG72" s="162"/>
      <c r="AH72" s="189"/>
      <c r="AI72" s="188"/>
      <c r="AJ72" s="157"/>
      <c r="AK72" s="161"/>
      <c r="AL72" s="162"/>
      <c r="AM72" s="189"/>
      <c r="AN72" s="188"/>
      <c r="AO72" s="164"/>
      <c r="AP72" s="158"/>
      <c r="AQ72" s="158"/>
      <c r="AR72" s="157"/>
      <c r="AS72" s="159"/>
      <c r="AT72" s="162"/>
      <c r="AU72" s="189"/>
      <c r="AV72" s="188"/>
      <c r="AW72" s="157"/>
      <c r="AX72" s="160"/>
      <c r="AY72" s="188"/>
      <c r="AZ72" s="322"/>
    </row>
    <row r="73" spans="1:52" ht="21.75" customHeight="1">
      <c r="A73" s="313"/>
      <c r="B73" s="316"/>
      <c r="C73" s="316"/>
      <c r="D73" s="249" t="s">
        <v>287</v>
      </c>
      <c r="E73" s="151">
        <f t="shared" si="250"/>
        <v>199</v>
      </c>
      <c r="F73" s="151">
        <f t="shared" si="251"/>
        <v>199</v>
      </c>
      <c r="G73" s="187"/>
      <c r="H73" s="157"/>
      <c r="I73" s="157"/>
      <c r="J73" s="158"/>
      <c r="K73" s="157"/>
      <c r="L73" s="157"/>
      <c r="M73" s="158"/>
      <c r="N73" s="157"/>
      <c r="O73" s="157"/>
      <c r="P73" s="188"/>
      <c r="Q73" s="157"/>
      <c r="R73" s="157"/>
      <c r="S73" s="158"/>
      <c r="T73" s="157">
        <v>199</v>
      </c>
      <c r="U73" s="157">
        <v>199</v>
      </c>
      <c r="V73" s="158"/>
      <c r="W73" s="157"/>
      <c r="X73" s="157"/>
      <c r="Y73" s="158"/>
      <c r="Z73" s="157">
        <v>0</v>
      </c>
      <c r="AA73" s="161"/>
      <c r="AB73" s="162"/>
      <c r="AC73" s="158"/>
      <c r="AD73" s="188"/>
      <c r="AE73" s="157"/>
      <c r="AF73" s="161"/>
      <c r="AG73" s="162"/>
      <c r="AH73" s="189"/>
      <c r="AI73" s="188"/>
      <c r="AJ73" s="157"/>
      <c r="AK73" s="161"/>
      <c r="AL73" s="162"/>
      <c r="AM73" s="189"/>
      <c r="AN73" s="188"/>
      <c r="AO73" s="157"/>
      <c r="AP73" s="189"/>
      <c r="AQ73" s="188"/>
      <c r="AR73" s="157"/>
      <c r="AS73" s="161"/>
      <c r="AT73" s="162"/>
      <c r="AU73" s="189"/>
      <c r="AV73" s="188"/>
      <c r="AW73" s="157"/>
      <c r="AX73" s="160"/>
      <c r="AY73" s="163"/>
      <c r="AZ73" s="322"/>
    </row>
    <row r="74" spans="1:52" ht="87.75" customHeight="1">
      <c r="A74" s="313"/>
      <c r="B74" s="316"/>
      <c r="C74" s="316"/>
      <c r="D74" s="249" t="s">
        <v>295</v>
      </c>
      <c r="E74" s="151">
        <f t="shared" si="250"/>
        <v>0</v>
      </c>
      <c r="F74" s="151">
        <f t="shared" si="251"/>
        <v>0</v>
      </c>
      <c r="G74" s="156"/>
      <c r="H74" s="166"/>
      <c r="I74" s="166"/>
      <c r="J74" s="165"/>
      <c r="K74" s="166"/>
      <c r="L74" s="166"/>
      <c r="M74" s="165"/>
      <c r="N74" s="166"/>
      <c r="O74" s="166"/>
      <c r="P74" s="171"/>
      <c r="Q74" s="166"/>
      <c r="R74" s="166"/>
      <c r="S74" s="165"/>
      <c r="T74" s="166"/>
      <c r="U74" s="166"/>
      <c r="V74" s="165"/>
      <c r="W74" s="166"/>
      <c r="X74" s="166"/>
      <c r="Y74" s="165"/>
      <c r="Z74" s="166"/>
      <c r="AA74" s="168"/>
      <c r="AB74" s="169"/>
      <c r="AC74" s="165"/>
      <c r="AD74" s="171"/>
      <c r="AE74" s="166"/>
      <c r="AF74" s="168"/>
      <c r="AG74" s="169"/>
      <c r="AH74" s="192"/>
      <c r="AI74" s="171"/>
      <c r="AJ74" s="166"/>
      <c r="AK74" s="168"/>
      <c r="AL74" s="169"/>
      <c r="AM74" s="192"/>
      <c r="AN74" s="171"/>
      <c r="AO74" s="166"/>
      <c r="AP74" s="192"/>
      <c r="AQ74" s="171"/>
      <c r="AR74" s="166"/>
      <c r="AS74" s="170"/>
      <c r="AT74" s="169"/>
      <c r="AU74" s="192"/>
      <c r="AV74" s="171"/>
      <c r="AW74" s="166"/>
      <c r="AX74" s="167"/>
      <c r="AY74" s="171"/>
      <c r="AZ74" s="322"/>
    </row>
    <row r="75" spans="1:52" ht="21.75" customHeight="1">
      <c r="A75" s="313"/>
      <c r="B75" s="316"/>
      <c r="C75" s="316"/>
      <c r="D75" s="249" t="s">
        <v>288</v>
      </c>
      <c r="E75" s="151">
        <f t="shared" si="250"/>
        <v>0</v>
      </c>
      <c r="F75" s="151">
        <f t="shared" si="251"/>
        <v>0</v>
      </c>
      <c r="G75" s="156"/>
      <c r="H75" s="166"/>
      <c r="I75" s="166"/>
      <c r="J75" s="165"/>
      <c r="K75" s="166"/>
      <c r="L75" s="166"/>
      <c r="M75" s="165"/>
      <c r="N75" s="166"/>
      <c r="O75" s="166"/>
      <c r="P75" s="171"/>
      <c r="Q75" s="166"/>
      <c r="R75" s="166"/>
      <c r="S75" s="165"/>
      <c r="T75" s="166"/>
      <c r="U75" s="166"/>
      <c r="V75" s="165"/>
      <c r="W75" s="166"/>
      <c r="X75" s="166"/>
      <c r="Y75" s="165"/>
      <c r="Z75" s="166"/>
      <c r="AA75" s="168"/>
      <c r="AB75" s="169"/>
      <c r="AC75" s="165"/>
      <c r="AD75" s="171"/>
      <c r="AE75" s="166"/>
      <c r="AF75" s="168"/>
      <c r="AG75" s="169"/>
      <c r="AH75" s="192"/>
      <c r="AI75" s="171"/>
      <c r="AJ75" s="166"/>
      <c r="AK75" s="168"/>
      <c r="AL75" s="169"/>
      <c r="AM75" s="192"/>
      <c r="AN75" s="171"/>
      <c r="AO75" s="166"/>
      <c r="AP75" s="192"/>
      <c r="AQ75" s="171"/>
      <c r="AR75" s="166"/>
      <c r="AS75" s="170"/>
      <c r="AT75" s="169"/>
      <c r="AU75" s="192"/>
      <c r="AV75" s="171"/>
      <c r="AW75" s="166"/>
      <c r="AX75" s="167"/>
      <c r="AY75" s="171"/>
      <c r="AZ75" s="322"/>
    </row>
    <row r="76" spans="1:52" ht="33.75" customHeight="1">
      <c r="A76" s="314"/>
      <c r="B76" s="317"/>
      <c r="C76" s="317"/>
      <c r="D76" s="174" t="s">
        <v>43</v>
      </c>
      <c r="E76" s="151">
        <f t="shared" si="250"/>
        <v>0</v>
      </c>
      <c r="F76" s="151">
        <f t="shared" si="251"/>
        <v>0</v>
      </c>
      <c r="G76" s="176"/>
      <c r="H76" s="152"/>
      <c r="I76" s="152"/>
      <c r="J76" s="177"/>
      <c r="K76" s="152"/>
      <c r="L76" s="152"/>
      <c r="M76" s="177"/>
      <c r="N76" s="152"/>
      <c r="O76" s="152"/>
      <c r="P76" s="179"/>
      <c r="Q76" s="152"/>
      <c r="R76" s="152"/>
      <c r="S76" s="177"/>
      <c r="T76" s="152"/>
      <c r="U76" s="152"/>
      <c r="V76" s="177"/>
      <c r="W76" s="152"/>
      <c r="X76" s="152"/>
      <c r="Y76" s="177"/>
      <c r="Z76" s="152"/>
      <c r="AA76" s="155"/>
      <c r="AB76" s="178"/>
      <c r="AC76" s="177"/>
      <c r="AD76" s="179"/>
      <c r="AE76" s="152"/>
      <c r="AF76" s="155"/>
      <c r="AG76" s="178"/>
      <c r="AH76" s="184"/>
      <c r="AI76" s="179"/>
      <c r="AJ76" s="152"/>
      <c r="AK76" s="155"/>
      <c r="AL76" s="178"/>
      <c r="AM76" s="184"/>
      <c r="AN76" s="179"/>
      <c r="AO76" s="152"/>
      <c r="AP76" s="184"/>
      <c r="AQ76" s="179"/>
      <c r="AR76" s="152"/>
      <c r="AS76" s="153"/>
      <c r="AT76" s="178"/>
      <c r="AU76" s="184"/>
      <c r="AV76" s="179"/>
      <c r="AW76" s="152"/>
      <c r="AX76" s="152"/>
      <c r="AY76" s="179"/>
      <c r="AZ76" s="323"/>
    </row>
    <row r="77" spans="1:52" ht="18.75" customHeight="1">
      <c r="A77" s="312" t="s">
        <v>444</v>
      </c>
      <c r="B77" s="315" t="s">
        <v>447</v>
      </c>
      <c r="C77" s="315" t="s">
        <v>306</v>
      </c>
      <c r="D77" s="181" t="s">
        <v>41</v>
      </c>
      <c r="E77" s="151">
        <f t="shared" ref="E77:E83" si="264">H77+K77+N77+Q77+T77+W77+Z77+AE77+AJ77+AO77+AR77+AW77</f>
        <v>361</v>
      </c>
      <c r="F77" s="151">
        <f t="shared" ref="F77:F83" si="265">I77+L77+O77+R77+U77+X77+AA77+AF77+AK77+AP77+AS77+AX77</f>
        <v>0</v>
      </c>
      <c r="G77" s="182">
        <f>F77/E77</f>
        <v>0</v>
      </c>
      <c r="H77" s="173">
        <f>H78+H79+H80+H82+H83</f>
        <v>0</v>
      </c>
      <c r="I77" s="173">
        <f t="shared" ref="I77" si="266">I78+I79+I80+I82+I83</f>
        <v>0</v>
      </c>
      <c r="J77" s="173" t="e">
        <f>I77/H77*100</f>
        <v>#DIV/0!</v>
      </c>
      <c r="K77" s="173">
        <f t="shared" ref="K77:L77" si="267">K78+K79+K80+K82+K83</f>
        <v>0</v>
      </c>
      <c r="L77" s="173">
        <f t="shared" si="267"/>
        <v>0</v>
      </c>
      <c r="M77" s="173" t="e">
        <f>L77/K77*100</f>
        <v>#DIV/0!</v>
      </c>
      <c r="N77" s="173">
        <f t="shared" ref="N77:O77" si="268">N78+N79+N80+N82+N83</f>
        <v>0</v>
      </c>
      <c r="O77" s="173">
        <f t="shared" si="268"/>
        <v>0</v>
      </c>
      <c r="P77" s="173" t="e">
        <f>O77/N77*100</f>
        <v>#DIV/0!</v>
      </c>
      <c r="Q77" s="173">
        <f t="shared" ref="Q77:R77" si="269">Q78+Q79+Q80+Q82+Q83</f>
        <v>0</v>
      </c>
      <c r="R77" s="173">
        <f t="shared" si="269"/>
        <v>0</v>
      </c>
      <c r="S77" s="173" t="e">
        <f>R77/Q77*100</f>
        <v>#DIV/0!</v>
      </c>
      <c r="T77" s="173">
        <f t="shared" ref="T77:U77" si="270">T78+T79+T80+T82+T83</f>
        <v>0</v>
      </c>
      <c r="U77" s="173">
        <f t="shared" si="270"/>
        <v>0</v>
      </c>
      <c r="V77" s="173" t="e">
        <f>U77/T77*100</f>
        <v>#DIV/0!</v>
      </c>
      <c r="W77" s="173">
        <f t="shared" ref="W77:X77" si="271">W78+W79+W80+W82+W83</f>
        <v>0</v>
      </c>
      <c r="X77" s="173">
        <f t="shared" si="271"/>
        <v>0</v>
      </c>
      <c r="Y77" s="173" t="e">
        <f>X77/W77*100</f>
        <v>#DIV/0!</v>
      </c>
      <c r="Z77" s="173">
        <f t="shared" ref="Z77:AC77" si="272">Z78+Z79+Z80+Z82+Z83</f>
        <v>361</v>
      </c>
      <c r="AA77" s="173">
        <f t="shared" si="272"/>
        <v>0</v>
      </c>
      <c r="AB77" s="173">
        <f t="shared" si="272"/>
        <v>0</v>
      </c>
      <c r="AC77" s="173">
        <f t="shared" si="272"/>
        <v>0</v>
      </c>
      <c r="AD77" s="173">
        <f>AC77/Z77*100</f>
        <v>0</v>
      </c>
      <c r="AE77" s="173">
        <f t="shared" ref="AE77:AH77" si="273">AE78+AE79+AE80+AE82+AE83</f>
        <v>0</v>
      </c>
      <c r="AF77" s="173">
        <f t="shared" si="273"/>
        <v>0</v>
      </c>
      <c r="AG77" s="173">
        <f t="shared" si="273"/>
        <v>0</v>
      </c>
      <c r="AH77" s="173">
        <f t="shared" si="273"/>
        <v>0</v>
      </c>
      <c r="AI77" s="173" t="e">
        <f>AH77/AE77*100</f>
        <v>#DIV/0!</v>
      </c>
      <c r="AJ77" s="173">
        <f t="shared" ref="AJ77:AM77" si="274">AJ78+AJ79+AJ80+AJ82+AJ83</f>
        <v>0</v>
      </c>
      <c r="AK77" s="173">
        <f t="shared" si="274"/>
        <v>0</v>
      </c>
      <c r="AL77" s="173">
        <f t="shared" si="274"/>
        <v>0</v>
      </c>
      <c r="AM77" s="173">
        <f t="shared" si="274"/>
        <v>0</v>
      </c>
      <c r="AN77" s="173" t="e">
        <f>AM77/AJ77*100</f>
        <v>#DIV/0!</v>
      </c>
      <c r="AO77" s="173">
        <f t="shared" ref="AO77:AP77" si="275">AO78+AO79+AO80+AO82+AO83</f>
        <v>0</v>
      </c>
      <c r="AP77" s="173">
        <f t="shared" si="275"/>
        <v>0</v>
      </c>
      <c r="AQ77" s="173" t="e">
        <f>AP77/AO77*100</f>
        <v>#DIV/0!</v>
      </c>
      <c r="AR77" s="173">
        <f t="shared" ref="AR77:AU77" si="276">AR78+AR79+AR80+AR82+AR83</f>
        <v>0</v>
      </c>
      <c r="AS77" s="173">
        <f t="shared" si="276"/>
        <v>0</v>
      </c>
      <c r="AT77" s="173">
        <f t="shared" si="276"/>
        <v>0</v>
      </c>
      <c r="AU77" s="173">
        <f t="shared" si="276"/>
        <v>0</v>
      </c>
      <c r="AV77" s="173" t="e">
        <f>AU77/AR77*100</f>
        <v>#DIV/0!</v>
      </c>
      <c r="AW77" s="173">
        <f t="shared" ref="AW77:AX77" si="277">AW78+AW79+AW80+AW82+AW83</f>
        <v>0</v>
      </c>
      <c r="AX77" s="173">
        <f t="shared" si="277"/>
        <v>0</v>
      </c>
      <c r="AY77" s="173" t="e">
        <f>AX77/AW77*100</f>
        <v>#DIV/0!</v>
      </c>
      <c r="AZ77" s="321"/>
    </row>
    <row r="78" spans="1:52" ht="31.2">
      <c r="A78" s="313"/>
      <c r="B78" s="316"/>
      <c r="C78" s="316"/>
      <c r="D78" s="183" t="s">
        <v>37</v>
      </c>
      <c r="E78" s="151">
        <f t="shared" si="264"/>
        <v>0</v>
      </c>
      <c r="F78" s="151">
        <f t="shared" si="265"/>
        <v>0</v>
      </c>
      <c r="G78" s="176"/>
      <c r="H78" s="152"/>
      <c r="I78" s="152"/>
      <c r="J78" s="177"/>
      <c r="K78" s="152"/>
      <c r="L78" s="152"/>
      <c r="M78" s="177"/>
      <c r="N78" s="152"/>
      <c r="O78" s="152"/>
      <c r="P78" s="179"/>
      <c r="Q78" s="152"/>
      <c r="R78" s="152"/>
      <c r="S78" s="177"/>
      <c r="T78" s="152"/>
      <c r="U78" s="152"/>
      <c r="V78" s="177"/>
      <c r="W78" s="152"/>
      <c r="X78" s="152"/>
      <c r="Y78" s="177"/>
      <c r="Z78" s="152"/>
      <c r="AA78" s="155"/>
      <c r="AB78" s="178"/>
      <c r="AC78" s="177"/>
      <c r="AD78" s="179"/>
      <c r="AE78" s="152"/>
      <c r="AF78" s="155"/>
      <c r="AG78" s="178"/>
      <c r="AH78" s="184"/>
      <c r="AI78" s="179"/>
      <c r="AJ78" s="152"/>
      <c r="AK78" s="155"/>
      <c r="AL78" s="178"/>
      <c r="AM78" s="184"/>
      <c r="AN78" s="179"/>
      <c r="AO78" s="185"/>
      <c r="AP78" s="152"/>
      <c r="AQ78" s="152"/>
      <c r="AR78" s="152"/>
      <c r="AS78" s="153"/>
      <c r="AT78" s="178"/>
      <c r="AU78" s="184"/>
      <c r="AV78" s="179"/>
      <c r="AW78" s="152"/>
      <c r="AX78" s="154"/>
      <c r="AY78" s="179"/>
      <c r="AZ78" s="322"/>
    </row>
    <row r="79" spans="1:52" ht="64.5" customHeight="1">
      <c r="A79" s="313"/>
      <c r="B79" s="316"/>
      <c r="C79" s="316"/>
      <c r="D79" s="186" t="s">
        <v>2</v>
      </c>
      <c r="E79" s="151">
        <f t="shared" si="264"/>
        <v>0</v>
      </c>
      <c r="F79" s="151">
        <f t="shared" si="265"/>
        <v>0</v>
      </c>
      <c r="G79" s="187"/>
      <c r="H79" s="157"/>
      <c r="I79" s="157"/>
      <c r="J79" s="158"/>
      <c r="K79" s="157"/>
      <c r="L79" s="157"/>
      <c r="M79" s="158"/>
      <c r="N79" s="157"/>
      <c r="O79" s="157"/>
      <c r="P79" s="188"/>
      <c r="Q79" s="157"/>
      <c r="R79" s="157"/>
      <c r="S79" s="158"/>
      <c r="T79" s="157"/>
      <c r="U79" s="157"/>
      <c r="V79" s="158"/>
      <c r="W79" s="157"/>
      <c r="X79" s="157"/>
      <c r="Y79" s="158"/>
      <c r="Z79" s="157"/>
      <c r="AA79" s="161"/>
      <c r="AB79" s="162"/>
      <c r="AC79" s="158"/>
      <c r="AD79" s="188"/>
      <c r="AE79" s="157"/>
      <c r="AF79" s="161"/>
      <c r="AG79" s="162"/>
      <c r="AH79" s="189"/>
      <c r="AI79" s="188"/>
      <c r="AJ79" s="157"/>
      <c r="AK79" s="161"/>
      <c r="AL79" s="162"/>
      <c r="AM79" s="189"/>
      <c r="AN79" s="188"/>
      <c r="AO79" s="164"/>
      <c r="AP79" s="158"/>
      <c r="AQ79" s="158"/>
      <c r="AR79" s="157"/>
      <c r="AS79" s="159"/>
      <c r="AT79" s="162"/>
      <c r="AU79" s="189"/>
      <c r="AV79" s="188"/>
      <c r="AW79" s="157"/>
      <c r="AX79" s="160"/>
      <c r="AY79" s="188"/>
      <c r="AZ79" s="322"/>
    </row>
    <row r="80" spans="1:52" ht="21.75" customHeight="1">
      <c r="A80" s="313"/>
      <c r="B80" s="316"/>
      <c r="C80" s="316"/>
      <c r="D80" s="249" t="s">
        <v>287</v>
      </c>
      <c r="E80" s="151">
        <f t="shared" si="264"/>
        <v>361</v>
      </c>
      <c r="F80" s="151">
        <f t="shared" si="265"/>
        <v>0</v>
      </c>
      <c r="G80" s="187"/>
      <c r="H80" s="157"/>
      <c r="I80" s="157"/>
      <c r="J80" s="158"/>
      <c r="K80" s="157"/>
      <c r="L80" s="157"/>
      <c r="M80" s="158"/>
      <c r="N80" s="157"/>
      <c r="O80" s="157"/>
      <c r="P80" s="188"/>
      <c r="Q80" s="157"/>
      <c r="R80" s="157"/>
      <c r="S80" s="158"/>
      <c r="T80" s="157"/>
      <c r="U80" s="157"/>
      <c r="V80" s="158"/>
      <c r="W80" s="157"/>
      <c r="X80" s="157"/>
      <c r="Y80" s="158"/>
      <c r="Z80" s="157">
        <v>361</v>
      </c>
      <c r="AA80" s="161"/>
      <c r="AB80" s="162"/>
      <c r="AC80" s="158"/>
      <c r="AD80" s="188"/>
      <c r="AE80" s="157"/>
      <c r="AF80" s="161"/>
      <c r="AG80" s="162"/>
      <c r="AH80" s="189"/>
      <c r="AI80" s="188"/>
      <c r="AJ80" s="157"/>
      <c r="AK80" s="161"/>
      <c r="AL80" s="162"/>
      <c r="AM80" s="189"/>
      <c r="AN80" s="188"/>
      <c r="AO80" s="157"/>
      <c r="AP80" s="189"/>
      <c r="AQ80" s="188"/>
      <c r="AR80" s="157"/>
      <c r="AS80" s="161"/>
      <c r="AT80" s="162"/>
      <c r="AU80" s="189"/>
      <c r="AV80" s="188"/>
      <c r="AW80" s="157"/>
      <c r="AX80" s="160"/>
      <c r="AY80" s="163"/>
      <c r="AZ80" s="322"/>
    </row>
    <row r="81" spans="1:52" ht="87.75" customHeight="1">
      <c r="A81" s="313"/>
      <c r="B81" s="316"/>
      <c r="C81" s="316"/>
      <c r="D81" s="249" t="s">
        <v>295</v>
      </c>
      <c r="E81" s="151">
        <f t="shared" si="264"/>
        <v>0</v>
      </c>
      <c r="F81" s="151">
        <f t="shared" si="265"/>
        <v>0</v>
      </c>
      <c r="G81" s="156"/>
      <c r="H81" s="166"/>
      <c r="I81" s="166"/>
      <c r="J81" s="165"/>
      <c r="K81" s="166"/>
      <c r="L81" s="166"/>
      <c r="M81" s="165"/>
      <c r="N81" s="166"/>
      <c r="O81" s="166"/>
      <c r="P81" s="171"/>
      <c r="Q81" s="166"/>
      <c r="R81" s="166"/>
      <c r="S81" s="165"/>
      <c r="T81" s="166"/>
      <c r="U81" s="166"/>
      <c r="V81" s="165"/>
      <c r="W81" s="166"/>
      <c r="X81" s="166"/>
      <c r="Y81" s="165"/>
      <c r="Z81" s="166"/>
      <c r="AA81" s="168"/>
      <c r="AB81" s="169"/>
      <c r="AC81" s="165"/>
      <c r="AD81" s="171"/>
      <c r="AE81" s="166"/>
      <c r="AF81" s="168"/>
      <c r="AG81" s="169"/>
      <c r="AH81" s="192"/>
      <c r="AI81" s="171"/>
      <c r="AJ81" s="166"/>
      <c r="AK81" s="168"/>
      <c r="AL81" s="169"/>
      <c r="AM81" s="192"/>
      <c r="AN81" s="171"/>
      <c r="AO81" s="166"/>
      <c r="AP81" s="192"/>
      <c r="AQ81" s="171"/>
      <c r="AR81" s="166"/>
      <c r="AS81" s="170"/>
      <c r="AT81" s="169"/>
      <c r="AU81" s="192"/>
      <c r="AV81" s="171"/>
      <c r="AW81" s="166"/>
      <c r="AX81" s="167"/>
      <c r="AY81" s="171"/>
      <c r="AZ81" s="322"/>
    </row>
    <row r="82" spans="1:52" ht="21.75" customHeight="1">
      <c r="A82" s="313"/>
      <c r="B82" s="316"/>
      <c r="C82" s="316"/>
      <c r="D82" s="249" t="s">
        <v>288</v>
      </c>
      <c r="E82" s="151">
        <f t="shared" si="264"/>
        <v>0</v>
      </c>
      <c r="F82" s="151">
        <f t="shared" si="265"/>
        <v>0</v>
      </c>
      <c r="G82" s="156"/>
      <c r="H82" s="166"/>
      <c r="I82" s="166"/>
      <c r="J82" s="165"/>
      <c r="K82" s="166"/>
      <c r="L82" s="166"/>
      <c r="M82" s="165"/>
      <c r="N82" s="166"/>
      <c r="O82" s="166"/>
      <c r="P82" s="171"/>
      <c r="Q82" s="166"/>
      <c r="R82" s="166"/>
      <c r="S82" s="165"/>
      <c r="T82" s="166"/>
      <c r="U82" s="166"/>
      <c r="V82" s="165"/>
      <c r="W82" s="166"/>
      <c r="X82" s="166"/>
      <c r="Y82" s="165"/>
      <c r="Z82" s="166"/>
      <c r="AA82" s="168"/>
      <c r="AB82" s="169"/>
      <c r="AC82" s="165"/>
      <c r="AD82" s="171"/>
      <c r="AE82" s="166"/>
      <c r="AF82" s="168"/>
      <c r="AG82" s="169"/>
      <c r="AH82" s="192"/>
      <c r="AI82" s="171"/>
      <c r="AJ82" s="166"/>
      <c r="AK82" s="168"/>
      <c r="AL82" s="169"/>
      <c r="AM82" s="192"/>
      <c r="AN82" s="171"/>
      <c r="AO82" s="166"/>
      <c r="AP82" s="192"/>
      <c r="AQ82" s="171"/>
      <c r="AR82" s="166"/>
      <c r="AS82" s="170"/>
      <c r="AT82" s="169"/>
      <c r="AU82" s="192"/>
      <c r="AV82" s="171"/>
      <c r="AW82" s="166"/>
      <c r="AX82" s="167"/>
      <c r="AY82" s="171"/>
      <c r="AZ82" s="322"/>
    </row>
    <row r="83" spans="1:52" ht="56.25" customHeight="1">
      <c r="A83" s="314"/>
      <c r="B83" s="317"/>
      <c r="C83" s="317"/>
      <c r="D83" s="174" t="s">
        <v>43</v>
      </c>
      <c r="E83" s="151">
        <f t="shared" si="264"/>
        <v>0</v>
      </c>
      <c r="F83" s="151">
        <f t="shared" si="265"/>
        <v>0</v>
      </c>
      <c r="G83" s="176"/>
      <c r="H83" s="152"/>
      <c r="I83" s="152"/>
      <c r="J83" s="177"/>
      <c r="K83" s="152"/>
      <c r="L83" s="152"/>
      <c r="M83" s="177"/>
      <c r="N83" s="152"/>
      <c r="O83" s="152"/>
      <c r="P83" s="179"/>
      <c r="Q83" s="152"/>
      <c r="R83" s="152"/>
      <c r="S83" s="177"/>
      <c r="T83" s="152"/>
      <c r="U83" s="152"/>
      <c r="V83" s="177"/>
      <c r="W83" s="152"/>
      <c r="X83" s="152"/>
      <c r="Y83" s="177"/>
      <c r="Z83" s="152"/>
      <c r="AA83" s="155"/>
      <c r="AB83" s="178"/>
      <c r="AC83" s="177"/>
      <c r="AD83" s="179"/>
      <c r="AE83" s="152"/>
      <c r="AF83" s="155"/>
      <c r="AG83" s="178"/>
      <c r="AH83" s="184"/>
      <c r="AI83" s="179"/>
      <c r="AJ83" s="152"/>
      <c r="AK83" s="155"/>
      <c r="AL83" s="178"/>
      <c r="AM83" s="184"/>
      <c r="AN83" s="179"/>
      <c r="AO83" s="152"/>
      <c r="AP83" s="184"/>
      <c r="AQ83" s="179"/>
      <c r="AR83" s="152"/>
      <c r="AS83" s="153"/>
      <c r="AT83" s="178"/>
      <c r="AU83" s="184"/>
      <c r="AV83" s="179"/>
      <c r="AW83" s="152"/>
      <c r="AX83" s="152"/>
      <c r="AY83" s="179"/>
      <c r="AZ83" s="323"/>
    </row>
    <row r="84" spans="1:52" ht="18.75" customHeight="1">
      <c r="A84" s="300" t="s">
        <v>305</v>
      </c>
      <c r="B84" s="301"/>
      <c r="C84" s="302"/>
      <c r="D84" s="181" t="s">
        <v>41</v>
      </c>
      <c r="E84" s="151">
        <f>H84+K84+N84+Q84+T84+W84+Z84+AE84+AJ84+AO84+AR84+AW84</f>
        <v>745</v>
      </c>
      <c r="F84" s="151">
        <f t="shared" si="150"/>
        <v>384</v>
      </c>
      <c r="G84" s="182">
        <f>F84/E84</f>
        <v>0.51543624161073831</v>
      </c>
      <c r="H84" s="173">
        <f>H85+H86+H87+H89+H90</f>
        <v>0</v>
      </c>
      <c r="I84" s="173">
        <f t="shared" ref="I84" si="278">I85+I86+I87+I89+I90</f>
        <v>0</v>
      </c>
      <c r="J84" s="173" t="e">
        <f>I84/H84*100</f>
        <v>#DIV/0!</v>
      </c>
      <c r="K84" s="173">
        <f t="shared" ref="K84" si="279">K85+K86+K87+K89+K90</f>
        <v>0</v>
      </c>
      <c r="L84" s="173">
        <f t="shared" ref="L84" si="280">L85+L86+L87+L89+L90</f>
        <v>0</v>
      </c>
      <c r="M84" s="173" t="e">
        <f>L84/K84*100</f>
        <v>#DIV/0!</v>
      </c>
      <c r="N84" s="173">
        <f t="shared" ref="N84" si="281">N85+N86+N87+N89+N90</f>
        <v>0</v>
      </c>
      <c r="O84" s="173">
        <f t="shared" ref="O84" si="282">O85+O86+O87+O89+O90</f>
        <v>0</v>
      </c>
      <c r="P84" s="173" t="e">
        <f>O84/N84*100</f>
        <v>#DIV/0!</v>
      </c>
      <c r="Q84" s="173">
        <f t="shared" ref="Q84" si="283">Q85+Q86+Q87+Q89+Q90</f>
        <v>185</v>
      </c>
      <c r="R84" s="173">
        <f t="shared" ref="R84" si="284">R85+R86+R87+R89+R90</f>
        <v>185</v>
      </c>
      <c r="S84" s="173">
        <f>R84/Q84*100</f>
        <v>100</v>
      </c>
      <c r="T84" s="173">
        <f t="shared" ref="T84" si="285">T85+T86+T87+T89+T90</f>
        <v>199</v>
      </c>
      <c r="U84" s="173">
        <f t="shared" ref="U84" si="286">U85+U86+U87+U89+U90</f>
        <v>199</v>
      </c>
      <c r="V84" s="173">
        <f>U84/T84*100</f>
        <v>100</v>
      </c>
      <c r="W84" s="173">
        <f t="shared" ref="W84" si="287">W85+W86+W87+W89+W90</f>
        <v>0</v>
      </c>
      <c r="X84" s="173">
        <f t="shared" ref="X84" si="288">X85+X86+X87+X89+X90</f>
        <v>0</v>
      </c>
      <c r="Y84" s="173" t="e">
        <f>X84/W84*100</f>
        <v>#DIV/0!</v>
      </c>
      <c r="Z84" s="173">
        <f t="shared" ref="Z84" si="289">Z85+Z86+Z87+Z89+Z90</f>
        <v>361</v>
      </c>
      <c r="AA84" s="173">
        <f t="shared" ref="AA84" si="290">AA85+AA86+AA87+AA89+AA90</f>
        <v>0</v>
      </c>
      <c r="AB84" s="173">
        <f t="shared" ref="AB84" si="291">AB85+AB86+AB87+AB89+AB90</f>
        <v>0</v>
      </c>
      <c r="AC84" s="173">
        <f t="shared" ref="AC84" si="292">AC85+AC86+AC87+AC89+AC90</f>
        <v>0</v>
      </c>
      <c r="AD84" s="173">
        <f>AC84/Z84*100</f>
        <v>0</v>
      </c>
      <c r="AE84" s="173">
        <f t="shared" ref="AE84" si="293">AE85+AE86+AE87+AE89+AE90</f>
        <v>0</v>
      </c>
      <c r="AF84" s="173">
        <f t="shared" ref="AF84" si="294">AF85+AF86+AF87+AF89+AF90</f>
        <v>0</v>
      </c>
      <c r="AG84" s="173">
        <f t="shared" ref="AG84" si="295">AG85+AG86+AG87+AG89+AG90</f>
        <v>0</v>
      </c>
      <c r="AH84" s="173">
        <f t="shared" ref="AH84" si="296">AH85+AH86+AH87+AH89+AH90</f>
        <v>0</v>
      </c>
      <c r="AI84" s="173" t="e">
        <f>AH84/AE84*100</f>
        <v>#DIV/0!</v>
      </c>
      <c r="AJ84" s="173">
        <f t="shared" ref="AJ84" si="297">AJ85+AJ86+AJ87+AJ89+AJ90</f>
        <v>0</v>
      </c>
      <c r="AK84" s="173">
        <f t="shared" ref="AK84" si="298">AK85+AK86+AK87+AK89+AK90</f>
        <v>0</v>
      </c>
      <c r="AL84" s="173">
        <f t="shared" ref="AL84" si="299">AL85+AL86+AL87+AL89+AL90</f>
        <v>0</v>
      </c>
      <c r="AM84" s="173">
        <f t="shared" ref="AM84" si="300">AM85+AM86+AM87+AM89+AM90</f>
        <v>0</v>
      </c>
      <c r="AN84" s="173" t="e">
        <f>AM84/AJ84*100</f>
        <v>#DIV/0!</v>
      </c>
      <c r="AO84" s="173">
        <f t="shared" ref="AO84" si="301">AO85+AO86+AO87+AO89+AO90</f>
        <v>0</v>
      </c>
      <c r="AP84" s="173">
        <f t="shared" ref="AP84" si="302">AP85+AP86+AP87+AP89+AP90</f>
        <v>0</v>
      </c>
      <c r="AQ84" s="173" t="e">
        <f>AP84/AO84*100</f>
        <v>#DIV/0!</v>
      </c>
      <c r="AR84" s="173">
        <f t="shared" ref="AR84" si="303">AR85+AR86+AR87+AR89+AR90</f>
        <v>0</v>
      </c>
      <c r="AS84" s="173">
        <f t="shared" ref="AS84" si="304">AS85+AS86+AS87+AS89+AS90</f>
        <v>0</v>
      </c>
      <c r="AT84" s="173">
        <f t="shared" ref="AT84" si="305">AT85+AT86+AT87+AT89+AT90</f>
        <v>0</v>
      </c>
      <c r="AU84" s="173">
        <f t="shared" ref="AU84" si="306">AU85+AU86+AU87+AU89+AU90</f>
        <v>0</v>
      </c>
      <c r="AV84" s="173" t="e">
        <f>AU84/AR84*100</f>
        <v>#DIV/0!</v>
      </c>
      <c r="AW84" s="173">
        <f t="shared" ref="AW84" si="307">AW85+AW86+AW87+AW89+AW90</f>
        <v>0</v>
      </c>
      <c r="AX84" s="173">
        <f t="shared" ref="AX84" si="308">AX85+AX86+AX87+AX89+AX90</f>
        <v>0</v>
      </c>
      <c r="AY84" s="173" t="e">
        <f>AX84/AW84*100</f>
        <v>#DIV/0!</v>
      </c>
      <c r="AZ84" s="321"/>
    </row>
    <row r="85" spans="1:52" ht="31.2">
      <c r="A85" s="303"/>
      <c r="B85" s="304"/>
      <c r="C85" s="305"/>
      <c r="D85" s="183" t="s">
        <v>37</v>
      </c>
      <c r="E85" s="151">
        <f t="shared" si="149"/>
        <v>0</v>
      </c>
      <c r="F85" s="151">
        <f t="shared" si="150"/>
        <v>0</v>
      </c>
      <c r="G85" s="176"/>
      <c r="H85" s="152">
        <f>H64+H71+H78</f>
        <v>0</v>
      </c>
      <c r="I85" s="152">
        <f t="shared" ref="I85:AY85" si="309">I64+I71+I78</f>
        <v>0</v>
      </c>
      <c r="J85" s="152">
        <f t="shared" si="309"/>
        <v>0</v>
      </c>
      <c r="K85" s="152">
        <f t="shared" si="309"/>
        <v>0</v>
      </c>
      <c r="L85" s="152">
        <f t="shared" si="309"/>
        <v>0</v>
      </c>
      <c r="M85" s="152">
        <f t="shared" si="309"/>
        <v>0</v>
      </c>
      <c r="N85" s="152">
        <f t="shared" si="309"/>
        <v>0</v>
      </c>
      <c r="O85" s="152">
        <f t="shared" si="309"/>
        <v>0</v>
      </c>
      <c r="P85" s="152">
        <f t="shared" si="309"/>
        <v>0</v>
      </c>
      <c r="Q85" s="152">
        <f t="shared" si="309"/>
        <v>0</v>
      </c>
      <c r="R85" s="152">
        <f t="shared" si="309"/>
        <v>0</v>
      </c>
      <c r="S85" s="152">
        <f t="shared" si="309"/>
        <v>0</v>
      </c>
      <c r="T85" s="152">
        <f t="shared" si="309"/>
        <v>0</v>
      </c>
      <c r="U85" s="152">
        <f t="shared" si="309"/>
        <v>0</v>
      </c>
      <c r="V85" s="152">
        <f t="shared" si="309"/>
        <v>0</v>
      </c>
      <c r="W85" s="152">
        <f t="shared" si="309"/>
        <v>0</v>
      </c>
      <c r="X85" s="152">
        <f t="shared" si="309"/>
        <v>0</v>
      </c>
      <c r="Y85" s="152">
        <f t="shared" si="309"/>
        <v>0</v>
      </c>
      <c r="Z85" s="152">
        <f t="shared" si="309"/>
        <v>0</v>
      </c>
      <c r="AA85" s="152">
        <f t="shared" si="309"/>
        <v>0</v>
      </c>
      <c r="AB85" s="152">
        <f t="shared" si="309"/>
        <v>0</v>
      </c>
      <c r="AC85" s="152">
        <f t="shared" si="309"/>
        <v>0</v>
      </c>
      <c r="AD85" s="152">
        <f t="shared" si="309"/>
        <v>0</v>
      </c>
      <c r="AE85" s="152">
        <f t="shared" si="309"/>
        <v>0</v>
      </c>
      <c r="AF85" s="152">
        <f t="shared" si="309"/>
        <v>0</v>
      </c>
      <c r="AG85" s="152">
        <f t="shared" si="309"/>
        <v>0</v>
      </c>
      <c r="AH85" s="152">
        <f t="shared" si="309"/>
        <v>0</v>
      </c>
      <c r="AI85" s="152">
        <f t="shared" si="309"/>
        <v>0</v>
      </c>
      <c r="AJ85" s="152">
        <f t="shared" si="309"/>
        <v>0</v>
      </c>
      <c r="AK85" s="152">
        <f t="shared" si="309"/>
        <v>0</v>
      </c>
      <c r="AL85" s="152">
        <f t="shared" si="309"/>
        <v>0</v>
      </c>
      <c r="AM85" s="152">
        <f t="shared" si="309"/>
        <v>0</v>
      </c>
      <c r="AN85" s="152">
        <f t="shared" si="309"/>
        <v>0</v>
      </c>
      <c r="AO85" s="152">
        <f t="shared" si="309"/>
        <v>0</v>
      </c>
      <c r="AP85" s="152">
        <f t="shared" si="309"/>
        <v>0</v>
      </c>
      <c r="AQ85" s="152">
        <f t="shared" si="309"/>
        <v>0</v>
      </c>
      <c r="AR85" s="152">
        <f t="shared" si="309"/>
        <v>0</v>
      </c>
      <c r="AS85" s="152">
        <f t="shared" si="309"/>
        <v>0</v>
      </c>
      <c r="AT85" s="152">
        <f t="shared" si="309"/>
        <v>0</v>
      </c>
      <c r="AU85" s="152">
        <f t="shared" si="309"/>
        <v>0</v>
      </c>
      <c r="AV85" s="152">
        <f t="shared" si="309"/>
        <v>0</v>
      </c>
      <c r="AW85" s="152">
        <f t="shared" si="309"/>
        <v>0</v>
      </c>
      <c r="AX85" s="152">
        <f t="shared" si="309"/>
        <v>0</v>
      </c>
      <c r="AY85" s="152">
        <f t="shared" si="309"/>
        <v>0</v>
      </c>
      <c r="AZ85" s="322"/>
    </row>
    <row r="86" spans="1:52" ht="64.5" customHeight="1">
      <c r="A86" s="303"/>
      <c r="B86" s="304"/>
      <c r="C86" s="305"/>
      <c r="D86" s="186" t="s">
        <v>2</v>
      </c>
      <c r="E86" s="151">
        <f t="shared" si="149"/>
        <v>0</v>
      </c>
      <c r="F86" s="151">
        <f t="shared" si="150"/>
        <v>0</v>
      </c>
      <c r="G86" s="187"/>
      <c r="H86" s="152">
        <f t="shared" ref="H86:AY86" si="310">H65+H72+H79</f>
        <v>0</v>
      </c>
      <c r="I86" s="152">
        <f t="shared" si="310"/>
        <v>0</v>
      </c>
      <c r="J86" s="152">
        <f t="shared" si="310"/>
        <v>0</v>
      </c>
      <c r="K86" s="152">
        <f t="shared" si="310"/>
        <v>0</v>
      </c>
      <c r="L86" s="152">
        <f t="shared" si="310"/>
        <v>0</v>
      </c>
      <c r="M86" s="152">
        <f t="shared" si="310"/>
        <v>0</v>
      </c>
      <c r="N86" s="152">
        <f t="shared" si="310"/>
        <v>0</v>
      </c>
      <c r="O86" s="152">
        <f t="shared" si="310"/>
        <v>0</v>
      </c>
      <c r="P86" s="152">
        <f t="shared" si="310"/>
        <v>0</v>
      </c>
      <c r="Q86" s="152">
        <f t="shared" si="310"/>
        <v>0</v>
      </c>
      <c r="R86" s="152">
        <f t="shared" si="310"/>
        <v>0</v>
      </c>
      <c r="S86" s="152">
        <f t="shared" si="310"/>
        <v>0</v>
      </c>
      <c r="T86" s="152">
        <f t="shared" si="310"/>
        <v>0</v>
      </c>
      <c r="U86" s="152">
        <f t="shared" si="310"/>
        <v>0</v>
      </c>
      <c r="V86" s="152">
        <f t="shared" si="310"/>
        <v>0</v>
      </c>
      <c r="W86" s="152">
        <f t="shared" si="310"/>
        <v>0</v>
      </c>
      <c r="X86" s="152">
        <f t="shared" si="310"/>
        <v>0</v>
      </c>
      <c r="Y86" s="152">
        <f t="shared" si="310"/>
        <v>0</v>
      </c>
      <c r="Z86" s="152">
        <f t="shared" si="310"/>
        <v>0</v>
      </c>
      <c r="AA86" s="152">
        <f t="shared" si="310"/>
        <v>0</v>
      </c>
      <c r="AB86" s="152">
        <f t="shared" si="310"/>
        <v>0</v>
      </c>
      <c r="AC86" s="152">
        <f t="shared" si="310"/>
        <v>0</v>
      </c>
      <c r="AD86" s="152">
        <f t="shared" si="310"/>
        <v>0</v>
      </c>
      <c r="AE86" s="152">
        <f t="shared" si="310"/>
        <v>0</v>
      </c>
      <c r="AF86" s="152">
        <f t="shared" si="310"/>
        <v>0</v>
      </c>
      <c r="AG86" s="152">
        <f t="shared" si="310"/>
        <v>0</v>
      </c>
      <c r="AH86" s="152">
        <f t="shared" si="310"/>
        <v>0</v>
      </c>
      <c r="AI86" s="152">
        <f t="shared" si="310"/>
        <v>0</v>
      </c>
      <c r="AJ86" s="152">
        <f t="shared" si="310"/>
        <v>0</v>
      </c>
      <c r="AK86" s="152">
        <f t="shared" si="310"/>
        <v>0</v>
      </c>
      <c r="AL86" s="152">
        <f t="shared" si="310"/>
        <v>0</v>
      </c>
      <c r="AM86" s="152">
        <f t="shared" si="310"/>
        <v>0</v>
      </c>
      <c r="AN86" s="152">
        <f t="shared" si="310"/>
        <v>0</v>
      </c>
      <c r="AO86" s="152">
        <f t="shared" si="310"/>
        <v>0</v>
      </c>
      <c r="AP86" s="152">
        <f t="shared" si="310"/>
        <v>0</v>
      </c>
      <c r="AQ86" s="152">
        <f t="shared" si="310"/>
        <v>0</v>
      </c>
      <c r="AR86" s="152">
        <f t="shared" si="310"/>
        <v>0</v>
      </c>
      <c r="AS86" s="152">
        <f t="shared" si="310"/>
        <v>0</v>
      </c>
      <c r="AT86" s="152">
        <f t="shared" si="310"/>
        <v>0</v>
      </c>
      <c r="AU86" s="152">
        <f t="shared" si="310"/>
        <v>0</v>
      </c>
      <c r="AV86" s="152">
        <f t="shared" si="310"/>
        <v>0</v>
      </c>
      <c r="AW86" s="152">
        <f t="shared" si="310"/>
        <v>0</v>
      </c>
      <c r="AX86" s="152">
        <f t="shared" si="310"/>
        <v>0</v>
      </c>
      <c r="AY86" s="152">
        <f t="shared" si="310"/>
        <v>0</v>
      </c>
      <c r="AZ86" s="322"/>
    </row>
    <row r="87" spans="1:52" ht="21.75" customHeight="1">
      <c r="A87" s="303"/>
      <c r="B87" s="304"/>
      <c r="C87" s="305"/>
      <c r="D87" s="226" t="s">
        <v>287</v>
      </c>
      <c r="E87" s="151">
        <f t="shared" si="149"/>
        <v>745</v>
      </c>
      <c r="F87" s="151">
        <f t="shared" si="150"/>
        <v>384</v>
      </c>
      <c r="G87" s="187"/>
      <c r="H87" s="152">
        <f t="shared" ref="H87:AY87" si="311">H66+H73+H80</f>
        <v>0</v>
      </c>
      <c r="I87" s="152">
        <f t="shared" si="311"/>
        <v>0</v>
      </c>
      <c r="J87" s="152">
        <f t="shared" si="311"/>
        <v>0</v>
      </c>
      <c r="K87" s="152">
        <f t="shared" si="311"/>
        <v>0</v>
      </c>
      <c r="L87" s="152">
        <f t="shared" si="311"/>
        <v>0</v>
      </c>
      <c r="M87" s="152">
        <f t="shared" si="311"/>
        <v>0</v>
      </c>
      <c r="N87" s="152">
        <f t="shared" si="311"/>
        <v>0</v>
      </c>
      <c r="O87" s="152">
        <f t="shared" si="311"/>
        <v>0</v>
      </c>
      <c r="P87" s="152">
        <f t="shared" si="311"/>
        <v>0</v>
      </c>
      <c r="Q87" s="152">
        <f t="shared" si="311"/>
        <v>185</v>
      </c>
      <c r="R87" s="152">
        <f t="shared" si="311"/>
        <v>185</v>
      </c>
      <c r="S87" s="152">
        <f t="shared" si="311"/>
        <v>0</v>
      </c>
      <c r="T87" s="152">
        <f t="shared" si="311"/>
        <v>199</v>
      </c>
      <c r="U87" s="152">
        <f t="shared" si="311"/>
        <v>199</v>
      </c>
      <c r="V87" s="152">
        <f t="shared" si="311"/>
        <v>0</v>
      </c>
      <c r="W87" s="152">
        <f t="shared" si="311"/>
        <v>0</v>
      </c>
      <c r="X87" s="152">
        <f t="shared" si="311"/>
        <v>0</v>
      </c>
      <c r="Y87" s="152">
        <f t="shared" si="311"/>
        <v>0</v>
      </c>
      <c r="Z87" s="152">
        <f t="shared" si="311"/>
        <v>361</v>
      </c>
      <c r="AA87" s="152">
        <f t="shared" si="311"/>
        <v>0</v>
      </c>
      <c r="AB87" s="152">
        <f t="shared" si="311"/>
        <v>0</v>
      </c>
      <c r="AC87" s="152">
        <f t="shared" si="311"/>
        <v>0</v>
      </c>
      <c r="AD87" s="152">
        <f t="shared" si="311"/>
        <v>0</v>
      </c>
      <c r="AE87" s="152">
        <f t="shared" si="311"/>
        <v>0</v>
      </c>
      <c r="AF87" s="152">
        <f t="shared" si="311"/>
        <v>0</v>
      </c>
      <c r="AG87" s="152">
        <f t="shared" si="311"/>
        <v>0</v>
      </c>
      <c r="AH87" s="152">
        <f t="shared" si="311"/>
        <v>0</v>
      </c>
      <c r="AI87" s="152">
        <f t="shared" si="311"/>
        <v>0</v>
      </c>
      <c r="AJ87" s="152">
        <f t="shared" si="311"/>
        <v>0</v>
      </c>
      <c r="AK87" s="152">
        <f t="shared" si="311"/>
        <v>0</v>
      </c>
      <c r="AL87" s="152">
        <f t="shared" si="311"/>
        <v>0</v>
      </c>
      <c r="AM87" s="152">
        <f t="shared" si="311"/>
        <v>0</v>
      </c>
      <c r="AN87" s="152">
        <f t="shared" si="311"/>
        <v>0</v>
      </c>
      <c r="AO87" s="152">
        <f t="shared" si="311"/>
        <v>0</v>
      </c>
      <c r="AP87" s="152">
        <f t="shared" si="311"/>
        <v>0</v>
      </c>
      <c r="AQ87" s="152">
        <f t="shared" si="311"/>
        <v>0</v>
      </c>
      <c r="AR87" s="152">
        <f t="shared" si="311"/>
        <v>0</v>
      </c>
      <c r="AS87" s="152">
        <f t="shared" si="311"/>
        <v>0</v>
      </c>
      <c r="AT87" s="152">
        <f t="shared" si="311"/>
        <v>0</v>
      </c>
      <c r="AU87" s="152">
        <f t="shared" si="311"/>
        <v>0</v>
      </c>
      <c r="AV87" s="152">
        <f t="shared" si="311"/>
        <v>0</v>
      </c>
      <c r="AW87" s="152">
        <f t="shared" si="311"/>
        <v>0</v>
      </c>
      <c r="AX87" s="152">
        <f t="shared" si="311"/>
        <v>0</v>
      </c>
      <c r="AY87" s="152">
        <f t="shared" si="311"/>
        <v>0</v>
      </c>
      <c r="AZ87" s="322"/>
    </row>
    <row r="88" spans="1:52" ht="87.75" customHeight="1">
      <c r="A88" s="303"/>
      <c r="B88" s="304"/>
      <c r="C88" s="305"/>
      <c r="D88" s="226" t="s">
        <v>295</v>
      </c>
      <c r="E88" s="151">
        <f t="shared" si="149"/>
        <v>0</v>
      </c>
      <c r="F88" s="151">
        <f t="shared" si="150"/>
        <v>0</v>
      </c>
      <c r="G88" s="156"/>
      <c r="H88" s="152">
        <f t="shared" ref="H88:AY88" si="312">H67+H74+H81</f>
        <v>0</v>
      </c>
      <c r="I88" s="152">
        <f t="shared" si="312"/>
        <v>0</v>
      </c>
      <c r="J88" s="152">
        <f t="shared" si="312"/>
        <v>0</v>
      </c>
      <c r="K88" s="152">
        <f t="shared" si="312"/>
        <v>0</v>
      </c>
      <c r="L88" s="152">
        <f t="shared" si="312"/>
        <v>0</v>
      </c>
      <c r="M88" s="152">
        <f t="shared" si="312"/>
        <v>0</v>
      </c>
      <c r="N88" s="152">
        <f t="shared" si="312"/>
        <v>0</v>
      </c>
      <c r="O88" s="152">
        <f t="shared" si="312"/>
        <v>0</v>
      </c>
      <c r="P88" s="152">
        <f t="shared" si="312"/>
        <v>0</v>
      </c>
      <c r="Q88" s="152">
        <f t="shared" si="312"/>
        <v>0</v>
      </c>
      <c r="R88" s="152">
        <f t="shared" si="312"/>
        <v>0</v>
      </c>
      <c r="S88" s="152">
        <f t="shared" si="312"/>
        <v>0</v>
      </c>
      <c r="T88" s="152">
        <f t="shared" si="312"/>
        <v>0</v>
      </c>
      <c r="U88" s="152">
        <f t="shared" si="312"/>
        <v>0</v>
      </c>
      <c r="V88" s="152">
        <f t="shared" si="312"/>
        <v>0</v>
      </c>
      <c r="W88" s="152">
        <f t="shared" si="312"/>
        <v>0</v>
      </c>
      <c r="X88" s="152">
        <f t="shared" si="312"/>
        <v>0</v>
      </c>
      <c r="Y88" s="152">
        <f t="shared" si="312"/>
        <v>0</v>
      </c>
      <c r="Z88" s="152">
        <f t="shared" si="312"/>
        <v>0</v>
      </c>
      <c r="AA88" s="152">
        <f t="shared" si="312"/>
        <v>0</v>
      </c>
      <c r="AB88" s="152">
        <f t="shared" si="312"/>
        <v>0</v>
      </c>
      <c r="AC88" s="152">
        <f t="shared" si="312"/>
        <v>0</v>
      </c>
      <c r="AD88" s="152">
        <f t="shared" si="312"/>
        <v>0</v>
      </c>
      <c r="AE88" s="152">
        <f t="shared" si="312"/>
        <v>0</v>
      </c>
      <c r="AF88" s="152">
        <f t="shared" si="312"/>
        <v>0</v>
      </c>
      <c r="AG88" s="152">
        <f t="shared" si="312"/>
        <v>0</v>
      </c>
      <c r="AH88" s="152">
        <f t="shared" si="312"/>
        <v>0</v>
      </c>
      <c r="AI88" s="152">
        <f t="shared" si="312"/>
        <v>0</v>
      </c>
      <c r="AJ88" s="152">
        <f t="shared" si="312"/>
        <v>0</v>
      </c>
      <c r="AK88" s="152">
        <f t="shared" si="312"/>
        <v>0</v>
      </c>
      <c r="AL88" s="152">
        <f t="shared" si="312"/>
        <v>0</v>
      </c>
      <c r="AM88" s="152">
        <f t="shared" si="312"/>
        <v>0</v>
      </c>
      <c r="AN88" s="152">
        <f t="shared" si="312"/>
        <v>0</v>
      </c>
      <c r="AO88" s="152">
        <f t="shared" si="312"/>
        <v>0</v>
      </c>
      <c r="AP88" s="152">
        <f t="shared" si="312"/>
        <v>0</v>
      </c>
      <c r="AQ88" s="152">
        <f t="shared" si="312"/>
        <v>0</v>
      </c>
      <c r="AR88" s="152">
        <f t="shared" si="312"/>
        <v>0</v>
      </c>
      <c r="AS88" s="152">
        <f t="shared" si="312"/>
        <v>0</v>
      </c>
      <c r="AT88" s="152">
        <f t="shared" si="312"/>
        <v>0</v>
      </c>
      <c r="AU88" s="152">
        <f t="shared" si="312"/>
        <v>0</v>
      </c>
      <c r="AV88" s="152">
        <f t="shared" si="312"/>
        <v>0</v>
      </c>
      <c r="AW88" s="152">
        <f t="shared" si="312"/>
        <v>0</v>
      </c>
      <c r="AX88" s="152">
        <f t="shared" si="312"/>
        <v>0</v>
      </c>
      <c r="AY88" s="152">
        <f t="shared" si="312"/>
        <v>0</v>
      </c>
      <c r="AZ88" s="322"/>
    </row>
    <row r="89" spans="1:52" ht="21.75" customHeight="1">
      <c r="A89" s="303"/>
      <c r="B89" s="304"/>
      <c r="C89" s="305"/>
      <c r="D89" s="226" t="s">
        <v>288</v>
      </c>
      <c r="E89" s="151">
        <f t="shared" si="149"/>
        <v>0</v>
      </c>
      <c r="F89" s="151">
        <f t="shared" si="150"/>
        <v>0</v>
      </c>
      <c r="G89" s="156"/>
      <c r="H89" s="152">
        <f t="shared" ref="H89:AY89" si="313">H68+H75+H82</f>
        <v>0</v>
      </c>
      <c r="I89" s="152">
        <f t="shared" si="313"/>
        <v>0</v>
      </c>
      <c r="J89" s="152">
        <f t="shared" si="313"/>
        <v>0</v>
      </c>
      <c r="K89" s="152">
        <f t="shared" si="313"/>
        <v>0</v>
      </c>
      <c r="L89" s="152">
        <f t="shared" si="313"/>
        <v>0</v>
      </c>
      <c r="M89" s="152">
        <f t="shared" si="313"/>
        <v>0</v>
      </c>
      <c r="N89" s="152">
        <f t="shared" si="313"/>
        <v>0</v>
      </c>
      <c r="O89" s="152">
        <f t="shared" si="313"/>
        <v>0</v>
      </c>
      <c r="P89" s="152">
        <f t="shared" si="313"/>
        <v>0</v>
      </c>
      <c r="Q89" s="152">
        <f t="shared" si="313"/>
        <v>0</v>
      </c>
      <c r="R89" s="152">
        <f t="shared" si="313"/>
        <v>0</v>
      </c>
      <c r="S89" s="152">
        <f t="shared" si="313"/>
        <v>0</v>
      </c>
      <c r="T89" s="152">
        <f t="shared" si="313"/>
        <v>0</v>
      </c>
      <c r="U89" s="152">
        <f t="shared" si="313"/>
        <v>0</v>
      </c>
      <c r="V89" s="152">
        <f t="shared" si="313"/>
        <v>0</v>
      </c>
      <c r="W89" s="152">
        <f t="shared" si="313"/>
        <v>0</v>
      </c>
      <c r="X89" s="152">
        <f t="shared" si="313"/>
        <v>0</v>
      </c>
      <c r="Y89" s="152">
        <f t="shared" si="313"/>
        <v>0</v>
      </c>
      <c r="Z89" s="152">
        <f t="shared" si="313"/>
        <v>0</v>
      </c>
      <c r="AA89" s="152">
        <f t="shared" si="313"/>
        <v>0</v>
      </c>
      <c r="AB89" s="152">
        <f t="shared" si="313"/>
        <v>0</v>
      </c>
      <c r="AC89" s="152">
        <f t="shared" si="313"/>
        <v>0</v>
      </c>
      <c r="AD89" s="152">
        <f t="shared" si="313"/>
        <v>0</v>
      </c>
      <c r="AE89" s="152">
        <f t="shared" si="313"/>
        <v>0</v>
      </c>
      <c r="AF89" s="152">
        <f t="shared" si="313"/>
        <v>0</v>
      </c>
      <c r="AG89" s="152">
        <f t="shared" si="313"/>
        <v>0</v>
      </c>
      <c r="AH89" s="152">
        <f t="shared" si="313"/>
        <v>0</v>
      </c>
      <c r="AI89" s="152">
        <f t="shared" si="313"/>
        <v>0</v>
      </c>
      <c r="AJ89" s="152">
        <f t="shared" si="313"/>
        <v>0</v>
      </c>
      <c r="AK89" s="152">
        <f t="shared" si="313"/>
        <v>0</v>
      </c>
      <c r="AL89" s="152">
        <f t="shared" si="313"/>
        <v>0</v>
      </c>
      <c r="AM89" s="152">
        <f t="shared" si="313"/>
        <v>0</v>
      </c>
      <c r="AN89" s="152">
        <f t="shared" si="313"/>
        <v>0</v>
      </c>
      <c r="AO89" s="152">
        <f t="shared" si="313"/>
        <v>0</v>
      </c>
      <c r="AP89" s="152">
        <f t="shared" si="313"/>
        <v>0</v>
      </c>
      <c r="AQ89" s="152">
        <f t="shared" si="313"/>
        <v>0</v>
      </c>
      <c r="AR89" s="152">
        <f t="shared" si="313"/>
        <v>0</v>
      </c>
      <c r="AS89" s="152">
        <f t="shared" si="313"/>
        <v>0</v>
      </c>
      <c r="AT89" s="152">
        <f t="shared" si="313"/>
        <v>0</v>
      </c>
      <c r="AU89" s="152">
        <f t="shared" si="313"/>
        <v>0</v>
      </c>
      <c r="AV89" s="152">
        <f t="shared" si="313"/>
        <v>0</v>
      </c>
      <c r="AW89" s="152">
        <f t="shared" si="313"/>
        <v>0</v>
      </c>
      <c r="AX89" s="152">
        <f t="shared" si="313"/>
        <v>0</v>
      </c>
      <c r="AY89" s="152">
        <f t="shared" si="313"/>
        <v>0</v>
      </c>
      <c r="AZ89" s="322"/>
    </row>
    <row r="90" spans="1:52" ht="33.75" customHeight="1">
      <c r="A90" s="306"/>
      <c r="B90" s="307"/>
      <c r="C90" s="308"/>
      <c r="D90" s="174" t="s">
        <v>43</v>
      </c>
      <c r="E90" s="151">
        <f t="shared" si="149"/>
        <v>0</v>
      </c>
      <c r="F90" s="151">
        <f t="shared" si="150"/>
        <v>0</v>
      </c>
      <c r="G90" s="176"/>
      <c r="H90" s="152">
        <f t="shared" ref="H90:AY90" si="314">H69+H76+H83</f>
        <v>0</v>
      </c>
      <c r="I90" s="152">
        <f t="shared" si="314"/>
        <v>0</v>
      </c>
      <c r="J90" s="152">
        <f t="shared" si="314"/>
        <v>0</v>
      </c>
      <c r="K90" s="152">
        <f t="shared" si="314"/>
        <v>0</v>
      </c>
      <c r="L90" s="152">
        <f t="shared" si="314"/>
        <v>0</v>
      </c>
      <c r="M90" s="152">
        <f t="shared" si="314"/>
        <v>0</v>
      </c>
      <c r="N90" s="152">
        <f t="shared" si="314"/>
        <v>0</v>
      </c>
      <c r="O90" s="152">
        <f t="shared" si="314"/>
        <v>0</v>
      </c>
      <c r="P90" s="152">
        <f t="shared" si="314"/>
        <v>0</v>
      </c>
      <c r="Q90" s="152">
        <f t="shared" si="314"/>
        <v>0</v>
      </c>
      <c r="R90" s="152">
        <f t="shared" si="314"/>
        <v>0</v>
      </c>
      <c r="S90" s="152">
        <f t="shared" si="314"/>
        <v>0</v>
      </c>
      <c r="T90" s="152">
        <f t="shared" si="314"/>
        <v>0</v>
      </c>
      <c r="U90" s="152">
        <f t="shared" si="314"/>
        <v>0</v>
      </c>
      <c r="V90" s="152">
        <f t="shared" si="314"/>
        <v>0</v>
      </c>
      <c r="W90" s="152">
        <f t="shared" si="314"/>
        <v>0</v>
      </c>
      <c r="X90" s="152">
        <f t="shared" si="314"/>
        <v>0</v>
      </c>
      <c r="Y90" s="152">
        <f t="shared" si="314"/>
        <v>0</v>
      </c>
      <c r="Z90" s="152">
        <f t="shared" si="314"/>
        <v>0</v>
      </c>
      <c r="AA90" s="152">
        <f t="shared" si="314"/>
        <v>0</v>
      </c>
      <c r="AB90" s="152">
        <f t="shared" si="314"/>
        <v>0</v>
      </c>
      <c r="AC90" s="152">
        <f t="shared" si="314"/>
        <v>0</v>
      </c>
      <c r="AD90" s="152">
        <f t="shared" si="314"/>
        <v>0</v>
      </c>
      <c r="AE90" s="152">
        <f t="shared" si="314"/>
        <v>0</v>
      </c>
      <c r="AF90" s="152">
        <f t="shared" si="314"/>
        <v>0</v>
      </c>
      <c r="AG90" s="152">
        <f t="shared" si="314"/>
        <v>0</v>
      </c>
      <c r="AH90" s="152">
        <f t="shared" si="314"/>
        <v>0</v>
      </c>
      <c r="AI90" s="152">
        <f t="shared" si="314"/>
        <v>0</v>
      </c>
      <c r="AJ90" s="152">
        <f t="shared" si="314"/>
        <v>0</v>
      </c>
      <c r="AK90" s="152">
        <f t="shared" si="314"/>
        <v>0</v>
      </c>
      <c r="AL90" s="152">
        <f t="shared" si="314"/>
        <v>0</v>
      </c>
      <c r="AM90" s="152">
        <f t="shared" si="314"/>
        <v>0</v>
      </c>
      <c r="AN90" s="152">
        <f t="shared" si="314"/>
        <v>0</v>
      </c>
      <c r="AO90" s="152">
        <f t="shared" si="314"/>
        <v>0</v>
      </c>
      <c r="AP90" s="152">
        <f t="shared" si="314"/>
        <v>0</v>
      </c>
      <c r="AQ90" s="152">
        <f t="shared" si="314"/>
        <v>0</v>
      </c>
      <c r="AR90" s="152">
        <f t="shared" si="314"/>
        <v>0</v>
      </c>
      <c r="AS90" s="152">
        <f t="shared" si="314"/>
        <v>0</v>
      </c>
      <c r="AT90" s="152">
        <f t="shared" si="314"/>
        <v>0</v>
      </c>
      <c r="AU90" s="152">
        <f t="shared" si="314"/>
        <v>0</v>
      </c>
      <c r="AV90" s="152">
        <f t="shared" si="314"/>
        <v>0</v>
      </c>
      <c r="AW90" s="152">
        <f t="shared" si="314"/>
        <v>0</v>
      </c>
      <c r="AX90" s="152">
        <f t="shared" si="314"/>
        <v>0</v>
      </c>
      <c r="AY90" s="152">
        <f t="shared" si="314"/>
        <v>0</v>
      </c>
      <c r="AZ90" s="323"/>
    </row>
    <row r="91" spans="1:52" ht="18.75" customHeight="1">
      <c r="A91" s="300" t="s">
        <v>307</v>
      </c>
      <c r="B91" s="301"/>
      <c r="C91" s="302"/>
      <c r="D91" s="181" t="s">
        <v>41</v>
      </c>
      <c r="E91" s="151">
        <f t="shared" si="149"/>
        <v>900</v>
      </c>
      <c r="F91" s="151">
        <f t="shared" si="150"/>
        <v>384</v>
      </c>
      <c r="G91" s="182">
        <f>F91/E91</f>
        <v>0.42666666666666669</v>
      </c>
      <c r="H91" s="173">
        <f>H92+H93+H94+H96+H97</f>
        <v>0</v>
      </c>
      <c r="I91" s="173">
        <f t="shared" ref="I91" si="315">I92+I93+I94+I96+I97</f>
        <v>0</v>
      </c>
      <c r="J91" s="173" t="e">
        <f>I91/H91*100</f>
        <v>#DIV/0!</v>
      </c>
      <c r="K91" s="173">
        <f t="shared" ref="K91" si="316">K92+K93+K94+K96+K97</f>
        <v>0</v>
      </c>
      <c r="L91" s="173">
        <f t="shared" ref="L91" si="317">L92+L93+L94+L96+L97</f>
        <v>0</v>
      </c>
      <c r="M91" s="173" t="e">
        <f>L91/K91*100</f>
        <v>#DIV/0!</v>
      </c>
      <c r="N91" s="173">
        <f t="shared" ref="N91" si="318">N92+N93+N94+N96+N97</f>
        <v>0</v>
      </c>
      <c r="O91" s="173">
        <f t="shared" ref="O91" si="319">O92+O93+O94+O96+O97</f>
        <v>0</v>
      </c>
      <c r="P91" s="173" t="e">
        <f>O91/N91*100</f>
        <v>#DIV/0!</v>
      </c>
      <c r="Q91" s="173">
        <f t="shared" ref="Q91" si="320">Q92+Q93+Q94+Q96+Q97</f>
        <v>185</v>
      </c>
      <c r="R91" s="173">
        <f t="shared" ref="R91" si="321">R92+R93+R94+R96+R97</f>
        <v>185</v>
      </c>
      <c r="S91" s="173">
        <f>R91/Q91*100</f>
        <v>100</v>
      </c>
      <c r="T91" s="173">
        <f t="shared" ref="T91" si="322">T92+T93+T94+T96+T97</f>
        <v>199</v>
      </c>
      <c r="U91" s="173">
        <f t="shared" ref="U91" si="323">U92+U93+U94+U96+U97</f>
        <v>199</v>
      </c>
      <c r="V91" s="173">
        <f>U91/T91*100</f>
        <v>100</v>
      </c>
      <c r="W91" s="173">
        <f t="shared" ref="W91" si="324">W92+W93+W94+W96+W97</f>
        <v>0</v>
      </c>
      <c r="X91" s="173">
        <f t="shared" ref="X91" si="325">X92+X93+X94+X96+X97</f>
        <v>0</v>
      </c>
      <c r="Y91" s="173" t="e">
        <f>X91/W91*100</f>
        <v>#DIV/0!</v>
      </c>
      <c r="Z91" s="173">
        <f t="shared" ref="Z91" si="326">Z92+Z93+Z94+Z96+Z97</f>
        <v>361</v>
      </c>
      <c r="AA91" s="173">
        <f t="shared" ref="AA91" si="327">AA92+AA93+AA94+AA96+AA97</f>
        <v>0</v>
      </c>
      <c r="AB91" s="173">
        <f t="shared" ref="AB91" si="328">AB92+AB93+AB94+AB96+AB97</f>
        <v>0</v>
      </c>
      <c r="AC91" s="173">
        <f t="shared" ref="AC91" si="329">AC92+AC93+AC94+AC96+AC97</f>
        <v>0</v>
      </c>
      <c r="AD91" s="173">
        <f>AC91/Z91*100</f>
        <v>0</v>
      </c>
      <c r="AE91" s="173">
        <f t="shared" ref="AE91" si="330">AE92+AE93+AE94+AE96+AE97</f>
        <v>0</v>
      </c>
      <c r="AF91" s="173">
        <f t="shared" ref="AF91" si="331">AF92+AF93+AF94+AF96+AF97</f>
        <v>0</v>
      </c>
      <c r="AG91" s="173">
        <f t="shared" ref="AG91" si="332">AG92+AG93+AG94+AG96+AG97</f>
        <v>0</v>
      </c>
      <c r="AH91" s="173">
        <f t="shared" ref="AH91" si="333">AH92+AH93+AH94+AH96+AH97</f>
        <v>0</v>
      </c>
      <c r="AI91" s="173" t="e">
        <f>AH91/AE91*100</f>
        <v>#DIV/0!</v>
      </c>
      <c r="AJ91" s="173">
        <f t="shared" ref="AJ91" si="334">AJ92+AJ93+AJ94+AJ96+AJ97</f>
        <v>155</v>
      </c>
      <c r="AK91" s="173">
        <f t="shared" ref="AK91" si="335">AK92+AK93+AK94+AK96+AK97</f>
        <v>0</v>
      </c>
      <c r="AL91" s="173">
        <f t="shared" ref="AL91" si="336">AL92+AL93+AL94+AL96+AL97</f>
        <v>0</v>
      </c>
      <c r="AM91" s="173">
        <f t="shared" ref="AM91" si="337">AM92+AM93+AM94+AM96+AM97</f>
        <v>0</v>
      </c>
      <c r="AN91" s="173">
        <f>AM91/AJ91*100</f>
        <v>0</v>
      </c>
      <c r="AO91" s="173">
        <f t="shared" ref="AO91" si="338">AO92+AO93+AO94+AO96+AO97</f>
        <v>0</v>
      </c>
      <c r="AP91" s="173">
        <f t="shared" ref="AP91" si="339">AP92+AP93+AP94+AP96+AP97</f>
        <v>0</v>
      </c>
      <c r="AQ91" s="173" t="e">
        <f>AP91/AO91*100</f>
        <v>#DIV/0!</v>
      </c>
      <c r="AR91" s="173">
        <f t="shared" ref="AR91" si="340">AR92+AR93+AR94+AR96+AR97</f>
        <v>0</v>
      </c>
      <c r="AS91" s="173">
        <f t="shared" ref="AS91" si="341">AS92+AS93+AS94+AS96+AS97</f>
        <v>0</v>
      </c>
      <c r="AT91" s="173">
        <f t="shared" ref="AT91" si="342">AT92+AT93+AT94+AT96+AT97</f>
        <v>0</v>
      </c>
      <c r="AU91" s="173">
        <f t="shared" ref="AU91" si="343">AU92+AU93+AU94+AU96+AU97</f>
        <v>0</v>
      </c>
      <c r="AV91" s="173" t="e">
        <f>AU91/AR91*100</f>
        <v>#DIV/0!</v>
      </c>
      <c r="AW91" s="173">
        <f t="shared" ref="AW91" si="344">AW92+AW93+AW94+AW96+AW97</f>
        <v>0</v>
      </c>
      <c r="AX91" s="173">
        <f t="shared" ref="AX91" si="345">AX92+AX93+AX94+AX96+AX97</f>
        <v>0</v>
      </c>
      <c r="AY91" s="173" t="e">
        <f>AX91/AW91*100</f>
        <v>#DIV/0!</v>
      </c>
      <c r="AZ91" s="321"/>
    </row>
    <row r="92" spans="1:52" ht="31.2">
      <c r="A92" s="303"/>
      <c r="B92" s="304"/>
      <c r="C92" s="305"/>
      <c r="D92" s="183" t="s">
        <v>37</v>
      </c>
      <c r="E92" s="151">
        <f t="shared" si="149"/>
        <v>0</v>
      </c>
      <c r="F92" s="151">
        <f t="shared" si="150"/>
        <v>0</v>
      </c>
      <c r="G92" s="176"/>
      <c r="H92" s="152">
        <f>H85+H57</f>
        <v>0</v>
      </c>
      <c r="I92" s="152">
        <f t="shared" ref="I92:AY92" si="346">I85+I57</f>
        <v>0</v>
      </c>
      <c r="J92" s="152">
        <f t="shared" si="346"/>
        <v>0</v>
      </c>
      <c r="K92" s="152">
        <f t="shared" si="346"/>
        <v>0</v>
      </c>
      <c r="L92" s="152">
        <f t="shared" si="346"/>
        <v>0</v>
      </c>
      <c r="M92" s="152">
        <f t="shared" si="346"/>
        <v>0</v>
      </c>
      <c r="N92" s="152">
        <f t="shared" si="346"/>
        <v>0</v>
      </c>
      <c r="O92" s="152">
        <f t="shared" si="346"/>
        <v>0</v>
      </c>
      <c r="P92" s="152">
        <f t="shared" si="346"/>
        <v>0</v>
      </c>
      <c r="Q92" s="152">
        <f t="shared" si="346"/>
        <v>0</v>
      </c>
      <c r="R92" s="152">
        <f t="shared" si="346"/>
        <v>0</v>
      </c>
      <c r="S92" s="152">
        <f t="shared" si="346"/>
        <v>0</v>
      </c>
      <c r="T92" s="152">
        <f t="shared" si="346"/>
        <v>0</v>
      </c>
      <c r="U92" s="152">
        <f t="shared" si="346"/>
        <v>0</v>
      </c>
      <c r="V92" s="152">
        <f t="shared" si="346"/>
        <v>0</v>
      </c>
      <c r="W92" s="152">
        <f t="shared" si="346"/>
        <v>0</v>
      </c>
      <c r="X92" s="152">
        <f t="shared" si="346"/>
        <v>0</v>
      </c>
      <c r="Y92" s="152">
        <f t="shared" si="346"/>
        <v>0</v>
      </c>
      <c r="Z92" s="152">
        <f t="shared" si="346"/>
        <v>0</v>
      </c>
      <c r="AA92" s="152">
        <f t="shared" si="346"/>
        <v>0</v>
      </c>
      <c r="AB92" s="152">
        <f t="shared" si="346"/>
        <v>0</v>
      </c>
      <c r="AC92" s="152">
        <f t="shared" si="346"/>
        <v>0</v>
      </c>
      <c r="AD92" s="152">
        <f t="shared" si="346"/>
        <v>0</v>
      </c>
      <c r="AE92" s="152">
        <f t="shared" si="346"/>
        <v>0</v>
      </c>
      <c r="AF92" s="152">
        <f t="shared" si="346"/>
        <v>0</v>
      </c>
      <c r="AG92" s="152">
        <f t="shared" si="346"/>
        <v>0</v>
      </c>
      <c r="AH92" s="152">
        <f t="shared" si="346"/>
        <v>0</v>
      </c>
      <c r="AI92" s="152">
        <f t="shared" si="346"/>
        <v>0</v>
      </c>
      <c r="AJ92" s="152">
        <f t="shared" si="346"/>
        <v>0</v>
      </c>
      <c r="AK92" s="152">
        <f t="shared" si="346"/>
        <v>0</v>
      </c>
      <c r="AL92" s="152">
        <f t="shared" si="346"/>
        <v>0</v>
      </c>
      <c r="AM92" s="152">
        <f t="shared" si="346"/>
        <v>0</v>
      </c>
      <c r="AN92" s="152">
        <f t="shared" si="346"/>
        <v>0</v>
      </c>
      <c r="AO92" s="152">
        <f t="shared" si="346"/>
        <v>0</v>
      </c>
      <c r="AP92" s="152">
        <f t="shared" si="346"/>
        <v>0</v>
      </c>
      <c r="AQ92" s="152">
        <f t="shared" si="346"/>
        <v>0</v>
      </c>
      <c r="AR92" s="152">
        <f t="shared" si="346"/>
        <v>0</v>
      </c>
      <c r="AS92" s="152">
        <f t="shared" si="346"/>
        <v>0</v>
      </c>
      <c r="AT92" s="152">
        <f t="shared" si="346"/>
        <v>0</v>
      </c>
      <c r="AU92" s="152">
        <f t="shared" si="346"/>
        <v>0</v>
      </c>
      <c r="AV92" s="152">
        <f t="shared" si="346"/>
        <v>0</v>
      </c>
      <c r="AW92" s="152">
        <f t="shared" si="346"/>
        <v>0</v>
      </c>
      <c r="AX92" s="152">
        <f t="shared" si="346"/>
        <v>0</v>
      </c>
      <c r="AY92" s="152">
        <f t="shared" si="346"/>
        <v>0</v>
      </c>
      <c r="AZ92" s="322"/>
    </row>
    <row r="93" spans="1:52" ht="64.5" customHeight="1">
      <c r="A93" s="303"/>
      <c r="B93" s="304"/>
      <c r="C93" s="305"/>
      <c r="D93" s="186" t="s">
        <v>2</v>
      </c>
      <c r="E93" s="151">
        <f t="shared" si="149"/>
        <v>0</v>
      </c>
      <c r="F93" s="151">
        <f t="shared" si="150"/>
        <v>0</v>
      </c>
      <c r="G93" s="187"/>
      <c r="H93" s="152">
        <f t="shared" ref="H93:AY93" si="347">H86+H58</f>
        <v>0</v>
      </c>
      <c r="I93" s="152">
        <f t="shared" si="347"/>
        <v>0</v>
      </c>
      <c r="J93" s="152">
        <f t="shared" si="347"/>
        <v>0</v>
      </c>
      <c r="K93" s="152">
        <f t="shared" si="347"/>
        <v>0</v>
      </c>
      <c r="L93" s="152">
        <f t="shared" si="347"/>
        <v>0</v>
      </c>
      <c r="M93" s="152">
        <f t="shared" si="347"/>
        <v>0</v>
      </c>
      <c r="N93" s="152">
        <f t="shared" si="347"/>
        <v>0</v>
      </c>
      <c r="O93" s="152">
        <f t="shared" si="347"/>
        <v>0</v>
      </c>
      <c r="P93" s="152">
        <f t="shared" si="347"/>
        <v>0</v>
      </c>
      <c r="Q93" s="152">
        <f t="shared" si="347"/>
        <v>0</v>
      </c>
      <c r="R93" s="152">
        <f t="shared" si="347"/>
        <v>0</v>
      </c>
      <c r="S93" s="152">
        <f t="shared" si="347"/>
        <v>0</v>
      </c>
      <c r="T93" s="152">
        <f t="shared" si="347"/>
        <v>0</v>
      </c>
      <c r="U93" s="152">
        <f t="shared" si="347"/>
        <v>0</v>
      </c>
      <c r="V93" s="152">
        <f t="shared" si="347"/>
        <v>0</v>
      </c>
      <c r="W93" s="152">
        <f t="shared" si="347"/>
        <v>0</v>
      </c>
      <c r="X93" s="152">
        <f t="shared" si="347"/>
        <v>0</v>
      </c>
      <c r="Y93" s="152">
        <f t="shared" si="347"/>
        <v>0</v>
      </c>
      <c r="Z93" s="152">
        <f t="shared" si="347"/>
        <v>0</v>
      </c>
      <c r="AA93" s="152">
        <f t="shared" si="347"/>
        <v>0</v>
      </c>
      <c r="AB93" s="152">
        <f t="shared" si="347"/>
        <v>0</v>
      </c>
      <c r="AC93" s="152">
        <f t="shared" si="347"/>
        <v>0</v>
      </c>
      <c r="AD93" s="152">
        <f t="shared" si="347"/>
        <v>0</v>
      </c>
      <c r="AE93" s="152">
        <f t="shared" si="347"/>
        <v>0</v>
      </c>
      <c r="AF93" s="152">
        <f t="shared" si="347"/>
        <v>0</v>
      </c>
      <c r="AG93" s="152">
        <f t="shared" si="347"/>
        <v>0</v>
      </c>
      <c r="AH93" s="152">
        <f t="shared" si="347"/>
        <v>0</v>
      </c>
      <c r="AI93" s="152">
        <f t="shared" si="347"/>
        <v>0</v>
      </c>
      <c r="AJ93" s="152">
        <f t="shared" si="347"/>
        <v>0</v>
      </c>
      <c r="AK93" s="152">
        <f t="shared" si="347"/>
        <v>0</v>
      </c>
      <c r="AL93" s="152">
        <f t="shared" si="347"/>
        <v>0</v>
      </c>
      <c r="AM93" s="152">
        <f t="shared" si="347"/>
        <v>0</v>
      </c>
      <c r="AN93" s="152">
        <f t="shared" si="347"/>
        <v>0</v>
      </c>
      <c r="AO93" s="152">
        <f t="shared" si="347"/>
        <v>0</v>
      </c>
      <c r="AP93" s="152">
        <f t="shared" si="347"/>
        <v>0</v>
      </c>
      <c r="AQ93" s="152">
        <f t="shared" si="347"/>
        <v>0</v>
      </c>
      <c r="AR93" s="152">
        <f t="shared" si="347"/>
        <v>0</v>
      </c>
      <c r="AS93" s="152">
        <f t="shared" si="347"/>
        <v>0</v>
      </c>
      <c r="AT93" s="152">
        <f t="shared" si="347"/>
        <v>0</v>
      </c>
      <c r="AU93" s="152">
        <f t="shared" si="347"/>
        <v>0</v>
      </c>
      <c r="AV93" s="152">
        <f t="shared" si="347"/>
        <v>0</v>
      </c>
      <c r="AW93" s="152">
        <f t="shared" si="347"/>
        <v>0</v>
      </c>
      <c r="AX93" s="152">
        <f t="shared" si="347"/>
        <v>0</v>
      </c>
      <c r="AY93" s="152">
        <f t="shared" si="347"/>
        <v>0</v>
      </c>
      <c r="AZ93" s="322"/>
    </row>
    <row r="94" spans="1:52" ht="21.75" customHeight="1">
      <c r="A94" s="303"/>
      <c r="B94" s="304"/>
      <c r="C94" s="305"/>
      <c r="D94" s="226" t="s">
        <v>287</v>
      </c>
      <c r="E94" s="151">
        <f t="shared" si="149"/>
        <v>900</v>
      </c>
      <c r="F94" s="151">
        <f t="shared" si="150"/>
        <v>384</v>
      </c>
      <c r="G94" s="187"/>
      <c r="H94" s="152">
        <f t="shared" ref="H94:AY94" si="348">H87+H59</f>
        <v>0</v>
      </c>
      <c r="I94" s="152">
        <f t="shared" si="348"/>
        <v>0</v>
      </c>
      <c r="J94" s="152">
        <f t="shared" si="348"/>
        <v>0</v>
      </c>
      <c r="K94" s="152">
        <f t="shared" si="348"/>
        <v>0</v>
      </c>
      <c r="L94" s="152">
        <f t="shared" si="348"/>
        <v>0</v>
      </c>
      <c r="M94" s="152">
        <f t="shared" si="348"/>
        <v>0</v>
      </c>
      <c r="N94" s="152">
        <f t="shared" si="348"/>
        <v>0</v>
      </c>
      <c r="O94" s="152">
        <f t="shared" si="348"/>
        <v>0</v>
      </c>
      <c r="P94" s="152">
        <f t="shared" si="348"/>
        <v>0</v>
      </c>
      <c r="Q94" s="152">
        <f t="shared" si="348"/>
        <v>185</v>
      </c>
      <c r="R94" s="152">
        <f t="shared" si="348"/>
        <v>185</v>
      </c>
      <c r="S94" s="152">
        <f t="shared" si="348"/>
        <v>0</v>
      </c>
      <c r="T94" s="152">
        <f t="shared" si="348"/>
        <v>199</v>
      </c>
      <c r="U94" s="152">
        <f t="shared" si="348"/>
        <v>199</v>
      </c>
      <c r="V94" s="152">
        <f t="shared" si="348"/>
        <v>0</v>
      </c>
      <c r="W94" s="152">
        <f t="shared" si="348"/>
        <v>0</v>
      </c>
      <c r="X94" s="152">
        <f t="shared" si="348"/>
        <v>0</v>
      </c>
      <c r="Y94" s="152">
        <f t="shared" si="348"/>
        <v>0</v>
      </c>
      <c r="Z94" s="152">
        <f t="shared" si="348"/>
        <v>361</v>
      </c>
      <c r="AA94" s="152">
        <f t="shared" si="348"/>
        <v>0</v>
      </c>
      <c r="AB94" s="152">
        <f t="shared" si="348"/>
        <v>0</v>
      </c>
      <c r="AC94" s="152">
        <f t="shared" si="348"/>
        <v>0</v>
      </c>
      <c r="AD94" s="152">
        <f t="shared" si="348"/>
        <v>0</v>
      </c>
      <c r="AE94" s="152">
        <f t="shared" si="348"/>
        <v>0</v>
      </c>
      <c r="AF94" s="152">
        <f t="shared" si="348"/>
        <v>0</v>
      </c>
      <c r="AG94" s="152">
        <f t="shared" si="348"/>
        <v>0</v>
      </c>
      <c r="AH94" s="152">
        <f t="shared" si="348"/>
        <v>0</v>
      </c>
      <c r="AI94" s="152">
        <f t="shared" si="348"/>
        <v>0</v>
      </c>
      <c r="AJ94" s="152">
        <f t="shared" si="348"/>
        <v>155</v>
      </c>
      <c r="AK94" s="152">
        <f t="shared" si="348"/>
        <v>0</v>
      </c>
      <c r="AL94" s="152">
        <f t="shared" si="348"/>
        <v>0</v>
      </c>
      <c r="AM94" s="152">
        <f t="shared" si="348"/>
        <v>0</v>
      </c>
      <c r="AN94" s="152">
        <f t="shared" si="348"/>
        <v>0</v>
      </c>
      <c r="AO94" s="152">
        <f t="shared" si="348"/>
        <v>0</v>
      </c>
      <c r="AP94" s="152">
        <f t="shared" si="348"/>
        <v>0</v>
      </c>
      <c r="AQ94" s="152">
        <f t="shared" si="348"/>
        <v>0</v>
      </c>
      <c r="AR94" s="152">
        <f t="shared" si="348"/>
        <v>0</v>
      </c>
      <c r="AS94" s="152">
        <f t="shared" si="348"/>
        <v>0</v>
      </c>
      <c r="AT94" s="152">
        <f t="shared" si="348"/>
        <v>0</v>
      </c>
      <c r="AU94" s="152">
        <f t="shared" si="348"/>
        <v>0</v>
      </c>
      <c r="AV94" s="152">
        <f t="shared" si="348"/>
        <v>0</v>
      </c>
      <c r="AW94" s="152">
        <f t="shared" si="348"/>
        <v>0</v>
      </c>
      <c r="AX94" s="152">
        <f t="shared" si="348"/>
        <v>0</v>
      </c>
      <c r="AY94" s="152">
        <f t="shared" si="348"/>
        <v>0</v>
      </c>
      <c r="AZ94" s="322"/>
    </row>
    <row r="95" spans="1:52" ht="87.75" customHeight="1">
      <c r="A95" s="303"/>
      <c r="B95" s="304"/>
      <c r="C95" s="305"/>
      <c r="D95" s="226" t="s">
        <v>295</v>
      </c>
      <c r="E95" s="151">
        <f t="shared" si="149"/>
        <v>0</v>
      </c>
      <c r="F95" s="151">
        <f t="shared" si="150"/>
        <v>0</v>
      </c>
      <c r="G95" s="156"/>
      <c r="H95" s="152">
        <f t="shared" ref="H95:AY95" si="349">H88+H60</f>
        <v>0</v>
      </c>
      <c r="I95" s="152">
        <f t="shared" si="349"/>
        <v>0</v>
      </c>
      <c r="J95" s="152">
        <f t="shared" si="349"/>
        <v>0</v>
      </c>
      <c r="K95" s="152">
        <f t="shared" si="349"/>
        <v>0</v>
      </c>
      <c r="L95" s="152">
        <f t="shared" si="349"/>
        <v>0</v>
      </c>
      <c r="M95" s="152">
        <f t="shared" si="349"/>
        <v>0</v>
      </c>
      <c r="N95" s="152">
        <f t="shared" si="349"/>
        <v>0</v>
      </c>
      <c r="O95" s="152">
        <f t="shared" si="349"/>
        <v>0</v>
      </c>
      <c r="P95" s="152">
        <f t="shared" si="349"/>
        <v>0</v>
      </c>
      <c r="Q95" s="152">
        <f t="shared" si="349"/>
        <v>0</v>
      </c>
      <c r="R95" s="152">
        <f t="shared" si="349"/>
        <v>0</v>
      </c>
      <c r="S95" s="152">
        <f t="shared" si="349"/>
        <v>0</v>
      </c>
      <c r="T95" s="152">
        <f t="shared" si="349"/>
        <v>0</v>
      </c>
      <c r="U95" s="152">
        <f t="shared" si="349"/>
        <v>0</v>
      </c>
      <c r="V95" s="152">
        <f t="shared" si="349"/>
        <v>0</v>
      </c>
      <c r="W95" s="152">
        <f t="shared" si="349"/>
        <v>0</v>
      </c>
      <c r="X95" s="152">
        <f t="shared" si="349"/>
        <v>0</v>
      </c>
      <c r="Y95" s="152">
        <f t="shared" si="349"/>
        <v>0</v>
      </c>
      <c r="Z95" s="152">
        <f t="shared" si="349"/>
        <v>0</v>
      </c>
      <c r="AA95" s="152">
        <f t="shared" si="349"/>
        <v>0</v>
      </c>
      <c r="AB95" s="152">
        <f t="shared" si="349"/>
        <v>0</v>
      </c>
      <c r="AC95" s="152">
        <f t="shared" si="349"/>
        <v>0</v>
      </c>
      <c r="AD95" s="152">
        <f t="shared" si="349"/>
        <v>0</v>
      </c>
      <c r="AE95" s="152">
        <f t="shared" si="349"/>
        <v>0</v>
      </c>
      <c r="AF95" s="152">
        <f t="shared" si="349"/>
        <v>0</v>
      </c>
      <c r="AG95" s="152">
        <f t="shared" si="349"/>
        <v>0</v>
      </c>
      <c r="AH95" s="152">
        <f t="shared" si="349"/>
        <v>0</v>
      </c>
      <c r="AI95" s="152">
        <f t="shared" si="349"/>
        <v>0</v>
      </c>
      <c r="AJ95" s="152">
        <f t="shared" si="349"/>
        <v>0</v>
      </c>
      <c r="AK95" s="152">
        <f t="shared" si="349"/>
        <v>0</v>
      </c>
      <c r="AL95" s="152">
        <f t="shared" si="349"/>
        <v>0</v>
      </c>
      <c r="AM95" s="152">
        <f t="shared" si="349"/>
        <v>0</v>
      </c>
      <c r="AN95" s="152">
        <f t="shared" si="349"/>
        <v>0</v>
      </c>
      <c r="AO95" s="152">
        <f t="shared" si="349"/>
        <v>0</v>
      </c>
      <c r="AP95" s="152">
        <f t="shared" si="349"/>
        <v>0</v>
      </c>
      <c r="AQ95" s="152">
        <f t="shared" si="349"/>
        <v>0</v>
      </c>
      <c r="AR95" s="152">
        <f t="shared" si="349"/>
        <v>0</v>
      </c>
      <c r="AS95" s="152">
        <f t="shared" si="349"/>
        <v>0</v>
      </c>
      <c r="AT95" s="152">
        <f t="shared" si="349"/>
        <v>0</v>
      </c>
      <c r="AU95" s="152">
        <f t="shared" si="349"/>
        <v>0</v>
      </c>
      <c r="AV95" s="152">
        <f t="shared" si="349"/>
        <v>0</v>
      </c>
      <c r="AW95" s="152">
        <f t="shared" si="349"/>
        <v>0</v>
      </c>
      <c r="AX95" s="152">
        <f t="shared" si="349"/>
        <v>0</v>
      </c>
      <c r="AY95" s="152">
        <f t="shared" si="349"/>
        <v>0</v>
      </c>
      <c r="AZ95" s="322"/>
    </row>
    <row r="96" spans="1:52" ht="21.75" customHeight="1">
      <c r="A96" s="303"/>
      <c r="B96" s="304"/>
      <c r="C96" s="305"/>
      <c r="D96" s="226" t="s">
        <v>288</v>
      </c>
      <c r="E96" s="151">
        <f t="shared" si="149"/>
        <v>0</v>
      </c>
      <c r="F96" s="151">
        <f t="shared" si="150"/>
        <v>0</v>
      </c>
      <c r="G96" s="156"/>
      <c r="H96" s="152">
        <f t="shared" ref="H96:AY96" si="350">H89+H61</f>
        <v>0</v>
      </c>
      <c r="I96" s="152">
        <f t="shared" si="350"/>
        <v>0</v>
      </c>
      <c r="J96" s="152">
        <f t="shared" si="350"/>
        <v>0</v>
      </c>
      <c r="K96" s="152">
        <f t="shared" si="350"/>
        <v>0</v>
      </c>
      <c r="L96" s="152">
        <f t="shared" si="350"/>
        <v>0</v>
      </c>
      <c r="M96" s="152">
        <f t="shared" si="350"/>
        <v>0</v>
      </c>
      <c r="N96" s="152">
        <f t="shared" si="350"/>
        <v>0</v>
      </c>
      <c r="O96" s="152">
        <f t="shared" si="350"/>
        <v>0</v>
      </c>
      <c r="P96" s="152">
        <f t="shared" si="350"/>
        <v>0</v>
      </c>
      <c r="Q96" s="152">
        <f t="shared" si="350"/>
        <v>0</v>
      </c>
      <c r="R96" s="152">
        <f t="shared" si="350"/>
        <v>0</v>
      </c>
      <c r="S96" s="152">
        <f t="shared" si="350"/>
        <v>0</v>
      </c>
      <c r="T96" s="152">
        <f t="shared" si="350"/>
        <v>0</v>
      </c>
      <c r="U96" s="152">
        <f t="shared" si="350"/>
        <v>0</v>
      </c>
      <c r="V96" s="152">
        <f t="shared" si="350"/>
        <v>0</v>
      </c>
      <c r="W96" s="152">
        <f t="shared" si="350"/>
        <v>0</v>
      </c>
      <c r="X96" s="152">
        <f t="shared" si="350"/>
        <v>0</v>
      </c>
      <c r="Y96" s="152">
        <f t="shared" si="350"/>
        <v>0</v>
      </c>
      <c r="Z96" s="152">
        <f t="shared" si="350"/>
        <v>0</v>
      </c>
      <c r="AA96" s="152">
        <f t="shared" si="350"/>
        <v>0</v>
      </c>
      <c r="AB96" s="152">
        <f t="shared" si="350"/>
        <v>0</v>
      </c>
      <c r="AC96" s="152">
        <f t="shared" si="350"/>
        <v>0</v>
      </c>
      <c r="AD96" s="152">
        <f t="shared" si="350"/>
        <v>0</v>
      </c>
      <c r="AE96" s="152">
        <f t="shared" si="350"/>
        <v>0</v>
      </c>
      <c r="AF96" s="152">
        <f t="shared" si="350"/>
        <v>0</v>
      </c>
      <c r="AG96" s="152">
        <f t="shared" si="350"/>
        <v>0</v>
      </c>
      <c r="AH96" s="152">
        <f t="shared" si="350"/>
        <v>0</v>
      </c>
      <c r="AI96" s="152">
        <f t="shared" si="350"/>
        <v>0</v>
      </c>
      <c r="AJ96" s="152">
        <f t="shared" si="350"/>
        <v>0</v>
      </c>
      <c r="AK96" s="152">
        <f t="shared" si="350"/>
        <v>0</v>
      </c>
      <c r="AL96" s="152">
        <f t="shared" si="350"/>
        <v>0</v>
      </c>
      <c r="AM96" s="152">
        <f t="shared" si="350"/>
        <v>0</v>
      </c>
      <c r="AN96" s="152">
        <f t="shared" si="350"/>
        <v>0</v>
      </c>
      <c r="AO96" s="152">
        <f t="shared" si="350"/>
        <v>0</v>
      </c>
      <c r="AP96" s="152">
        <f t="shared" si="350"/>
        <v>0</v>
      </c>
      <c r="AQ96" s="152">
        <f t="shared" si="350"/>
        <v>0</v>
      </c>
      <c r="AR96" s="152">
        <f t="shared" si="350"/>
        <v>0</v>
      </c>
      <c r="AS96" s="152">
        <f t="shared" si="350"/>
        <v>0</v>
      </c>
      <c r="AT96" s="152">
        <f t="shared" si="350"/>
        <v>0</v>
      </c>
      <c r="AU96" s="152">
        <f t="shared" si="350"/>
        <v>0</v>
      </c>
      <c r="AV96" s="152">
        <f t="shared" si="350"/>
        <v>0</v>
      </c>
      <c r="AW96" s="152">
        <f t="shared" si="350"/>
        <v>0</v>
      </c>
      <c r="AX96" s="152">
        <f t="shared" si="350"/>
        <v>0</v>
      </c>
      <c r="AY96" s="152">
        <f t="shared" si="350"/>
        <v>0</v>
      </c>
      <c r="AZ96" s="322"/>
    </row>
    <row r="97" spans="1:52" ht="33.75" customHeight="1">
      <c r="A97" s="306"/>
      <c r="B97" s="307"/>
      <c r="C97" s="308"/>
      <c r="D97" s="174" t="s">
        <v>43</v>
      </c>
      <c r="E97" s="151">
        <f t="shared" si="149"/>
        <v>0</v>
      </c>
      <c r="F97" s="151">
        <f t="shared" si="150"/>
        <v>0</v>
      </c>
      <c r="G97" s="176"/>
      <c r="H97" s="152">
        <f t="shared" ref="H97:AY97" si="351">H90+H62</f>
        <v>0</v>
      </c>
      <c r="I97" s="152">
        <f t="shared" si="351"/>
        <v>0</v>
      </c>
      <c r="J97" s="152">
        <f t="shared" si="351"/>
        <v>0</v>
      </c>
      <c r="K97" s="152">
        <f t="shared" si="351"/>
        <v>0</v>
      </c>
      <c r="L97" s="152">
        <f t="shared" si="351"/>
        <v>0</v>
      </c>
      <c r="M97" s="152">
        <f t="shared" si="351"/>
        <v>0</v>
      </c>
      <c r="N97" s="152">
        <f t="shared" si="351"/>
        <v>0</v>
      </c>
      <c r="O97" s="152">
        <f t="shared" si="351"/>
        <v>0</v>
      </c>
      <c r="P97" s="152">
        <f t="shared" si="351"/>
        <v>0</v>
      </c>
      <c r="Q97" s="152">
        <f t="shared" si="351"/>
        <v>0</v>
      </c>
      <c r="R97" s="152">
        <f t="shared" si="351"/>
        <v>0</v>
      </c>
      <c r="S97" s="152">
        <f t="shared" si="351"/>
        <v>0</v>
      </c>
      <c r="T97" s="152">
        <f t="shared" si="351"/>
        <v>0</v>
      </c>
      <c r="U97" s="152">
        <f t="shared" si="351"/>
        <v>0</v>
      </c>
      <c r="V97" s="152">
        <f t="shared" si="351"/>
        <v>0</v>
      </c>
      <c r="W97" s="152">
        <f t="shared" si="351"/>
        <v>0</v>
      </c>
      <c r="X97" s="152">
        <f t="shared" si="351"/>
        <v>0</v>
      </c>
      <c r="Y97" s="152">
        <f t="shared" si="351"/>
        <v>0</v>
      </c>
      <c r="Z97" s="152">
        <f t="shared" si="351"/>
        <v>0</v>
      </c>
      <c r="AA97" s="152">
        <f t="shared" si="351"/>
        <v>0</v>
      </c>
      <c r="AB97" s="152">
        <f t="shared" si="351"/>
        <v>0</v>
      </c>
      <c r="AC97" s="152">
        <f t="shared" si="351"/>
        <v>0</v>
      </c>
      <c r="AD97" s="152">
        <f t="shared" si="351"/>
        <v>0</v>
      </c>
      <c r="AE97" s="152">
        <f t="shared" si="351"/>
        <v>0</v>
      </c>
      <c r="AF97" s="152">
        <f t="shared" si="351"/>
        <v>0</v>
      </c>
      <c r="AG97" s="152">
        <f t="shared" si="351"/>
        <v>0</v>
      </c>
      <c r="AH97" s="152">
        <f t="shared" si="351"/>
        <v>0</v>
      </c>
      <c r="AI97" s="152">
        <f t="shared" si="351"/>
        <v>0</v>
      </c>
      <c r="AJ97" s="152">
        <f t="shared" si="351"/>
        <v>0</v>
      </c>
      <c r="AK97" s="152">
        <f t="shared" si="351"/>
        <v>0</v>
      </c>
      <c r="AL97" s="152">
        <f t="shared" si="351"/>
        <v>0</v>
      </c>
      <c r="AM97" s="152">
        <f t="shared" si="351"/>
        <v>0</v>
      </c>
      <c r="AN97" s="152">
        <f t="shared" si="351"/>
        <v>0</v>
      </c>
      <c r="AO97" s="152">
        <f t="shared" si="351"/>
        <v>0</v>
      </c>
      <c r="AP97" s="152">
        <f t="shared" si="351"/>
        <v>0</v>
      </c>
      <c r="AQ97" s="152">
        <f t="shared" si="351"/>
        <v>0</v>
      </c>
      <c r="AR97" s="152">
        <f t="shared" si="351"/>
        <v>0</v>
      </c>
      <c r="AS97" s="152">
        <f t="shared" si="351"/>
        <v>0</v>
      </c>
      <c r="AT97" s="152">
        <f t="shared" si="351"/>
        <v>0</v>
      </c>
      <c r="AU97" s="152">
        <f t="shared" si="351"/>
        <v>0</v>
      </c>
      <c r="AV97" s="152">
        <f t="shared" si="351"/>
        <v>0</v>
      </c>
      <c r="AW97" s="152">
        <f t="shared" si="351"/>
        <v>0</v>
      </c>
      <c r="AX97" s="152">
        <f t="shared" si="351"/>
        <v>0</v>
      </c>
      <c r="AY97" s="152">
        <f t="shared" si="351"/>
        <v>0</v>
      </c>
      <c r="AZ97" s="323"/>
    </row>
    <row r="98" spans="1:52" ht="33.75" customHeight="1">
      <c r="A98" s="309" t="s">
        <v>325</v>
      </c>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c r="AY98" s="310"/>
      <c r="AZ98" s="311"/>
    </row>
    <row r="99" spans="1:52" ht="32.25" customHeight="1">
      <c r="A99" s="309" t="s">
        <v>308</v>
      </c>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c r="AZ99" s="311"/>
    </row>
    <row r="100" spans="1:52" ht="33.75" customHeight="1">
      <c r="A100" s="337" t="s">
        <v>309</v>
      </c>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19"/>
      <c r="AZ100" s="320"/>
    </row>
    <row r="101" spans="1:52" ht="18.75" customHeight="1">
      <c r="A101" s="312" t="s">
        <v>261</v>
      </c>
      <c r="B101" s="315" t="s">
        <v>310</v>
      </c>
      <c r="C101" s="315" t="s">
        <v>311</v>
      </c>
      <c r="D101" s="181" t="s">
        <v>41</v>
      </c>
      <c r="E101" s="151">
        <f>H101+K101+N101+Q101+T101+W101+Z101+AE101+AJ101+AO101+AR101+AW101</f>
        <v>54726.48</v>
      </c>
      <c r="F101" s="151">
        <f>I101+L101+O101+R101+U101+X101+AA101+AF101+AK101+AP101+AS101+AX101</f>
        <v>0</v>
      </c>
      <c r="G101" s="182">
        <f>F101/E101</f>
        <v>0</v>
      </c>
      <c r="H101" s="173">
        <f>H102+H103+H104+H106+H107</f>
        <v>0</v>
      </c>
      <c r="I101" s="173">
        <f t="shared" ref="I101" si="352">I102+I103+I104+I106+I107</f>
        <v>0</v>
      </c>
      <c r="J101" s="173" t="e">
        <f>I101/H101*100</f>
        <v>#DIV/0!</v>
      </c>
      <c r="K101" s="173">
        <v>0</v>
      </c>
      <c r="L101" s="173">
        <f t="shared" ref="L101" si="353">L102+L103+L104+L106+L107</f>
        <v>0</v>
      </c>
      <c r="M101" s="173" t="e">
        <f>L101/K101*100</f>
        <v>#DIV/0!</v>
      </c>
      <c r="N101" s="173">
        <f t="shared" ref="N101" si="354">N102+N103+N104+N106+N107</f>
        <v>0</v>
      </c>
      <c r="O101" s="173">
        <f t="shared" ref="O101" si="355">O102+O103+O104+O106+O107</f>
        <v>0</v>
      </c>
      <c r="P101" s="173" t="e">
        <f>O101/N101*100</f>
        <v>#DIV/0!</v>
      </c>
      <c r="Q101" s="173">
        <f t="shared" ref="Q101" si="356">Q102+Q103+Q104+Q106+Q107</f>
        <v>0</v>
      </c>
      <c r="R101" s="173">
        <f t="shared" ref="R101" si="357">R102+R103+R104+R106+R107</f>
        <v>0</v>
      </c>
      <c r="S101" s="173" t="e">
        <f>R101/Q101*100</f>
        <v>#DIV/0!</v>
      </c>
      <c r="T101" s="173">
        <f t="shared" ref="T101" si="358">T102+T103+T104+T106+T107</f>
        <v>0</v>
      </c>
      <c r="U101" s="173">
        <f t="shared" ref="U101" si="359">U102+U103+U104+U106+U107</f>
        <v>0</v>
      </c>
      <c r="V101" s="173" t="e">
        <f>U101/T101*100</f>
        <v>#DIV/0!</v>
      </c>
      <c r="W101" s="173">
        <f t="shared" ref="W101" si="360">W102+W103+W104+W106+W107</f>
        <v>0</v>
      </c>
      <c r="X101" s="173">
        <f t="shared" ref="X101" si="361">X102+X103+X104+X106+X107</f>
        <v>0</v>
      </c>
      <c r="Y101" s="173" t="e">
        <f>X101/W101*100</f>
        <v>#DIV/0!</v>
      </c>
      <c r="Z101" s="173">
        <f t="shared" ref="Z101" si="362">Z102+Z103+Z104+Z106+Z107</f>
        <v>0</v>
      </c>
      <c r="AA101" s="173">
        <f t="shared" ref="AA101" si="363">AA102+AA103+AA104+AA106+AA107</f>
        <v>0</v>
      </c>
      <c r="AB101" s="173">
        <f t="shared" ref="AB101" si="364">AB102+AB103+AB104+AB106+AB107</f>
        <v>0</v>
      </c>
      <c r="AC101" s="173">
        <f t="shared" ref="AC101" si="365">AC102+AC103+AC104+AC106+AC107</f>
        <v>0</v>
      </c>
      <c r="AD101" s="173" t="e">
        <f>AC101/Z101*100</f>
        <v>#DIV/0!</v>
      </c>
      <c r="AE101" s="173">
        <f t="shared" ref="AE101" si="366">AE102+AE103+AE104+AE106+AE107</f>
        <v>0</v>
      </c>
      <c r="AF101" s="173">
        <f t="shared" ref="AF101" si="367">AF102+AF103+AF104+AF106+AF107</f>
        <v>0</v>
      </c>
      <c r="AG101" s="173">
        <f t="shared" ref="AG101" si="368">AG102+AG103+AG104+AG106+AG107</f>
        <v>0</v>
      </c>
      <c r="AH101" s="173">
        <f t="shared" ref="AH101" si="369">AH102+AH103+AH104+AH106+AH107</f>
        <v>0</v>
      </c>
      <c r="AI101" s="173" t="e">
        <f>AH101/AE101*100</f>
        <v>#DIV/0!</v>
      </c>
      <c r="AJ101" s="173">
        <f t="shared" ref="AJ101" si="370">AJ102+AJ103+AJ104+AJ106+AJ107</f>
        <v>0</v>
      </c>
      <c r="AK101" s="173">
        <f t="shared" ref="AK101" si="371">AK102+AK103+AK104+AK106+AK107</f>
        <v>0</v>
      </c>
      <c r="AL101" s="173">
        <f t="shared" ref="AL101" si="372">AL102+AL103+AL104+AL106+AL107</f>
        <v>0</v>
      </c>
      <c r="AM101" s="173">
        <f t="shared" ref="AM101" si="373">AM102+AM103+AM104+AM106+AM107</f>
        <v>0</v>
      </c>
      <c r="AN101" s="173" t="e">
        <f>AM101/AJ101*100</f>
        <v>#DIV/0!</v>
      </c>
      <c r="AO101" s="173">
        <f t="shared" ref="AO101" si="374">AO102+AO103+AO104+AO106+AO107</f>
        <v>54726.48</v>
      </c>
      <c r="AP101" s="173">
        <f t="shared" ref="AP101" si="375">AP102+AP103+AP104+AP106+AP107</f>
        <v>0</v>
      </c>
      <c r="AQ101" s="173">
        <f>AP101/AO101*100</f>
        <v>0</v>
      </c>
      <c r="AR101" s="173">
        <f t="shared" ref="AR101" si="376">AR102+AR103+AR104+AR106+AR107</f>
        <v>0</v>
      </c>
      <c r="AS101" s="173">
        <f t="shared" ref="AS101" si="377">AS102+AS103+AS104+AS106+AS107</f>
        <v>0</v>
      </c>
      <c r="AT101" s="173">
        <f t="shared" ref="AT101" si="378">AT102+AT103+AT104+AT106+AT107</f>
        <v>0</v>
      </c>
      <c r="AU101" s="173">
        <f t="shared" ref="AU101" si="379">AU102+AU103+AU104+AU106+AU107</f>
        <v>0</v>
      </c>
      <c r="AV101" s="173" t="e">
        <f>AU101/AR101*100</f>
        <v>#DIV/0!</v>
      </c>
      <c r="AW101" s="173">
        <f t="shared" ref="AW101" si="380">AW102+AW103+AW104+AW106+AW107</f>
        <v>0</v>
      </c>
      <c r="AX101" s="173">
        <f t="shared" ref="AX101" si="381">AX102+AX103+AX104+AX106+AX107</f>
        <v>0</v>
      </c>
      <c r="AY101" s="173" t="e">
        <f>AX101/AW101*100</f>
        <v>#DIV/0!</v>
      </c>
      <c r="AZ101" s="321"/>
    </row>
    <row r="102" spans="1:52" ht="31.2">
      <c r="A102" s="313"/>
      <c r="B102" s="316"/>
      <c r="C102" s="316"/>
      <c r="D102" s="183" t="s">
        <v>37</v>
      </c>
      <c r="E102" s="151">
        <f t="shared" ref="E102:E114" si="382">H102+K102+N102+Q102+T102+W102+Z102+AE102+AJ102+AO102+AR102+AW102</f>
        <v>0</v>
      </c>
      <c r="F102" s="151">
        <f t="shared" ref="F102:F114" si="383">I102+L102+O102+R102+U102+X102+AA102+AF102+AK102+AP102+AS102+AX102</f>
        <v>0</v>
      </c>
      <c r="G102" s="176"/>
      <c r="H102" s="152"/>
      <c r="I102" s="152"/>
      <c r="J102" s="177"/>
      <c r="K102" s="152"/>
      <c r="L102" s="152"/>
      <c r="M102" s="177"/>
      <c r="N102" s="152"/>
      <c r="O102" s="152"/>
      <c r="P102" s="179"/>
      <c r="Q102" s="152"/>
      <c r="R102" s="152"/>
      <c r="S102" s="177"/>
      <c r="T102" s="152"/>
      <c r="U102" s="152"/>
      <c r="V102" s="177"/>
      <c r="W102" s="152"/>
      <c r="X102" s="152"/>
      <c r="Y102" s="177"/>
      <c r="Z102" s="152"/>
      <c r="AA102" s="155"/>
      <c r="AB102" s="178"/>
      <c r="AC102" s="177"/>
      <c r="AD102" s="179"/>
      <c r="AE102" s="152"/>
      <c r="AF102" s="155"/>
      <c r="AG102" s="178"/>
      <c r="AH102" s="184"/>
      <c r="AI102" s="179"/>
      <c r="AJ102" s="152"/>
      <c r="AK102" s="155"/>
      <c r="AL102" s="178"/>
      <c r="AM102" s="184"/>
      <c r="AN102" s="179"/>
      <c r="AO102" s="185"/>
      <c r="AP102" s="152"/>
      <c r="AQ102" s="152"/>
      <c r="AR102" s="152"/>
      <c r="AS102" s="153"/>
      <c r="AT102" s="178"/>
      <c r="AU102" s="184"/>
      <c r="AV102" s="179"/>
      <c r="AW102" s="152"/>
      <c r="AX102" s="154"/>
      <c r="AY102" s="179"/>
      <c r="AZ102" s="322"/>
    </row>
    <row r="103" spans="1:52" ht="64.5" customHeight="1">
      <c r="A103" s="313"/>
      <c r="B103" s="316"/>
      <c r="C103" s="316"/>
      <c r="D103" s="186" t="s">
        <v>2</v>
      </c>
      <c r="E103" s="151">
        <f t="shared" si="382"/>
        <v>50599.5</v>
      </c>
      <c r="F103" s="151">
        <f t="shared" si="383"/>
        <v>0</v>
      </c>
      <c r="G103" s="187"/>
      <c r="H103" s="157"/>
      <c r="I103" s="157"/>
      <c r="J103" s="158"/>
      <c r="K103" s="157"/>
      <c r="L103" s="157"/>
      <c r="M103" s="158"/>
      <c r="N103" s="157"/>
      <c r="O103" s="157"/>
      <c r="P103" s="188"/>
      <c r="Q103" s="157"/>
      <c r="R103" s="157"/>
      <c r="S103" s="158"/>
      <c r="T103" s="157"/>
      <c r="U103" s="157"/>
      <c r="V103" s="158"/>
      <c r="W103" s="157"/>
      <c r="X103" s="157"/>
      <c r="Y103" s="158"/>
      <c r="Z103" s="157"/>
      <c r="AA103" s="161"/>
      <c r="AB103" s="162"/>
      <c r="AC103" s="158"/>
      <c r="AD103" s="188"/>
      <c r="AE103" s="228"/>
      <c r="AF103" s="161"/>
      <c r="AG103" s="162"/>
      <c r="AH103" s="189"/>
      <c r="AI103" s="188"/>
      <c r="AJ103" s="228"/>
      <c r="AK103" s="161"/>
      <c r="AL103" s="162"/>
      <c r="AM103" s="189"/>
      <c r="AN103" s="188"/>
      <c r="AO103" s="228">
        <f>35797.3+14802.2</f>
        <v>50599.5</v>
      </c>
      <c r="AP103" s="158"/>
      <c r="AQ103" s="158"/>
      <c r="AR103" s="157"/>
      <c r="AS103" s="159"/>
      <c r="AT103" s="162"/>
      <c r="AU103" s="189"/>
      <c r="AV103" s="188"/>
      <c r="AW103" s="157"/>
      <c r="AX103" s="160"/>
      <c r="AY103" s="188"/>
      <c r="AZ103" s="322"/>
    </row>
    <row r="104" spans="1:52" ht="21.75" customHeight="1">
      <c r="A104" s="313"/>
      <c r="B104" s="316"/>
      <c r="C104" s="316"/>
      <c r="D104" s="226" t="s">
        <v>287</v>
      </c>
      <c r="E104" s="151">
        <f t="shared" si="382"/>
        <v>4126.9800000000005</v>
      </c>
      <c r="F104" s="151">
        <f t="shared" si="383"/>
        <v>0</v>
      </c>
      <c r="G104" s="187"/>
      <c r="H104" s="157"/>
      <c r="I104" s="157"/>
      <c r="J104" s="158"/>
      <c r="K104" s="157"/>
      <c r="L104" s="157"/>
      <c r="M104" s="158"/>
      <c r="N104" s="157"/>
      <c r="O104" s="157"/>
      <c r="P104" s="188"/>
      <c r="Q104" s="157"/>
      <c r="R104" s="157"/>
      <c r="S104" s="158"/>
      <c r="T104" s="157"/>
      <c r="U104" s="157"/>
      <c r="V104" s="158"/>
      <c r="W104" s="157"/>
      <c r="X104" s="157"/>
      <c r="Y104" s="158"/>
      <c r="Z104" s="157"/>
      <c r="AA104" s="161"/>
      <c r="AB104" s="162"/>
      <c r="AC104" s="158"/>
      <c r="AD104" s="188"/>
      <c r="AE104" s="228"/>
      <c r="AF104" s="161"/>
      <c r="AG104" s="162"/>
      <c r="AH104" s="189"/>
      <c r="AI104" s="188"/>
      <c r="AJ104" s="228"/>
      <c r="AK104" s="161"/>
      <c r="AL104" s="162"/>
      <c r="AM104" s="189"/>
      <c r="AN104" s="188"/>
      <c r="AO104" s="228">
        <f>3977.46+149.52</f>
        <v>4126.9800000000005</v>
      </c>
      <c r="AP104" s="189"/>
      <c r="AQ104" s="188"/>
      <c r="AR104" s="157"/>
      <c r="AS104" s="161"/>
      <c r="AT104" s="162"/>
      <c r="AU104" s="189"/>
      <c r="AV104" s="188"/>
      <c r="AW104" s="157"/>
      <c r="AX104" s="160"/>
      <c r="AY104" s="163"/>
      <c r="AZ104" s="322"/>
    </row>
    <row r="105" spans="1:52" ht="87.75" customHeight="1">
      <c r="A105" s="313"/>
      <c r="B105" s="316"/>
      <c r="C105" s="316"/>
      <c r="D105" s="226" t="s">
        <v>295</v>
      </c>
      <c r="E105" s="151">
        <f t="shared" si="382"/>
        <v>0</v>
      </c>
      <c r="F105" s="151">
        <f t="shared" si="383"/>
        <v>0</v>
      </c>
      <c r="G105" s="156"/>
      <c r="H105" s="166"/>
      <c r="I105" s="166"/>
      <c r="J105" s="165"/>
      <c r="K105" s="166"/>
      <c r="L105" s="166"/>
      <c r="M105" s="165"/>
      <c r="N105" s="166"/>
      <c r="O105" s="166"/>
      <c r="P105" s="171"/>
      <c r="Q105" s="166"/>
      <c r="R105" s="166"/>
      <c r="S105" s="165"/>
      <c r="T105" s="166"/>
      <c r="U105" s="166"/>
      <c r="V105" s="165"/>
      <c r="W105" s="166"/>
      <c r="X105" s="166"/>
      <c r="Y105" s="165"/>
      <c r="Z105" s="166"/>
      <c r="AA105" s="168"/>
      <c r="AB105" s="169"/>
      <c r="AC105" s="165"/>
      <c r="AD105" s="171"/>
      <c r="AE105" s="166"/>
      <c r="AF105" s="168"/>
      <c r="AG105" s="169"/>
      <c r="AH105" s="192"/>
      <c r="AI105" s="171"/>
      <c r="AJ105" s="166"/>
      <c r="AK105" s="168"/>
      <c r="AL105" s="169"/>
      <c r="AM105" s="192"/>
      <c r="AN105" s="171"/>
      <c r="AO105" s="166"/>
      <c r="AP105" s="192"/>
      <c r="AQ105" s="171"/>
      <c r="AR105" s="166"/>
      <c r="AS105" s="170"/>
      <c r="AT105" s="169"/>
      <c r="AU105" s="192"/>
      <c r="AV105" s="171"/>
      <c r="AW105" s="166"/>
      <c r="AX105" s="167"/>
      <c r="AY105" s="171"/>
      <c r="AZ105" s="322"/>
    </row>
    <row r="106" spans="1:52" ht="21.75" customHeight="1">
      <c r="A106" s="313"/>
      <c r="B106" s="316"/>
      <c r="C106" s="316"/>
      <c r="D106" s="226" t="s">
        <v>288</v>
      </c>
      <c r="E106" s="151">
        <v>0</v>
      </c>
      <c r="F106" s="151">
        <f t="shared" si="383"/>
        <v>0</v>
      </c>
      <c r="G106" s="156"/>
      <c r="H106" s="166"/>
      <c r="I106" s="166"/>
      <c r="J106" s="165"/>
      <c r="K106" s="166" t="s">
        <v>457</v>
      </c>
      <c r="L106" s="166"/>
      <c r="M106" s="165"/>
      <c r="N106" s="166"/>
      <c r="O106" s="166"/>
      <c r="P106" s="171"/>
      <c r="Q106" s="166"/>
      <c r="R106" s="166"/>
      <c r="S106" s="165"/>
      <c r="T106" s="166"/>
      <c r="U106" s="166"/>
      <c r="V106" s="165"/>
      <c r="W106" s="166"/>
      <c r="X106" s="166"/>
      <c r="Y106" s="165"/>
      <c r="Z106" s="166"/>
      <c r="AA106" s="168"/>
      <c r="AB106" s="169"/>
      <c r="AC106" s="165"/>
      <c r="AD106" s="171"/>
      <c r="AE106" s="166"/>
      <c r="AF106" s="168"/>
      <c r="AG106" s="169"/>
      <c r="AH106" s="192"/>
      <c r="AI106" s="171"/>
      <c r="AJ106" s="166"/>
      <c r="AK106" s="168"/>
      <c r="AL106" s="169"/>
      <c r="AM106" s="192"/>
      <c r="AN106" s="171"/>
      <c r="AO106" s="166"/>
      <c r="AP106" s="192"/>
      <c r="AQ106" s="171"/>
      <c r="AR106" s="166"/>
      <c r="AS106" s="170"/>
      <c r="AT106" s="169"/>
      <c r="AU106" s="192"/>
      <c r="AV106" s="171"/>
      <c r="AW106" s="166"/>
      <c r="AX106" s="167"/>
      <c r="AY106" s="171"/>
      <c r="AZ106" s="322"/>
    </row>
    <row r="107" spans="1:52" ht="33.75" customHeight="1">
      <c r="A107" s="314"/>
      <c r="B107" s="317"/>
      <c r="C107" s="317"/>
      <c r="D107" s="174" t="s">
        <v>43</v>
      </c>
      <c r="E107" s="151">
        <f t="shared" si="382"/>
        <v>0</v>
      </c>
      <c r="F107" s="151">
        <f t="shared" si="383"/>
        <v>0</v>
      </c>
      <c r="G107" s="176"/>
      <c r="H107" s="152"/>
      <c r="I107" s="152"/>
      <c r="J107" s="177"/>
      <c r="K107" s="152"/>
      <c r="L107" s="152"/>
      <c r="M107" s="177"/>
      <c r="N107" s="152"/>
      <c r="O107" s="152"/>
      <c r="P107" s="179"/>
      <c r="Q107" s="152"/>
      <c r="R107" s="152"/>
      <c r="S107" s="177"/>
      <c r="T107" s="152"/>
      <c r="U107" s="152"/>
      <c r="V107" s="177"/>
      <c r="W107" s="152"/>
      <c r="X107" s="152"/>
      <c r="Y107" s="177"/>
      <c r="Z107" s="152"/>
      <c r="AA107" s="155"/>
      <c r="AB107" s="178"/>
      <c r="AC107" s="177"/>
      <c r="AD107" s="179"/>
      <c r="AE107" s="152"/>
      <c r="AF107" s="155"/>
      <c r="AG107" s="178"/>
      <c r="AH107" s="184"/>
      <c r="AI107" s="179"/>
      <c r="AJ107" s="152"/>
      <c r="AK107" s="155"/>
      <c r="AL107" s="178"/>
      <c r="AM107" s="184"/>
      <c r="AN107" s="179"/>
      <c r="AO107" s="152"/>
      <c r="AP107" s="184"/>
      <c r="AQ107" s="179"/>
      <c r="AR107" s="152"/>
      <c r="AS107" s="153"/>
      <c r="AT107" s="178"/>
      <c r="AU107" s="184"/>
      <c r="AV107" s="179"/>
      <c r="AW107" s="152"/>
      <c r="AX107" s="152"/>
      <c r="AY107" s="179"/>
      <c r="AZ107" s="323"/>
    </row>
    <row r="108" spans="1:52" ht="18.75" customHeight="1">
      <c r="A108" s="324" t="s">
        <v>301</v>
      </c>
      <c r="B108" s="301"/>
      <c r="C108" s="302"/>
      <c r="D108" s="181" t="s">
        <v>41</v>
      </c>
      <c r="E108" s="151">
        <f t="shared" si="382"/>
        <v>54726.48</v>
      </c>
      <c r="F108" s="151">
        <f t="shared" si="383"/>
        <v>0</v>
      </c>
      <c r="G108" s="182">
        <f>F108/E108</f>
        <v>0</v>
      </c>
      <c r="H108" s="173">
        <f>H109+H110+H111+H113+H114</f>
        <v>0</v>
      </c>
      <c r="I108" s="173">
        <f t="shared" ref="I108" si="384">I109+I110+I111+I113+I114</f>
        <v>0</v>
      </c>
      <c r="J108" s="173" t="e">
        <f>I108/H108*100</f>
        <v>#DIV/0!</v>
      </c>
      <c r="K108" s="173">
        <v>0</v>
      </c>
      <c r="L108" s="173">
        <f t="shared" ref="L108" si="385">L109+L110+L111+L113+L114</f>
        <v>0</v>
      </c>
      <c r="M108" s="173" t="e">
        <f>L108/K108*100</f>
        <v>#DIV/0!</v>
      </c>
      <c r="N108" s="173">
        <f t="shared" ref="N108" si="386">N109+N110+N111+N113+N114</f>
        <v>0</v>
      </c>
      <c r="O108" s="173">
        <f t="shared" ref="O108" si="387">O109+O110+O111+O113+O114</f>
        <v>0</v>
      </c>
      <c r="P108" s="173" t="e">
        <f>O108/N108*100</f>
        <v>#DIV/0!</v>
      </c>
      <c r="Q108" s="173">
        <f t="shared" ref="Q108" si="388">Q109+Q110+Q111+Q113+Q114</f>
        <v>0</v>
      </c>
      <c r="R108" s="173">
        <f t="shared" ref="R108" si="389">R109+R110+R111+R113+R114</f>
        <v>0</v>
      </c>
      <c r="S108" s="173" t="e">
        <f>R108/Q108*100</f>
        <v>#DIV/0!</v>
      </c>
      <c r="T108" s="173">
        <f t="shared" ref="T108" si="390">T109+T110+T111+T113+T114</f>
        <v>0</v>
      </c>
      <c r="U108" s="173">
        <f t="shared" ref="U108" si="391">U109+U110+U111+U113+U114</f>
        <v>0</v>
      </c>
      <c r="V108" s="173" t="e">
        <f>U108/T108*100</f>
        <v>#DIV/0!</v>
      </c>
      <c r="W108" s="173">
        <f t="shared" ref="W108" si="392">W109+W110+W111+W113+W114</f>
        <v>0</v>
      </c>
      <c r="X108" s="173">
        <f t="shared" ref="X108" si="393">X109+X110+X111+X113+X114</f>
        <v>0</v>
      </c>
      <c r="Y108" s="173" t="e">
        <f>X108/W108*100</f>
        <v>#DIV/0!</v>
      </c>
      <c r="Z108" s="173">
        <f t="shared" ref="Z108" si="394">Z109+Z110+Z111+Z113+Z114</f>
        <v>0</v>
      </c>
      <c r="AA108" s="173">
        <f t="shared" ref="AA108" si="395">AA109+AA110+AA111+AA113+AA114</f>
        <v>0</v>
      </c>
      <c r="AB108" s="173">
        <f t="shared" ref="AB108" si="396">AB109+AB110+AB111+AB113+AB114</f>
        <v>0</v>
      </c>
      <c r="AC108" s="173">
        <f t="shared" ref="AC108" si="397">AC109+AC110+AC111+AC113+AC114</f>
        <v>0</v>
      </c>
      <c r="AD108" s="173" t="e">
        <f>AC108/Z108*100</f>
        <v>#DIV/0!</v>
      </c>
      <c r="AE108" s="173">
        <f t="shared" ref="AE108" si="398">AE109+AE110+AE111+AE113+AE114</f>
        <v>0</v>
      </c>
      <c r="AF108" s="173">
        <f t="shared" ref="AF108" si="399">AF109+AF110+AF111+AF113+AF114</f>
        <v>0</v>
      </c>
      <c r="AG108" s="173">
        <f t="shared" ref="AG108" si="400">AG109+AG110+AG111+AG113+AG114</f>
        <v>0</v>
      </c>
      <c r="AH108" s="173">
        <f t="shared" ref="AH108" si="401">AH109+AH110+AH111+AH113+AH114</f>
        <v>0</v>
      </c>
      <c r="AI108" s="173" t="e">
        <f>AH108/AE108*100</f>
        <v>#DIV/0!</v>
      </c>
      <c r="AJ108" s="173">
        <f t="shared" ref="AJ108" si="402">AJ109+AJ110+AJ111+AJ113+AJ114</f>
        <v>0</v>
      </c>
      <c r="AK108" s="173">
        <f t="shared" ref="AK108" si="403">AK109+AK110+AK111+AK113+AK114</f>
        <v>0</v>
      </c>
      <c r="AL108" s="173">
        <f t="shared" ref="AL108" si="404">AL109+AL110+AL111+AL113+AL114</f>
        <v>0</v>
      </c>
      <c r="AM108" s="173">
        <f t="shared" ref="AM108" si="405">AM109+AM110+AM111+AM113+AM114</f>
        <v>0</v>
      </c>
      <c r="AN108" s="173" t="e">
        <f>AM108/AJ108*100</f>
        <v>#DIV/0!</v>
      </c>
      <c r="AO108" s="173">
        <f t="shared" ref="AO108" si="406">AO109+AO110+AO111+AO113+AO114</f>
        <v>54726.48</v>
      </c>
      <c r="AP108" s="173">
        <f t="shared" ref="AP108" si="407">AP109+AP110+AP111+AP113+AP114</f>
        <v>0</v>
      </c>
      <c r="AQ108" s="173">
        <f>AP108/AO108*100</f>
        <v>0</v>
      </c>
      <c r="AR108" s="173">
        <f t="shared" ref="AR108" si="408">AR109+AR110+AR111+AR113+AR114</f>
        <v>0</v>
      </c>
      <c r="AS108" s="173">
        <f t="shared" ref="AS108" si="409">AS109+AS110+AS111+AS113+AS114</f>
        <v>0</v>
      </c>
      <c r="AT108" s="173">
        <f t="shared" ref="AT108" si="410">AT109+AT110+AT111+AT113+AT114</f>
        <v>0</v>
      </c>
      <c r="AU108" s="173">
        <f t="shared" ref="AU108" si="411">AU109+AU110+AU111+AU113+AU114</f>
        <v>0</v>
      </c>
      <c r="AV108" s="173" t="e">
        <f>AU108/AR108*100</f>
        <v>#DIV/0!</v>
      </c>
      <c r="AW108" s="173">
        <f t="shared" ref="AW108" si="412">AW109+AW110+AW111+AW113+AW114</f>
        <v>0</v>
      </c>
      <c r="AX108" s="173">
        <f t="shared" ref="AX108" si="413">AX109+AX110+AX111+AX113+AX114</f>
        <v>0</v>
      </c>
      <c r="AY108" s="173" t="e">
        <f>AX108/AW108*100</f>
        <v>#DIV/0!</v>
      </c>
      <c r="AZ108" s="321"/>
    </row>
    <row r="109" spans="1:52" ht="31.2">
      <c r="A109" s="325"/>
      <c r="B109" s="304"/>
      <c r="C109" s="305"/>
      <c r="D109" s="183" t="s">
        <v>37</v>
      </c>
      <c r="E109" s="151">
        <f t="shared" si="382"/>
        <v>0</v>
      </c>
      <c r="F109" s="151">
        <f t="shared" si="383"/>
        <v>0</v>
      </c>
      <c r="G109" s="176"/>
      <c r="H109" s="152">
        <f>H102</f>
        <v>0</v>
      </c>
      <c r="I109" s="152">
        <f t="shared" ref="I109:AY109" si="414">I102</f>
        <v>0</v>
      </c>
      <c r="J109" s="152">
        <f t="shared" si="414"/>
        <v>0</v>
      </c>
      <c r="K109" s="152">
        <f t="shared" si="414"/>
        <v>0</v>
      </c>
      <c r="L109" s="152">
        <f t="shared" si="414"/>
        <v>0</v>
      </c>
      <c r="M109" s="152">
        <f t="shared" si="414"/>
        <v>0</v>
      </c>
      <c r="N109" s="152">
        <f t="shared" si="414"/>
        <v>0</v>
      </c>
      <c r="O109" s="152">
        <f t="shared" si="414"/>
        <v>0</v>
      </c>
      <c r="P109" s="152">
        <f t="shared" si="414"/>
        <v>0</v>
      </c>
      <c r="Q109" s="152">
        <f t="shared" si="414"/>
        <v>0</v>
      </c>
      <c r="R109" s="152">
        <f t="shared" si="414"/>
        <v>0</v>
      </c>
      <c r="S109" s="152">
        <f t="shared" si="414"/>
        <v>0</v>
      </c>
      <c r="T109" s="152">
        <f t="shared" si="414"/>
        <v>0</v>
      </c>
      <c r="U109" s="152">
        <f t="shared" si="414"/>
        <v>0</v>
      </c>
      <c r="V109" s="152">
        <f t="shared" si="414"/>
        <v>0</v>
      </c>
      <c r="W109" s="152">
        <f t="shared" si="414"/>
        <v>0</v>
      </c>
      <c r="X109" s="152">
        <f t="shared" si="414"/>
        <v>0</v>
      </c>
      <c r="Y109" s="152">
        <f t="shared" si="414"/>
        <v>0</v>
      </c>
      <c r="Z109" s="152">
        <f t="shared" si="414"/>
        <v>0</v>
      </c>
      <c r="AA109" s="152">
        <f t="shared" si="414"/>
        <v>0</v>
      </c>
      <c r="AB109" s="152">
        <f t="shared" si="414"/>
        <v>0</v>
      </c>
      <c r="AC109" s="152">
        <f t="shared" si="414"/>
        <v>0</v>
      </c>
      <c r="AD109" s="152">
        <f t="shared" si="414"/>
        <v>0</v>
      </c>
      <c r="AE109" s="152">
        <f t="shared" si="414"/>
        <v>0</v>
      </c>
      <c r="AF109" s="152">
        <f t="shared" si="414"/>
        <v>0</v>
      </c>
      <c r="AG109" s="152">
        <f t="shared" si="414"/>
        <v>0</v>
      </c>
      <c r="AH109" s="152">
        <f t="shared" si="414"/>
        <v>0</v>
      </c>
      <c r="AI109" s="152">
        <f t="shared" si="414"/>
        <v>0</v>
      </c>
      <c r="AJ109" s="152">
        <f t="shared" si="414"/>
        <v>0</v>
      </c>
      <c r="AK109" s="152">
        <f t="shared" si="414"/>
        <v>0</v>
      </c>
      <c r="AL109" s="152">
        <f t="shared" si="414"/>
        <v>0</v>
      </c>
      <c r="AM109" s="152">
        <f t="shared" si="414"/>
        <v>0</v>
      </c>
      <c r="AN109" s="152">
        <f t="shared" si="414"/>
        <v>0</v>
      </c>
      <c r="AO109" s="152">
        <f t="shared" si="414"/>
        <v>0</v>
      </c>
      <c r="AP109" s="152">
        <f t="shared" si="414"/>
        <v>0</v>
      </c>
      <c r="AQ109" s="152">
        <f t="shared" si="414"/>
        <v>0</v>
      </c>
      <c r="AR109" s="152">
        <f t="shared" si="414"/>
        <v>0</v>
      </c>
      <c r="AS109" s="152">
        <f t="shared" si="414"/>
        <v>0</v>
      </c>
      <c r="AT109" s="152">
        <f t="shared" si="414"/>
        <v>0</v>
      </c>
      <c r="AU109" s="152">
        <f t="shared" si="414"/>
        <v>0</v>
      </c>
      <c r="AV109" s="152">
        <f t="shared" si="414"/>
        <v>0</v>
      </c>
      <c r="AW109" s="152">
        <f t="shared" si="414"/>
        <v>0</v>
      </c>
      <c r="AX109" s="152">
        <f t="shared" si="414"/>
        <v>0</v>
      </c>
      <c r="AY109" s="152">
        <f t="shared" si="414"/>
        <v>0</v>
      </c>
      <c r="AZ109" s="322"/>
    </row>
    <row r="110" spans="1:52" ht="64.5" customHeight="1">
      <c r="A110" s="325"/>
      <c r="B110" s="304"/>
      <c r="C110" s="305"/>
      <c r="D110" s="186" t="s">
        <v>2</v>
      </c>
      <c r="E110" s="151">
        <f t="shared" si="382"/>
        <v>50599.5</v>
      </c>
      <c r="F110" s="151">
        <f t="shared" si="383"/>
        <v>0</v>
      </c>
      <c r="G110" s="187"/>
      <c r="H110" s="152">
        <f t="shared" ref="H110:AY110" si="415">H103</f>
        <v>0</v>
      </c>
      <c r="I110" s="152">
        <f t="shared" si="415"/>
        <v>0</v>
      </c>
      <c r="J110" s="152">
        <f t="shared" si="415"/>
        <v>0</v>
      </c>
      <c r="K110" s="152">
        <f t="shared" si="415"/>
        <v>0</v>
      </c>
      <c r="L110" s="152">
        <f t="shared" si="415"/>
        <v>0</v>
      </c>
      <c r="M110" s="152">
        <f t="shared" si="415"/>
        <v>0</v>
      </c>
      <c r="N110" s="152">
        <f t="shared" si="415"/>
        <v>0</v>
      </c>
      <c r="O110" s="152">
        <f t="shared" si="415"/>
        <v>0</v>
      </c>
      <c r="P110" s="152">
        <f t="shared" si="415"/>
        <v>0</v>
      </c>
      <c r="Q110" s="152">
        <f t="shared" si="415"/>
        <v>0</v>
      </c>
      <c r="R110" s="152">
        <f t="shared" si="415"/>
        <v>0</v>
      </c>
      <c r="S110" s="152">
        <f t="shared" si="415"/>
        <v>0</v>
      </c>
      <c r="T110" s="152">
        <f t="shared" si="415"/>
        <v>0</v>
      </c>
      <c r="U110" s="152">
        <f t="shared" si="415"/>
        <v>0</v>
      </c>
      <c r="V110" s="152">
        <f t="shared" si="415"/>
        <v>0</v>
      </c>
      <c r="W110" s="152">
        <f t="shared" si="415"/>
        <v>0</v>
      </c>
      <c r="X110" s="152">
        <f t="shared" si="415"/>
        <v>0</v>
      </c>
      <c r="Y110" s="152">
        <f t="shared" si="415"/>
        <v>0</v>
      </c>
      <c r="Z110" s="152">
        <f t="shared" si="415"/>
        <v>0</v>
      </c>
      <c r="AA110" s="152">
        <f t="shared" si="415"/>
        <v>0</v>
      </c>
      <c r="AB110" s="152">
        <f t="shared" si="415"/>
        <v>0</v>
      </c>
      <c r="AC110" s="152">
        <f t="shared" si="415"/>
        <v>0</v>
      </c>
      <c r="AD110" s="152">
        <f t="shared" si="415"/>
        <v>0</v>
      </c>
      <c r="AE110" s="152">
        <f t="shared" si="415"/>
        <v>0</v>
      </c>
      <c r="AF110" s="152">
        <f t="shared" si="415"/>
        <v>0</v>
      </c>
      <c r="AG110" s="152">
        <f t="shared" si="415"/>
        <v>0</v>
      </c>
      <c r="AH110" s="152">
        <f t="shared" si="415"/>
        <v>0</v>
      </c>
      <c r="AI110" s="152">
        <f t="shared" si="415"/>
        <v>0</v>
      </c>
      <c r="AJ110" s="152">
        <f t="shared" si="415"/>
        <v>0</v>
      </c>
      <c r="AK110" s="152">
        <f t="shared" si="415"/>
        <v>0</v>
      </c>
      <c r="AL110" s="152">
        <f t="shared" si="415"/>
        <v>0</v>
      </c>
      <c r="AM110" s="152">
        <f t="shared" si="415"/>
        <v>0</v>
      </c>
      <c r="AN110" s="152">
        <f t="shared" si="415"/>
        <v>0</v>
      </c>
      <c r="AO110" s="152">
        <f t="shared" si="415"/>
        <v>50599.5</v>
      </c>
      <c r="AP110" s="152">
        <f t="shared" si="415"/>
        <v>0</v>
      </c>
      <c r="AQ110" s="152">
        <f t="shared" si="415"/>
        <v>0</v>
      </c>
      <c r="AR110" s="152">
        <f t="shared" si="415"/>
        <v>0</v>
      </c>
      <c r="AS110" s="152">
        <f t="shared" si="415"/>
        <v>0</v>
      </c>
      <c r="AT110" s="152">
        <f t="shared" si="415"/>
        <v>0</v>
      </c>
      <c r="AU110" s="152">
        <f t="shared" si="415"/>
        <v>0</v>
      </c>
      <c r="AV110" s="152">
        <f t="shared" si="415"/>
        <v>0</v>
      </c>
      <c r="AW110" s="152">
        <f t="shared" si="415"/>
        <v>0</v>
      </c>
      <c r="AX110" s="152">
        <f t="shared" si="415"/>
        <v>0</v>
      </c>
      <c r="AY110" s="152">
        <f t="shared" si="415"/>
        <v>0</v>
      </c>
      <c r="AZ110" s="322"/>
    </row>
    <row r="111" spans="1:52" ht="21.75" customHeight="1">
      <c r="A111" s="325"/>
      <c r="B111" s="304"/>
      <c r="C111" s="305"/>
      <c r="D111" s="226" t="s">
        <v>287</v>
      </c>
      <c r="E111" s="151">
        <f t="shared" si="382"/>
        <v>4126.9800000000005</v>
      </c>
      <c r="F111" s="151">
        <f t="shared" si="383"/>
        <v>0</v>
      </c>
      <c r="G111" s="187"/>
      <c r="H111" s="152">
        <f t="shared" ref="H111:AY111" si="416">H104</f>
        <v>0</v>
      </c>
      <c r="I111" s="152">
        <f t="shared" si="416"/>
        <v>0</v>
      </c>
      <c r="J111" s="152">
        <f t="shared" si="416"/>
        <v>0</v>
      </c>
      <c r="K111" s="152">
        <f t="shared" si="416"/>
        <v>0</v>
      </c>
      <c r="L111" s="152">
        <f t="shared" si="416"/>
        <v>0</v>
      </c>
      <c r="M111" s="152">
        <f t="shared" si="416"/>
        <v>0</v>
      </c>
      <c r="N111" s="152">
        <f t="shared" si="416"/>
        <v>0</v>
      </c>
      <c r="O111" s="152">
        <f t="shared" si="416"/>
        <v>0</v>
      </c>
      <c r="P111" s="152">
        <f t="shared" si="416"/>
        <v>0</v>
      </c>
      <c r="Q111" s="152">
        <f t="shared" si="416"/>
        <v>0</v>
      </c>
      <c r="R111" s="152">
        <f t="shared" si="416"/>
        <v>0</v>
      </c>
      <c r="S111" s="152">
        <f t="shared" si="416"/>
        <v>0</v>
      </c>
      <c r="T111" s="152">
        <f t="shared" si="416"/>
        <v>0</v>
      </c>
      <c r="U111" s="152">
        <f t="shared" si="416"/>
        <v>0</v>
      </c>
      <c r="V111" s="152">
        <f t="shared" si="416"/>
        <v>0</v>
      </c>
      <c r="W111" s="152">
        <f t="shared" si="416"/>
        <v>0</v>
      </c>
      <c r="X111" s="152">
        <f t="shared" si="416"/>
        <v>0</v>
      </c>
      <c r="Y111" s="152">
        <f t="shared" si="416"/>
        <v>0</v>
      </c>
      <c r="Z111" s="152">
        <f t="shared" si="416"/>
        <v>0</v>
      </c>
      <c r="AA111" s="152">
        <f t="shared" si="416"/>
        <v>0</v>
      </c>
      <c r="AB111" s="152">
        <f t="shared" si="416"/>
        <v>0</v>
      </c>
      <c r="AC111" s="152">
        <f t="shared" si="416"/>
        <v>0</v>
      </c>
      <c r="AD111" s="152">
        <f t="shared" si="416"/>
        <v>0</v>
      </c>
      <c r="AE111" s="152">
        <f t="shared" si="416"/>
        <v>0</v>
      </c>
      <c r="AF111" s="152">
        <f t="shared" si="416"/>
        <v>0</v>
      </c>
      <c r="AG111" s="152">
        <f t="shared" si="416"/>
        <v>0</v>
      </c>
      <c r="AH111" s="152">
        <f t="shared" si="416"/>
        <v>0</v>
      </c>
      <c r="AI111" s="152">
        <f t="shared" si="416"/>
        <v>0</v>
      </c>
      <c r="AJ111" s="152">
        <f t="shared" si="416"/>
        <v>0</v>
      </c>
      <c r="AK111" s="152">
        <f t="shared" si="416"/>
        <v>0</v>
      </c>
      <c r="AL111" s="152">
        <f t="shared" si="416"/>
        <v>0</v>
      </c>
      <c r="AM111" s="152">
        <f t="shared" si="416"/>
        <v>0</v>
      </c>
      <c r="AN111" s="152">
        <f t="shared" si="416"/>
        <v>0</v>
      </c>
      <c r="AO111" s="152">
        <f t="shared" si="416"/>
        <v>4126.9800000000005</v>
      </c>
      <c r="AP111" s="152">
        <f t="shared" si="416"/>
        <v>0</v>
      </c>
      <c r="AQ111" s="152">
        <f t="shared" si="416"/>
        <v>0</v>
      </c>
      <c r="AR111" s="152">
        <f t="shared" si="416"/>
        <v>0</v>
      </c>
      <c r="AS111" s="152">
        <f t="shared" si="416"/>
        <v>0</v>
      </c>
      <c r="AT111" s="152">
        <f t="shared" si="416"/>
        <v>0</v>
      </c>
      <c r="AU111" s="152">
        <f t="shared" si="416"/>
        <v>0</v>
      </c>
      <c r="AV111" s="152">
        <f t="shared" si="416"/>
        <v>0</v>
      </c>
      <c r="AW111" s="152">
        <f t="shared" si="416"/>
        <v>0</v>
      </c>
      <c r="AX111" s="152">
        <f t="shared" si="416"/>
        <v>0</v>
      </c>
      <c r="AY111" s="152">
        <f t="shared" si="416"/>
        <v>0</v>
      </c>
      <c r="AZ111" s="322"/>
    </row>
    <row r="112" spans="1:52" ht="87.75" customHeight="1">
      <c r="A112" s="325"/>
      <c r="B112" s="304"/>
      <c r="C112" s="305"/>
      <c r="D112" s="226" t="s">
        <v>295</v>
      </c>
      <c r="E112" s="151">
        <f t="shared" si="382"/>
        <v>0</v>
      </c>
      <c r="F112" s="151">
        <f t="shared" si="383"/>
        <v>0</v>
      </c>
      <c r="G112" s="156"/>
      <c r="H112" s="152">
        <f t="shared" ref="H112:AY112" si="417">H105</f>
        <v>0</v>
      </c>
      <c r="I112" s="152">
        <f t="shared" si="417"/>
        <v>0</v>
      </c>
      <c r="J112" s="152">
        <f t="shared" si="417"/>
        <v>0</v>
      </c>
      <c r="K112" s="152">
        <f t="shared" si="417"/>
        <v>0</v>
      </c>
      <c r="L112" s="152">
        <f t="shared" si="417"/>
        <v>0</v>
      </c>
      <c r="M112" s="152">
        <f t="shared" si="417"/>
        <v>0</v>
      </c>
      <c r="N112" s="152">
        <f t="shared" si="417"/>
        <v>0</v>
      </c>
      <c r="O112" s="152">
        <f t="shared" si="417"/>
        <v>0</v>
      </c>
      <c r="P112" s="152">
        <f t="shared" si="417"/>
        <v>0</v>
      </c>
      <c r="Q112" s="152">
        <f t="shared" si="417"/>
        <v>0</v>
      </c>
      <c r="R112" s="152">
        <f t="shared" si="417"/>
        <v>0</v>
      </c>
      <c r="S112" s="152">
        <f t="shared" si="417"/>
        <v>0</v>
      </c>
      <c r="T112" s="152">
        <f t="shared" si="417"/>
        <v>0</v>
      </c>
      <c r="U112" s="152">
        <f t="shared" si="417"/>
        <v>0</v>
      </c>
      <c r="V112" s="152">
        <f t="shared" si="417"/>
        <v>0</v>
      </c>
      <c r="W112" s="152">
        <f t="shared" si="417"/>
        <v>0</v>
      </c>
      <c r="X112" s="152">
        <f t="shared" si="417"/>
        <v>0</v>
      </c>
      <c r="Y112" s="152">
        <f t="shared" si="417"/>
        <v>0</v>
      </c>
      <c r="Z112" s="152">
        <f t="shared" si="417"/>
        <v>0</v>
      </c>
      <c r="AA112" s="152">
        <f t="shared" si="417"/>
        <v>0</v>
      </c>
      <c r="AB112" s="152">
        <f t="shared" si="417"/>
        <v>0</v>
      </c>
      <c r="AC112" s="152">
        <f t="shared" si="417"/>
        <v>0</v>
      </c>
      <c r="AD112" s="152">
        <f t="shared" si="417"/>
        <v>0</v>
      </c>
      <c r="AE112" s="152">
        <f t="shared" si="417"/>
        <v>0</v>
      </c>
      <c r="AF112" s="152">
        <f t="shared" si="417"/>
        <v>0</v>
      </c>
      <c r="AG112" s="152">
        <f t="shared" si="417"/>
        <v>0</v>
      </c>
      <c r="AH112" s="152">
        <f t="shared" si="417"/>
        <v>0</v>
      </c>
      <c r="AI112" s="152">
        <f t="shared" si="417"/>
        <v>0</v>
      </c>
      <c r="AJ112" s="152">
        <f t="shared" si="417"/>
        <v>0</v>
      </c>
      <c r="AK112" s="152">
        <f t="shared" si="417"/>
        <v>0</v>
      </c>
      <c r="AL112" s="152">
        <f t="shared" si="417"/>
        <v>0</v>
      </c>
      <c r="AM112" s="152">
        <f t="shared" si="417"/>
        <v>0</v>
      </c>
      <c r="AN112" s="152">
        <f t="shared" si="417"/>
        <v>0</v>
      </c>
      <c r="AO112" s="152">
        <f t="shared" si="417"/>
        <v>0</v>
      </c>
      <c r="AP112" s="152">
        <f t="shared" si="417"/>
        <v>0</v>
      </c>
      <c r="AQ112" s="152">
        <f t="shared" si="417"/>
        <v>0</v>
      </c>
      <c r="AR112" s="152">
        <f t="shared" si="417"/>
        <v>0</v>
      </c>
      <c r="AS112" s="152">
        <f t="shared" si="417"/>
        <v>0</v>
      </c>
      <c r="AT112" s="152">
        <f t="shared" si="417"/>
        <v>0</v>
      </c>
      <c r="AU112" s="152">
        <f t="shared" si="417"/>
        <v>0</v>
      </c>
      <c r="AV112" s="152">
        <f t="shared" si="417"/>
        <v>0</v>
      </c>
      <c r="AW112" s="152">
        <f t="shared" si="417"/>
        <v>0</v>
      </c>
      <c r="AX112" s="152">
        <f t="shared" si="417"/>
        <v>0</v>
      </c>
      <c r="AY112" s="152">
        <f t="shared" si="417"/>
        <v>0</v>
      </c>
      <c r="AZ112" s="322"/>
    </row>
    <row r="113" spans="1:52" ht="21.75" customHeight="1">
      <c r="A113" s="325"/>
      <c r="B113" s="304"/>
      <c r="C113" s="305"/>
      <c r="D113" s="226" t="s">
        <v>288</v>
      </c>
      <c r="E113" s="151">
        <v>0</v>
      </c>
      <c r="F113" s="151">
        <f t="shared" si="383"/>
        <v>0</v>
      </c>
      <c r="G113" s="156"/>
      <c r="H113" s="152">
        <f t="shared" ref="H113:AY113" si="418">H106</f>
        <v>0</v>
      </c>
      <c r="I113" s="152">
        <f t="shared" si="418"/>
        <v>0</v>
      </c>
      <c r="J113" s="152">
        <f t="shared" si="418"/>
        <v>0</v>
      </c>
      <c r="K113" s="152" t="str">
        <f t="shared" si="418"/>
        <v xml:space="preserve"> </v>
      </c>
      <c r="L113" s="152">
        <f t="shared" si="418"/>
        <v>0</v>
      </c>
      <c r="M113" s="152">
        <f t="shared" si="418"/>
        <v>0</v>
      </c>
      <c r="N113" s="152">
        <f t="shared" si="418"/>
        <v>0</v>
      </c>
      <c r="O113" s="152">
        <f t="shared" si="418"/>
        <v>0</v>
      </c>
      <c r="P113" s="152">
        <f t="shared" si="418"/>
        <v>0</v>
      </c>
      <c r="Q113" s="152">
        <f t="shared" si="418"/>
        <v>0</v>
      </c>
      <c r="R113" s="152">
        <f t="shared" si="418"/>
        <v>0</v>
      </c>
      <c r="S113" s="152">
        <f t="shared" si="418"/>
        <v>0</v>
      </c>
      <c r="T113" s="152">
        <f t="shared" si="418"/>
        <v>0</v>
      </c>
      <c r="U113" s="152">
        <f t="shared" si="418"/>
        <v>0</v>
      </c>
      <c r="V113" s="152">
        <f t="shared" si="418"/>
        <v>0</v>
      </c>
      <c r="W113" s="152">
        <f t="shared" si="418"/>
        <v>0</v>
      </c>
      <c r="X113" s="152">
        <f t="shared" si="418"/>
        <v>0</v>
      </c>
      <c r="Y113" s="152">
        <f t="shared" si="418"/>
        <v>0</v>
      </c>
      <c r="Z113" s="152">
        <f t="shared" si="418"/>
        <v>0</v>
      </c>
      <c r="AA113" s="152">
        <f t="shared" si="418"/>
        <v>0</v>
      </c>
      <c r="AB113" s="152">
        <f t="shared" si="418"/>
        <v>0</v>
      </c>
      <c r="AC113" s="152">
        <f t="shared" si="418"/>
        <v>0</v>
      </c>
      <c r="AD113" s="152">
        <f t="shared" si="418"/>
        <v>0</v>
      </c>
      <c r="AE113" s="152">
        <f t="shared" si="418"/>
        <v>0</v>
      </c>
      <c r="AF113" s="152">
        <f t="shared" si="418"/>
        <v>0</v>
      </c>
      <c r="AG113" s="152">
        <f t="shared" si="418"/>
        <v>0</v>
      </c>
      <c r="AH113" s="152">
        <f t="shared" si="418"/>
        <v>0</v>
      </c>
      <c r="AI113" s="152">
        <f t="shared" si="418"/>
        <v>0</v>
      </c>
      <c r="AJ113" s="152">
        <f t="shared" si="418"/>
        <v>0</v>
      </c>
      <c r="AK113" s="152">
        <f t="shared" si="418"/>
        <v>0</v>
      </c>
      <c r="AL113" s="152">
        <f t="shared" si="418"/>
        <v>0</v>
      </c>
      <c r="AM113" s="152">
        <f t="shared" si="418"/>
        <v>0</v>
      </c>
      <c r="AN113" s="152">
        <f t="shared" si="418"/>
        <v>0</v>
      </c>
      <c r="AO113" s="152">
        <f t="shared" si="418"/>
        <v>0</v>
      </c>
      <c r="AP113" s="152">
        <f t="shared" si="418"/>
        <v>0</v>
      </c>
      <c r="AQ113" s="152">
        <f t="shared" si="418"/>
        <v>0</v>
      </c>
      <c r="AR113" s="152">
        <f t="shared" si="418"/>
        <v>0</v>
      </c>
      <c r="AS113" s="152">
        <f t="shared" si="418"/>
        <v>0</v>
      </c>
      <c r="AT113" s="152">
        <f t="shared" si="418"/>
        <v>0</v>
      </c>
      <c r="AU113" s="152">
        <f t="shared" si="418"/>
        <v>0</v>
      </c>
      <c r="AV113" s="152">
        <f t="shared" si="418"/>
        <v>0</v>
      </c>
      <c r="AW113" s="152">
        <f t="shared" si="418"/>
        <v>0</v>
      </c>
      <c r="AX113" s="152">
        <f t="shared" si="418"/>
        <v>0</v>
      </c>
      <c r="AY113" s="152">
        <f t="shared" si="418"/>
        <v>0</v>
      </c>
      <c r="AZ113" s="322"/>
    </row>
    <row r="114" spans="1:52" ht="33.75" customHeight="1">
      <c r="A114" s="326"/>
      <c r="B114" s="307"/>
      <c r="C114" s="308"/>
      <c r="D114" s="174" t="s">
        <v>43</v>
      </c>
      <c r="E114" s="151">
        <f t="shared" si="382"/>
        <v>0</v>
      </c>
      <c r="F114" s="151">
        <f t="shared" si="383"/>
        <v>0</v>
      </c>
      <c r="G114" s="176"/>
      <c r="H114" s="152">
        <f t="shared" ref="H114:AY114" si="419">H107</f>
        <v>0</v>
      </c>
      <c r="I114" s="152">
        <f t="shared" si="419"/>
        <v>0</v>
      </c>
      <c r="J114" s="152">
        <f t="shared" si="419"/>
        <v>0</v>
      </c>
      <c r="K114" s="152">
        <f t="shared" si="419"/>
        <v>0</v>
      </c>
      <c r="L114" s="152">
        <f t="shared" si="419"/>
        <v>0</v>
      </c>
      <c r="M114" s="152">
        <f t="shared" si="419"/>
        <v>0</v>
      </c>
      <c r="N114" s="152">
        <f t="shared" si="419"/>
        <v>0</v>
      </c>
      <c r="O114" s="152">
        <f t="shared" si="419"/>
        <v>0</v>
      </c>
      <c r="P114" s="152">
        <f t="shared" si="419"/>
        <v>0</v>
      </c>
      <c r="Q114" s="152">
        <f t="shared" si="419"/>
        <v>0</v>
      </c>
      <c r="R114" s="152">
        <f t="shared" si="419"/>
        <v>0</v>
      </c>
      <c r="S114" s="152">
        <f t="shared" si="419"/>
        <v>0</v>
      </c>
      <c r="T114" s="152">
        <f t="shared" si="419"/>
        <v>0</v>
      </c>
      <c r="U114" s="152">
        <f t="shared" si="419"/>
        <v>0</v>
      </c>
      <c r="V114" s="152">
        <f t="shared" si="419"/>
        <v>0</v>
      </c>
      <c r="W114" s="152">
        <f t="shared" si="419"/>
        <v>0</v>
      </c>
      <c r="X114" s="152">
        <f t="shared" si="419"/>
        <v>0</v>
      </c>
      <c r="Y114" s="152">
        <f t="shared" si="419"/>
        <v>0</v>
      </c>
      <c r="Z114" s="152">
        <f t="shared" si="419"/>
        <v>0</v>
      </c>
      <c r="AA114" s="152">
        <f t="shared" si="419"/>
        <v>0</v>
      </c>
      <c r="AB114" s="152">
        <f t="shared" si="419"/>
        <v>0</v>
      </c>
      <c r="AC114" s="152">
        <f t="shared" si="419"/>
        <v>0</v>
      </c>
      <c r="AD114" s="152">
        <f t="shared" si="419"/>
        <v>0</v>
      </c>
      <c r="AE114" s="152">
        <f t="shared" si="419"/>
        <v>0</v>
      </c>
      <c r="AF114" s="152">
        <f t="shared" si="419"/>
        <v>0</v>
      </c>
      <c r="AG114" s="152">
        <f t="shared" si="419"/>
        <v>0</v>
      </c>
      <c r="AH114" s="152">
        <f t="shared" si="419"/>
        <v>0</v>
      </c>
      <c r="AI114" s="152">
        <f t="shared" si="419"/>
        <v>0</v>
      </c>
      <c r="AJ114" s="152">
        <f t="shared" si="419"/>
        <v>0</v>
      </c>
      <c r="AK114" s="152">
        <f t="shared" si="419"/>
        <v>0</v>
      </c>
      <c r="AL114" s="152">
        <f t="shared" si="419"/>
        <v>0</v>
      </c>
      <c r="AM114" s="152">
        <f t="shared" si="419"/>
        <v>0</v>
      </c>
      <c r="AN114" s="152">
        <f t="shared" si="419"/>
        <v>0</v>
      </c>
      <c r="AO114" s="152">
        <f t="shared" si="419"/>
        <v>0</v>
      </c>
      <c r="AP114" s="152">
        <f t="shared" si="419"/>
        <v>0</v>
      </c>
      <c r="AQ114" s="152">
        <f t="shared" si="419"/>
        <v>0</v>
      </c>
      <c r="AR114" s="152">
        <f t="shared" si="419"/>
        <v>0</v>
      </c>
      <c r="AS114" s="152">
        <f t="shared" si="419"/>
        <v>0</v>
      </c>
      <c r="AT114" s="152">
        <f t="shared" si="419"/>
        <v>0</v>
      </c>
      <c r="AU114" s="152">
        <f t="shared" si="419"/>
        <v>0</v>
      </c>
      <c r="AV114" s="152">
        <f t="shared" si="419"/>
        <v>0</v>
      </c>
      <c r="AW114" s="152">
        <f t="shared" si="419"/>
        <v>0</v>
      </c>
      <c r="AX114" s="152">
        <f t="shared" si="419"/>
        <v>0</v>
      </c>
      <c r="AY114" s="152">
        <f t="shared" si="419"/>
        <v>0</v>
      </c>
      <c r="AZ114" s="323"/>
    </row>
    <row r="115" spans="1:52" ht="33.75" customHeight="1">
      <c r="A115" s="337" t="s">
        <v>312</v>
      </c>
      <c r="B115" s="319"/>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20"/>
    </row>
    <row r="116" spans="1:52" ht="18.75" customHeight="1">
      <c r="A116" s="312" t="s">
        <v>315</v>
      </c>
      <c r="B116" s="315" t="s">
        <v>313</v>
      </c>
      <c r="C116" s="315" t="s">
        <v>317</v>
      </c>
      <c r="D116" s="181" t="s">
        <v>41</v>
      </c>
      <c r="E116" s="151">
        <f>H116+K116+N116+Q116+T116+W116+Z116+AE116+AJ116+AO116+AR116+AW116</f>
        <v>33627.640500000001</v>
      </c>
      <c r="F116" s="151">
        <f>I116+L116+O116+R116+U116+X116+AA116+AF116+AK116+AP116+AS116+AX116</f>
        <v>5884.8405000000002</v>
      </c>
      <c r="G116" s="182">
        <f>F116/E116</f>
        <v>0.17500010147901993</v>
      </c>
      <c r="H116" s="173">
        <f>H117+H118+H119+H121+H122</f>
        <v>0</v>
      </c>
      <c r="I116" s="173">
        <f t="shared" ref="I116" si="420">I117+I118+I119+I121+I122</f>
        <v>0</v>
      </c>
      <c r="J116" s="173" t="e">
        <f>I116/H116*100</f>
        <v>#DIV/0!</v>
      </c>
      <c r="K116" s="173">
        <f t="shared" ref="K116" si="421">K117+K118+K119+K121+K122</f>
        <v>5884.8405000000002</v>
      </c>
      <c r="L116" s="173">
        <f t="shared" ref="L116" si="422">L117+L118+L119+L121+L122</f>
        <v>5884.8405000000002</v>
      </c>
      <c r="M116" s="173">
        <f>L116/K116*100</f>
        <v>100</v>
      </c>
      <c r="N116" s="173">
        <f t="shared" ref="N116" si="423">N117+N118+N119+N121+N122</f>
        <v>0</v>
      </c>
      <c r="O116" s="173">
        <f t="shared" ref="O116" si="424">O117+O118+O119+O121+O122</f>
        <v>0</v>
      </c>
      <c r="P116" s="173" t="e">
        <f>O116/N116*100</f>
        <v>#DIV/0!</v>
      </c>
      <c r="Q116" s="173">
        <f t="shared" ref="Q116" si="425">Q117+Q118+Q119+Q121+Q122</f>
        <v>0</v>
      </c>
      <c r="R116" s="173">
        <f t="shared" ref="R116" si="426">R117+R118+R119+R121+R122</f>
        <v>0</v>
      </c>
      <c r="S116" s="173" t="e">
        <f>R116/Q116*100</f>
        <v>#DIV/0!</v>
      </c>
      <c r="T116" s="173">
        <f t="shared" ref="T116" si="427">T117+T118+T119+T121+T122</f>
        <v>0</v>
      </c>
      <c r="U116" s="173">
        <f t="shared" ref="U116" si="428">U117+U118+U119+U121+U122</f>
        <v>0</v>
      </c>
      <c r="V116" s="173" t="e">
        <f>U116/T116*100</f>
        <v>#DIV/0!</v>
      </c>
      <c r="W116" s="173">
        <f t="shared" ref="W116" si="429">W117+W118+W119+W121+W122</f>
        <v>1916.7</v>
      </c>
      <c r="X116" s="173">
        <f t="shared" ref="X116" si="430">X117+X118+X119+X121+X122</f>
        <v>0</v>
      </c>
      <c r="Y116" s="173">
        <f>X116/W116*100</f>
        <v>0</v>
      </c>
      <c r="Z116" s="173">
        <f t="shared" ref="Z116" si="431">Z117+Z118+Z119+Z121+Z122</f>
        <v>0</v>
      </c>
      <c r="AA116" s="173">
        <f t="shared" ref="AA116" si="432">AA117+AA118+AA119+AA121+AA122</f>
        <v>0</v>
      </c>
      <c r="AB116" s="173">
        <f t="shared" ref="AB116" si="433">AB117+AB118+AB119+AB121+AB122</f>
        <v>0</v>
      </c>
      <c r="AC116" s="173">
        <f t="shared" ref="AC116" si="434">AC117+AC118+AC119+AC121+AC122</f>
        <v>0</v>
      </c>
      <c r="AD116" s="173" t="e">
        <f>AC116/Z116*100</f>
        <v>#DIV/0!</v>
      </c>
      <c r="AE116" s="173">
        <f t="shared" ref="AE116" si="435">AE117+AE118+AE119+AE121+AE122</f>
        <v>25826.1</v>
      </c>
      <c r="AF116" s="173">
        <f t="shared" ref="AF116" si="436">AF117+AF118+AF119+AF121+AF122</f>
        <v>0</v>
      </c>
      <c r="AG116" s="173">
        <f t="shared" ref="AG116" si="437">AG117+AG118+AG119+AG121+AG122</f>
        <v>0</v>
      </c>
      <c r="AH116" s="173">
        <f t="shared" ref="AH116" si="438">AH117+AH118+AH119+AH121+AH122</f>
        <v>0</v>
      </c>
      <c r="AI116" s="173">
        <f>AH116/AE116*100</f>
        <v>0</v>
      </c>
      <c r="AJ116" s="173">
        <f t="shared" ref="AJ116" si="439">AJ117+AJ118+AJ119+AJ121+AJ122</f>
        <v>0</v>
      </c>
      <c r="AK116" s="173">
        <f t="shared" ref="AK116" si="440">AK117+AK118+AK119+AK121+AK122</f>
        <v>0</v>
      </c>
      <c r="AL116" s="173">
        <f t="shared" ref="AL116" si="441">AL117+AL118+AL119+AL121+AL122</f>
        <v>0</v>
      </c>
      <c r="AM116" s="173">
        <f t="shared" ref="AM116" si="442">AM117+AM118+AM119+AM121+AM122</f>
        <v>0</v>
      </c>
      <c r="AN116" s="173" t="e">
        <f>AM116/AJ116*100</f>
        <v>#DIV/0!</v>
      </c>
      <c r="AO116" s="173">
        <f t="shared" ref="AO116" si="443">AO117+AO118+AO119+AO121+AO122</f>
        <v>0</v>
      </c>
      <c r="AP116" s="173">
        <f t="shared" ref="AP116" si="444">AP117+AP118+AP119+AP121+AP122</f>
        <v>0</v>
      </c>
      <c r="AQ116" s="173" t="e">
        <f>AP116/AO116*100</f>
        <v>#DIV/0!</v>
      </c>
      <c r="AR116" s="173">
        <f t="shared" ref="AR116" si="445">AR117+AR118+AR119+AR121+AR122</f>
        <v>0</v>
      </c>
      <c r="AS116" s="173">
        <f t="shared" ref="AS116" si="446">AS117+AS118+AS119+AS121+AS122</f>
        <v>0</v>
      </c>
      <c r="AT116" s="173">
        <f t="shared" ref="AT116" si="447">AT117+AT118+AT119+AT121+AT122</f>
        <v>0</v>
      </c>
      <c r="AU116" s="173">
        <f t="shared" ref="AU116" si="448">AU117+AU118+AU119+AU121+AU122</f>
        <v>0</v>
      </c>
      <c r="AV116" s="173" t="e">
        <f>AU116/AR116*100</f>
        <v>#DIV/0!</v>
      </c>
      <c r="AW116" s="173">
        <f t="shared" ref="AW116" si="449">AW117+AW118+AW119+AW121+AW122</f>
        <v>0</v>
      </c>
      <c r="AX116" s="173">
        <f t="shared" ref="AX116" si="450">AX117+AX118+AX119+AX121+AX122</f>
        <v>0</v>
      </c>
      <c r="AY116" s="173" t="e">
        <f>AX116/AW116*100</f>
        <v>#DIV/0!</v>
      </c>
      <c r="AZ116" s="321"/>
    </row>
    <row r="117" spans="1:52" ht="31.2">
      <c r="A117" s="313"/>
      <c r="B117" s="316"/>
      <c r="C117" s="316"/>
      <c r="D117" s="183" t="s">
        <v>37</v>
      </c>
      <c r="E117" s="151">
        <f t="shared" ref="E117:E152" si="451">H117+K117+N117+Q117+T117+W117+Z117+AE117+AJ117+AO117+AR117+AW117</f>
        <v>0</v>
      </c>
      <c r="F117" s="151">
        <f t="shared" ref="F117:F152" si="452">I117+L117+O117+R117+U117+X117+AA117+AF117+AK117+AP117+AS117+AX117</f>
        <v>0</v>
      </c>
      <c r="G117" s="176"/>
      <c r="H117" s="152"/>
      <c r="I117" s="152"/>
      <c r="J117" s="177"/>
      <c r="K117" s="152"/>
      <c r="L117" s="152"/>
      <c r="M117" s="177"/>
      <c r="N117" s="152"/>
      <c r="O117" s="152"/>
      <c r="P117" s="179"/>
      <c r="Q117" s="152"/>
      <c r="R117" s="152"/>
      <c r="S117" s="177"/>
      <c r="T117" s="152"/>
      <c r="U117" s="152"/>
      <c r="V117" s="177"/>
      <c r="W117" s="152"/>
      <c r="X117" s="152"/>
      <c r="Y117" s="177"/>
      <c r="Z117" s="152"/>
      <c r="AA117" s="155"/>
      <c r="AB117" s="178"/>
      <c r="AC117" s="177"/>
      <c r="AD117" s="179"/>
      <c r="AE117" s="152"/>
      <c r="AF117" s="155"/>
      <c r="AG117" s="178"/>
      <c r="AH117" s="184"/>
      <c r="AI117" s="179"/>
      <c r="AJ117" s="152"/>
      <c r="AK117" s="155"/>
      <c r="AL117" s="178"/>
      <c r="AM117" s="184"/>
      <c r="AN117" s="179"/>
      <c r="AO117" s="185"/>
      <c r="AP117" s="152"/>
      <c r="AQ117" s="152"/>
      <c r="AR117" s="152"/>
      <c r="AS117" s="153"/>
      <c r="AT117" s="178"/>
      <c r="AU117" s="184"/>
      <c r="AV117" s="179"/>
      <c r="AW117" s="152"/>
      <c r="AX117" s="154"/>
      <c r="AY117" s="179"/>
      <c r="AZ117" s="322"/>
    </row>
    <row r="118" spans="1:52" ht="64.5" customHeight="1">
      <c r="A118" s="313"/>
      <c r="B118" s="316"/>
      <c r="C118" s="316"/>
      <c r="D118" s="186" t="s">
        <v>2</v>
      </c>
      <c r="E118" s="255">
        <f t="shared" si="451"/>
        <v>33627.640500000001</v>
      </c>
      <c r="F118" s="151">
        <f t="shared" si="452"/>
        <v>5884.8405000000002</v>
      </c>
      <c r="G118" s="187"/>
      <c r="H118" s="157"/>
      <c r="I118" s="157"/>
      <c r="J118" s="158"/>
      <c r="K118" s="157">
        <v>5884.8405000000002</v>
      </c>
      <c r="L118" s="157">
        <v>5884.8405000000002</v>
      </c>
      <c r="M118" s="158"/>
      <c r="N118" s="157"/>
      <c r="O118" s="157"/>
      <c r="P118" s="188"/>
      <c r="Q118" s="228"/>
      <c r="R118" s="157"/>
      <c r="S118" s="158"/>
      <c r="T118" s="228"/>
      <c r="U118" s="157"/>
      <c r="V118" s="158"/>
      <c r="W118" s="157">
        <v>1916.7</v>
      </c>
      <c r="X118" s="157"/>
      <c r="Y118" s="158"/>
      <c r="Z118" s="157">
        <v>0</v>
      </c>
      <c r="AA118" s="161"/>
      <c r="AB118" s="162"/>
      <c r="AC118" s="158"/>
      <c r="AD118" s="188"/>
      <c r="AE118" s="157">
        <v>25826.1</v>
      </c>
      <c r="AF118" s="161"/>
      <c r="AG118" s="162"/>
      <c r="AH118" s="189"/>
      <c r="AI118" s="188"/>
      <c r="AJ118" s="157"/>
      <c r="AK118" s="161"/>
      <c r="AL118" s="162"/>
      <c r="AM118" s="189"/>
      <c r="AN118" s="188"/>
      <c r="AO118" s="164"/>
      <c r="AP118" s="158"/>
      <c r="AQ118" s="158"/>
      <c r="AR118" s="157"/>
      <c r="AS118" s="159"/>
      <c r="AT118" s="162"/>
      <c r="AU118" s="189"/>
      <c r="AV118" s="188"/>
      <c r="AW118" s="157"/>
      <c r="AX118" s="160"/>
      <c r="AY118" s="188"/>
      <c r="AZ118" s="322"/>
    </row>
    <row r="119" spans="1:52" ht="21.75" customHeight="1">
      <c r="A119" s="313"/>
      <c r="B119" s="316"/>
      <c r="C119" s="316"/>
      <c r="D119" s="226" t="s">
        <v>287</v>
      </c>
      <c r="E119" s="151">
        <f t="shared" si="451"/>
        <v>0</v>
      </c>
      <c r="F119" s="151">
        <f t="shared" si="452"/>
        <v>0</v>
      </c>
      <c r="G119" s="187"/>
      <c r="H119" s="157"/>
      <c r="I119" s="157"/>
      <c r="J119" s="158"/>
      <c r="K119" s="157"/>
      <c r="L119" s="157"/>
      <c r="M119" s="158"/>
      <c r="N119" s="157"/>
      <c r="O119" s="157"/>
      <c r="P119" s="188"/>
      <c r="Q119" s="157"/>
      <c r="R119" s="157"/>
      <c r="S119" s="158"/>
      <c r="T119" s="157"/>
      <c r="U119" s="157"/>
      <c r="V119" s="158"/>
      <c r="W119" s="157"/>
      <c r="X119" s="157"/>
      <c r="Y119" s="158"/>
      <c r="Z119" s="157"/>
      <c r="AA119" s="161"/>
      <c r="AB119" s="162"/>
      <c r="AC119" s="158"/>
      <c r="AD119" s="188"/>
      <c r="AE119" s="157"/>
      <c r="AF119" s="161"/>
      <c r="AG119" s="162"/>
      <c r="AH119" s="189"/>
      <c r="AI119" s="188"/>
      <c r="AJ119" s="157"/>
      <c r="AK119" s="161"/>
      <c r="AL119" s="162"/>
      <c r="AM119" s="189"/>
      <c r="AN119" s="188"/>
      <c r="AO119" s="157"/>
      <c r="AP119" s="189"/>
      <c r="AQ119" s="188"/>
      <c r="AR119" s="157"/>
      <c r="AS119" s="161"/>
      <c r="AT119" s="162"/>
      <c r="AU119" s="189"/>
      <c r="AV119" s="188"/>
      <c r="AW119" s="157"/>
      <c r="AX119" s="160"/>
      <c r="AY119" s="163"/>
      <c r="AZ119" s="322"/>
    </row>
    <row r="120" spans="1:52" ht="87.75" customHeight="1">
      <c r="A120" s="313"/>
      <c r="B120" s="316"/>
      <c r="C120" s="316"/>
      <c r="D120" s="226" t="s">
        <v>295</v>
      </c>
      <c r="E120" s="151">
        <f t="shared" si="451"/>
        <v>0</v>
      </c>
      <c r="F120" s="151">
        <f t="shared" si="452"/>
        <v>0</v>
      </c>
      <c r="G120" s="156"/>
      <c r="H120" s="166"/>
      <c r="I120" s="166"/>
      <c r="J120" s="165"/>
      <c r="K120" s="166"/>
      <c r="L120" s="166"/>
      <c r="M120" s="165"/>
      <c r="N120" s="166"/>
      <c r="O120" s="166"/>
      <c r="P120" s="171"/>
      <c r="Q120" s="166"/>
      <c r="R120" s="166"/>
      <c r="S120" s="165"/>
      <c r="T120" s="166"/>
      <c r="U120" s="166"/>
      <c r="V120" s="165"/>
      <c r="W120" s="166"/>
      <c r="X120" s="166"/>
      <c r="Y120" s="165"/>
      <c r="Z120" s="166"/>
      <c r="AA120" s="168"/>
      <c r="AB120" s="169"/>
      <c r="AC120" s="165"/>
      <c r="AD120" s="171"/>
      <c r="AE120" s="166"/>
      <c r="AF120" s="168"/>
      <c r="AG120" s="169"/>
      <c r="AH120" s="192"/>
      <c r="AI120" s="171"/>
      <c r="AJ120" s="166"/>
      <c r="AK120" s="168"/>
      <c r="AL120" s="169"/>
      <c r="AM120" s="192"/>
      <c r="AN120" s="171"/>
      <c r="AO120" s="166"/>
      <c r="AP120" s="192"/>
      <c r="AQ120" s="171"/>
      <c r="AR120" s="166"/>
      <c r="AS120" s="170"/>
      <c r="AT120" s="169"/>
      <c r="AU120" s="192"/>
      <c r="AV120" s="171"/>
      <c r="AW120" s="166"/>
      <c r="AX120" s="167"/>
      <c r="AY120" s="171"/>
      <c r="AZ120" s="322"/>
    </row>
    <row r="121" spans="1:52" ht="21.75" customHeight="1">
      <c r="A121" s="313"/>
      <c r="B121" s="316"/>
      <c r="C121" s="316"/>
      <c r="D121" s="226" t="s">
        <v>288</v>
      </c>
      <c r="E121" s="151">
        <f t="shared" si="451"/>
        <v>0</v>
      </c>
      <c r="F121" s="151">
        <f t="shared" si="452"/>
        <v>0</v>
      </c>
      <c r="G121" s="156"/>
      <c r="H121" s="166"/>
      <c r="I121" s="166"/>
      <c r="J121" s="165"/>
      <c r="K121" s="166"/>
      <c r="L121" s="166"/>
      <c r="M121" s="165"/>
      <c r="N121" s="166"/>
      <c r="O121" s="166"/>
      <c r="P121" s="171"/>
      <c r="Q121" s="166"/>
      <c r="R121" s="166"/>
      <c r="S121" s="165"/>
      <c r="T121" s="166"/>
      <c r="U121" s="166"/>
      <c r="V121" s="165"/>
      <c r="W121" s="166"/>
      <c r="X121" s="166"/>
      <c r="Y121" s="165"/>
      <c r="Z121" s="166"/>
      <c r="AA121" s="168"/>
      <c r="AB121" s="169"/>
      <c r="AC121" s="165"/>
      <c r="AD121" s="171"/>
      <c r="AE121" s="166"/>
      <c r="AF121" s="168"/>
      <c r="AG121" s="169"/>
      <c r="AH121" s="192"/>
      <c r="AI121" s="171"/>
      <c r="AJ121" s="166"/>
      <c r="AK121" s="168"/>
      <c r="AL121" s="169"/>
      <c r="AM121" s="192"/>
      <c r="AN121" s="171"/>
      <c r="AO121" s="166"/>
      <c r="AP121" s="192"/>
      <c r="AQ121" s="171"/>
      <c r="AR121" s="166"/>
      <c r="AS121" s="170"/>
      <c r="AT121" s="169"/>
      <c r="AU121" s="192"/>
      <c r="AV121" s="171"/>
      <c r="AW121" s="166"/>
      <c r="AX121" s="167"/>
      <c r="AY121" s="171"/>
      <c r="AZ121" s="322"/>
    </row>
    <row r="122" spans="1:52" ht="409.6" customHeight="1">
      <c r="A122" s="314"/>
      <c r="B122" s="317"/>
      <c r="C122" s="317"/>
      <c r="D122" s="174" t="s">
        <v>43</v>
      </c>
      <c r="E122" s="151">
        <f t="shared" si="451"/>
        <v>0</v>
      </c>
      <c r="F122" s="151">
        <f t="shared" si="452"/>
        <v>0</v>
      </c>
      <c r="G122" s="176"/>
      <c r="H122" s="152"/>
      <c r="I122" s="152"/>
      <c r="J122" s="177"/>
      <c r="K122" s="152"/>
      <c r="L122" s="152"/>
      <c r="M122" s="177"/>
      <c r="N122" s="152"/>
      <c r="O122" s="152"/>
      <c r="P122" s="179"/>
      <c r="Q122" s="152"/>
      <c r="R122" s="152"/>
      <c r="S122" s="177"/>
      <c r="T122" s="152"/>
      <c r="U122" s="152"/>
      <c r="V122" s="177"/>
      <c r="W122" s="152"/>
      <c r="X122" s="152"/>
      <c r="Y122" s="177"/>
      <c r="Z122" s="152"/>
      <c r="AA122" s="155"/>
      <c r="AB122" s="178"/>
      <c r="AC122" s="177"/>
      <c r="AD122" s="179"/>
      <c r="AE122" s="152"/>
      <c r="AF122" s="155"/>
      <c r="AG122" s="178"/>
      <c r="AH122" s="184"/>
      <c r="AI122" s="179"/>
      <c r="AJ122" s="152"/>
      <c r="AK122" s="155"/>
      <c r="AL122" s="178"/>
      <c r="AM122" s="184"/>
      <c r="AN122" s="179"/>
      <c r="AO122" s="152"/>
      <c r="AP122" s="184"/>
      <c r="AQ122" s="179"/>
      <c r="AR122" s="152"/>
      <c r="AS122" s="153"/>
      <c r="AT122" s="178"/>
      <c r="AU122" s="184"/>
      <c r="AV122" s="179"/>
      <c r="AW122" s="152"/>
      <c r="AX122" s="152"/>
      <c r="AY122" s="179"/>
      <c r="AZ122" s="323"/>
    </row>
    <row r="123" spans="1:52" ht="18.75" customHeight="1">
      <c r="A123" s="312" t="s">
        <v>316</v>
      </c>
      <c r="B123" s="315" t="s">
        <v>314</v>
      </c>
      <c r="C123" s="315" t="s">
        <v>317</v>
      </c>
      <c r="D123" s="181" t="s">
        <v>41</v>
      </c>
      <c r="E123" s="151">
        <f t="shared" si="451"/>
        <v>671</v>
      </c>
      <c r="F123" s="151">
        <f t="shared" si="452"/>
        <v>0</v>
      </c>
      <c r="G123" s="182">
        <f>F123/E123</f>
        <v>0</v>
      </c>
      <c r="H123" s="173">
        <f>H124+H125+H126+H128+H129</f>
        <v>0</v>
      </c>
      <c r="I123" s="173">
        <f t="shared" ref="I123" si="453">I124+I125+I126+I128+I129</f>
        <v>0</v>
      </c>
      <c r="J123" s="173" t="e">
        <f>I123/H123*100</f>
        <v>#DIV/0!</v>
      </c>
      <c r="K123" s="173">
        <f t="shared" ref="K123" si="454">K124+K125+K126+K128+K129</f>
        <v>0</v>
      </c>
      <c r="L123" s="173">
        <f t="shared" ref="L123" si="455">L124+L125+L126+L128+L129</f>
        <v>0</v>
      </c>
      <c r="M123" s="173" t="e">
        <f>L123/K123*100</f>
        <v>#DIV/0!</v>
      </c>
      <c r="N123" s="173">
        <f t="shared" ref="N123" si="456">N124+N125+N126+N128+N129</f>
        <v>0</v>
      </c>
      <c r="O123" s="173">
        <f t="shared" ref="O123" si="457">O124+O125+O126+O128+O129</f>
        <v>0</v>
      </c>
      <c r="P123" s="173" t="e">
        <f>O123/N123*100</f>
        <v>#DIV/0!</v>
      </c>
      <c r="Q123" s="173">
        <f t="shared" ref="Q123" si="458">Q124+Q125+Q126+Q128+Q129</f>
        <v>0</v>
      </c>
      <c r="R123" s="173">
        <f t="shared" ref="R123" si="459">R124+R125+R126+R128+R129</f>
        <v>0</v>
      </c>
      <c r="S123" s="173" t="e">
        <f>R123/Q123*100</f>
        <v>#DIV/0!</v>
      </c>
      <c r="T123" s="173">
        <f t="shared" ref="T123" si="460">T124+T125+T126+T128+T129</f>
        <v>0</v>
      </c>
      <c r="U123" s="173">
        <f t="shared" ref="U123" si="461">U124+U125+U126+U128+U129</f>
        <v>0</v>
      </c>
      <c r="V123" s="173" t="e">
        <f>U123/T123*100</f>
        <v>#DIV/0!</v>
      </c>
      <c r="W123" s="173">
        <f t="shared" ref="W123" si="462">W124+W125+W126+W128+W129</f>
        <v>0</v>
      </c>
      <c r="X123" s="173">
        <f t="shared" ref="X123" si="463">X124+X125+X126+X128+X129</f>
        <v>0</v>
      </c>
      <c r="Y123" s="173" t="e">
        <f>X123/W123*100</f>
        <v>#DIV/0!</v>
      </c>
      <c r="Z123" s="173">
        <f t="shared" ref="Z123" si="464">Z124+Z125+Z126+Z128+Z129</f>
        <v>0</v>
      </c>
      <c r="AA123" s="173">
        <f t="shared" ref="AA123" si="465">AA124+AA125+AA126+AA128+AA129</f>
        <v>0</v>
      </c>
      <c r="AB123" s="173">
        <f t="shared" ref="AB123" si="466">AB124+AB125+AB126+AB128+AB129</f>
        <v>0</v>
      </c>
      <c r="AC123" s="173">
        <f t="shared" ref="AC123" si="467">AC124+AC125+AC126+AC128+AC129</f>
        <v>0</v>
      </c>
      <c r="AD123" s="173" t="e">
        <f>AC123/Z123*100</f>
        <v>#DIV/0!</v>
      </c>
      <c r="AE123" s="173">
        <f t="shared" ref="AE123" si="468">AE124+AE125+AE126+AE128+AE129</f>
        <v>0</v>
      </c>
      <c r="AF123" s="173">
        <f t="shared" ref="AF123" si="469">AF124+AF125+AF126+AF128+AF129</f>
        <v>0</v>
      </c>
      <c r="AG123" s="173">
        <f t="shared" ref="AG123" si="470">AG124+AG125+AG126+AG128+AG129</f>
        <v>0</v>
      </c>
      <c r="AH123" s="173">
        <f t="shared" ref="AH123" si="471">AH124+AH125+AH126+AH128+AH129</f>
        <v>0</v>
      </c>
      <c r="AI123" s="173" t="e">
        <f>AH123/AE123*100</f>
        <v>#DIV/0!</v>
      </c>
      <c r="AJ123" s="173">
        <f t="shared" ref="AJ123" si="472">AJ124+AJ125+AJ126+AJ128+AJ129</f>
        <v>671</v>
      </c>
      <c r="AK123" s="173">
        <f t="shared" ref="AK123" si="473">AK124+AK125+AK126+AK128+AK129</f>
        <v>0</v>
      </c>
      <c r="AL123" s="173">
        <f t="shared" ref="AL123" si="474">AL124+AL125+AL126+AL128+AL129</f>
        <v>0</v>
      </c>
      <c r="AM123" s="173">
        <f t="shared" ref="AM123" si="475">AM124+AM125+AM126+AM128+AM129</f>
        <v>0</v>
      </c>
      <c r="AN123" s="173">
        <f>AM123/AJ123*100</f>
        <v>0</v>
      </c>
      <c r="AO123" s="173">
        <f t="shared" ref="AO123" si="476">AO124+AO125+AO126+AO128+AO129</f>
        <v>0</v>
      </c>
      <c r="AP123" s="173">
        <f t="shared" ref="AP123" si="477">AP124+AP125+AP126+AP128+AP129</f>
        <v>0</v>
      </c>
      <c r="AQ123" s="173" t="e">
        <f>AP123/AO123*100</f>
        <v>#DIV/0!</v>
      </c>
      <c r="AR123" s="173">
        <f t="shared" ref="AR123" si="478">AR124+AR125+AR126+AR128+AR129</f>
        <v>0</v>
      </c>
      <c r="AS123" s="173">
        <f t="shared" ref="AS123" si="479">AS124+AS125+AS126+AS128+AS129</f>
        <v>0</v>
      </c>
      <c r="AT123" s="173">
        <f t="shared" ref="AT123" si="480">AT124+AT125+AT126+AT128+AT129</f>
        <v>0</v>
      </c>
      <c r="AU123" s="173">
        <f t="shared" ref="AU123" si="481">AU124+AU125+AU126+AU128+AU129</f>
        <v>0</v>
      </c>
      <c r="AV123" s="173" t="e">
        <f>AU123/AR123*100</f>
        <v>#DIV/0!</v>
      </c>
      <c r="AW123" s="173">
        <f t="shared" ref="AW123" si="482">AW124+AW125+AW126+AW128+AW129</f>
        <v>0</v>
      </c>
      <c r="AX123" s="173">
        <f t="shared" ref="AX123" si="483">AX124+AX125+AX126+AX128+AX129</f>
        <v>0</v>
      </c>
      <c r="AY123" s="173" t="e">
        <f>AX123/AW123*100</f>
        <v>#DIV/0!</v>
      </c>
      <c r="AZ123" s="321"/>
    </row>
    <row r="124" spans="1:52" ht="31.2">
      <c r="A124" s="313"/>
      <c r="B124" s="316"/>
      <c r="C124" s="316"/>
      <c r="D124" s="183" t="s">
        <v>37</v>
      </c>
      <c r="E124" s="151">
        <f t="shared" si="451"/>
        <v>0</v>
      </c>
      <c r="F124" s="151">
        <f t="shared" si="452"/>
        <v>0</v>
      </c>
      <c r="G124" s="176"/>
      <c r="H124" s="152"/>
      <c r="I124" s="152"/>
      <c r="J124" s="177"/>
      <c r="K124" s="152"/>
      <c r="L124" s="152"/>
      <c r="M124" s="177"/>
      <c r="N124" s="152"/>
      <c r="O124" s="152"/>
      <c r="P124" s="179"/>
      <c r="Q124" s="152"/>
      <c r="R124" s="152"/>
      <c r="S124" s="177"/>
      <c r="T124" s="152"/>
      <c r="U124" s="152"/>
      <c r="V124" s="177"/>
      <c r="W124" s="152"/>
      <c r="X124" s="152"/>
      <c r="Y124" s="177"/>
      <c r="Z124" s="152"/>
      <c r="AA124" s="155"/>
      <c r="AB124" s="178"/>
      <c r="AC124" s="177"/>
      <c r="AD124" s="179"/>
      <c r="AE124" s="152"/>
      <c r="AF124" s="155"/>
      <c r="AG124" s="178"/>
      <c r="AH124" s="184"/>
      <c r="AI124" s="179"/>
      <c r="AJ124" s="152"/>
      <c r="AK124" s="155"/>
      <c r="AL124" s="178"/>
      <c r="AM124" s="184"/>
      <c r="AN124" s="179"/>
      <c r="AO124" s="185"/>
      <c r="AP124" s="152"/>
      <c r="AQ124" s="152"/>
      <c r="AR124" s="152"/>
      <c r="AS124" s="153"/>
      <c r="AT124" s="178"/>
      <c r="AU124" s="184"/>
      <c r="AV124" s="179"/>
      <c r="AW124" s="152"/>
      <c r="AX124" s="154"/>
      <c r="AY124" s="179"/>
      <c r="AZ124" s="322"/>
    </row>
    <row r="125" spans="1:52" ht="64.5" customHeight="1">
      <c r="A125" s="313"/>
      <c r="B125" s="316"/>
      <c r="C125" s="316"/>
      <c r="D125" s="186" t="s">
        <v>2</v>
      </c>
      <c r="E125" s="151">
        <f t="shared" si="451"/>
        <v>671</v>
      </c>
      <c r="F125" s="151">
        <f t="shared" si="452"/>
        <v>0</v>
      </c>
      <c r="G125" s="187"/>
      <c r="H125" s="157"/>
      <c r="I125" s="157"/>
      <c r="J125" s="158"/>
      <c r="K125" s="228"/>
      <c r="L125" s="157"/>
      <c r="M125" s="158"/>
      <c r="N125" s="157"/>
      <c r="O125" s="157"/>
      <c r="P125" s="188"/>
      <c r="Q125" s="157"/>
      <c r="R125" s="157"/>
      <c r="S125" s="158"/>
      <c r="T125" s="157"/>
      <c r="U125" s="157"/>
      <c r="V125" s="158"/>
      <c r="W125" s="157"/>
      <c r="X125" s="157"/>
      <c r="Y125" s="158"/>
      <c r="Z125" s="157"/>
      <c r="AA125" s="161"/>
      <c r="AB125" s="162"/>
      <c r="AC125" s="158"/>
      <c r="AD125" s="188"/>
      <c r="AE125" s="157"/>
      <c r="AF125" s="161"/>
      <c r="AG125" s="162"/>
      <c r="AH125" s="189"/>
      <c r="AI125" s="188"/>
      <c r="AJ125" s="228">
        <v>671</v>
      </c>
      <c r="AK125" s="161"/>
      <c r="AL125" s="162"/>
      <c r="AM125" s="189"/>
      <c r="AN125" s="188"/>
      <c r="AO125" s="164"/>
      <c r="AP125" s="158"/>
      <c r="AQ125" s="158"/>
      <c r="AR125" s="157"/>
      <c r="AS125" s="159"/>
      <c r="AT125" s="162"/>
      <c r="AU125" s="189"/>
      <c r="AV125" s="188"/>
      <c r="AW125" s="157"/>
      <c r="AX125" s="160"/>
      <c r="AY125" s="188"/>
      <c r="AZ125" s="322"/>
    </row>
    <row r="126" spans="1:52" ht="21.75" customHeight="1">
      <c r="A126" s="313"/>
      <c r="B126" s="316"/>
      <c r="C126" s="316"/>
      <c r="D126" s="226" t="s">
        <v>287</v>
      </c>
      <c r="E126" s="151">
        <f t="shared" si="451"/>
        <v>0</v>
      </c>
      <c r="F126" s="151">
        <f t="shared" si="452"/>
        <v>0</v>
      </c>
      <c r="G126" s="187"/>
      <c r="H126" s="157"/>
      <c r="I126" s="157"/>
      <c r="J126" s="158"/>
      <c r="K126" s="157"/>
      <c r="L126" s="157"/>
      <c r="M126" s="158"/>
      <c r="N126" s="157"/>
      <c r="O126" s="157"/>
      <c r="P126" s="188"/>
      <c r="Q126" s="157"/>
      <c r="R126" s="157"/>
      <c r="S126" s="158"/>
      <c r="T126" s="157"/>
      <c r="U126" s="157"/>
      <c r="V126" s="158"/>
      <c r="W126" s="157"/>
      <c r="X126" s="157"/>
      <c r="Y126" s="158"/>
      <c r="Z126" s="157"/>
      <c r="AA126" s="161"/>
      <c r="AB126" s="162"/>
      <c r="AC126" s="158"/>
      <c r="AD126" s="188"/>
      <c r="AE126" s="157"/>
      <c r="AF126" s="161"/>
      <c r="AG126" s="162"/>
      <c r="AH126" s="189"/>
      <c r="AI126" s="188"/>
      <c r="AJ126" s="157"/>
      <c r="AK126" s="161"/>
      <c r="AL126" s="162"/>
      <c r="AM126" s="189"/>
      <c r="AN126" s="188"/>
      <c r="AO126" s="157"/>
      <c r="AP126" s="189"/>
      <c r="AQ126" s="188"/>
      <c r="AR126" s="157"/>
      <c r="AS126" s="161"/>
      <c r="AT126" s="162"/>
      <c r="AU126" s="189"/>
      <c r="AV126" s="188"/>
      <c r="AW126" s="157"/>
      <c r="AX126" s="160"/>
      <c r="AY126" s="163"/>
      <c r="AZ126" s="322"/>
    </row>
    <row r="127" spans="1:52" ht="87.75" customHeight="1">
      <c r="A127" s="313"/>
      <c r="B127" s="316"/>
      <c r="C127" s="316"/>
      <c r="D127" s="226" t="s">
        <v>295</v>
      </c>
      <c r="E127" s="151">
        <f t="shared" si="451"/>
        <v>0</v>
      </c>
      <c r="F127" s="151">
        <f t="shared" si="452"/>
        <v>0</v>
      </c>
      <c r="G127" s="156"/>
      <c r="H127" s="166"/>
      <c r="I127" s="166"/>
      <c r="J127" s="165"/>
      <c r="K127" s="166"/>
      <c r="L127" s="166"/>
      <c r="M127" s="165"/>
      <c r="N127" s="166"/>
      <c r="O127" s="166"/>
      <c r="P127" s="171"/>
      <c r="Q127" s="166"/>
      <c r="R127" s="166"/>
      <c r="S127" s="165"/>
      <c r="T127" s="166"/>
      <c r="U127" s="166"/>
      <c r="V127" s="165"/>
      <c r="W127" s="166"/>
      <c r="X127" s="166"/>
      <c r="Y127" s="165"/>
      <c r="Z127" s="166"/>
      <c r="AA127" s="168"/>
      <c r="AB127" s="169"/>
      <c r="AC127" s="165"/>
      <c r="AD127" s="171"/>
      <c r="AE127" s="166"/>
      <c r="AF127" s="168"/>
      <c r="AG127" s="169"/>
      <c r="AH127" s="192"/>
      <c r="AI127" s="171"/>
      <c r="AJ127" s="166"/>
      <c r="AK127" s="168"/>
      <c r="AL127" s="169"/>
      <c r="AM127" s="192"/>
      <c r="AN127" s="171"/>
      <c r="AO127" s="166"/>
      <c r="AP127" s="192"/>
      <c r="AQ127" s="171"/>
      <c r="AR127" s="166"/>
      <c r="AS127" s="170"/>
      <c r="AT127" s="169"/>
      <c r="AU127" s="192"/>
      <c r="AV127" s="171"/>
      <c r="AW127" s="166"/>
      <c r="AX127" s="167"/>
      <c r="AY127" s="171"/>
      <c r="AZ127" s="322"/>
    </row>
    <row r="128" spans="1:52" ht="21.75" customHeight="1">
      <c r="A128" s="313"/>
      <c r="B128" s="316"/>
      <c r="C128" s="316"/>
      <c r="D128" s="226" t="s">
        <v>288</v>
      </c>
      <c r="E128" s="151">
        <f t="shared" si="451"/>
        <v>0</v>
      </c>
      <c r="F128" s="151">
        <f t="shared" si="452"/>
        <v>0</v>
      </c>
      <c r="G128" s="156"/>
      <c r="H128" s="166"/>
      <c r="I128" s="166"/>
      <c r="J128" s="165"/>
      <c r="K128" s="166"/>
      <c r="L128" s="166"/>
      <c r="M128" s="165"/>
      <c r="N128" s="166"/>
      <c r="O128" s="166"/>
      <c r="P128" s="171"/>
      <c r="Q128" s="166"/>
      <c r="R128" s="166"/>
      <c r="S128" s="165"/>
      <c r="T128" s="166"/>
      <c r="U128" s="166"/>
      <c r="V128" s="165"/>
      <c r="W128" s="166"/>
      <c r="X128" s="166"/>
      <c r="Y128" s="165"/>
      <c r="Z128" s="166"/>
      <c r="AA128" s="168"/>
      <c r="AB128" s="169"/>
      <c r="AC128" s="165"/>
      <c r="AD128" s="171"/>
      <c r="AE128" s="166"/>
      <c r="AF128" s="168"/>
      <c r="AG128" s="169"/>
      <c r="AH128" s="192"/>
      <c r="AI128" s="171"/>
      <c r="AJ128" s="166"/>
      <c r="AK128" s="168"/>
      <c r="AL128" s="169"/>
      <c r="AM128" s="192"/>
      <c r="AN128" s="171"/>
      <c r="AO128" s="166"/>
      <c r="AP128" s="192"/>
      <c r="AQ128" s="171"/>
      <c r="AR128" s="166"/>
      <c r="AS128" s="170"/>
      <c r="AT128" s="169"/>
      <c r="AU128" s="192"/>
      <c r="AV128" s="171"/>
      <c r="AW128" s="166"/>
      <c r="AX128" s="167"/>
      <c r="AY128" s="171"/>
      <c r="AZ128" s="322"/>
    </row>
    <row r="129" spans="1:52" ht="409.6" customHeight="1">
      <c r="A129" s="314"/>
      <c r="B129" s="317"/>
      <c r="C129" s="317"/>
      <c r="D129" s="174" t="s">
        <v>43</v>
      </c>
      <c r="E129" s="151">
        <f t="shared" si="451"/>
        <v>0</v>
      </c>
      <c r="F129" s="151">
        <f t="shared" si="452"/>
        <v>0</v>
      </c>
      <c r="G129" s="176"/>
      <c r="H129" s="152"/>
      <c r="I129" s="152"/>
      <c r="J129" s="177"/>
      <c r="K129" s="152"/>
      <c r="L129" s="152"/>
      <c r="M129" s="177"/>
      <c r="N129" s="152"/>
      <c r="O129" s="152"/>
      <c r="P129" s="179"/>
      <c r="Q129" s="152"/>
      <c r="R129" s="152"/>
      <c r="S129" s="177"/>
      <c r="T129" s="152"/>
      <c r="U129" s="152"/>
      <c r="V129" s="177"/>
      <c r="W129" s="152"/>
      <c r="X129" s="152"/>
      <c r="Y129" s="177"/>
      <c r="Z129" s="152"/>
      <c r="AA129" s="155"/>
      <c r="AB129" s="178"/>
      <c r="AC129" s="177"/>
      <c r="AD129" s="179"/>
      <c r="AE129" s="152"/>
      <c r="AF129" s="155"/>
      <c r="AG129" s="178"/>
      <c r="AH129" s="184"/>
      <c r="AI129" s="179"/>
      <c r="AJ129" s="152"/>
      <c r="AK129" s="155"/>
      <c r="AL129" s="178"/>
      <c r="AM129" s="184"/>
      <c r="AN129" s="179"/>
      <c r="AO129" s="152"/>
      <c r="AP129" s="184"/>
      <c r="AQ129" s="179"/>
      <c r="AR129" s="152"/>
      <c r="AS129" s="153"/>
      <c r="AT129" s="178"/>
      <c r="AU129" s="184"/>
      <c r="AV129" s="179"/>
      <c r="AW129" s="152"/>
      <c r="AX129" s="152"/>
      <c r="AY129" s="179"/>
      <c r="AZ129" s="323"/>
    </row>
    <row r="130" spans="1:52" ht="18.75" customHeight="1">
      <c r="A130" s="300" t="s">
        <v>305</v>
      </c>
      <c r="B130" s="301"/>
      <c r="C130" s="302"/>
      <c r="D130" s="181" t="s">
        <v>41</v>
      </c>
      <c r="E130" s="151">
        <f t="shared" si="451"/>
        <v>34298.640500000001</v>
      </c>
      <c r="F130" s="151">
        <f t="shared" si="452"/>
        <v>5884.8405000000002</v>
      </c>
      <c r="G130" s="182">
        <f>F130/E130</f>
        <v>0.17157649440945041</v>
      </c>
      <c r="H130" s="173">
        <f>H131+H132+H133+H135+H136</f>
        <v>0</v>
      </c>
      <c r="I130" s="173">
        <f t="shared" ref="I130" si="484">I131+I132+I133+I135+I136</f>
        <v>0</v>
      </c>
      <c r="J130" s="173" t="e">
        <f>I130/H130*100</f>
        <v>#DIV/0!</v>
      </c>
      <c r="K130" s="173">
        <f t="shared" ref="K130" si="485">K131+K132+K133+K135+K136</f>
        <v>5884.8405000000002</v>
      </c>
      <c r="L130" s="173">
        <f t="shared" ref="L130" si="486">L131+L132+L133+L135+L136</f>
        <v>5884.8405000000002</v>
      </c>
      <c r="M130" s="173">
        <f>L130/K130*100</f>
        <v>100</v>
      </c>
      <c r="N130" s="173">
        <f t="shared" ref="N130" si="487">N131+N132+N133+N135+N136</f>
        <v>0</v>
      </c>
      <c r="O130" s="173">
        <f t="shared" ref="O130" si="488">O131+O132+O133+O135+O136</f>
        <v>0</v>
      </c>
      <c r="P130" s="173" t="e">
        <f>O130/N130*100</f>
        <v>#DIV/0!</v>
      </c>
      <c r="Q130" s="173">
        <f t="shared" ref="Q130" si="489">Q131+Q132+Q133+Q135+Q136</f>
        <v>0</v>
      </c>
      <c r="R130" s="173">
        <f t="shared" ref="R130" si="490">R131+R132+R133+R135+R136</f>
        <v>0</v>
      </c>
      <c r="S130" s="173" t="e">
        <f>R130/Q130*100</f>
        <v>#DIV/0!</v>
      </c>
      <c r="T130" s="173">
        <f t="shared" ref="T130" si="491">T131+T132+T133+T135+T136</f>
        <v>0</v>
      </c>
      <c r="U130" s="173">
        <f t="shared" ref="U130" si="492">U131+U132+U133+U135+U136</f>
        <v>0</v>
      </c>
      <c r="V130" s="173" t="e">
        <f>U130/T130*100</f>
        <v>#DIV/0!</v>
      </c>
      <c r="W130" s="173">
        <f t="shared" ref="W130" si="493">W131+W132+W133+W135+W136</f>
        <v>1916.7</v>
      </c>
      <c r="X130" s="173">
        <f t="shared" ref="X130" si="494">X131+X132+X133+X135+X136</f>
        <v>0</v>
      </c>
      <c r="Y130" s="173">
        <f>X130/W130*100</f>
        <v>0</v>
      </c>
      <c r="Z130" s="173">
        <f t="shared" ref="Z130" si="495">Z131+Z132+Z133+Z135+Z136</f>
        <v>0</v>
      </c>
      <c r="AA130" s="173">
        <f t="shared" ref="AA130" si="496">AA131+AA132+AA133+AA135+AA136</f>
        <v>0</v>
      </c>
      <c r="AB130" s="173">
        <f t="shared" ref="AB130" si="497">AB131+AB132+AB133+AB135+AB136</f>
        <v>0</v>
      </c>
      <c r="AC130" s="173">
        <f t="shared" ref="AC130" si="498">AC131+AC132+AC133+AC135+AC136</f>
        <v>0</v>
      </c>
      <c r="AD130" s="173" t="e">
        <f>AC130/Z130*100</f>
        <v>#DIV/0!</v>
      </c>
      <c r="AE130" s="173">
        <f t="shared" ref="AE130" si="499">AE131+AE132+AE133+AE135+AE136</f>
        <v>25826.1</v>
      </c>
      <c r="AF130" s="173">
        <f t="shared" ref="AF130" si="500">AF131+AF132+AF133+AF135+AF136</f>
        <v>0</v>
      </c>
      <c r="AG130" s="173">
        <f t="shared" ref="AG130" si="501">AG131+AG132+AG133+AG135+AG136</f>
        <v>0</v>
      </c>
      <c r="AH130" s="173">
        <f t="shared" ref="AH130" si="502">AH131+AH132+AH133+AH135+AH136</f>
        <v>0</v>
      </c>
      <c r="AI130" s="173">
        <f>AH130/AE130*100</f>
        <v>0</v>
      </c>
      <c r="AJ130" s="173">
        <f t="shared" ref="AJ130" si="503">AJ131+AJ132+AJ133+AJ135+AJ136</f>
        <v>671</v>
      </c>
      <c r="AK130" s="173">
        <f t="shared" ref="AK130" si="504">AK131+AK132+AK133+AK135+AK136</f>
        <v>0</v>
      </c>
      <c r="AL130" s="173">
        <f t="shared" ref="AL130" si="505">AL131+AL132+AL133+AL135+AL136</f>
        <v>0</v>
      </c>
      <c r="AM130" s="173">
        <f t="shared" ref="AM130" si="506">AM131+AM132+AM133+AM135+AM136</f>
        <v>0</v>
      </c>
      <c r="AN130" s="173">
        <f>AM130/AJ130*100</f>
        <v>0</v>
      </c>
      <c r="AO130" s="173">
        <f t="shared" ref="AO130" si="507">AO131+AO132+AO133+AO135+AO136</f>
        <v>0</v>
      </c>
      <c r="AP130" s="173">
        <f t="shared" ref="AP130" si="508">AP131+AP132+AP133+AP135+AP136</f>
        <v>0</v>
      </c>
      <c r="AQ130" s="173" t="e">
        <f>AP130/AO130*100</f>
        <v>#DIV/0!</v>
      </c>
      <c r="AR130" s="173">
        <f t="shared" ref="AR130" si="509">AR131+AR132+AR133+AR135+AR136</f>
        <v>0</v>
      </c>
      <c r="AS130" s="173">
        <f t="shared" ref="AS130" si="510">AS131+AS132+AS133+AS135+AS136</f>
        <v>0</v>
      </c>
      <c r="AT130" s="173">
        <f t="shared" ref="AT130" si="511">AT131+AT132+AT133+AT135+AT136</f>
        <v>0</v>
      </c>
      <c r="AU130" s="173">
        <f t="shared" ref="AU130" si="512">AU131+AU132+AU133+AU135+AU136</f>
        <v>0</v>
      </c>
      <c r="AV130" s="173" t="e">
        <f>AU130/AR130*100</f>
        <v>#DIV/0!</v>
      </c>
      <c r="AW130" s="173">
        <f t="shared" ref="AW130" si="513">AW131+AW132+AW133+AW135+AW136</f>
        <v>0</v>
      </c>
      <c r="AX130" s="173">
        <f t="shared" ref="AX130" si="514">AX131+AX132+AX133+AX135+AX136</f>
        <v>0</v>
      </c>
      <c r="AY130" s="173" t="e">
        <f>AX130/AW130*100</f>
        <v>#DIV/0!</v>
      </c>
      <c r="AZ130" s="321"/>
    </row>
    <row r="131" spans="1:52" ht="31.2">
      <c r="A131" s="303"/>
      <c r="B131" s="304"/>
      <c r="C131" s="305"/>
      <c r="D131" s="183" t="s">
        <v>37</v>
      </c>
      <c r="E131" s="151">
        <f t="shared" si="451"/>
        <v>0</v>
      </c>
      <c r="F131" s="151">
        <f t="shared" si="452"/>
        <v>0</v>
      </c>
      <c r="G131" s="176"/>
      <c r="H131" s="152">
        <f>H124+H117</f>
        <v>0</v>
      </c>
      <c r="I131" s="152">
        <f t="shared" ref="I131:AY131" si="515">I124+I117</f>
        <v>0</v>
      </c>
      <c r="J131" s="152">
        <f t="shared" si="515"/>
        <v>0</v>
      </c>
      <c r="K131" s="152">
        <f t="shared" si="515"/>
        <v>0</v>
      </c>
      <c r="L131" s="152">
        <f t="shared" si="515"/>
        <v>0</v>
      </c>
      <c r="M131" s="152">
        <f t="shared" si="515"/>
        <v>0</v>
      </c>
      <c r="N131" s="152">
        <f t="shared" si="515"/>
        <v>0</v>
      </c>
      <c r="O131" s="152">
        <f t="shared" si="515"/>
        <v>0</v>
      </c>
      <c r="P131" s="152">
        <f t="shared" si="515"/>
        <v>0</v>
      </c>
      <c r="Q131" s="152">
        <f t="shared" si="515"/>
        <v>0</v>
      </c>
      <c r="R131" s="152">
        <f t="shared" si="515"/>
        <v>0</v>
      </c>
      <c r="S131" s="152">
        <f t="shared" si="515"/>
        <v>0</v>
      </c>
      <c r="T131" s="152">
        <f t="shared" si="515"/>
        <v>0</v>
      </c>
      <c r="U131" s="152">
        <f t="shared" si="515"/>
        <v>0</v>
      </c>
      <c r="V131" s="152">
        <f t="shared" si="515"/>
        <v>0</v>
      </c>
      <c r="W131" s="152">
        <f t="shared" si="515"/>
        <v>0</v>
      </c>
      <c r="X131" s="152">
        <f t="shared" si="515"/>
        <v>0</v>
      </c>
      <c r="Y131" s="152">
        <f t="shared" si="515"/>
        <v>0</v>
      </c>
      <c r="Z131" s="152">
        <f t="shared" si="515"/>
        <v>0</v>
      </c>
      <c r="AA131" s="152">
        <f t="shared" si="515"/>
        <v>0</v>
      </c>
      <c r="AB131" s="152">
        <f t="shared" si="515"/>
        <v>0</v>
      </c>
      <c r="AC131" s="152">
        <f t="shared" si="515"/>
        <v>0</v>
      </c>
      <c r="AD131" s="152">
        <f t="shared" si="515"/>
        <v>0</v>
      </c>
      <c r="AE131" s="152">
        <f t="shared" si="515"/>
        <v>0</v>
      </c>
      <c r="AF131" s="152">
        <f t="shared" si="515"/>
        <v>0</v>
      </c>
      <c r="AG131" s="152">
        <f t="shared" si="515"/>
        <v>0</v>
      </c>
      <c r="AH131" s="152">
        <f t="shared" si="515"/>
        <v>0</v>
      </c>
      <c r="AI131" s="152">
        <f t="shared" si="515"/>
        <v>0</v>
      </c>
      <c r="AJ131" s="152">
        <f t="shared" si="515"/>
        <v>0</v>
      </c>
      <c r="AK131" s="152">
        <f t="shared" si="515"/>
        <v>0</v>
      </c>
      <c r="AL131" s="152">
        <f t="shared" si="515"/>
        <v>0</v>
      </c>
      <c r="AM131" s="152">
        <f t="shared" si="515"/>
        <v>0</v>
      </c>
      <c r="AN131" s="152">
        <f t="shared" si="515"/>
        <v>0</v>
      </c>
      <c r="AO131" s="152">
        <f t="shared" si="515"/>
        <v>0</v>
      </c>
      <c r="AP131" s="152">
        <f t="shared" si="515"/>
        <v>0</v>
      </c>
      <c r="AQ131" s="152">
        <f t="shared" si="515"/>
        <v>0</v>
      </c>
      <c r="AR131" s="152">
        <f t="shared" si="515"/>
        <v>0</v>
      </c>
      <c r="AS131" s="152">
        <f t="shared" si="515"/>
        <v>0</v>
      </c>
      <c r="AT131" s="152">
        <f t="shared" si="515"/>
        <v>0</v>
      </c>
      <c r="AU131" s="152">
        <f t="shared" si="515"/>
        <v>0</v>
      </c>
      <c r="AV131" s="152">
        <f t="shared" si="515"/>
        <v>0</v>
      </c>
      <c r="AW131" s="152">
        <f t="shared" si="515"/>
        <v>0</v>
      </c>
      <c r="AX131" s="152">
        <f t="shared" si="515"/>
        <v>0</v>
      </c>
      <c r="AY131" s="152">
        <f t="shared" si="515"/>
        <v>0</v>
      </c>
      <c r="AZ131" s="322"/>
    </row>
    <row r="132" spans="1:52" ht="64.5" customHeight="1">
      <c r="A132" s="303"/>
      <c r="B132" s="304"/>
      <c r="C132" s="305"/>
      <c r="D132" s="186" t="s">
        <v>2</v>
      </c>
      <c r="E132" s="151">
        <f t="shared" si="451"/>
        <v>34298.640500000001</v>
      </c>
      <c r="F132" s="151">
        <f t="shared" si="452"/>
        <v>5884.8405000000002</v>
      </c>
      <c r="G132" s="187"/>
      <c r="H132" s="152">
        <f t="shared" ref="H132:AY132" si="516">H125+H118</f>
        <v>0</v>
      </c>
      <c r="I132" s="152">
        <f t="shared" si="516"/>
        <v>0</v>
      </c>
      <c r="J132" s="152">
        <f t="shared" si="516"/>
        <v>0</v>
      </c>
      <c r="K132" s="152">
        <f t="shared" si="516"/>
        <v>5884.8405000000002</v>
      </c>
      <c r="L132" s="152">
        <f t="shared" si="516"/>
        <v>5884.8405000000002</v>
      </c>
      <c r="M132" s="152">
        <f t="shared" si="516"/>
        <v>0</v>
      </c>
      <c r="N132" s="152">
        <f t="shared" si="516"/>
        <v>0</v>
      </c>
      <c r="O132" s="152">
        <f t="shared" si="516"/>
        <v>0</v>
      </c>
      <c r="P132" s="152">
        <f t="shared" si="516"/>
        <v>0</v>
      </c>
      <c r="Q132" s="152">
        <f t="shared" si="516"/>
        <v>0</v>
      </c>
      <c r="R132" s="152">
        <f t="shared" si="516"/>
        <v>0</v>
      </c>
      <c r="S132" s="152">
        <f t="shared" si="516"/>
        <v>0</v>
      </c>
      <c r="T132" s="152">
        <f t="shared" si="516"/>
        <v>0</v>
      </c>
      <c r="U132" s="152">
        <f t="shared" si="516"/>
        <v>0</v>
      </c>
      <c r="V132" s="152">
        <f t="shared" si="516"/>
        <v>0</v>
      </c>
      <c r="W132" s="152">
        <f t="shared" si="516"/>
        <v>1916.7</v>
      </c>
      <c r="X132" s="152">
        <f t="shared" si="516"/>
        <v>0</v>
      </c>
      <c r="Y132" s="152">
        <f t="shared" si="516"/>
        <v>0</v>
      </c>
      <c r="Z132" s="152">
        <f t="shared" si="516"/>
        <v>0</v>
      </c>
      <c r="AA132" s="152">
        <f t="shared" si="516"/>
        <v>0</v>
      </c>
      <c r="AB132" s="152">
        <f t="shared" si="516"/>
        <v>0</v>
      </c>
      <c r="AC132" s="152">
        <f t="shared" si="516"/>
        <v>0</v>
      </c>
      <c r="AD132" s="152">
        <f t="shared" si="516"/>
        <v>0</v>
      </c>
      <c r="AE132" s="152">
        <f t="shared" si="516"/>
        <v>25826.1</v>
      </c>
      <c r="AF132" s="152">
        <f t="shared" si="516"/>
        <v>0</v>
      </c>
      <c r="AG132" s="152">
        <f t="shared" si="516"/>
        <v>0</v>
      </c>
      <c r="AH132" s="152">
        <f t="shared" si="516"/>
        <v>0</v>
      </c>
      <c r="AI132" s="152">
        <f t="shared" si="516"/>
        <v>0</v>
      </c>
      <c r="AJ132" s="152">
        <f t="shared" si="516"/>
        <v>671</v>
      </c>
      <c r="AK132" s="152">
        <f t="shared" si="516"/>
        <v>0</v>
      </c>
      <c r="AL132" s="152">
        <f t="shared" si="516"/>
        <v>0</v>
      </c>
      <c r="AM132" s="152">
        <f t="shared" si="516"/>
        <v>0</v>
      </c>
      <c r="AN132" s="152">
        <f t="shared" si="516"/>
        <v>0</v>
      </c>
      <c r="AO132" s="152">
        <f t="shared" si="516"/>
        <v>0</v>
      </c>
      <c r="AP132" s="152">
        <f t="shared" si="516"/>
        <v>0</v>
      </c>
      <c r="AQ132" s="152">
        <f t="shared" si="516"/>
        <v>0</v>
      </c>
      <c r="AR132" s="152">
        <f t="shared" si="516"/>
        <v>0</v>
      </c>
      <c r="AS132" s="152">
        <f t="shared" si="516"/>
        <v>0</v>
      </c>
      <c r="AT132" s="152">
        <f t="shared" si="516"/>
        <v>0</v>
      </c>
      <c r="AU132" s="152">
        <f t="shared" si="516"/>
        <v>0</v>
      </c>
      <c r="AV132" s="152">
        <f t="shared" si="516"/>
        <v>0</v>
      </c>
      <c r="AW132" s="152">
        <f t="shared" si="516"/>
        <v>0</v>
      </c>
      <c r="AX132" s="152">
        <f t="shared" si="516"/>
        <v>0</v>
      </c>
      <c r="AY132" s="152">
        <f t="shared" si="516"/>
        <v>0</v>
      </c>
      <c r="AZ132" s="322"/>
    </row>
    <row r="133" spans="1:52" ht="21.75" customHeight="1">
      <c r="A133" s="303"/>
      <c r="B133" s="304"/>
      <c r="C133" s="305"/>
      <c r="D133" s="226" t="s">
        <v>287</v>
      </c>
      <c r="E133" s="151">
        <f t="shared" si="451"/>
        <v>0</v>
      </c>
      <c r="F133" s="151">
        <f t="shared" si="452"/>
        <v>0</v>
      </c>
      <c r="G133" s="187"/>
      <c r="H133" s="152">
        <f t="shared" ref="H133:AY133" si="517">H126+H119</f>
        <v>0</v>
      </c>
      <c r="I133" s="152">
        <f t="shared" si="517"/>
        <v>0</v>
      </c>
      <c r="J133" s="152">
        <f t="shared" si="517"/>
        <v>0</v>
      </c>
      <c r="K133" s="152">
        <f t="shared" si="517"/>
        <v>0</v>
      </c>
      <c r="L133" s="152">
        <f t="shared" si="517"/>
        <v>0</v>
      </c>
      <c r="M133" s="152">
        <f t="shared" si="517"/>
        <v>0</v>
      </c>
      <c r="N133" s="152">
        <f t="shared" si="517"/>
        <v>0</v>
      </c>
      <c r="O133" s="152">
        <f t="shared" si="517"/>
        <v>0</v>
      </c>
      <c r="P133" s="152">
        <f t="shared" si="517"/>
        <v>0</v>
      </c>
      <c r="Q133" s="152">
        <f t="shared" si="517"/>
        <v>0</v>
      </c>
      <c r="R133" s="152">
        <f t="shared" si="517"/>
        <v>0</v>
      </c>
      <c r="S133" s="152">
        <f t="shared" si="517"/>
        <v>0</v>
      </c>
      <c r="T133" s="152">
        <f t="shared" si="517"/>
        <v>0</v>
      </c>
      <c r="U133" s="152">
        <f t="shared" si="517"/>
        <v>0</v>
      </c>
      <c r="V133" s="152">
        <f t="shared" si="517"/>
        <v>0</v>
      </c>
      <c r="W133" s="152">
        <f t="shared" si="517"/>
        <v>0</v>
      </c>
      <c r="X133" s="152">
        <f t="shared" si="517"/>
        <v>0</v>
      </c>
      <c r="Y133" s="152">
        <f t="shared" si="517"/>
        <v>0</v>
      </c>
      <c r="Z133" s="152">
        <f t="shared" si="517"/>
        <v>0</v>
      </c>
      <c r="AA133" s="152">
        <f t="shared" si="517"/>
        <v>0</v>
      </c>
      <c r="AB133" s="152">
        <f t="shared" si="517"/>
        <v>0</v>
      </c>
      <c r="AC133" s="152">
        <f t="shared" si="517"/>
        <v>0</v>
      </c>
      <c r="AD133" s="152">
        <f t="shared" si="517"/>
        <v>0</v>
      </c>
      <c r="AE133" s="152">
        <f t="shared" si="517"/>
        <v>0</v>
      </c>
      <c r="AF133" s="152">
        <f t="shared" si="517"/>
        <v>0</v>
      </c>
      <c r="AG133" s="152">
        <f t="shared" si="517"/>
        <v>0</v>
      </c>
      <c r="AH133" s="152">
        <f t="shared" si="517"/>
        <v>0</v>
      </c>
      <c r="AI133" s="152">
        <f t="shared" si="517"/>
        <v>0</v>
      </c>
      <c r="AJ133" s="152">
        <f t="shared" si="517"/>
        <v>0</v>
      </c>
      <c r="AK133" s="152">
        <f t="shared" si="517"/>
        <v>0</v>
      </c>
      <c r="AL133" s="152">
        <f t="shared" si="517"/>
        <v>0</v>
      </c>
      <c r="AM133" s="152">
        <f t="shared" si="517"/>
        <v>0</v>
      </c>
      <c r="AN133" s="152">
        <f t="shared" si="517"/>
        <v>0</v>
      </c>
      <c r="AO133" s="152">
        <f t="shared" si="517"/>
        <v>0</v>
      </c>
      <c r="AP133" s="152">
        <f t="shared" si="517"/>
        <v>0</v>
      </c>
      <c r="AQ133" s="152">
        <f t="shared" si="517"/>
        <v>0</v>
      </c>
      <c r="AR133" s="152">
        <f t="shared" si="517"/>
        <v>0</v>
      </c>
      <c r="AS133" s="152">
        <f t="shared" si="517"/>
        <v>0</v>
      </c>
      <c r="AT133" s="152">
        <f t="shared" si="517"/>
        <v>0</v>
      </c>
      <c r="AU133" s="152">
        <f t="shared" si="517"/>
        <v>0</v>
      </c>
      <c r="AV133" s="152">
        <f t="shared" si="517"/>
        <v>0</v>
      </c>
      <c r="AW133" s="152">
        <f t="shared" si="517"/>
        <v>0</v>
      </c>
      <c r="AX133" s="152">
        <f t="shared" si="517"/>
        <v>0</v>
      </c>
      <c r="AY133" s="152">
        <f t="shared" si="517"/>
        <v>0</v>
      </c>
      <c r="AZ133" s="322"/>
    </row>
    <row r="134" spans="1:52" ht="87.75" customHeight="1">
      <c r="A134" s="303"/>
      <c r="B134" s="304"/>
      <c r="C134" s="305"/>
      <c r="D134" s="226" t="s">
        <v>295</v>
      </c>
      <c r="E134" s="151">
        <f t="shared" si="451"/>
        <v>0</v>
      </c>
      <c r="F134" s="151">
        <f t="shared" si="452"/>
        <v>0</v>
      </c>
      <c r="G134" s="156"/>
      <c r="H134" s="152">
        <f t="shared" ref="H134:AY134" si="518">H127+H120</f>
        <v>0</v>
      </c>
      <c r="I134" s="152">
        <f t="shared" si="518"/>
        <v>0</v>
      </c>
      <c r="J134" s="152">
        <f t="shared" si="518"/>
        <v>0</v>
      </c>
      <c r="K134" s="152">
        <f t="shared" si="518"/>
        <v>0</v>
      </c>
      <c r="L134" s="152">
        <f t="shared" si="518"/>
        <v>0</v>
      </c>
      <c r="M134" s="152">
        <f t="shared" si="518"/>
        <v>0</v>
      </c>
      <c r="N134" s="152">
        <f t="shared" si="518"/>
        <v>0</v>
      </c>
      <c r="O134" s="152">
        <f t="shared" si="518"/>
        <v>0</v>
      </c>
      <c r="P134" s="152">
        <f t="shared" si="518"/>
        <v>0</v>
      </c>
      <c r="Q134" s="152">
        <f t="shared" si="518"/>
        <v>0</v>
      </c>
      <c r="R134" s="152">
        <f t="shared" si="518"/>
        <v>0</v>
      </c>
      <c r="S134" s="152">
        <f t="shared" si="518"/>
        <v>0</v>
      </c>
      <c r="T134" s="152">
        <f t="shared" si="518"/>
        <v>0</v>
      </c>
      <c r="U134" s="152">
        <f t="shared" si="518"/>
        <v>0</v>
      </c>
      <c r="V134" s="152">
        <f t="shared" si="518"/>
        <v>0</v>
      </c>
      <c r="W134" s="152">
        <f t="shared" si="518"/>
        <v>0</v>
      </c>
      <c r="X134" s="152">
        <f t="shared" si="518"/>
        <v>0</v>
      </c>
      <c r="Y134" s="152">
        <f t="shared" si="518"/>
        <v>0</v>
      </c>
      <c r="Z134" s="152">
        <f t="shared" si="518"/>
        <v>0</v>
      </c>
      <c r="AA134" s="152">
        <f t="shared" si="518"/>
        <v>0</v>
      </c>
      <c r="AB134" s="152">
        <f t="shared" si="518"/>
        <v>0</v>
      </c>
      <c r="AC134" s="152">
        <f t="shared" si="518"/>
        <v>0</v>
      </c>
      <c r="AD134" s="152">
        <f t="shared" si="518"/>
        <v>0</v>
      </c>
      <c r="AE134" s="152">
        <f t="shared" si="518"/>
        <v>0</v>
      </c>
      <c r="AF134" s="152">
        <f t="shared" si="518"/>
        <v>0</v>
      </c>
      <c r="AG134" s="152">
        <f t="shared" si="518"/>
        <v>0</v>
      </c>
      <c r="AH134" s="152">
        <f t="shared" si="518"/>
        <v>0</v>
      </c>
      <c r="AI134" s="152">
        <f t="shared" si="518"/>
        <v>0</v>
      </c>
      <c r="AJ134" s="152">
        <f t="shared" si="518"/>
        <v>0</v>
      </c>
      <c r="AK134" s="152">
        <f t="shared" si="518"/>
        <v>0</v>
      </c>
      <c r="AL134" s="152">
        <f t="shared" si="518"/>
        <v>0</v>
      </c>
      <c r="AM134" s="152">
        <f t="shared" si="518"/>
        <v>0</v>
      </c>
      <c r="AN134" s="152">
        <f t="shared" si="518"/>
        <v>0</v>
      </c>
      <c r="AO134" s="152">
        <f t="shared" si="518"/>
        <v>0</v>
      </c>
      <c r="AP134" s="152">
        <f t="shared" si="518"/>
        <v>0</v>
      </c>
      <c r="AQ134" s="152">
        <f t="shared" si="518"/>
        <v>0</v>
      </c>
      <c r="AR134" s="152">
        <f t="shared" si="518"/>
        <v>0</v>
      </c>
      <c r="AS134" s="152">
        <f t="shared" si="518"/>
        <v>0</v>
      </c>
      <c r="AT134" s="152">
        <f t="shared" si="518"/>
        <v>0</v>
      </c>
      <c r="AU134" s="152">
        <f t="shared" si="518"/>
        <v>0</v>
      </c>
      <c r="AV134" s="152">
        <f t="shared" si="518"/>
        <v>0</v>
      </c>
      <c r="AW134" s="152">
        <f t="shared" si="518"/>
        <v>0</v>
      </c>
      <c r="AX134" s="152">
        <f t="shared" si="518"/>
        <v>0</v>
      </c>
      <c r="AY134" s="152">
        <f t="shared" si="518"/>
        <v>0</v>
      </c>
      <c r="AZ134" s="322"/>
    </row>
    <row r="135" spans="1:52" ht="21.75" customHeight="1">
      <c r="A135" s="303"/>
      <c r="B135" s="304"/>
      <c r="C135" s="305"/>
      <c r="D135" s="226" t="s">
        <v>288</v>
      </c>
      <c r="E135" s="151">
        <f t="shared" si="451"/>
        <v>0</v>
      </c>
      <c r="F135" s="151">
        <f t="shared" si="452"/>
        <v>0</v>
      </c>
      <c r="G135" s="156"/>
      <c r="H135" s="152">
        <f t="shared" ref="H135:AY135" si="519">H128+H121</f>
        <v>0</v>
      </c>
      <c r="I135" s="152">
        <f t="shared" si="519"/>
        <v>0</v>
      </c>
      <c r="J135" s="152">
        <f t="shared" si="519"/>
        <v>0</v>
      </c>
      <c r="K135" s="152">
        <f t="shared" si="519"/>
        <v>0</v>
      </c>
      <c r="L135" s="152">
        <f t="shared" si="519"/>
        <v>0</v>
      </c>
      <c r="M135" s="152">
        <f t="shared" si="519"/>
        <v>0</v>
      </c>
      <c r="N135" s="152">
        <f t="shared" si="519"/>
        <v>0</v>
      </c>
      <c r="O135" s="152">
        <f t="shared" si="519"/>
        <v>0</v>
      </c>
      <c r="P135" s="152">
        <f t="shared" si="519"/>
        <v>0</v>
      </c>
      <c r="Q135" s="152">
        <f t="shared" si="519"/>
        <v>0</v>
      </c>
      <c r="R135" s="152">
        <f t="shared" si="519"/>
        <v>0</v>
      </c>
      <c r="S135" s="152">
        <f t="shared" si="519"/>
        <v>0</v>
      </c>
      <c r="T135" s="152">
        <f t="shared" si="519"/>
        <v>0</v>
      </c>
      <c r="U135" s="152">
        <f t="shared" si="519"/>
        <v>0</v>
      </c>
      <c r="V135" s="152">
        <f t="shared" si="519"/>
        <v>0</v>
      </c>
      <c r="W135" s="152">
        <f t="shared" si="519"/>
        <v>0</v>
      </c>
      <c r="X135" s="152">
        <f t="shared" si="519"/>
        <v>0</v>
      </c>
      <c r="Y135" s="152">
        <f t="shared" si="519"/>
        <v>0</v>
      </c>
      <c r="Z135" s="152">
        <f t="shared" si="519"/>
        <v>0</v>
      </c>
      <c r="AA135" s="152">
        <f t="shared" si="519"/>
        <v>0</v>
      </c>
      <c r="AB135" s="152">
        <f t="shared" si="519"/>
        <v>0</v>
      </c>
      <c r="AC135" s="152">
        <f t="shared" si="519"/>
        <v>0</v>
      </c>
      <c r="AD135" s="152">
        <f t="shared" si="519"/>
        <v>0</v>
      </c>
      <c r="AE135" s="152">
        <f t="shared" si="519"/>
        <v>0</v>
      </c>
      <c r="AF135" s="152">
        <f t="shared" si="519"/>
        <v>0</v>
      </c>
      <c r="AG135" s="152">
        <f t="shared" si="519"/>
        <v>0</v>
      </c>
      <c r="AH135" s="152">
        <f t="shared" si="519"/>
        <v>0</v>
      </c>
      <c r="AI135" s="152">
        <f t="shared" si="519"/>
        <v>0</v>
      </c>
      <c r="AJ135" s="152">
        <f t="shared" si="519"/>
        <v>0</v>
      </c>
      <c r="AK135" s="152">
        <f t="shared" si="519"/>
        <v>0</v>
      </c>
      <c r="AL135" s="152">
        <f t="shared" si="519"/>
        <v>0</v>
      </c>
      <c r="AM135" s="152">
        <f t="shared" si="519"/>
        <v>0</v>
      </c>
      <c r="AN135" s="152">
        <f t="shared" si="519"/>
        <v>0</v>
      </c>
      <c r="AO135" s="152">
        <f t="shared" si="519"/>
        <v>0</v>
      </c>
      <c r="AP135" s="152">
        <f t="shared" si="519"/>
        <v>0</v>
      </c>
      <c r="AQ135" s="152">
        <f t="shared" si="519"/>
        <v>0</v>
      </c>
      <c r="AR135" s="152">
        <f t="shared" si="519"/>
        <v>0</v>
      </c>
      <c r="AS135" s="152">
        <f t="shared" si="519"/>
        <v>0</v>
      </c>
      <c r="AT135" s="152">
        <f t="shared" si="519"/>
        <v>0</v>
      </c>
      <c r="AU135" s="152">
        <f t="shared" si="519"/>
        <v>0</v>
      </c>
      <c r="AV135" s="152">
        <f t="shared" si="519"/>
        <v>0</v>
      </c>
      <c r="AW135" s="152">
        <f t="shared" si="519"/>
        <v>0</v>
      </c>
      <c r="AX135" s="152">
        <f t="shared" si="519"/>
        <v>0</v>
      </c>
      <c r="AY135" s="152">
        <f t="shared" si="519"/>
        <v>0</v>
      </c>
      <c r="AZ135" s="322"/>
    </row>
    <row r="136" spans="1:52" ht="33.75" customHeight="1">
      <c r="A136" s="306"/>
      <c r="B136" s="307"/>
      <c r="C136" s="308"/>
      <c r="D136" s="174" t="s">
        <v>43</v>
      </c>
      <c r="E136" s="151">
        <f t="shared" si="451"/>
        <v>0</v>
      </c>
      <c r="F136" s="151">
        <f t="shared" si="452"/>
        <v>0</v>
      </c>
      <c r="G136" s="176"/>
      <c r="H136" s="152">
        <f t="shared" ref="H136:AY136" si="520">H129+H122</f>
        <v>0</v>
      </c>
      <c r="I136" s="152">
        <f t="shared" si="520"/>
        <v>0</v>
      </c>
      <c r="J136" s="152">
        <f t="shared" si="520"/>
        <v>0</v>
      </c>
      <c r="K136" s="152">
        <f t="shared" si="520"/>
        <v>0</v>
      </c>
      <c r="L136" s="152">
        <f t="shared" si="520"/>
        <v>0</v>
      </c>
      <c r="M136" s="152">
        <f t="shared" si="520"/>
        <v>0</v>
      </c>
      <c r="N136" s="152">
        <f t="shared" si="520"/>
        <v>0</v>
      </c>
      <c r="O136" s="152">
        <f t="shared" si="520"/>
        <v>0</v>
      </c>
      <c r="P136" s="152">
        <f t="shared" si="520"/>
        <v>0</v>
      </c>
      <c r="Q136" s="152">
        <f t="shared" si="520"/>
        <v>0</v>
      </c>
      <c r="R136" s="152">
        <f t="shared" si="520"/>
        <v>0</v>
      </c>
      <c r="S136" s="152">
        <f t="shared" si="520"/>
        <v>0</v>
      </c>
      <c r="T136" s="152">
        <f t="shared" si="520"/>
        <v>0</v>
      </c>
      <c r="U136" s="152">
        <f t="shared" si="520"/>
        <v>0</v>
      </c>
      <c r="V136" s="152">
        <f t="shared" si="520"/>
        <v>0</v>
      </c>
      <c r="W136" s="152">
        <f t="shared" si="520"/>
        <v>0</v>
      </c>
      <c r="X136" s="152">
        <f t="shared" si="520"/>
        <v>0</v>
      </c>
      <c r="Y136" s="152">
        <f t="shared" si="520"/>
        <v>0</v>
      </c>
      <c r="Z136" s="152">
        <f t="shared" si="520"/>
        <v>0</v>
      </c>
      <c r="AA136" s="152">
        <f t="shared" si="520"/>
        <v>0</v>
      </c>
      <c r="AB136" s="152">
        <f t="shared" si="520"/>
        <v>0</v>
      </c>
      <c r="AC136" s="152">
        <f t="shared" si="520"/>
        <v>0</v>
      </c>
      <c r="AD136" s="152">
        <f t="shared" si="520"/>
        <v>0</v>
      </c>
      <c r="AE136" s="152">
        <f t="shared" si="520"/>
        <v>0</v>
      </c>
      <c r="AF136" s="152">
        <f t="shared" si="520"/>
        <v>0</v>
      </c>
      <c r="AG136" s="152">
        <f t="shared" si="520"/>
        <v>0</v>
      </c>
      <c r="AH136" s="152">
        <f t="shared" si="520"/>
        <v>0</v>
      </c>
      <c r="AI136" s="152">
        <f t="shared" si="520"/>
        <v>0</v>
      </c>
      <c r="AJ136" s="152">
        <f t="shared" si="520"/>
        <v>0</v>
      </c>
      <c r="AK136" s="152">
        <f t="shared" si="520"/>
        <v>0</v>
      </c>
      <c r="AL136" s="152">
        <f t="shared" si="520"/>
        <v>0</v>
      </c>
      <c r="AM136" s="152">
        <f t="shared" si="520"/>
        <v>0</v>
      </c>
      <c r="AN136" s="152">
        <f t="shared" si="520"/>
        <v>0</v>
      </c>
      <c r="AO136" s="152">
        <f t="shared" si="520"/>
        <v>0</v>
      </c>
      <c r="AP136" s="152">
        <f t="shared" si="520"/>
        <v>0</v>
      </c>
      <c r="AQ136" s="152">
        <f t="shared" si="520"/>
        <v>0</v>
      </c>
      <c r="AR136" s="152">
        <f t="shared" si="520"/>
        <v>0</v>
      </c>
      <c r="AS136" s="152">
        <f t="shared" si="520"/>
        <v>0</v>
      </c>
      <c r="AT136" s="152">
        <f t="shared" si="520"/>
        <v>0</v>
      </c>
      <c r="AU136" s="152">
        <f t="shared" si="520"/>
        <v>0</v>
      </c>
      <c r="AV136" s="152">
        <f t="shared" si="520"/>
        <v>0</v>
      </c>
      <c r="AW136" s="152">
        <f t="shared" si="520"/>
        <v>0</v>
      </c>
      <c r="AX136" s="152">
        <f t="shared" si="520"/>
        <v>0</v>
      </c>
      <c r="AY136" s="152">
        <f t="shared" si="520"/>
        <v>0</v>
      </c>
      <c r="AZ136" s="323"/>
    </row>
    <row r="137" spans="1:52" ht="28.5" customHeight="1">
      <c r="A137" s="337" t="s">
        <v>318</v>
      </c>
      <c r="B137" s="319"/>
      <c r="C137" s="319"/>
      <c r="D137" s="319"/>
      <c r="E137" s="319"/>
      <c r="F137" s="319"/>
      <c r="G137" s="319"/>
      <c r="H137" s="319"/>
      <c r="I137" s="319"/>
      <c r="J137" s="319"/>
      <c r="K137" s="319"/>
      <c r="L137" s="319"/>
      <c r="M137" s="319"/>
      <c r="N137" s="319"/>
      <c r="O137" s="319"/>
      <c r="P137" s="319"/>
      <c r="Q137" s="319"/>
      <c r="R137" s="319"/>
      <c r="S137" s="319"/>
      <c r="T137" s="319"/>
      <c r="U137" s="319"/>
      <c r="V137" s="319"/>
      <c r="W137" s="319"/>
      <c r="X137" s="319"/>
      <c r="Y137" s="319"/>
      <c r="Z137" s="319"/>
      <c r="AA137" s="319"/>
      <c r="AB137" s="319"/>
      <c r="AC137" s="319"/>
      <c r="AD137" s="319"/>
      <c r="AE137" s="319"/>
      <c r="AF137" s="319"/>
      <c r="AG137" s="319"/>
      <c r="AH137" s="319"/>
      <c r="AI137" s="319"/>
      <c r="AJ137" s="319"/>
      <c r="AK137" s="319"/>
      <c r="AL137" s="319"/>
      <c r="AM137" s="319"/>
      <c r="AN137" s="319"/>
      <c r="AO137" s="319"/>
      <c r="AP137" s="319"/>
      <c r="AQ137" s="319"/>
      <c r="AR137" s="319"/>
      <c r="AS137" s="319"/>
      <c r="AT137" s="319"/>
      <c r="AU137" s="319"/>
      <c r="AV137" s="319"/>
      <c r="AW137" s="319"/>
      <c r="AX137" s="319"/>
      <c r="AY137" s="319"/>
      <c r="AZ137" s="320"/>
    </row>
    <row r="138" spans="1:52" ht="22.5" customHeight="1">
      <c r="A138" s="338" t="s">
        <v>319</v>
      </c>
      <c r="B138" s="339"/>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40"/>
    </row>
    <row r="139" spans="1:52" ht="18.75" customHeight="1">
      <c r="A139" s="312" t="s">
        <v>261</v>
      </c>
      <c r="B139" s="315" t="s">
        <v>460</v>
      </c>
      <c r="C139" s="315" t="s">
        <v>320</v>
      </c>
      <c r="D139" s="181" t="s">
        <v>41</v>
      </c>
      <c r="E139" s="151">
        <f t="shared" si="451"/>
        <v>14840.76319</v>
      </c>
      <c r="F139" s="151">
        <f t="shared" si="452"/>
        <v>1103.69319</v>
      </c>
      <c r="G139" s="182">
        <f>F139/E139</f>
        <v>7.4369031826051257E-2</v>
      </c>
      <c r="H139" s="173">
        <f>H140+H141+H142+H144+H145</f>
        <v>0</v>
      </c>
      <c r="I139" s="173">
        <f t="shared" ref="I139" si="521">I140+I141+I142+I144+I145</f>
        <v>0</v>
      </c>
      <c r="J139" s="173" t="e">
        <f>I139/H139*100</f>
        <v>#DIV/0!</v>
      </c>
      <c r="K139" s="173">
        <f t="shared" ref="K139" si="522">K140+K141+K142+K144+K145</f>
        <v>0</v>
      </c>
      <c r="L139" s="173">
        <f t="shared" ref="L139" si="523">L140+L141+L142+L144+L145</f>
        <v>0</v>
      </c>
      <c r="M139" s="173" t="e">
        <f>L139/K139*100</f>
        <v>#DIV/0!</v>
      </c>
      <c r="N139" s="173">
        <f t="shared" ref="N139" si="524">N140+N141+N142+N144+N145</f>
        <v>155.15</v>
      </c>
      <c r="O139" s="173">
        <f t="shared" ref="O139" si="525">O140+O141+O142+O144+O145</f>
        <v>155.15</v>
      </c>
      <c r="P139" s="173">
        <f>O139/N139*100</f>
        <v>100</v>
      </c>
      <c r="Q139" s="173">
        <f t="shared" ref="Q139" si="526">Q140+Q141+Q142+Q144+Q145</f>
        <v>948.54318999999998</v>
      </c>
      <c r="R139" s="173">
        <f t="shared" ref="R139" si="527">R140+R141+R142+R144+R145</f>
        <v>948.54318999999998</v>
      </c>
      <c r="S139" s="173">
        <f>R139/Q139*100</f>
        <v>100</v>
      </c>
      <c r="T139" s="173">
        <f t="shared" ref="T139" si="528">T140+T141+T142+T144+T145</f>
        <v>0</v>
      </c>
      <c r="U139" s="173">
        <f t="shared" ref="U139" si="529">U140+U141+U142+U144+U145</f>
        <v>0</v>
      </c>
      <c r="V139" s="173" t="e">
        <f>U139/T139*100</f>
        <v>#DIV/0!</v>
      </c>
      <c r="W139" s="173">
        <f t="shared" ref="W139" si="530">W140+W141+W142+W144+W145</f>
        <v>0</v>
      </c>
      <c r="X139" s="173">
        <f t="shared" ref="X139" si="531">X140+X141+X142+X144+X145</f>
        <v>0</v>
      </c>
      <c r="Y139" s="173" t="e">
        <f>X139/W139*100</f>
        <v>#DIV/0!</v>
      </c>
      <c r="Z139" s="173">
        <f t="shared" ref="Z139" si="532">Z140+Z141+Z142+Z144+Z145</f>
        <v>170.6</v>
      </c>
      <c r="AA139" s="173">
        <f t="shared" ref="AA139" si="533">AA140+AA141+AA142+AA144+AA145</f>
        <v>0</v>
      </c>
      <c r="AB139" s="173">
        <f t="shared" ref="AB139" si="534">AB140+AB141+AB142+AB144+AB145</f>
        <v>0</v>
      </c>
      <c r="AC139" s="173">
        <f t="shared" ref="AC139" si="535">AC140+AC141+AC142+AC144+AC145</f>
        <v>0</v>
      </c>
      <c r="AD139" s="173">
        <f>AC139/Z139*100</f>
        <v>0</v>
      </c>
      <c r="AE139" s="173">
        <f t="shared" ref="AE139" si="536">AE140+AE141+AE142+AE144+AE145</f>
        <v>510.4</v>
      </c>
      <c r="AF139" s="173">
        <f t="shared" ref="AF139" si="537">AF140+AF141+AF142+AF144+AF145</f>
        <v>0</v>
      </c>
      <c r="AG139" s="173">
        <f t="shared" ref="AG139" si="538">AG140+AG141+AG142+AG144+AG145</f>
        <v>0</v>
      </c>
      <c r="AH139" s="173">
        <f t="shared" ref="AH139" si="539">AH140+AH141+AH142+AH144+AH145</f>
        <v>0</v>
      </c>
      <c r="AI139" s="173">
        <f>AH139/AE139*100</f>
        <v>0</v>
      </c>
      <c r="AJ139" s="173">
        <f t="shared" ref="AJ139" si="540">AJ140+AJ141+AJ142+AJ144+AJ145</f>
        <v>665</v>
      </c>
      <c r="AK139" s="173">
        <f t="shared" ref="AK139" si="541">AK140+AK141+AK142+AK144+AK145</f>
        <v>0</v>
      </c>
      <c r="AL139" s="173">
        <f t="shared" ref="AL139" si="542">AL140+AL141+AL142+AL144+AL145</f>
        <v>0</v>
      </c>
      <c r="AM139" s="173">
        <f t="shared" ref="AM139" si="543">AM140+AM141+AM142+AM144+AM145</f>
        <v>0</v>
      </c>
      <c r="AN139" s="173">
        <f>AM139/AJ139*100</f>
        <v>0</v>
      </c>
      <c r="AO139" s="173">
        <f t="shared" ref="AO139" si="544">AO140+AO141+AO142+AO144+AO145</f>
        <v>0</v>
      </c>
      <c r="AP139" s="173">
        <f t="shared" ref="AP139" si="545">AP140+AP141+AP142+AP144+AP145</f>
        <v>0</v>
      </c>
      <c r="AQ139" s="173" t="e">
        <f>AP139/AO139*100</f>
        <v>#DIV/0!</v>
      </c>
      <c r="AR139" s="173">
        <f t="shared" ref="AR139" si="546">AR140+AR141+AR142+AR144+AR145</f>
        <v>0</v>
      </c>
      <c r="AS139" s="173">
        <f t="shared" ref="AS139" si="547">AS140+AS141+AS142+AS144+AS145</f>
        <v>0</v>
      </c>
      <c r="AT139" s="173">
        <f t="shared" ref="AT139" si="548">AT140+AT141+AT142+AT144+AT145</f>
        <v>0</v>
      </c>
      <c r="AU139" s="173">
        <f t="shared" ref="AU139" si="549">AU140+AU141+AU142+AU144+AU145</f>
        <v>0</v>
      </c>
      <c r="AV139" s="173" t="e">
        <f>AU139/AR139*100</f>
        <v>#DIV/0!</v>
      </c>
      <c r="AW139" s="173">
        <f t="shared" ref="AW139" si="550">AW140+AW141+AW142+AW144+AW145</f>
        <v>12391.07</v>
      </c>
      <c r="AX139" s="173">
        <f t="shared" ref="AX139" si="551">AX140+AX141+AX142+AX144+AX145</f>
        <v>0</v>
      </c>
      <c r="AY139" s="173">
        <f>AX139/AW139*100</f>
        <v>0</v>
      </c>
      <c r="AZ139" s="321"/>
    </row>
    <row r="140" spans="1:52" ht="31.2">
      <c r="A140" s="313"/>
      <c r="B140" s="316"/>
      <c r="C140" s="316"/>
      <c r="D140" s="183" t="s">
        <v>37</v>
      </c>
      <c r="E140" s="151">
        <f t="shared" si="451"/>
        <v>0</v>
      </c>
      <c r="F140" s="151">
        <f t="shared" si="452"/>
        <v>0</v>
      </c>
      <c r="G140" s="176"/>
      <c r="H140" s="152"/>
      <c r="I140" s="152"/>
      <c r="J140" s="177"/>
      <c r="K140" s="152"/>
      <c r="L140" s="152"/>
      <c r="M140" s="177"/>
      <c r="N140" s="152"/>
      <c r="O140" s="152"/>
      <c r="P140" s="179"/>
      <c r="Q140" s="152"/>
      <c r="R140" s="152"/>
      <c r="S140" s="177"/>
      <c r="T140" s="152"/>
      <c r="U140" s="152"/>
      <c r="V140" s="177"/>
      <c r="W140" s="152"/>
      <c r="X140" s="152"/>
      <c r="Y140" s="177"/>
      <c r="Z140" s="152"/>
      <c r="AA140" s="155"/>
      <c r="AB140" s="178"/>
      <c r="AC140" s="177"/>
      <c r="AD140" s="179"/>
      <c r="AE140" s="152"/>
      <c r="AF140" s="155"/>
      <c r="AG140" s="178"/>
      <c r="AH140" s="184"/>
      <c r="AI140" s="179"/>
      <c r="AJ140" s="152"/>
      <c r="AK140" s="155"/>
      <c r="AL140" s="178"/>
      <c r="AM140" s="184"/>
      <c r="AN140" s="179"/>
      <c r="AO140" s="185"/>
      <c r="AP140" s="152"/>
      <c r="AQ140" s="152"/>
      <c r="AR140" s="152"/>
      <c r="AS140" s="153"/>
      <c r="AT140" s="178"/>
      <c r="AU140" s="184"/>
      <c r="AV140" s="179"/>
      <c r="AW140" s="152"/>
      <c r="AX140" s="154"/>
      <c r="AY140" s="179"/>
      <c r="AZ140" s="322"/>
    </row>
    <row r="141" spans="1:52" ht="64.5" customHeight="1">
      <c r="A141" s="313"/>
      <c r="B141" s="316"/>
      <c r="C141" s="316"/>
      <c r="D141" s="186" t="s">
        <v>2</v>
      </c>
      <c r="E141" s="151">
        <f t="shared" si="451"/>
        <v>12220.993190000001</v>
      </c>
      <c r="F141" s="151">
        <f t="shared" si="452"/>
        <v>917.99319000000003</v>
      </c>
      <c r="G141" s="187"/>
      <c r="H141" s="157"/>
      <c r="I141" s="157"/>
      <c r="J141" s="158"/>
      <c r="K141" s="157"/>
      <c r="L141" s="157"/>
      <c r="M141" s="158"/>
      <c r="N141" s="157"/>
      <c r="O141" s="157"/>
      <c r="P141" s="188"/>
      <c r="Q141" s="157">
        <v>917.99319000000003</v>
      </c>
      <c r="R141" s="157">
        <v>917.99319000000003</v>
      </c>
      <c r="S141" s="158"/>
      <c r="T141" s="157"/>
      <c r="U141" s="157"/>
      <c r="V141" s="158"/>
      <c r="W141" s="157"/>
      <c r="X141" s="157"/>
      <c r="Y141" s="158"/>
      <c r="Z141" s="157"/>
      <c r="AA141" s="161"/>
      <c r="AB141" s="162"/>
      <c r="AC141" s="158"/>
      <c r="AD141" s="188"/>
      <c r="AE141" s="157">
        <v>484.9</v>
      </c>
      <c r="AF141" s="161"/>
      <c r="AG141" s="162"/>
      <c r="AH141" s="189"/>
      <c r="AI141" s="188"/>
      <c r="AJ141" s="157">
        <v>0</v>
      </c>
      <c r="AK141" s="161"/>
      <c r="AL141" s="162"/>
      <c r="AM141" s="189"/>
      <c r="AN141" s="188"/>
      <c r="AO141" s="157">
        <v>0</v>
      </c>
      <c r="AP141" s="158"/>
      <c r="AQ141" s="158"/>
      <c r="AR141" s="157">
        <v>0</v>
      </c>
      <c r="AS141" s="159"/>
      <c r="AT141" s="162"/>
      <c r="AU141" s="189"/>
      <c r="AV141" s="188"/>
      <c r="AW141" s="157">
        <v>10818.1</v>
      </c>
      <c r="AX141" s="160"/>
      <c r="AY141" s="188"/>
      <c r="AZ141" s="322"/>
    </row>
    <row r="142" spans="1:52" ht="21.75" customHeight="1">
      <c r="A142" s="313"/>
      <c r="B142" s="316"/>
      <c r="C142" s="316"/>
      <c r="D142" s="226" t="s">
        <v>287</v>
      </c>
      <c r="E142" s="151">
        <f t="shared" si="451"/>
        <v>2619.77</v>
      </c>
      <c r="F142" s="151">
        <f t="shared" si="452"/>
        <v>185.70000000000002</v>
      </c>
      <c r="G142" s="187"/>
      <c r="H142" s="157"/>
      <c r="I142" s="157"/>
      <c r="J142" s="158"/>
      <c r="K142" s="157"/>
      <c r="L142" s="157"/>
      <c r="M142" s="158"/>
      <c r="N142" s="157">
        <v>155.15</v>
      </c>
      <c r="O142" s="157">
        <v>155.15</v>
      </c>
      <c r="P142" s="188"/>
      <c r="Q142" s="157">
        <v>30.55</v>
      </c>
      <c r="R142" s="157">
        <v>30.55</v>
      </c>
      <c r="S142" s="158"/>
      <c r="T142" s="157"/>
      <c r="U142" s="157"/>
      <c r="V142" s="158"/>
      <c r="W142" s="157"/>
      <c r="X142" s="157"/>
      <c r="Y142" s="158"/>
      <c r="Z142" s="157">
        <v>170.6</v>
      </c>
      <c r="AA142" s="161"/>
      <c r="AB142" s="162"/>
      <c r="AC142" s="158"/>
      <c r="AD142" s="188"/>
      <c r="AE142" s="157">
        <v>25.5</v>
      </c>
      <c r="AF142" s="161"/>
      <c r="AG142" s="162"/>
      <c r="AH142" s="189"/>
      <c r="AI142" s="188"/>
      <c r="AJ142" s="157">
        <v>665</v>
      </c>
      <c r="AK142" s="161"/>
      <c r="AL142" s="162"/>
      <c r="AM142" s="189"/>
      <c r="AN142" s="188"/>
      <c r="AO142" s="166">
        <v>0</v>
      </c>
      <c r="AP142" s="189"/>
      <c r="AQ142" s="188"/>
      <c r="AR142" s="166">
        <v>0</v>
      </c>
      <c r="AS142" s="161"/>
      <c r="AT142" s="162"/>
      <c r="AU142" s="189"/>
      <c r="AV142" s="188"/>
      <c r="AW142" s="157">
        <v>1572.97</v>
      </c>
      <c r="AX142" s="160"/>
      <c r="AY142" s="163"/>
      <c r="AZ142" s="322"/>
    </row>
    <row r="143" spans="1:52" ht="87.75" customHeight="1">
      <c r="A143" s="313"/>
      <c r="B143" s="316"/>
      <c r="C143" s="316"/>
      <c r="D143" s="226" t="s">
        <v>295</v>
      </c>
      <c r="E143" s="151">
        <f t="shared" si="451"/>
        <v>0</v>
      </c>
      <c r="F143" s="151">
        <f t="shared" si="452"/>
        <v>0</v>
      </c>
      <c r="G143" s="156" t="s">
        <v>457</v>
      </c>
      <c r="H143" s="166"/>
      <c r="I143" s="166"/>
      <c r="J143" s="165"/>
      <c r="K143" s="166"/>
      <c r="L143" s="166"/>
      <c r="M143" s="165"/>
      <c r="N143" s="166"/>
      <c r="O143" s="166"/>
      <c r="P143" s="171"/>
      <c r="Q143" s="166"/>
      <c r="R143" s="166"/>
      <c r="S143" s="165"/>
      <c r="T143" s="166"/>
      <c r="U143" s="166"/>
      <c r="V143" s="165"/>
      <c r="W143" s="166"/>
      <c r="X143" s="166"/>
      <c r="Y143" s="165"/>
      <c r="Z143" s="166"/>
      <c r="AA143" s="168"/>
      <c r="AB143" s="169"/>
      <c r="AC143" s="165"/>
      <c r="AD143" s="171"/>
      <c r="AE143" s="166"/>
      <c r="AF143" s="168"/>
      <c r="AG143" s="169"/>
      <c r="AH143" s="192"/>
      <c r="AI143" s="171"/>
      <c r="AJ143" s="166"/>
      <c r="AK143" s="168"/>
      <c r="AL143" s="169"/>
      <c r="AM143" s="192"/>
      <c r="AN143" s="171"/>
      <c r="AO143" s="166"/>
      <c r="AP143" s="192"/>
      <c r="AQ143" s="171"/>
      <c r="AR143" s="166"/>
      <c r="AS143" s="170"/>
      <c r="AT143" s="169"/>
      <c r="AU143" s="192"/>
      <c r="AV143" s="171"/>
      <c r="AW143" s="166"/>
      <c r="AX143" s="167"/>
      <c r="AY143" s="171"/>
      <c r="AZ143" s="322"/>
    </row>
    <row r="144" spans="1:52" ht="21.75" customHeight="1">
      <c r="A144" s="313"/>
      <c r="B144" s="316"/>
      <c r="C144" s="316"/>
      <c r="D144" s="226" t="s">
        <v>288</v>
      </c>
      <c r="E144" s="151">
        <f t="shared" si="451"/>
        <v>0</v>
      </c>
      <c r="F144" s="151">
        <f t="shared" si="452"/>
        <v>0</v>
      </c>
      <c r="G144" s="156"/>
      <c r="H144" s="166"/>
      <c r="I144" s="166"/>
      <c r="J144" s="165"/>
      <c r="K144" s="166"/>
      <c r="L144" s="166"/>
      <c r="M144" s="165"/>
      <c r="N144" s="166"/>
      <c r="O144" s="166"/>
      <c r="P144" s="171"/>
      <c r="Q144" s="166"/>
      <c r="R144" s="166"/>
      <c r="S144" s="165"/>
      <c r="T144" s="166"/>
      <c r="U144" s="166"/>
      <c r="V144" s="165"/>
      <c r="W144" s="166"/>
      <c r="X144" s="166"/>
      <c r="Y144" s="165"/>
      <c r="Z144" s="166"/>
      <c r="AA144" s="168"/>
      <c r="AB144" s="169"/>
      <c r="AC144" s="165"/>
      <c r="AD144" s="171"/>
      <c r="AE144" s="166"/>
      <c r="AF144" s="168"/>
      <c r="AG144" s="169"/>
      <c r="AH144" s="192"/>
      <c r="AI144" s="171"/>
      <c r="AJ144" s="166"/>
      <c r="AK144" s="168"/>
      <c r="AL144" s="169"/>
      <c r="AM144" s="192"/>
      <c r="AN144" s="171"/>
      <c r="AO144" s="166"/>
      <c r="AP144" s="192"/>
      <c r="AQ144" s="171"/>
      <c r="AR144" s="166"/>
      <c r="AS144" s="170"/>
      <c r="AT144" s="169"/>
      <c r="AU144" s="192"/>
      <c r="AV144" s="171"/>
      <c r="AW144" s="166"/>
      <c r="AX144" s="167"/>
      <c r="AY144" s="171"/>
      <c r="AZ144" s="322"/>
    </row>
    <row r="145" spans="1:52" ht="33.75" customHeight="1">
      <c r="A145" s="314"/>
      <c r="B145" s="317"/>
      <c r="C145" s="317"/>
      <c r="D145" s="174" t="s">
        <v>43</v>
      </c>
      <c r="E145" s="151">
        <f t="shared" si="451"/>
        <v>0</v>
      </c>
      <c r="F145" s="151">
        <f t="shared" si="452"/>
        <v>0</v>
      </c>
      <c r="G145" s="176"/>
      <c r="H145" s="152"/>
      <c r="I145" s="152"/>
      <c r="J145" s="177"/>
      <c r="K145" s="152"/>
      <c r="L145" s="152"/>
      <c r="M145" s="177"/>
      <c r="N145" s="152"/>
      <c r="O145" s="152"/>
      <c r="P145" s="179"/>
      <c r="Q145" s="152"/>
      <c r="R145" s="152"/>
      <c r="S145" s="177"/>
      <c r="T145" s="152"/>
      <c r="U145" s="152"/>
      <c r="V145" s="177"/>
      <c r="W145" s="152"/>
      <c r="X145" s="152"/>
      <c r="Y145" s="177"/>
      <c r="Z145" s="152"/>
      <c r="AA145" s="155"/>
      <c r="AB145" s="178"/>
      <c r="AC145" s="177"/>
      <c r="AD145" s="179"/>
      <c r="AE145" s="152"/>
      <c r="AF145" s="155"/>
      <c r="AG145" s="178"/>
      <c r="AH145" s="184"/>
      <c r="AI145" s="179"/>
      <c r="AJ145" s="152"/>
      <c r="AK145" s="155"/>
      <c r="AL145" s="178"/>
      <c r="AM145" s="184"/>
      <c r="AN145" s="179"/>
      <c r="AO145" s="152"/>
      <c r="AP145" s="184"/>
      <c r="AQ145" s="179"/>
      <c r="AR145" s="152"/>
      <c r="AS145" s="153"/>
      <c r="AT145" s="178"/>
      <c r="AU145" s="184"/>
      <c r="AV145" s="179"/>
      <c r="AW145" s="152"/>
      <c r="AX145" s="152"/>
      <c r="AY145" s="179"/>
      <c r="AZ145" s="323"/>
    </row>
    <row r="146" spans="1:52" ht="18.75" hidden="1" customHeight="1">
      <c r="A146" s="312" t="s">
        <v>302</v>
      </c>
      <c r="B146" s="315" t="s">
        <v>375</v>
      </c>
      <c r="C146" s="315" t="s">
        <v>320</v>
      </c>
      <c r="D146" s="181" t="s">
        <v>41</v>
      </c>
      <c r="E146" s="151">
        <f t="shared" si="451"/>
        <v>0</v>
      </c>
      <c r="F146" s="151">
        <f t="shared" si="452"/>
        <v>0</v>
      </c>
      <c r="G146" s="182" t="e">
        <f>F146/E146</f>
        <v>#DIV/0!</v>
      </c>
      <c r="H146" s="173">
        <f>H147+H148+H149+H151+H152</f>
        <v>0</v>
      </c>
      <c r="I146" s="173">
        <f t="shared" ref="I146" si="552">I147+I148+I149+I151+I152</f>
        <v>0</v>
      </c>
      <c r="J146" s="173" t="e">
        <f>I146/H146*100</f>
        <v>#DIV/0!</v>
      </c>
      <c r="K146" s="173">
        <f t="shared" ref="K146:L146" si="553">K147+K148+K149+K151+K152</f>
        <v>0</v>
      </c>
      <c r="L146" s="173">
        <f t="shared" si="553"/>
        <v>0</v>
      </c>
      <c r="M146" s="173" t="e">
        <f>L146/K146*100</f>
        <v>#DIV/0!</v>
      </c>
      <c r="N146" s="173">
        <f t="shared" ref="N146:O146" si="554">N147+N148+N149+N151+N152</f>
        <v>0</v>
      </c>
      <c r="O146" s="173">
        <f t="shared" si="554"/>
        <v>0</v>
      </c>
      <c r="P146" s="173" t="e">
        <f>O146/N146*100</f>
        <v>#DIV/0!</v>
      </c>
      <c r="Q146" s="173">
        <f t="shared" ref="Q146:R146" si="555">Q147+Q148+Q149+Q151+Q152</f>
        <v>0</v>
      </c>
      <c r="R146" s="173">
        <f t="shared" si="555"/>
        <v>0</v>
      </c>
      <c r="S146" s="173" t="e">
        <f>R146/Q146*100</f>
        <v>#DIV/0!</v>
      </c>
      <c r="T146" s="173">
        <f t="shared" ref="T146:U146" si="556">T147+T148+T149+T151+T152</f>
        <v>0</v>
      </c>
      <c r="U146" s="173">
        <f t="shared" si="556"/>
        <v>0</v>
      </c>
      <c r="V146" s="173" t="e">
        <f>U146/T146*100</f>
        <v>#DIV/0!</v>
      </c>
      <c r="W146" s="173">
        <f t="shared" ref="W146:X146" si="557">W147+W148+W149+W151+W152</f>
        <v>0</v>
      </c>
      <c r="X146" s="173">
        <f t="shared" si="557"/>
        <v>0</v>
      </c>
      <c r="Y146" s="173" t="e">
        <f>X146/W146*100</f>
        <v>#DIV/0!</v>
      </c>
      <c r="Z146" s="173">
        <f t="shared" ref="Z146:AC146" si="558">Z147+Z148+Z149+Z151+Z152</f>
        <v>0</v>
      </c>
      <c r="AA146" s="173">
        <f t="shared" si="558"/>
        <v>0</v>
      </c>
      <c r="AB146" s="173">
        <f t="shared" si="558"/>
        <v>0</v>
      </c>
      <c r="AC146" s="173">
        <f t="shared" si="558"/>
        <v>0</v>
      </c>
      <c r="AD146" s="173" t="e">
        <f>AC146/Z146*100</f>
        <v>#DIV/0!</v>
      </c>
      <c r="AE146" s="173">
        <f t="shared" ref="AE146:AH146" si="559">AE147+AE148+AE149+AE151+AE152</f>
        <v>0</v>
      </c>
      <c r="AF146" s="173">
        <f t="shared" si="559"/>
        <v>0</v>
      </c>
      <c r="AG146" s="173">
        <f t="shared" si="559"/>
        <v>0</v>
      </c>
      <c r="AH146" s="173">
        <f t="shared" si="559"/>
        <v>0</v>
      </c>
      <c r="AI146" s="173" t="e">
        <f>AH146/AE146*100</f>
        <v>#DIV/0!</v>
      </c>
      <c r="AJ146" s="173">
        <f t="shared" ref="AJ146:AM146" si="560">AJ147+AJ148+AJ149+AJ151+AJ152</f>
        <v>0</v>
      </c>
      <c r="AK146" s="173">
        <f t="shared" si="560"/>
        <v>0</v>
      </c>
      <c r="AL146" s="173">
        <f t="shared" si="560"/>
        <v>0</v>
      </c>
      <c r="AM146" s="173">
        <f t="shared" si="560"/>
        <v>0</v>
      </c>
      <c r="AN146" s="173" t="e">
        <f>AM146/AJ146*100</f>
        <v>#DIV/0!</v>
      </c>
      <c r="AO146" s="173">
        <f t="shared" ref="AO146:AP146" si="561">AO147+AO148+AO149+AO151+AO152</f>
        <v>0</v>
      </c>
      <c r="AP146" s="173">
        <f t="shared" si="561"/>
        <v>0</v>
      </c>
      <c r="AQ146" s="173" t="e">
        <f>AP146/AO146*100</f>
        <v>#DIV/0!</v>
      </c>
      <c r="AR146" s="173">
        <f t="shared" ref="AR146:AU146" si="562">AR147+AR148+AR149+AR151+AR152</f>
        <v>0</v>
      </c>
      <c r="AS146" s="173">
        <f t="shared" si="562"/>
        <v>0</v>
      </c>
      <c r="AT146" s="173">
        <f t="shared" si="562"/>
        <v>0</v>
      </c>
      <c r="AU146" s="173">
        <f t="shared" si="562"/>
        <v>0</v>
      </c>
      <c r="AV146" s="173" t="e">
        <f>AU146/AR146*100</f>
        <v>#DIV/0!</v>
      </c>
      <c r="AW146" s="173">
        <f t="shared" ref="AW146:AX146" si="563">AW147+AW148+AW149+AW151+AW152</f>
        <v>0</v>
      </c>
      <c r="AX146" s="173">
        <f t="shared" si="563"/>
        <v>0</v>
      </c>
      <c r="AY146" s="173" t="e">
        <f>AX146/AW146*100</f>
        <v>#DIV/0!</v>
      </c>
      <c r="AZ146" s="321"/>
    </row>
    <row r="147" spans="1:52" ht="31.2" hidden="1">
      <c r="A147" s="313"/>
      <c r="B147" s="316"/>
      <c r="C147" s="316"/>
      <c r="D147" s="183" t="s">
        <v>37</v>
      </c>
      <c r="E147" s="151">
        <f t="shared" si="451"/>
        <v>0</v>
      </c>
      <c r="F147" s="151">
        <f t="shared" si="452"/>
        <v>0</v>
      </c>
      <c r="G147" s="176"/>
      <c r="H147" s="152"/>
      <c r="I147" s="152"/>
      <c r="J147" s="177"/>
      <c r="K147" s="152"/>
      <c r="L147" s="152"/>
      <c r="M147" s="177"/>
      <c r="N147" s="152"/>
      <c r="O147" s="152"/>
      <c r="P147" s="179"/>
      <c r="Q147" s="152"/>
      <c r="R147" s="152"/>
      <c r="S147" s="177"/>
      <c r="T147" s="152"/>
      <c r="U147" s="152"/>
      <c r="V147" s="177"/>
      <c r="W147" s="152"/>
      <c r="X147" s="152"/>
      <c r="Y147" s="177"/>
      <c r="Z147" s="152"/>
      <c r="AA147" s="155"/>
      <c r="AB147" s="178"/>
      <c r="AC147" s="177"/>
      <c r="AD147" s="179"/>
      <c r="AE147" s="152"/>
      <c r="AF147" s="155"/>
      <c r="AG147" s="178"/>
      <c r="AH147" s="184"/>
      <c r="AI147" s="179"/>
      <c r="AJ147" s="152"/>
      <c r="AK147" s="155"/>
      <c r="AL147" s="178"/>
      <c r="AM147" s="184"/>
      <c r="AN147" s="179"/>
      <c r="AO147" s="185"/>
      <c r="AP147" s="152"/>
      <c r="AQ147" s="152"/>
      <c r="AR147" s="152"/>
      <c r="AS147" s="153"/>
      <c r="AT147" s="178"/>
      <c r="AU147" s="184"/>
      <c r="AV147" s="179"/>
      <c r="AW147" s="152"/>
      <c r="AX147" s="154"/>
      <c r="AY147" s="179"/>
      <c r="AZ147" s="322"/>
    </row>
    <row r="148" spans="1:52" ht="64.5" hidden="1" customHeight="1">
      <c r="A148" s="313"/>
      <c r="B148" s="316"/>
      <c r="C148" s="316"/>
      <c r="D148" s="186" t="s">
        <v>2</v>
      </c>
      <c r="E148" s="151">
        <f t="shared" si="451"/>
        <v>0</v>
      </c>
      <c r="F148" s="151">
        <f t="shared" si="452"/>
        <v>0</v>
      </c>
      <c r="G148" s="187"/>
      <c r="H148" s="157"/>
      <c r="I148" s="157"/>
      <c r="J148" s="158"/>
      <c r="K148" s="157"/>
      <c r="L148" s="157"/>
      <c r="M148" s="158"/>
      <c r="N148" s="157"/>
      <c r="O148" s="157"/>
      <c r="P148" s="188"/>
      <c r="Q148" s="157"/>
      <c r="R148" s="157"/>
      <c r="S148" s="158"/>
      <c r="T148" s="157"/>
      <c r="U148" s="157"/>
      <c r="V148" s="158"/>
      <c r="W148" s="157"/>
      <c r="X148" s="157"/>
      <c r="Y148" s="158"/>
      <c r="Z148" s="157"/>
      <c r="AA148" s="161"/>
      <c r="AB148" s="162"/>
      <c r="AC148" s="158"/>
      <c r="AD148" s="188"/>
      <c r="AE148" s="157"/>
      <c r="AF148" s="161"/>
      <c r="AG148" s="162"/>
      <c r="AH148" s="189"/>
      <c r="AI148" s="188"/>
      <c r="AJ148" s="157"/>
      <c r="AK148" s="161"/>
      <c r="AL148" s="162"/>
      <c r="AM148" s="189"/>
      <c r="AN148" s="188"/>
      <c r="AO148" s="157"/>
      <c r="AP148" s="158"/>
      <c r="AQ148" s="158"/>
      <c r="AR148" s="157"/>
      <c r="AS148" s="159"/>
      <c r="AT148" s="162"/>
      <c r="AU148" s="189"/>
      <c r="AV148" s="188"/>
      <c r="AW148" s="157"/>
      <c r="AX148" s="160"/>
      <c r="AY148" s="188"/>
      <c r="AZ148" s="322"/>
    </row>
    <row r="149" spans="1:52" ht="21.75" hidden="1" customHeight="1">
      <c r="A149" s="313"/>
      <c r="B149" s="316"/>
      <c r="C149" s="316"/>
      <c r="D149" s="238" t="s">
        <v>287</v>
      </c>
      <c r="E149" s="151">
        <f t="shared" si="451"/>
        <v>0</v>
      </c>
      <c r="F149" s="151">
        <f t="shared" si="452"/>
        <v>0</v>
      </c>
      <c r="G149" s="187"/>
      <c r="H149" s="157"/>
      <c r="I149" s="157"/>
      <c r="J149" s="158"/>
      <c r="K149" s="157"/>
      <c r="L149" s="157"/>
      <c r="M149" s="158"/>
      <c r="N149" s="157"/>
      <c r="O149" s="157"/>
      <c r="P149" s="188"/>
      <c r="Q149" s="157"/>
      <c r="R149" s="157"/>
      <c r="S149" s="158"/>
      <c r="T149" s="157"/>
      <c r="U149" s="157"/>
      <c r="V149" s="158"/>
      <c r="W149" s="157">
        <v>0</v>
      </c>
      <c r="X149" s="157"/>
      <c r="Y149" s="158"/>
      <c r="Z149" s="157"/>
      <c r="AA149" s="161"/>
      <c r="AB149" s="162"/>
      <c r="AC149" s="158"/>
      <c r="AD149" s="188"/>
      <c r="AE149" s="157"/>
      <c r="AF149" s="161"/>
      <c r="AG149" s="162"/>
      <c r="AH149" s="189"/>
      <c r="AI149" s="188"/>
      <c r="AJ149" s="157"/>
      <c r="AK149" s="161"/>
      <c r="AL149" s="162"/>
      <c r="AM149" s="189"/>
      <c r="AN149" s="188"/>
      <c r="AO149" s="166"/>
      <c r="AP149" s="189"/>
      <c r="AQ149" s="188"/>
      <c r="AR149" s="166"/>
      <c r="AS149" s="161"/>
      <c r="AT149" s="162"/>
      <c r="AU149" s="189"/>
      <c r="AV149" s="188"/>
      <c r="AW149" s="157"/>
      <c r="AX149" s="160"/>
      <c r="AY149" s="163"/>
      <c r="AZ149" s="322"/>
    </row>
    <row r="150" spans="1:52" ht="87.75" hidden="1" customHeight="1">
      <c r="A150" s="313"/>
      <c r="B150" s="316"/>
      <c r="C150" s="316"/>
      <c r="D150" s="238" t="s">
        <v>295</v>
      </c>
      <c r="E150" s="151">
        <f t="shared" si="451"/>
        <v>0</v>
      </c>
      <c r="F150" s="151">
        <f t="shared" si="452"/>
        <v>0</v>
      </c>
      <c r="G150" s="156"/>
      <c r="H150" s="166"/>
      <c r="I150" s="166"/>
      <c r="J150" s="165"/>
      <c r="K150" s="166"/>
      <c r="L150" s="166"/>
      <c r="M150" s="165"/>
      <c r="N150" s="166"/>
      <c r="O150" s="166"/>
      <c r="P150" s="171"/>
      <c r="Q150" s="166"/>
      <c r="R150" s="166"/>
      <c r="S150" s="165"/>
      <c r="T150" s="166"/>
      <c r="U150" s="166"/>
      <c r="V150" s="165"/>
      <c r="W150" s="166"/>
      <c r="X150" s="166"/>
      <c r="Y150" s="165"/>
      <c r="Z150" s="166"/>
      <c r="AA150" s="168"/>
      <c r="AB150" s="169"/>
      <c r="AC150" s="165"/>
      <c r="AD150" s="171"/>
      <c r="AE150" s="166"/>
      <c r="AF150" s="168"/>
      <c r="AG150" s="169"/>
      <c r="AH150" s="192"/>
      <c r="AI150" s="171"/>
      <c r="AJ150" s="166"/>
      <c r="AK150" s="168"/>
      <c r="AL150" s="169"/>
      <c r="AM150" s="192"/>
      <c r="AN150" s="171"/>
      <c r="AO150" s="166"/>
      <c r="AP150" s="192"/>
      <c r="AQ150" s="171"/>
      <c r="AR150" s="166"/>
      <c r="AS150" s="170"/>
      <c r="AT150" s="169"/>
      <c r="AU150" s="192"/>
      <c r="AV150" s="171"/>
      <c r="AW150" s="166"/>
      <c r="AX150" s="167"/>
      <c r="AY150" s="171"/>
      <c r="AZ150" s="322"/>
    </row>
    <row r="151" spans="1:52" ht="21.75" hidden="1" customHeight="1">
      <c r="A151" s="313"/>
      <c r="B151" s="316"/>
      <c r="C151" s="316"/>
      <c r="D151" s="238" t="s">
        <v>288</v>
      </c>
      <c r="E151" s="151">
        <f t="shared" si="451"/>
        <v>0</v>
      </c>
      <c r="F151" s="151">
        <f t="shared" si="452"/>
        <v>0</v>
      </c>
      <c r="G151" s="156"/>
      <c r="H151" s="166"/>
      <c r="I151" s="166"/>
      <c r="J151" s="165"/>
      <c r="K151" s="166"/>
      <c r="L151" s="166"/>
      <c r="M151" s="165"/>
      <c r="N151" s="166"/>
      <c r="O151" s="166"/>
      <c r="P151" s="171"/>
      <c r="Q151" s="166"/>
      <c r="R151" s="166"/>
      <c r="S151" s="165"/>
      <c r="T151" s="166"/>
      <c r="U151" s="166"/>
      <c r="V151" s="165"/>
      <c r="W151" s="166"/>
      <c r="X151" s="166"/>
      <c r="Y151" s="165"/>
      <c r="Z151" s="166"/>
      <c r="AA151" s="168"/>
      <c r="AB151" s="169"/>
      <c r="AC151" s="165"/>
      <c r="AD151" s="171"/>
      <c r="AE151" s="166"/>
      <c r="AF151" s="168"/>
      <c r="AG151" s="169"/>
      <c r="AH151" s="192"/>
      <c r="AI151" s="171"/>
      <c r="AJ151" s="166"/>
      <c r="AK151" s="168"/>
      <c r="AL151" s="169"/>
      <c r="AM151" s="192"/>
      <c r="AN151" s="171"/>
      <c r="AO151" s="166"/>
      <c r="AP151" s="192"/>
      <c r="AQ151" s="171"/>
      <c r="AR151" s="166"/>
      <c r="AS151" s="170"/>
      <c r="AT151" s="169"/>
      <c r="AU151" s="192"/>
      <c r="AV151" s="171"/>
      <c r="AW151" s="166"/>
      <c r="AX151" s="167"/>
      <c r="AY151" s="171"/>
      <c r="AZ151" s="322"/>
    </row>
    <row r="152" spans="1:52" ht="33.75" hidden="1" customHeight="1">
      <c r="A152" s="314"/>
      <c r="B152" s="317"/>
      <c r="C152" s="317"/>
      <c r="D152" s="174" t="s">
        <v>43</v>
      </c>
      <c r="E152" s="151">
        <f t="shared" si="451"/>
        <v>0</v>
      </c>
      <c r="F152" s="151">
        <f t="shared" si="452"/>
        <v>0</v>
      </c>
      <c r="G152" s="176"/>
      <c r="H152" s="152"/>
      <c r="I152" s="152"/>
      <c r="J152" s="177"/>
      <c r="K152" s="152"/>
      <c r="L152" s="152"/>
      <c r="M152" s="177"/>
      <c r="N152" s="152"/>
      <c r="O152" s="152"/>
      <c r="P152" s="179"/>
      <c r="Q152" s="152"/>
      <c r="R152" s="152"/>
      <c r="S152" s="177"/>
      <c r="T152" s="152"/>
      <c r="U152" s="152"/>
      <c r="V152" s="177"/>
      <c r="W152" s="152"/>
      <c r="X152" s="152"/>
      <c r="Y152" s="177"/>
      <c r="Z152" s="152"/>
      <c r="AA152" s="155"/>
      <c r="AB152" s="178"/>
      <c r="AC152" s="177"/>
      <c r="AD152" s="179"/>
      <c r="AE152" s="152"/>
      <c r="AF152" s="155"/>
      <c r="AG152" s="178"/>
      <c r="AH152" s="184"/>
      <c r="AI152" s="179"/>
      <c r="AJ152" s="152"/>
      <c r="AK152" s="155"/>
      <c r="AL152" s="178"/>
      <c r="AM152" s="184"/>
      <c r="AN152" s="179"/>
      <c r="AO152" s="152"/>
      <c r="AP152" s="184"/>
      <c r="AQ152" s="179"/>
      <c r="AR152" s="152"/>
      <c r="AS152" s="153"/>
      <c r="AT152" s="178"/>
      <c r="AU152" s="184"/>
      <c r="AV152" s="179"/>
      <c r="AW152" s="152"/>
      <c r="AX152" s="152"/>
      <c r="AY152" s="179"/>
      <c r="AZ152" s="323"/>
    </row>
    <row r="153" spans="1:52" ht="18.75" hidden="1" customHeight="1">
      <c r="A153" s="312" t="s">
        <v>303</v>
      </c>
      <c r="B153" s="315" t="s">
        <v>373</v>
      </c>
      <c r="C153" s="315" t="s">
        <v>320</v>
      </c>
      <c r="D153" s="181" t="s">
        <v>41</v>
      </c>
      <c r="E153" s="151">
        <f t="shared" ref="E153:E159" si="564">H153+K153+N153+Q153+T153+W153+Z153+AE153+AJ153+AO153+AR153+AW153</f>
        <v>0</v>
      </c>
      <c r="F153" s="151">
        <f t="shared" ref="F153:F159" si="565">I153+L153+O153+R153+U153+X153+AA153+AF153+AK153+AP153+AS153+AX153</f>
        <v>0</v>
      </c>
      <c r="G153" s="182" t="e">
        <f>F153/E153</f>
        <v>#DIV/0!</v>
      </c>
      <c r="H153" s="173">
        <f>H154+H155+H156+H158+H159</f>
        <v>0</v>
      </c>
      <c r="I153" s="173">
        <f t="shared" ref="I153" si="566">I154+I155+I156+I158+I159</f>
        <v>0</v>
      </c>
      <c r="J153" s="173" t="e">
        <f>I153/H153*100</f>
        <v>#DIV/0!</v>
      </c>
      <c r="K153" s="173">
        <f t="shared" ref="K153:L153" si="567">K154+K155+K156+K158+K159</f>
        <v>0</v>
      </c>
      <c r="L153" s="173">
        <f t="shared" si="567"/>
        <v>0</v>
      </c>
      <c r="M153" s="173" t="e">
        <f>L153/K153*100</f>
        <v>#DIV/0!</v>
      </c>
      <c r="N153" s="173">
        <f t="shared" ref="N153:O153" si="568">N154+N155+N156+N158+N159</f>
        <v>0</v>
      </c>
      <c r="O153" s="173">
        <f t="shared" si="568"/>
        <v>0</v>
      </c>
      <c r="P153" s="173" t="e">
        <f>O153/N153*100</f>
        <v>#DIV/0!</v>
      </c>
      <c r="Q153" s="173">
        <f t="shared" ref="Q153:R153" si="569">Q154+Q155+Q156+Q158+Q159</f>
        <v>0</v>
      </c>
      <c r="R153" s="173">
        <f t="shared" si="569"/>
        <v>0</v>
      </c>
      <c r="S153" s="173" t="e">
        <f>R153/Q153*100</f>
        <v>#DIV/0!</v>
      </c>
      <c r="T153" s="173">
        <f t="shared" ref="T153:U153" si="570">T154+T155+T156+T158+T159</f>
        <v>0</v>
      </c>
      <c r="U153" s="173">
        <f t="shared" si="570"/>
        <v>0</v>
      </c>
      <c r="V153" s="173" t="e">
        <f>U153/T153*100</f>
        <v>#DIV/0!</v>
      </c>
      <c r="W153" s="173">
        <f t="shared" ref="W153:X153" si="571">W154+W155+W156+W158+W159</f>
        <v>0</v>
      </c>
      <c r="X153" s="173">
        <f t="shared" si="571"/>
        <v>0</v>
      </c>
      <c r="Y153" s="173" t="e">
        <f>X153/W153*100</f>
        <v>#DIV/0!</v>
      </c>
      <c r="Z153" s="173">
        <f t="shared" ref="Z153:AC153" si="572">Z154+Z155+Z156+Z158+Z159</f>
        <v>0</v>
      </c>
      <c r="AA153" s="173">
        <f t="shared" si="572"/>
        <v>0</v>
      </c>
      <c r="AB153" s="173">
        <f t="shared" si="572"/>
        <v>0</v>
      </c>
      <c r="AC153" s="173">
        <f t="shared" si="572"/>
        <v>0</v>
      </c>
      <c r="AD153" s="173" t="e">
        <f>AC153/Z153*100</f>
        <v>#DIV/0!</v>
      </c>
      <c r="AE153" s="173">
        <f t="shared" ref="AE153:AH153" si="573">AE154+AE155+AE156+AE158+AE159</f>
        <v>0</v>
      </c>
      <c r="AF153" s="173">
        <f t="shared" si="573"/>
        <v>0</v>
      </c>
      <c r="AG153" s="173">
        <f t="shared" si="573"/>
        <v>0</v>
      </c>
      <c r="AH153" s="173">
        <f t="shared" si="573"/>
        <v>0</v>
      </c>
      <c r="AI153" s="173" t="e">
        <f>AH153/AE153*100</f>
        <v>#DIV/0!</v>
      </c>
      <c r="AJ153" s="173">
        <f t="shared" ref="AJ153:AM153" si="574">AJ154+AJ155+AJ156+AJ158+AJ159</f>
        <v>0</v>
      </c>
      <c r="AK153" s="173">
        <f t="shared" si="574"/>
        <v>0</v>
      </c>
      <c r="AL153" s="173">
        <f t="shared" si="574"/>
        <v>0</v>
      </c>
      <c r="AM153" s="173">
        <f t="shared" si="574"/>
        <v>0</v>
      </c>
      <c r="AN153" s="173" t="e">
        <f>AM153/AJ153*100</f>
        <v>#DIV/0!</v>
      </c>
      <c r="AO153" s="173">
        <f t="shared" ref="AO153:AP153" si="575">AO154+AO155+AO156+AO158+AO159</f>
        <v>0</v>
      </c>
      <c r="AP153" s="173">
        <f t="shared" si="575"/>
        <v>0</v>
      </c>
      <c r="AQ153" s="173" t="e">
        <f>AP153/AO153*100</f>
        <v>#DIV/0!</v>
      </c>
      <c r="AR153" s="173">
        <f t="shared" ref="AR153:AU153" si="576">AR154+AR155+AR156+AR158+AR159</f>
        <v>0</v>
      </c>
      <c r="AS153" s="173">
        <f t="shared" si="576"/>
        <v>0</v>
      </c>
      <c r="AT153" s="173">
        <f t="shared" si="576"/>
        <v>0</v>
      </c>
      <c r="AU153" s="173">
        <f t="shared" si="576"/>
        <v>0</v>
      </c>
      <c r="AV153" s="173" t="e">
        <f>AU153/AR153*100</f>
        <v>#DIV/0!</v>
      </c>
      <c r="AW153" s="173">
        <f t="shared" ref="AW153:AX153" si="577">AW154+AW155+AW156+AW158+AW159</f>
        <v>0</v>
      </c>
      <c r="AX153" s="173">
        <f t="shared" si="577"/>
        <v>0</v>
      </c>
      <c r="AY153" s="173" t="e">
        <f>AX153/AW153*100</f>
        <v>#DIV/0!</v>
      </c>
      <c r="AZ153" s="321"/>
    </row>
    <row r="154" spans="1:52" ht="31.2" hidden="1">
      <c r="A154" s="313"/>
      <c r="B154" s="316"/>
      <c r="C154" s="316"/>
      <c r="D154" s="183" t="s">
        <v>37</v>
      </c>
      <c r="E154" s="151">
        <f t="shared" si="564"/>
        <v>0</v>
      </c>
      <c r="F154" s="151">
        <f t="shared" si="565"/>
        <v>0</v>
      </c>
      <c r="G154" s="176"/>
      <c r="H154" s="152"/>
      <c r="I154" s="152"/>
      <c r="J154" s="177"/>
      <c r="K154" s="152"/>
      <c r="L154" s="152"/>
      <c r="M154" s="177"/>
      <c r="N154" s="152"/>
      <c r="O154" s="152"/>
      <c r="P154" s="179"/>
      <c r="Q154" s="152"/>
      <c r="R154" s="152"/>
      <c r="S154" s="177"/>
      <c r="T154" s="152"/>
      <c r="U154" s="152"/>
      <c r="V154" s="177"/>
      <c r="W154" s="152"/>
      <c r="X154" s="152"/>
      <c r="Y154" s="177"/>
      <c r="Z154" s="152"/>
      <c r="AA154" s="155"/>
      <c r="AB154" s="178"/>
      <c r="AC154" s="177"/>
      <c r="AD154" s="179"/>
      <c r="AE154" s="152"/>
      <c r="AF154" s="155"/>
      <c r="AG154" s="178"/>
      <c r="AH154" s="184"/>
      <c r="AI154" s="179"/>
      <c r="AJ154" s="152"/>
      <c r="AK154" s="155"/>
      <c r="AL154" s="178"/>
      <c r="AM154" s="184"/>
      <c r="AN154" s="179"/>
      <c r="AO154" s="185"/>
      <c r="AP154" s="152"/>
      <c r="AQ154" s="152"/>
      <c r="AR154" s="152"/>
      <c r="AS154" s="153"/>
      <c r="AT154" s="178"/>
      <c r="AU154" s="184"/>
      <c r="AV154" s="179"/>
      <c r="AW154" s="152"/>
      <c r="AX154" s="154"/>
      <c r="AY154" s="179"/>
      <c r="AZ154" s="322"/>
    </row>
    <row r="155" spans="1:52" ht="64.5" hidden="1" customHeight="1">
      <c r="A155" s="313"/>
      <c r="B155" s="316"/>
      <c r="C155" s="316"/>
      <c r="D155" s="186" t="s">
        <v>2</v>
      </c>
      <c r="E155" s="151">
        <f t="shared" si="564"/>
        <v>0</v>
      </c>
      <c r="F155" s="151">
        <f t="shared" si="565"/>
        <v>0</v>
      </c>
      <c r="G155" s="187"/>
      <c r="H155" s="157"/>
      <c r="I155" s="157"/>
      <c r="J155" s="158"/>
      <c r="K155" s="157"/>
      <c r="L155" s="157"/>
      <c r="M155" s="158"/>
      <c r="N155" s="157"/>
      <c r="O155" s="157"/>
      <c r="P155" s="188"/>
      <c r="Q155" s="157"/>
      <c r="R155" s="157"/>
      <c r="S155" s="158"/>
      <c r="T155" s="157"/>
      <c r="U155" s="157"/>
      <c r="V155" s="158"/>
      <c r="W155" s="157"/>
      <c r="X155" s="157"/>
      <c r="Y155" s="158"/>
      <c r="Z155" s="157"/>
      <c r="AA155" s="161"/>
      <c r="AB155" s="162"/>
      <c r="AC155" s="158"/>
      <c r="AD155" s="188"/>
      <c r="AE155" s="157"/>
      <c r="AF155" s="161"/>
      <c r="AG155" s="162"/>
      <c r="AH155" s="189"/>
      <c r="AI155" s="188"/>
      <c r="AJ155" s="157"/>
      <c r="AK155" s="161"/>
      <c r="AL155" s="162"/>
      <c r="AM155" s="189"/>
      <c r="AN155" s="188"/>
      <c r="AO155" s="157"/>
      <c r="AP155" s="158"/>
      <c r="AQ155" s="158"/>
      <c r="AR155" s="157"/>
      <c r="AS155" s="159"/>
      <c r="AT155" s="162"/>
      <c r="AU155" s="189"/>
      <c r="AV155" s="188"/>
      <c r="AW155" s="157"/>
      <c r="AX155" s="160"/>
      <c r="AY155" s="188"/>
      <c r="AZ155" s="322"/>
    </row>
    <row r="156" spans="1:52" ht="21.75" hidden="1" customHeight="1">
      <c r="A156" s="313"/>
      <c r="B156" s="316"/>
      <c r="C156" s="316"/>
      <c r="D156" s="238" t="s">
        <v>287</v>
      </c>
      <c r="E156" s="151">
        <f t="shared" si="564"/>
        <v>0</v>
      </c>
      <c r="F156" s="151">
        <f t="shared" si="565"/>
        <v>0</v>
      </c>
      <c r="G156" s="187"/>
      <c r="H156" s="157"/>
      <c r="I156" s="157"/>
      <c r="J156" s="158"/>
      <c r="K156" s="157"/>
      <c r="L156" s="157"/>
      <c r="M156" s="158"/>
      <c r="N156" s="157">
        <v>0</v>
      </c>
      <c r="O156" s="157">
        <v>0</v>
      </c>
      <c r="P156" s="188"/>
      <c r="Q156" s="157">
        <v>0</v>
      </c>
      <c r="R156" s="157">
        <v>0</v>
      </c>
      <c r="S156" s="158"/>
      <c r="T156" s="157"/>
      <c r="U156" s="157"/>
      <c r="V156" s="158"/>
      <c r="W156" s="157"/>
      <c r="X156" s="157"/>
      <c r="Y156" s="158"/>
      <c r="Z156" s="157"/>
      <c r="AA156" s="161"/>
      <c r="AB156" s="162"/>
      <c r="AC156" s="158"/>
      <c r="AD156" s="188"/>
      <c r="AE156" s="157">
        <v>0</v>
      </c>
      <c r="AF156" s="161"/>
      <c r="AG156" s="162"/>
      <c r="AH156" s="189"/>
      <c r="AI156" s="188"/>
      <c r="AJ156" s="157"/>
      <c r="AK156" s="161"/>
      <c r="AL156" s="162"/>
      <c r="AM156" s="189"/>
      <c r="AN156" s="188"/>
      <c r="AO156" s="166"/>
      <c r="AP156" s="189"/>
      <c r="AQ156" s="188"/>
      <c r="AR156" s="166"/>
      <c r="AS156" s="161"/>
      <c r="AT156" s="162"/>
      <c r="AU156" s="189"/>
      <c r="AV156" s="188"/>
      <c r="AW156" s="157"/>
      <c r="AX156" s="160"/>
      <c r="AY156" s="163"/>
      <c r="AZ156" s="322"/>
    </row>
    <row r="157" spans="1:52" ht="87.75" hidden="1" customHeight="1">
      <c r="A157" s="313"/>
      <c r="B157" s="316"/>
      <c r="C157" s="316"/>
      <c r="D157" s="238" t="s">
        <v>295</v>
      </c>
      <c r="E157" s="151">
        <f t="shared" si="564"/>
        <v>0</v>
      </c>
      <c r="F157" s="151">
        <f t="shared" si="565"/>
        <v>0</v>
      </c>
      <c r="G157" s="156"/>
      <c r="H157" s="166"/>
      <c r="I157" s="166"/>
      <c r="J157" s="165"/>
      <c r="K157" s="166"/>
      <c r="L157" s="166"/>
      <c r="M157" s="165"/>
      <c r="N157" s="166"/>
      <c r="O157" s="166"/>
      <c r="P157" s="171"/>
      <c r="Q157" s="166"/>
      <c r="R157" s="166"/>
      <c r="S157" s="165"/>
      <c r="T157" s="166"/>
      <c r="U157" s="166"/>
      <c r="V157" s="165"/>
      <c r="W157" s="166"/>
      <c r="X157" s="166"/>
      <c r="Y157" s="165"/>
      <c r="Z157" s="166"/>
      <c r="AA157" s="168"/>
      <c r="AB157" s="169"/>
      <c r="AC157" s="165"/>
      <c r="AD157" s="171"/>
      <c r="AE157" s="166"/>
      <c r="AF157" s="168"/>
      <c r="AG157" s="169"/>
      <c r="AH157" s="192"/>
      <c r="AI157" s="171"/>
      <c r="AJ157" s="166"/>
      <c r="AK157" s="168"/>
      <c r="AL157" s="169"/>
      <c r="AM157" s="192"/>
      <c r="AN157" s="171"/>
      <c r="AO157" s="166"/>
      <c r="AP157" s="192"/>
      <c r="AQ157" s="171"/>
      <c r="AR157" s="166"/>
      <c r="AS157" s="170"/>
      <c r="AT157" s="169"/>
      <c r="AU157" s="192"/>
      <c r="AV157" s="171"/>
      <c r="AW157" s="166"/>
      <c r="AX157" s="167"/>
      <c r="AY157" s="171"/>
      <c r="AZ157" s="322"/>
    </row>
    <row r="158" spans="1:52" ht="21.75" hidden="1" customHeight="1">
      <c r="A158" s="313"/>
      <c r="B158" s="316"/>
      <c r="C158" s="316"/>
      <c r="D158" s="238" t="s">
        <v>288</v>
      </c>
      <c r="E158" s="151">
        <f t="shared" si="564"/>
        <v>0</v>
      </c>
      <c r="F158" s="151">
        <f t="shared" si="565"/>
        <v>0</v>
      </c>
      <c r="G158" s="156"/>
      <c r="H158" s="166"/>
      <c r="I158" s="166"/>
      <c r="J158" s="165"/>
      <c r="K158" s="166"/>
      <c r="L158" s="166"/>
      <c r="M158" s="165"/>
      <c r="N158" s="166"/>
      <c r="O158" s="166"/>
      <c r="P158" s="171"/>
      <c r="Q158" s="166"/>
      <c r="R158" s="166"/>
      <c r="S158" s="165"/>
      <c r="T158" s="166"/>
      <c r="U158" s="166"/>
      <c r="V158" s="165"/>
      <c r="W158" s="166"/>
      <c r="X158" s="166"/>
      <c r="Y158" s="165"/>
      <c r="Z158" s="166"/>
      <c r="AA158" s="168"/>
      <c r="AB158" s="169"/>
      <c r="AC158" s="165"/>
      <c r="AD158" s="171"/>
      <c r="AE158" s="166"/>
      <c r="AF158" s="168"/>
      <c r="AG158" s="169"/>
      <c r="AH158" s="192"/>
      <c r="AI158" s="171"/>
      <c r="AJ158" s="166"/>
      <c r="AK158" s="168"/>
      <c r="AL158" s="169"/>
      <c r="AM158" s="192"/>
      <c r="AN158" s="171"/>
      <c r="AO158" s="166"/>
      <c r="AP158" s="192"/>
      <c r="AQ158" s="171"/>
      <c r="AR158" s="166"/>
      <c r="AS158" s="170"/>
      <c r="AT158" s="169"/>
      <c r="AU158" s="192"/>
      <c r="AV158" s="171"/>
      <c r="AW158" s="166"/>
      <c r="AX158" s="167"/>
      <c r="AY158" s="171"/>
      <c r="AZ158" s="322"/>
    </row>
    <row r="159" spans="1:52" ht="33.75" hidden="1" customHeight="1">
      <c r="A159" s="314"/>
      <c r="B159" s="317"/>
      <c r="C159" s="317"/>
      <c r="D159" s="174" t="s">
        <v>43</v>
      </c>
      <c r="E159" s="151">
        <f t="shared" si="564"/>
        <v>0</v>
      </c>
      <c r="F159" s="151">
        <f t="shared" si="565"/>
        <v>0</v>
      </c>
      <c r="G159" s="176"/>
      <c r="H159" s="152"/>
      <c r="I159" s="152"/>
      <c r="J159" s="177"/>
      <c r="K159" s="152"/>
      <c r="L159" s="152"/>
      <c r="M159" s="177"/>
      <c r="N159" s="152"/>
      <c r="O159" s="152"/>
      <c r="P159" s="179"/>
      <c r="Q159" s="152"/>
      <c r="R159" s="152"/>
      <c r="S159" s="177"/>
      <c r="T159" s="152"/>
      <c r="U159" s="152"/>
      <c r="V159" s="177"/>
      <c r="W159" s="152"/>
      <c r="X159" s="152"/>
      <c r="Y159" s="177"/>
      <c r="Z159" s="152"/>
      <c r="AA159" s="155"/>
      <c r="AB159" s="178"/>
      <c r="AC159" s="177"/>
      <c r="AD159" s="179"/>
      <c r="AE159" s="152"/>
      <c r="AF159" s="155"/>
      <c r="AG159" s="178"/>
      <c r="AH159" s="184"/>
      <c r="AI159" s="179"/>
      <c r="AJ159" s="152"/>
      <c r="AK159" s="155"/>
      <c r="AL159" s="178"/>
      <c r="AM159" s="184"/>
      <c r="AN159" s="179"/>
      <c r="AO159" s="152"/>
      <c r="AP159" s="184"/>
      <c r="AQ159" s="179"/>
      <c r="AR159" s="152"/>
      <c r="AS159" s="153"/>
      <c r="AT159" s="178"/>
      <c r="AU159" s="184"/>
      <c r="AV159" s="179"/>
      <c r="AW159" s="152"/>
      <c r="AX159" s="152"/>
      <c r="AY159" s="179"/>
      <c r="AZ159" s="323"/>
    </row>
    <row r="160" spans="1:52" ht="18.75" customHeight="1">
      <c r="A160" s="312" t="s">
        <v>302</v>
      </c>
      <c r="B160" s="315" t="s">
        <v>372</v>
      </c>
      <c r="C160" s="315" t="s">
        <v>320</v>
      </c>
      <c r="D160" s="181" t="s">
        <v>41</v>
      </c>
      <c r="E160" s="151">
        <f t="shared" ref="E160:E166" si="578">H160+K160+N160+Q160+T160+W160+Z160+AE160+AJ160+AO160+AR160+AW160</f>
        <v>1761.74</v>
      </c>
      <c r="F160" s="151">
        <f t="shared" ref="F160:F166" si="579">I160+L160+O160+R160+U160+X160+AA160+AF160+AK160+AP160+AS160+AX160</f>
        <v>47.597999999999999</v>
      </c>
      <c r="G160" s="182">
        <f>F160/E160</f>
        <v>2.7017607592493782E-2</v>
      </c>
      <c r="H160" s="173">
        <f>H161+H162+H163+H165+H166</f>
        <v>0</v>
      </c>
      <c r="I160" s="173">
        <f t="shared" ref="I160" si="580">I161+I162+I163+I165+I166</f>
        <v>0</v>
      </c>
      <c r="J160" s="173" t="e">
        <f>I160/H160*100</f>
        <v>#DIV/0!</v>
      </c>
      <c r="K160" s="173">
        <f t="shared" ref="K160:L160" si="581">K161+K162+K163+K165+K166</f>
        <v>0</v>
      </c>
      <c r="L160" s="173">
        <f t="shared" si="581"/>
        <v>0</v>
      </c>
      <c r="M160" s="173" t="e">
        <f>L160/K160*100</f>
        <v>#DIV/0!</v>
      </c>
      <c r="N160" s="173">
        <f t="shared" ref="N160:O160" si="582">N161+N162+N163+N165+N166</f>
        <v>0</v>
      </c>
      <c r="O160" s="173">
        <f t="shared" si="582"/>
        <v>0</v>
      </c>
      <c r="P160" s="173" t="e">
        <f>O160/N160*100</f>
        <v>#DIV/0!</v>
      </c>
      <c r="Q160" s="173">
        <f t="shared" ref="Q160:R160" si="583">Q161+Q162+Q163+Q165+Q166</f>
        <v>47.597999999999999</v>
      </c>
      <c r="R160" s="173">
        <f t="shared" si="583"/>
        <v>47.597999999999999</v>
      </c>
      <c r="S160" s="173">
        <f>R160/Q160*100</f>
        <v>100</v>
      </c>
      <c r="T160" s="173">
        <f t="shared" ref="T160:U160" si="584">T161+T162+T163+T165+T166</f>
        <v>0</v>
      </c>
      <c r="U160" s="173">
        <f t="shared" si="584"/>
        <v>0</v>
      </c>
      <c r="V160" s="173" t="e">
        <f>U160/T160*100</f>
        <v>#DIV/0!</v>
      </c>
      <c r="W160" s="173">
        <f t="shared" ref="W160:X160" si="585">W161+W162+W163+W165+W166</f>
        <v>0</v>
      </c>
      <c r="X160" s="173">
        <f t="shared" si="585"/>
        <v>0</v>
      </c>
      <c r="Y160" s="173" t="e">
        <f>X160/W160*100</f>
        <v>#DIV/0!</v>
      </c>
      <c r="Z160" s="173">
        <f t="shared" ref="Z160:AC160" si="586">Z161+Z162+Z163+Z165+Z166</f>
        <v>0</v>
      </c>
      <c r="AA160" s="173">
        <f t="shared" si="586"/>
        <v>0</v>
      </c>
      <c r="AB160" s="173">
        <f t="shared" si="586"/>
        <v>0</v>
      </c>
      <c r="AC160" s="173">
        <f t="shared" si="586"/>
        <v>0</v>
      </c>
      <c r="AD160" s="173" t="e">
        <f>AC160/Z160*100</f>
        <v>#DIV/0!</v>
      </c>
      <c r="AE160" s="173">
        <f t="shared" ref="AE160:AH160" si="587">AE161+AE162+AE163+AE165+AE166</f>
        <v>0</v>
      </c>
      <c r="AF160" s="173">
        <f t="shared" si="587"/>
        <v>0</v>
      </c>
      <c r="AG160" s="173">
        <f t="shared" si="587"/>
        <v>0</v>
      </c>
      <c r="AH160" s="173">
        <f t="shared" si="587"/>
        <v>0</v>
      </c>
      <c r="AI160" s="173" t="e">
        <f>AH160/AE160*100</f>
        <v>#DIV/0!</v>
      </c>
      <c r="AJ160" s="173">
        <f t="shared" ref="AJ160:AM160" si="588">AJ161+AJ162+AJ163+AJ165+AJ166</f>
        <v>1714.1420000000001</v>
      </c>
      <c r="AK160" s="173">
        <f t="shared" si="588"/>
        <v>0</v>
      </c>
      <c r="AL160" s="173">
        <f t="shared" si="588"/>
        <v>0</v>
      </c>
      <c r="AM160" s="173">
        <f t="shared" si="588"/>
        <v>0</v>
      </c>
      <c r="AN160" s="173">
        <f>AM160/AJ160*100</f>
        <v>0</v>
      </c>
      <c r="AO160" s="173">
        <f t="shared" ref="AO160:AP160" si="589">AO161+AO162+AO163+AO165+AO166</f>
        <v>0</v>
      </c>
      <c r="AP160" s="173">
        <f t="shared" si="589"/>
        <v>0</v>
      </c>
      <c r="AQ160" s="173" t="e">
        <f>AP160/AO160*100</f>
        <v>#DIV/0!</v>
      </c>
      <c r="AR160" s="173">
        <f t="shared" ref="AR160:AU160" si="590">AR161+AR162+AR163+AR165+AR166</f>
        <v>0</v>
      </c>
      <c r="AS160" s="173">
        <f t="shared" si="590"/>
        <v>0</v>
      </c>
      <c r="AT160" s="173">
        <f t="shared" si="590"/>
        <v>0</v>
      </c>
      <c r="AU160" s="173">
        <f t="shared" si="590"/>
        <v>0</v>
      </c>
      <c r="AV160" s="173" t="e">
        <f>AU160/AR160*100</f>
        <v>#DIV/0!</v>
      </c>
      <c r="AW160" s="173">
        <f t="shared" ref="AW160:AX160" si="591">AW161+AW162+AW163+AW165+AW166</f>
        <v>0</v>
      </c>
      <c r="AX160" s="173">
        <f t="shared" si="591"/>
        <v>0</v>
      </c>
      <c r="AY160" s="173" t="e">
        <f>AX160/AW160*100</f>
        <v>#DIV/0!</v>
      </c>
      <c r="AZ160" s="321"/>
    </row>
    <row r="161" spans="1:52" ht="31.2">
      <c r="A161" s="313"/>
      <c r="B161" s="316"/>
      <c r="C161" s="316"/>
      <c r="D161" s="183" t="s">
        <v>37</v>
      </c>
      <c r="E161" s="151">
        <f t="shared" si="578"/>
        <v>0</v>
      </c>
      <c r="F161" s="151">
        <f t="shared" si="579"/>
        <v>0</v>
      </c>
      <c r="G161" s="176"/>
      <c r="H161" s="152"/>
      <c r="I161" s="152"/>
      <c r="J161" s="177"/>
      <c r="K161" s="152"/>
      <c r="L161" s="152"/>
      <c r="M161" s="177"/>
      <c r="N161" s="152"/>
      <c r="O161" s="152"/>
      <c r="P161" s="179"/>
      <c r="Q161" s="152"/>
      <c r="R161" s="152"/>
      <c r="S161" s="177"/>
      <c r="T161" s="152"/>
      <c r="U161" s="152"/>
      <c r="V161" s="177"/>
      <c r="W161" s="152"/>
      <c r="X161" s="152"/>
      <c r="Y161" s="177"/>
      <c r="Z161" s="152"/>
      <c r="AA161" s="155"/>
      <c r="AB161" s="178"/>
      <c r="AC161" s="177"/>
      <c r="AD161" s="179"/>
      <c r="AE161" s="152"/>
      <c r="AF161" s="155"/>
      <c r="AG161" s="178"/>
      <c r="AH161" s="184"/>
      <c r="AI161" s="179"/>
      <c r="AJ161" s="152"/>
      <c r="AK161" s="155"/>
      <c r="AL161" s="178"/>
      <c r="AM161" s="184"/>
      <c r="AN161" s="179"/>
      <c r="AO161" s="185"/>
      <c r="AP161" s="152"/>
      <c r="AQ161" s="152"/>
      <c r="AR161" s="152"/>
      <c r="AS161" s="153"/>
      <c r="AT161" s="178"/>
      <c r="AU161" s="184"/>
      <c r="AV161" s="179"/>
      <c r="AW161" s="152"/>
      <c r="AX161" s="154"/>
      <c r="AY161" s="179"/>
      <c r="AZ161" s="322"/>
    </row>
    <row r="162" spans="1:52" ht="64.5" customHeight="1">
      <c r="A162" s="313"/>
      <c r="B162" s="316"/>
      <c r="C162" s="316"/>
      <c r="D162" s="186" t="s">
        <v>2</v>
      </c>
      <c r="E162" s="151">
        <f t="shared" si="578"/>
        <v>0</v>
      </c>
      <c r="F162" s="151">
        <f t="shared" si="579"/>
        <v>0</v>
      </c>
      <c r="G162" s="187"/>
      <c r="H162" s="157"/>
      <c r="I162" s="157"/>
      <c r="J162" s="158"/>
      <c r="K162" s="157"/>
      <c r="L162" s="157"/>
      <c r="M162" s="158"/>
      <c r="N162" s="157"/>
      <c r="O162" s="157"/>
      <c r="P162" s="188"/>
      <c r="Q162" s="157"/>
      <c r="R162" s="157"/>
      <c r="S162" s="158"/>
      <c r="T162" s="157"/>
      <c r="U162" s="157"/>
      <c r="V162" s="158"/>
      <c r="W162" s="157"/>
      <c r="X162" s="157"/>
      <c r="Y162" s="158"/>
      <c r="Z162" s="157"/>
      <c r="AA162" s="161"/>
      <c r="AB162" s="162"/>
      <c r="AC162" s="158"/>
      <c r="AD162" s="188"/>
      <c r="AE162" s="157"/>
      <c r="AF162" s="161"/>
      <c r="AG162" s="162"/>
      <c r="AH162" s="189"/>
      <c r="AI162" s="188"/>
      <c r="AJ162" s="157"/>
      <c r="AK162" s="161"/>
      <c r="AL162" s="162"/>
      <c r="AM162" s="189"/>
      <c r="AN162" s="188"/>
      <c r="AO162" s="157"/>
      <c r="AP162" s="158"/>
      <c r="AQ162" s="158"/>
      <c r="AR162" s="157"/>
      <c r="AS162" s="159"/>
      <c r="AT162" s="162"/>
      <c r="AU162" s="189"/>
      <c r="AV162" s="188"/>
      <c r="AW162" s="157"/>
      <c r="AX162" s="160"/>
      <c r="AY162" s="188"/>
      <c r="AZ162" s="322"/>
    </row>
    <row r="163" spans="1:52" ht="21.75" customHeight="1">
      <c r="A163" s="313"/>
      <c r="B163" s="316"/>
      <c r="C163" s="316"/>
      <c r="D163" s="238" t="s">
        <v>287</v>
      </c>
      <c r="E163" s="151">
        <f t="shared" si="578"/>
        <v>1761.74</v>
      </c>
      <c r="F163" s="151">
        <f t="shared" si="579"/>
        <v>47.597999999999999</v>
      </c>
      <c r="G163" s="187"/>
      <c r="H163" s="157"/>
      <c r="I163" s="157"/>
      <c r="J163" s="158"/>
      <c r="K163" s="157"/>
      <c r="L163" s="157"/>
      <c r="M163" s="158"/>
      <c r="N163" s="157"/>
      <c r="O163" s="157"/>
      <c r="P163" s="188"/>
      <c r="Q163" s="157">
        <v>47.597999999999999</v>
      </c>
      <c r="R163" s="157">
        <v>47.597999999999999</v>
      </c>
      <c r="S163" s="158"/>
      <c r="T163" s="157"/>
      <c r="U163" s="157"/>
      <c r="V163" s="158"/>
      <c r="W163" s="157"/>
      <c r="X163" s="157"/>
      <c r="Y163" s="158"/>
      <c r="Z163" s="157"/>
      <c r="AA163" s="161"/>
      <c r="AB163" s="162"/>
      <c r="AC163" s="158"/>
      <c r="AD163" s="188"/>
      <c r="AE163" s="157"/>
      <c r="AF163" s="161"/>
      <c r="AG163" s="162"/>
      <c r="AH163" s="189"/>
      <c r="AI163" s="188"/>
      <c r="AJ163" s="157">
        <f>1761.74-47.598</f>
        <v>1714.1420000000001</v>
      </c>
      <c r="AK163" s="161"/>
      <c r="AL163" s="162"/>
      <c r="AM163" s="189"/>
      <c r="AN163" s="188"/>
      <c r="AO163" s="166"/>
      <c r="AP163" s="189"/>
      <c r="AQ163" s="188"/>
      <c r="AR163" s="166"/>
      <c r="AS163" s="161"/>
      <c r="AT163" s="162"/>
      <c r="AU163" s="189"/>
      <c r="AV163" s="188"/>
      <c r="AW163" s="157"/>
      <c r="AX163" s="160"/>
      <c r="AY163" s="163"/>
      <c r="AZ163" s="322"/>
    </row>
    <row r="164" spans="1:52" ht="87.75" customHeight="1">
      <c r="A164" s="313"/>
      <c r="B164" s="316"/>
      <c r="C164" s="316"/>
      <c r="D164" s="238" t="s">
        <v>295</v>
      </c>
      <c r="E164" s="151">
        <f t="shared" si="578"/>
        <v>0</v>
      </c>
      <c r="F164" s="151">
        <f t="shared" si="579"/>
        <v>0</v>
      </c>
      <c r="G164" s="156"/>
      <c r="H164" s="166"/>
      <c r="I164" s="166"/>
      <c r="J164" s="165"/>
      <c r="K164" s="166"/>
      <c r="L164" s="166"/>
      <c r="M164" s="165"/>
      <c r="N164" s="166"/>
      <c r="O164" s="166"/>
      <c r="P164" s="171"/>
      <c r="Q164" s="166"/>
      <c r="R164" s="166"/>
      <c r="S164" s="165"/>
      <c r="T164" s="166"/>
      <c r="U164" s="166"/>
      <c r="V164" s="165"/>
      <c r="W164" s="166"/>
      <c r="X164" s="166"/>
      <c r="Y164" s="165"/>
      <c r="Z164" s="166"/>
      <c r="AA164" s="168"/>
      <c r="AB164" s="169"/>
      <c r="AC164" s="165"/>
      <c r="AD164" s="171"/>
      <c r="AE164" s="166"/>
      <c r="AF164" s="168"/>
      <c r="AG164" s="169"/>
      <c r="AH164" s="192"/>
      <c r="AI164" s="171"/>
      <c r="AJ164" s="166"/>
      <c r="AK164" s="168"/>
      <c r="AL164" s="169"/>
      <c r="AM164" s="192"/>
      <c r="AN164" s="171"/>
      <c r="AO164" s="166"/>
      <c r="AP164" s="192"/>
      <c r="AQ164" s="171"/>
      <c r="AR164" s="166"/>
      <c r="AS164" s="170"/>
      <c r="AT164" s="169"/>
      <c r="AU164" s="192"/>
      <c r="AV164" s="171"/>
      <c r="AW164" s="166"/>
      <c r="AX164" s="167"/>
      <c r="AY164" s="171"/>
      <c r="AZ164" s="322"/>
    </row>
    <row r="165" spans="1:52" ht="21.75" customHeight="1">
      <c r="A165" s="313"/>
      <c r="B165" s="316"/>
      <c r="C165" s="316"/>
      <c r="D165" s="238" t="s">
        <v>288</v>
      </c>
      <c r="E165" s="151">
        <f t="shared" si="578"/>
        <v>0</v>
      </c>
      <c r="F165" s="151">
        <f t="shared" si="579"/>
        <v>0</v>
      </c>
      <c r="G165" s="156"/>
      <c r="H165" s="166"/>
      <c r="I165" s="166"/>
      <c r="J165" s="165"/>
      <c r="K165" s="166"/>
      <c r="L165" s="166"/>
      <c r="M165" s="165"/>
      <c r="N165" s="166"/>
      <c r="O165" s="166"/>
      <c r="P165" s="171"/>
      <c r="Q165" s="166"/>
      <c r="R165" s="166"/>
      <c r="S165" s="165"/>
      <c r="T165" s="166"/>
      <c r="U165" s="166"/>
      <c r="V165" s="165"/>
      <c r="W165" s="166"/>
      <c r="X165" s="166"/>
      <c r="Y165" s="165"/>
      <c r="Z165" s="166"/>
      <c r="AA165" s="168"/>
      <c r="AB165" s="169"/>
      <c r="AC165" s="165"/>
      <c r="AD165" s="171"/>
      <c r="AE165" s="166"/>
      <c r="AF165" s="168"/>
      <c r="AG165" s="169"/>
      <c r="AH165" s="192"/>
      <c r="AI165" s="171"/>
      <c r="AJ165" s="166"/>
      <c r="AK165" s="168"/>
      <c r="AL165" s="169"/>
      <c r="AM165" s="192"/>
      <c r="AN165" s="171"/>
      <c r="AO165" s="166"/>
      <c r="AP165" s="192"/>
      <c r="AQ165" s="171"/>
      <c r="AR165" s="166"/>
      <c r="AS165" s="170"/>
      <c r="AT165" s="169"/>
      <c r="AU165" s="192"/>
      <c r="AV165" s="171"/>
      <c r="AW165" s="166"/>
      <c r="AX165" s="167"/>
      <c r="AY165" s="171"/>
      <c r="AZ165" s="322"/>
    </row>
    <row r="166" spans="1:52" ht="33.75" customHeight="1">
      <c r="A166" s="314"/>
      <c r="B166" s="317"/>
      <c r="C166" s="317"/>
      <c r="D166" s="174" t="s">
        <v>43</v>
      </c>
      <c r="E166" s="151">
        <f t="shared" si="578"/>
        <v>0</v>
      </c>
      <c r="F166" s="151">
        <f t="shared" si="579"/>
        <v>0</v>
      </c>
      <c r="G166" s="176"/>
      <c r="H166" s="152"/>
      <c r="I166" s="152"/>
      <c r="J166" s="177"/>
      <c r="K166" s="152"/>
      <c r="L166" s="152"/>
      <c r="M166" s="177"/>
      <c r="N166" s="152"/>
      <c r="O166" s="152"/>
      <c r="P166" s="179"/>
      <c r="Q166" s="152"/>
      <c r="R166" s="152"/>
      <c r="S166" s="177"/>
      <c r="T166" s="152"/>
      <c r="U166" s="152"/>
      <c r="V166" s="177"/>
      <c r="W166" s="152"/>
      <c r="X166" s="152"/>
      <c r="Y166" s="177"/>
      <c r="Z166" s="152"/>
      <c r="AA166" s="155"/>
      <c r="AB166" s="178"/>
      <c r="AC166" s="177"/>
      <c r="AD166" s="179"/>
      <c r="AE166" s="152"/>
      <c r="AF166" s="155"/>
      <c r="AG166" s="178"/>
      <c r="AH166" s="184"/>
      <c r="AI166" s="179"/>
      <c r="AJ166" s="152"/>
      <c r="AK166" s="155"/>
      <c r="AL166" s="178"/>
      <c r="AM166" s="184"/>
      <c r="AN166" s="179"/>
      <c r="AO166" s="152"/>
      <c r="AP166" s="184"/>
      <c r="AQ166" s="179"/>
      <c r="AR166" s="152"/>
      <c r="AS166" s="153"/>
      <c r="AT166" s="178"/>
      <c r="AU166" s="184"/>
      <c r="AV166" s="179"/>
      <c r="AW166" s="152"/>
      <c r="AX166" s="152"/>
      <c r="AY166" s="179"/>
      <c r="AZ166" s="323"/>
    </row>
    <row r="167" spans="1:52" ht="18.75" customHeight="1">
      <c r="A167" s="312" t="s">
        <v>303</v>
      </c>
      <c r="B167" s="315" t="s">
        <v>376</v>
      </c>
      <c r="C167" s="315" t="s">
        <v>320</v>
      </c>
      <c r="D167" s="181" t="s">
        <v>41</v>
      </c>
      <c r="E167" s="151">
        <f t="shared" ref="E167:E173" si="592">H167+K167+N167+Q167+T167+W167+Z167+AE167+AJ167+AO167+AR167+AW167</f>
        <v>207.26048</v>
      </c>
      <c r="F167" s="151">
        <f t="shared" ref="F167:F173" si="593">I167+L167+O167+R167+U167+X167+AA167+AF167+AK167+AP167+AS167+AX167</f>
        <v>0</v>
      </c>
      <c r="G167" s="182">
        <f>F167/E167</f>
        <v>0</v>
      </c>
      <c r="H167" s="173">
        <f>H168+H169+H170+H172+H173</f>
        <v>0</v>
      </c>
      <c r="I167" s="173">
        <f t="shared" ref="I167" si="594">I168+I169+I170+I172+I173</f>
        <v>0</v>
      </c>
      <c r="J167" s="173" t="e">
        <f>I167/H167*100</f>
        <v>#DIV/0!</v>
      </c>
      <c r="K167" s="173">
        <f t="shared" ref="K167:L167" si="595">K168+K169+K170+K172+K173</f>
        <v>0</v>
      </c>
      <c r="L167" s="173">
        <f t="shared" si="595"/>
        <v>0</v>
      </c>
      <c r="M167" s="173" t="e">
        <f>L167/K167*100</f>
        <v>#DIV/0!</v>
      </c>
      <c r="N167" s="173">
        <f t="shared" ref="N167:O167" si="596">N168+N169+N170+N172+N173</f>
        <v>0</v>
      </c>
      <c r="O167" s="173">
        <f t="shared" si="596"/>
        <v>0</v>
      </c>
      <c r="P167" s="173" t="e">
        <f>O167/N167*100</f>
        <v>#DIV/0!</v>
      </c>
      <c r="Q167" s="173">
        <f t="shared" ref="Q167:R167" si="597">Q168+Q169+Q170+Q172+Q173</f>
        <v>0</v>
      </c>
      <c r="R167" s="173">
        <f t="shared" si="597"/>
        <v>0</v>
      </c>
      <c r="S167" s="173" t="e">
        <f>R167/Q167*100</f>
        <v>#DIV/0!</v>
      </c>
      <c r="T167" s="173">
        <f t="shared" ref="T167:U167" si="598">T168+T169+T170+T172+T173</f>
        <v>0</v>
      </c>
      <c r="U167" s="173">
        <f t="shared" si="598"/>
        <v>0</v>
      </c>
      <c r="V167" s="173" t="e">
        <f>U167/T167*100</f>
        <v>#DIV/0!</v>
      </c>
      <c r="W167" s="173">
        <f t="shared" ref="W167:X167" si="599">W168+W169+W170+W172+W173</f>
        <v>0</v>
      </c>
      <c r="X167" s="173">
        <f t="shared" si="599"/>
        <v>0</v>
      </c>
      <c r="Y167" s="173" t="e">
        <f>X167/W167*100</f>
        <v>#DIV/0!</v>
      </c>
      <c r="Z167" s="173">
        <f t="shared" ref="Z167:AC167" si="600">Z168+Z169+Z170+Z172+Z173</f>
        <v>207.26048</v>
      </c>
      <c r="AA167" s="173">
        <f t="shared" si="600"/>
        <v>0</v>
      </c>
      <c r="AB167" s="173">
        <f t="shared" si="600"/>
        <v>0</v>
      </c>
      <c r="AC167" s="173">
        <f t="shared" si="600"/>
        <v>0</v>
      </c>
      <c r="AD167" s="173">
        <f>AC167/Z167*100</f>
        <v>0</v>
      </c>
      <c r="AE167" s="173">
        <f t="shared" ref="AE167:AH167" si="601">AE168+AE169+AE170+AE172+AE173</f>
        <v>0</v>
      </c>
      <c r="AF167" s="173">
        <f t="shared" si="601"/>
        <v>0</v>
      </c>
      <c r="AG167" s="173">
        <f t="shared" si="601"/>
        <v>0</v>
      </c>
      <c r="AH167" s="173">
        <f t="shared" si="601"/>
        <v>0</v>
      </c>
      <c r="AI167" s="173" t="e">
        <f>AH167/AE167*100</f>
        <v>#DIV/0!</v>
      </c>
      <c r="AJ167" s="173">
        <f t="shared" ref="AJ167:AM167" si="602">AJ168+AJ169+AJ170+AJ172+AJ173</f>
        <v>0</v>
      </c>
      <c r="AK167" s="173">
        <f t="shared" si="602"/>
        <v>0</v>
      </c>
      <c r="AL167" s="173">
        <f t="shared" si="602"/>
        <v>0</v>
      </c>
      <c r="AM167" s="173">
        <f t="shared" si="602"/>
        <v>0</v>
      </c>
      <c r="AN167" s="173" t="e">
        <f>AM167/AJ167*100</f>
        <v>#DIV/0!</v>
      </c>
      <c r="AO167" s="173">
        <f t="shared" ref="AO167:AP167" si="603">AO168+AO169+AO170+AO172+AO173</f>
        <v>0</v>
      </c>
      <c r="AP167" s="173">
        <f t="shared" si="603"/>
        <v>0</v>
      </c>
      <c r="AQ167" s="173" t="e">
        <f>AP167/AO167*100</f>
        <v>#DIV/0!</v>
      </c>
      <c r="AR167" s="173">
        <f t="shared" ref="AR167:AU167" si="604">AR168+AR169+AR170+AR172+AR173</f>
        <v>0</v>
      </c>
      <c r="AS167" s="173">
        <f t="shared" si="604"/>
        <v>0</v>
      </c>
      <c r="AT167" s="173">
        <f t="shared" si="604"/>
        <v>0</v>
      </c>
      <c r="AU167" s="173">
        <f t="shared" si="604"/>
        <v>0</v>
      </c>
      <c r="AV167" s="173" t="e">
        <f>AU167/AR167*100</f>
        <v>#DIV/0!</v>
      </c>
      <c r="AW167" s="173">
        <f t="shared" ref="AW167:AX167" si="605">AW168+AW169+AW170+AW172+AW173</f>
        <v>0</v>
      </c>
      <c r="AX167" s="173">
        <f t="shared" si="605"/>
        <v>0</v>
      </c>
      <c r="AY167" s="173" t="e">
        <f>AX167/AW167*100</f>
        <v>#DIV/0!</v>
      </c>
      <c r="AZ167" s="321"/>
    </row>
    <row r="168" spans="1:52" ht="31.2">
      <c r="A168" s="313"/>
      <c r="B168" s="316"/>
      <c r="C168" s="316"/>
      <c r="D168" s="183" t="s">
        <v>37</v>
      </c>
      <c r="E168" s="151">
        <f t="shared" si="592"/>
        <v>0</v>
      </c>
      <c r="F168" s="151">
        <f t="shared" si="593"/>
        <v>0</v>
      </c>
      <c r="G168" s="176"/>
      <c r="H168" s="152"/>
      <c r="I168" s="152"/>
      <c r="J168" s="177"/>
      <c r="K168" s="152"/>
      <c r="L168" s="152"/>
      <c r="M168" s="177"/>
      <c r="N168" s="152"/>
      <c r="O168" s="152"/>
      <c r="P168" s="179"/>
      <c r="Q168" s="152"/>
      <c r="R168" s="152"/>
      <c r="S168" s="177"/>
      <c r="T168" s="152"/>
      <c r="U168" s="152"/>
      <c r="V168" s="177"/>
      <c r="W168" s="152"/>
      <c r="X168" s="152"/>
      <c r="Y168" s="177"/>
      <c r="Z168" s="152"/>
      <c r="AA168" s="155"/>
      <c r="AB168" s="178"/>
      <c r="AC168" s="177"/>
      <c r="AD168" s="179"/>
      <c r="AE168" s="152"/>
      <c r="AF168" s="155"/>
      <c r="AG168" s="178"/>
      <c r="AH168" s="184"/>
      <c r="AI168" s="179"/>
      <c r="AJ168" s="152"/>
      <c r="AK168" s="155"/>
      <c r="AL168" s="178"/>
      <c r="AM168" s="184"/>
      <c r="AN168" s="179"/>
      <c r="AO168" s="185"/>
      <c r="AP168" s="152"/>
      <c r="AQ168" s="152"/>
      <c r="AR168" s="152"/>
      <c r="AS168" s="153"/>
      <c r="AT168" s="178"/>
      <c r="AU168" s="184"/>
      <c r="AV168" s="179"/>
      <c r="AW168" s="152"/>
      <c r="AX168" s="154"/>
      <c r="AY168" s="179"/>
      <c r="AZ168" s="322"/>
    </row>
    <row r="169" spans="1:52" ht="64.5" customHeight="1">
      <c r="A169" s="313"/>
      <c r="B169" s="316"/>
      <c r="C169" s="316"/>
      <c r="D169" s="186" t="s">
        <v>2</v>
      </c>
      <c r="E169" s="151">
        <f t="shared" si="592"/>
        <v>0</v>
      </c>
      <c r="F169" s="151">
        <f t="shared" si="593"/>
        <v>0</v>
      </c>
      <c r="G169" s="187"/>
      <c r="H169" s="157"/>
      <c r="I169" s="157"/>
      <c r="J169" s="158"/>
      <c r="K169" s="157"/>
      <c r="L169" s="157"/>
      <c r="M169" s="158"/>
      <c r="N169" s="157"/>
      <c r="O169" s="157"/>
      <c r="P169" s="188"/>
      <c r="Q169" s="157"/>
      <c r="R169" s="157"/>
      <c r="S169" s="158"/>
      <c r="T169" s="157"/>
      <c r="U169" s="157"/>
      <c r="V169" s="158"/>
      <c r="W169" s="157"/>
      <c r="X169" s="157"/>
      <c r="Y169" s="158"/>
      <c r="Z169" s="157"/>
      <c r="AA169" s="161"/>
      <c r="AB169" s="162"/>
      <c r="AC169" s="158"/>
      <c r="AD169" s="188"/>
      <c r="AE169" s="157"/>
      <c r="AF169" s="161"/>
      <c r="AG169" s="162"/>
      <c r="AH169" s="189"/>
      <c r="AI169" s="188"/>
      <c r="AJ169" s="157"/>
      <c r="AK169" s="161"/>
      <c r="AL169" s="162"/>
      <c r="AM169" s="189"/>
      <c r="AN169" s="188"/>
      <c r="AO169" s="157"/>
      <c r="AP169" s="158"/>
      <c r="AQ169" s="158"/>
      <c r="AR169" s="157"/>
      <c r="AS169" s="159"/>
      <c r="AT169" s="162"/>
      <c r="AU169" s="189"/>
      <c r="AV169" s="188"/>
      <c r="AW169" s="157"/>
      <c r="AX169" s="160"/>
      <c r="AY169" s="188"/>
      <c r="AZ169" s="322"/>
    </row>
    <row r="170" spans="1:52" ht="21.75" customHeight="1">
      <c r="A170" s="313"/>
      <c r="B170" s="316"/>
      <c r="C170" s="316"/>
      <c r="D170" s="238" t="s">
        <v>287</v>
      </c>
      <c r="E170" s="151">
        <f t="shared" si="592"/>
        <v>207.26048</v>
      </c>
      <c r="F170" s="151">
        <f t="shared" si="593"/>
        <v>0</v>
      </c>
      <c r="G170" s="187"/>
      <c r="H170" s="157"/>
      <c r="I170" s="157"/>
      <c r="J170" s="158"/>
      <c r="K170" s="157"/>
      <c r="L170" s="157"/>
      <c r="M170" s="158"/>
      <c r="N170" s="157"/>
      <c r="O170" s="157"/>
      <c r="P170" s="188"/>
      <c r="Q170" s="157"/>
      <c r="R170" s="157"/>
      <c r="S170" s="158"/>
      <c r="T170" s="157"/>
      <c r="U170" s="157"/>
      <c r="V170" s="158"/>
      <c r="W170" s="157"/>
      <c r="X170" s="157"/>
      <c r="Y170" s="158"/>
      <c r="Z170" s="157">
        <v>207.26048</v>
      </c>
      <c r="AA170" s="161"/>
      <c r="AB170" s="162"/>
      <c r="AC170" s="158"/>
      <c r="AD170" s="188"/>
      <c r="AE170" s="157"/>
      <c r="AF170" s="161"/>
      <c r="AG170" s="162"/>
      <c r="AH170" s="189"/>
      <c r="AI170" s="188"/>
      <c r="AJ170" s="157"/>
      <c r="AK170" s="161"/>
      <c r="AL170" s="162"/>
      <c r="AM170" s="189"/>
      <c r="AN170" s="188"/>
      <c r="AO170" s="166"/>
      <c r="AP170" s="189"/>
      <c r="AQ170" s="188"/>
      <c r="AR170" s="166"/>
      <c r="AS170" s="161"/>
      <c r="AT170" s="162"/>
      <c r="AU170" s="189"/>
      <c r="AV170" s="188"/>
      <c r="AW170" s="157"/>
      <c r="AX170" s="160"/>
      <c r="AY170" s="163"/>
      <c r="AZ170" s="322"/>
    </row>
    <row r="171" spans="1:52" ht="87.75" customHeight="1">
      <c r="A171" s="313"/>
      <c r="B171" s="316"/>
      <c r="C171" s="316"/>
      <c r="D171" s="238" t="s">
        <v>295</v>
      </c>
      <c r="E171" s="151">
        <f t="shared" si="592"/>
        <v>0</v>
      </c>
      <c r="F171" s="151">
        <f t="shared" si="593"/>
        <v>0</v>
      </c>
      <c r="G171" s="156"/>
      <c r="H171" s="166"/>
      <c r="I171" s="166"/>
      <c r="J171" s="165"/>
      <c r="K171" s="166"/>
      <c r="L171" s="166"/>
      <c r="M171" s="165"/>
      <c r="N171" s="166"/>
      <c r="O171" s="166"/>
      <c r="P171" s="171"/>
      <c r="Q171" s="166"/>
      <c r="R171" s="166"/>
      <c r="S171" s="165"/>
      <c r="T171" s="166"/>
      <c r="U171" s="166"/>
      <c r="V171" s="165"/>
      <c r="W171" s="166"/>
      <c r="X171" s="166"/>
      <c r="Y171" s="165"/>
      <c r="Z171" s="166"/>
      <c r="AA171" s="168"/>
      <c r="AB171" s="169"/>
      <c r="AC171" s="165"/>
      <c r="AD171" s="171"/>
      <c r="AE171" s="166"/>
      <c r="AF171" s="168"/>
      <c r="AG171" s="169"/>
      <c r="AH171" s="192"/>
      <c r="AI171" s="171"/>
      <c r="AJ171" s="166"/>
      <c r="AK171" s="168"/>
      <c r="AL171" s="169"/>
      <c r="AM171" s="192"/>
      <c r="AN171" s="171"/>
      <c r="AO171" s="166"/>
      <c r="AP171" s="192"/>
      <c r="AQ171" s="171"/>
      <c r="AR171" s="166"/>
      <c r="AS171" s="170"/>
      <c r="AT171" s="169"/>
      <c r="AU171" s="192"/>
      <c r="AV171" s="171"/>
      <c r="AW171" s="166"/>
      <c r="AX171" s="167"/>
      <c r="AY171" s="171"/>
      <c r="AZ171" s="322"/>
    </row>
    <row r="172" spans="1:52" ht="21.75" customHeight="1">
      <c r="A172" s="313"/>
      <c r="B172" s="316"/>
      <c r="C172" s="316"/>
      <c r="D172" s="238" t="s">
        <v>288</v>
      </c>
      <c r="E172" s="151">
        <f t="shared" si="592"/>
        <v>0</v>
      </c>
      <c r="F172" s="151">
        <f t="shared" si="593"/>
        <v>0</v>
      </c>
      <c r="G172" s="156"/>
      <c r="H172" s="166"/>
      <c r="I172" s="166"/>
      <c r="J172" s="165"/>
      <c r="K172" s="166"/>
      <c r="L172" s="166"/>
      <c r="M172" s="165"/>
      <c r="N172" s="166"/>
      <c r="O172" s="166"/>
      <c r="P172" s="171"/>
      <c r="Q172" s="166"/>
      <c r="R172" s="166"/>
      <c r="S172" s="165"/>
      <c r="T172" s="166"/>
      <c r="U172" s="166"/>
      <c r="V172" s="165"/>
      <c r="W172" s="166"/>
      <c r="X172" s="166"/>
      <c r="Y172" s="165"/>
      <c r="Z172" s="166"/>
      <c r="AA172" s="168"/>
      <c r="AB172" s="169"/>
      <c r="AC172" s="165"/>
      <c r="AD172" s="171"/>
      <c r="AE172" s="166"/>
      <c r="AF172" s="168"/>
      <c r="AG172" s="169"/>
      <c r="AH172" s="192"/>
      <c r="AI172" s="171"/>
      <c r="AJ172" s="166"/>
      <c r="AK172" s="168"/>
      <c r="AL172" s="169"/>
      <c r="AM172" s="192"/>
      <c r="AN172" s="171"/>
      <c r="AO172" s="166"/>
      <c r="AP172" s="192"/>
      <c r="AQ172" s="171"/>
      <c r="AR172" s="166"/>
      <c r="AS172" s="170"/>
      <c r="AT172" s="169"/>
      <c r="AU172" s="192"/>
      <c r="AV172" s="171"/>
      <c r="AW172" s="166"/>
      <c r="AX172" s="167"/>
      <c r="AY172" s="171"/>
      <c r="AZ172" s="322"/>
    </row>
    <row r="173" spans="1:52" ht="33.75" customHeight="1">
      <c r="A173" s="314"/>
      <c r="B173" s="317"/>
      <c r="C173" s="317"/>
      <c r="D173" s="174" t="s">
        <v>43</v>
      </c>
      <c r="E173" s="151">
        <f t="shared" si="592"/>
        <v>0</v>
      </c>
      <c r="F173" s="151">
        <f t="shared" si="593"/>
        <v>0</v>
      </c>
      <c r="G173" s="176"/>
      <c r="H173" s="152"/>
      <c r="I173" s="152"/>
      <c r="J173" s="177"/>
      <c r="K173" s="152"/>
      <c r="L173" s="152"/>
      <c r="M173" s="177"/>
      <c r="N173" s="152"/>
      <c r="O173" s="152"/>
      <c r="P173" s="179"/>
      <c r="Q173" s="152"/>
      <c r="R173" s="152"/>
      <c r="S173" s="177"/>
      <c r="T173" s="152"/>
      <c r="U173" s="152"/>
      <c r="V173" s="177"/>
      <c r="W173" s="152"/>
      <c r="X173" s="152"/>
      <c r="Y173" s="177"/>
      <c r="Z173" s="152"/>
      <c r="AA173" s="155"/>
      <c r="AB173" s="178"/>
      <c r="AC173" s="177"/>
      <c r="AD173" s="179"/>
      <c r="AE173" s="152"/>
      <c r="AF173" s="155"/>
      <c r="AG173" s="178"/>
      <c r="AH173" s="184"/>
      <c r="AI173" s="179"/>
      <c r="AJ173" s="152"/>
      <c r="AK173" s="155"/>
      <c r="AL173" s="178"/>
      <c r="AM173" s="184"/>
      <c r="AN173" s="179"/>
      <c r="AO173" s="152"/>
      <c r="AP173" s="184"/>
      <c r="AQ173" s="179"/>
      <c r="AR173" s="152"/>
      <c r="AS173" s="153"/>
      <c r="AT173" s="178"/>
      <c r="AU173" s="184"/>
      <c r="AV173" s="179"/>
      <c r="AW173" s="152"/>
      <c r="AX173" s="152"/>
      <c r="AY173" s="179"/>
      <c r="AZ173" s="323"/>
    </row>
    <row r="174" spans="1:52" ht="29.25" customHeight="1">
      <c r="A174" s="312" t="s">
        <v>374</v>
      </c>
      <c r="B174" s="315" t="s">
        <v>389</v>
      </c>
      <c r="C174" s="315" t="s">
        <v>320</v>
      </c>
      <c r="D174" s="181" t="s">
        <v>41</v>
      </c>
      <c r="E174" s="151">
        <f t="shared" ref="E174:E180" si="606">H174+K174+N174+Q174+T174+W174+Z174+AE174+AJ174+AO174+AR174+AW174</f>
        <v>1460</v>
      </c>
      <c r="F174" s="151">
        <f t="shared" ref="F174:F180" si="607">I174+L174+O174+R174+U174+X174+AA174+AF174+AK174+AP174+AS174+AX174</f>
        <v>52.4</v>
      </c>
      <c r="G174" s="182">
        <f>F174/E174</f>
        <v>3.5890410958904106E-2</v>
      </c>
      <c r="H174" s="173">
        <f>H175+H176+H177+H179+H180</f>
        <v>0</v>
      </c>
      <c r="I174" s="173">
        <f t="shared" ref="I174" si="608">I175+I176+I177+I179+I180</f>
        <v>0</v>
      </c>
      <c r="J174" s="173" t="e">
        <f>I174/H174*100</f>
        <v>#DIV/0!</v>
      </c>
      <c r="K174" s="173">
        <f t="shared" ref="K174:L174" si="609">K175+K176+K177+K179+K180</f>
        <v>0</v>
      </c>
      <c r="L174" s="173">
        <f t="shared" si="609"/>
        <v>0</v>
      </c>
      <c r="M174" s="173" t="e">
        <f>L174/K174*100</f>
        <v>#DIV/0!</v>
      </c>
      <c r="N174" s="173">
        <f t="shared" ref="N174:O174" si="610">N175+N176+N177+N179+N180</f>
        <v>0</v>
      </c>
      <c r="O174" s="173">
        <f t="shared" si="610"/>
        <v>0</v>
      </c>
      <c r="P174" s="173" t="e">
        <f>O174/N174*100</f>
        <v>#DIV/0!</v>
      </c>
      <c r="Q174" s="173">
        <f t="shared" ref="Q174:R174" si="611">Q175+Q176+Q177+Q179+Q180</f>
        <v>0</v>
      </c>
      <c r="R174" s="173">
        <f t="shared" si="611"/>
        <v>0</v>
      </c>
      <c r="S174" s="173" t="e">
        <f>R174/Q174*100</f>
        <v>#DIV/0!</v>
      </c>
      <c r="T174" s="173">
        <f t="shared" ref="T174:U174" si="612">T175+T176+T177+T179+T180</f>
        <v>52.4</v>
      </c>
      <c r="U174" s="173">
        <f t="shared" si="612"/>
        <v>52.4</v>
      </c>
      <c r="V174" s="173">
        <f>U174/T174*100</f>
        <v>100</v>
      </c>
      <c r="W174" s="173">
        <f t="shared" ref="W174:X174" si="613">W175+W176+W177+W179+W180</f>
        <v>0</v>
      </c>
      <c r="X174" s="173">
        <f t="shared" si="613"/>
        <v>0</v>
      </c>
      <c r="Y174" s="173" t="e">
        <f>X174/W174*100</f>
        <v>#DIV/0!</v>
      </c>
      <c r="Z174" s="173">
        <f t="shared" ref="Z174:AC174" si="614">Z175+Z176+Z177+Z179+Z180</f>
        <v>0</v>
      </c>
      <c r="AA174" s="173">
        <f t="shared" si="614"/>
        <v>0</v>
      </c>
      <c r="AB174" s="173">
        <f t="shared" si="614"/>
        <v>0</v>
      </c>
      <c r="AC174" s="173">
        <f t="shared" si="614"/>
        <v>0</v>
      </c>
      <c r="AD174" s="173" t="e">
        <f>AC174/Z174*100</f>
        <v>#DIV/0!</v>
      </c>
      <c r="AE174" s="173">
        <f t="shared" ref="AE174:AH174" si="615">AE175+AE176+AE177+AE179+AE180</f>
        <v>1407.6</v>
      </c>
      <c r="AF174" s="173">
        <f t="shared" si="615"/>
        <v>0</v>
      </c>
      <c r="AG174" s="173">
        <f t="shared" si="615"/>
        <v>0</v>
      </c>
      <c r="AH174" s="173">
        <f t="shared" si="615"/>
        <v>0</v>
      </c>
      <c r="AI174" s="173">
        <f>AH174/AE174*100</f>
        <v>0</v>
      </c>
      <c r="AJ174" s="173">
        <f t="shared" ref="AJ174:AM174" si="616">AJ175+AJ176+AJ177+AJ179+AJ180</f>
        <v>0</v>
      </c>
      <c r="AK174" s="173">
        <f t="shared" si="616"/>
        <v>0</v>
      </c>
      <c r="AL174" s="173">
        <f t="shared" si="616"/>
        <v>0</v>
      </c>
      <c r="AM174" s="173">
        <f t="shared" si="616"/>
        <v>0</v>
      </c>
      <c r="AN174" s="173" t="e">
        <f>AM174/AJ174*100</f>
        <v>#DIV/0!</v>
      </c>
      <c r="AO174" s="173">
        <f t="shared" ref="AO174:AP174" si="617">AO175+AO176+AO177+AO179+AO180</f>
        <v>0</v>
      </c>
      <c r="AP174" s="173">
        <f t="shared" si="617"/>
        <v>0</v>
      </c>
      <c r="AQ174" s="173" t="e">
        <f>AP174/AO174*100</f>
        <v>#DIV/0!</v>
      </c>
      <c r="AR174" s="173">
        <f t="shared" ref="AR174:AU174" si="618">AR175+AR176+AR177+AR179+AR180</f>
        <v>0</v>
      </c>
      <c r="AS174" s="173">
        <f t="shared" si="618"/>
        <v>0</v>
      </c>
      <c r="AT174" s="173">
        <f t="shared" si="618"/>
        <v>0</v>
      </c>
      <c r="AU174" s="173">
        <f t="shared" si="618"/>
        <v>0</v>
      </c>
      <c r="AV174" s="173" t="e">
        <f>AU174/AR174*100</f>
        <v>#DIV/0!</v>
      </c>
      <c r="AW174" s="173">
        <f t="shared" ref="AW174:AX174" si="619">AW175+AW176+AW177+AW179+AW180</f>
        <v>0</v>
      </c>
      <c r="AX174" s="173">
        <f t="shared" si="619"/>
        <v>0</v>
      </c>
      <c r="AY174" s="173" t="e">
        <f>AX174/AW174*100</f>
        <v>#DIV/0!</v>
      </c>
      <c r="AZ174" s="321"/>
    </row>
    <row r="175" spans="1:52" ht="31.2">
      <c r="A175" s="313"/>
      <c r="B175" s="316"/>
      <c r="C175" s="316"/>
      <c r="D175" s="183" t="s">
        <v>37</v>
      </c>
      <c r="E175" s="151">
        <f t="shared" si="606"/>
        <v>0</v>
      </c>
      <c r="F175" s="151">
        <f t="shared" si="607"/>
        <v>0</v>
      </c>
      <c r="G175" s="176"/>
      <c r="H175" s="152"/>
      <c r="I175" s="152"/>
      <c r="J175" s="177"/>
      <c r="K175" s="152"/>
      <c r="L175" s="152"/>
      <c r="M175" s="177"/>
      <c r="N175" s="152"/>
      <c r="O175" s="152"/>
      <c r="P175" s="179"/>
      <c r="Q175" s="152"/>
      <c r="R175" s="152"/>
      <c r="S175" s="177"/>
      <c r="T175" s="152"/>
      <c r="U175" s="152"/>
      <c r="V175" s="177"/>
      <c r="W175" s="152"/>
      <c r="X175" s="152"/>
      <c r="Y175" s="177"/>
      <c r="Z175" s="152"/>
      <c r="AA175" s="155"/>
      <c r="AB175" s="178"/>
      <c r="AC175" s="177"/>
      <c r="AD175" s="179"/>
      <c r="AE175" s="152"/>
      <c r="AF175" s="155"/>
      <c r="AG175" s="178"/>
      <c r="AH175" s="184"/>
      <c r="AI175" s="179"/>
      <c r="AJ175" s="152"/>
      <c r="AK175" s="155"/>
      <c r="AL175" s="178"/>
      <c r="AM175" s="184"/>
      <c r="AN175" s="179"/>
      <c r="AO175" s="185"/>
      <c r="AP175" s="152"/>
      <c r="AQ175" s="152"/>
      <c r="AR175" s="152"/>
      <c r="AS175" s="153"/>
      <c r="AT175" s="178"/>
      <c r="AU175" s="184"/>
      <c r="AV175" s="179"/>
      <c r="AW175" s="152"/>
      <c r="AX175" s="154"/>
      <c r="AY175" s="179"/>
      <c r="AZ175" s="322"/>
    </row>
    <row r="176" spans="1:52" ht="64.5" customHeight="1">
      <c r="A176" s="313"/>
      <c r="B176" s="316"/>
      <c r="C176" s="316"/>
      <c r="D176" s="186" t="s">
        <v>2</v>
      </c>
      <c r="E176" s="151">
        <f t="shared" si="606"/>
        <v>0</v>
      </c>
      <c r="F176" s="151">
        <f t="shared" si="607"/>
        <v>0</v>
      </c>
      <c r="G176" s="187"/>
      <c r="H176" s="157"/>
      <c r="I176" s="157"/>
      <c r="J176" s="158"/>
      <c r="K176" s="157"/>
      <c r="L176" s="157"/>
      <c r="M176" s="158"/>
      <c r="N176" s="157"/>
      <c r="O176" s="157"/>
      <c r="P176" s="188"/>
      <c r="Q176" s="157"/>
      <c r="R176" s="157"/>
      <c r="S176" s="158"/>
      <c r="T176" s="157"/>
      <c r="U176" s="157"/>
      <c r="V176" s="158"/>
      <c r="W176" s="157"/>
      <c r="X176" s="157"/>
      <c r="Y176" s="158"/>
      <c r="Z176" s="157"/>
      <c r="AA176" s="161"/>
      <c r="AB176" s="162"/>
      <c r="AC176" s="158"/>
      <c r="AD176" s="188"/>
      <c r="AE176" s="157"/>
      <c r="AF176" s="161"/>
      <c r="AG176" s="162"/>
      <c r="AH176" s="189"/>
      <c r="AI176" s="188"/>
      <c r="AJ176" s="157"/>
      <c r="AK176" s="161"/>
      <c r="AL176" s="162"/>
      <c r="AM176" s="189"/>
      <c r="AN176" s="188"/>
      <c r="AO176" s="157"/>
      <c r="AP176" s="158"/>
      <c r="AQ176" s="158"/>
      <c r="AR176" s="157"/>
      <c r="AS176" s="159"/>
      <c r="AT176" s="162"/>
      <c r="AU176" s="189"/>
      <c r="AV176" s="188"/>
      <c r="AW176" s="157"/>
      <c r="AX176" s="160"/>
      <c r="AY176" s="188"/>
      <c r="AZ176" s="322"/>
    </row>
    <row r="177" spans="1:52" ht="21.75" customHeight="1">
      <c r="A177" s="313"/>
      <c r="B177" s="316"/>
      <c r="C177" s="316"/>
      <c r="D177" s="238" t="s">
        <v>287</v>
      </c>
      <c r="E177" s="151">
        <f t="shared" si="606"/>
        <v>1460</v>
      </c>
      <c r="F177" s="151">
        <f t="shared" si="607"/>
        <v>52.4</v>
      </c>
      <c r="G177" s="187"/>
      <c r="H177" s="157"/>
      <c r="I177" s="157"/>
      <c r="J177" s="158"/>
      <c r="K177" s="157"/>
      <c r="L177" s="157"/>
      <c r="M177" s="158"/>
      <c r="N177" s="157"/>
      <c r="O177" s="157"/>
      <c r="P177" s="188"/>
      <c r="Q177" s="157"/>
      <c r="R177" s="157"/>
      <c r="S177" s="158"/>
      <c r="T177" s="157">
        <v>52.4</v>
      </c>
      <c r="U177" s="157">
        <v>52.4</v>
      </c>
      <c r="V177" s="158"/>
      <c r="W177" s="157">
        <v>0</v>
      </c>
      <c r="X177" s="157">
        <v>0</v>
      </c>
      <c r="Y177" s="158"/>
      <c r="Z177" s="157"/>
      <c r="AA177" s="161"/>
      <c r="AB177" s="162"/>
      <c r="AC177" s="158"/>
      <c r="AD177" s="188"/>
      <c r="AE177" s="157">
        <v>1407.6</v>
      </c>
      <c r="AF177" s="161"/>
      <c r="AG177" s="162"/>
      <c r="AH177" s="189"/>
      <c r="AI177" s="188"/>
      <c r="AJ177" s="157"/>
      <c r="AK177" s="161"/>
      <c r="AL177" s="162"/>
      <c r="AM177" s="189"/>
      <c r="AN177" s="188"/>
      <c r="AO177" s="166"/>
      <c r="AP177" s="189"/>
      <c r="AQ177" s="188"/>
      <c r="AR177" s="166"/>
      <c r="AS177" s="161"/>
      <c r="AT177" s="162"/>
      <c r="AU177" s="189"/>
      <c r="AV177" s="188"/>
      <c r="AW177" s="157"/>
      <c r="AX177" s="160"/>
      <c r="AY177" s="163"/>
      <c r="AZ177" s="322"/>
    </row>
    <row r="178" spans="1:52" ht="87.75" customHeight="1">
      <c r="A178" s="313"/>
      <c r="B178" s="316"/>
      <c r="C178" s="316"/>
      <c r="D178" s="238" t="s">
        <v>295</v>
      </c>
      <c r="E178" s="151">
        <f t="shared" si="606"/>
        <v>0</v>
      </c>
      <c r="F178" s="151">
        <f t="shared" si="607"/>
        <v>0</v>
      </c>
      <c r="G178" s="156"/>
      <c r="H178" s="166"/>
      <c r="I178" s="166"/>
      <c r="J178" s="165"/>
      <c r="K178" s="166"/>
      <c r="L178" s="166"/>
      <c r="M178" s="165"/>
      <c r="N178" s="166"/>
      <c r="O178" s="166"/>
      <c r="P178" s="171"/>
      <c r="Q178" s="166"/>
      <c r="R178" s="166"/>
      <c r="S178" s="165"/>
      <c r="T178" s="166"/>
      <c r="U178" s="166"/>
      <c r="V178" s="165"/>
      <c r="W178" s="166"/>
      <c r="X178" s="166"/>
      <c r="Y178" s="165"/>
      <c r="Z178" s="166"/>
      <c r="AA178" s="168"/>
      <c r="AB178" s="169"/>
      <c r="AC178" s="165"/>
      <c r="AD178" s="171"/>
      <c r="AE178" s="166"/>
      <c r="AF178" s="168"/>
      <c r="AG178" s="169"/>
      <c r="AH178" s="192"/>
      <c r="AI178" s="171"/>
      <c r="AJ178" s="166"/>
      <c r="AK178" s="168"/>
      <c r="AL178" s="169"/>
      <c r="AM178" s="192"/>
      <c r="AN178" s="171"/>
      <c r="AO178" s="166"/>
      <c r="AP178" s="192"/>
      <c r="AQ178" s="171"/>
      <c r="AR178" s="166"/>
      <c r="AS178" s="170"/>
      <c r="AT178" s="169"/>
      <c r="AU178" s="192"/>
      <c r="AV178" s="171"/>
      <c r="AW178" s="166"/>
      <c r="AX178" s="167"/>
      <c r="AY178" s="171"/>
      <c r="AZ178" s="322"/>
    </row>
    <row r="179" spans="1:52" ht="21.75" customHeight="1">
      <c r="A179" s="313"/>
      <c r="B179" s="316"/>
      <c r="C179" s="316"/>
      <c r="D179" s="238" t="s">
        <v>288</v>
      </c>
      <c r="E179" s="151">
        <f t="shared" si="606"/>
        <v>0</v>
      </c>
      <c r="F179" s="151">
        <f t="shared" si="607"/>
        <v>0</v>
      </c>
      <c r="G179" s="156"/>
      <c r="H179" s="166"/>
      <c r="I179" s="166"/>
      <c r="J179" s="165"/>
      <c r="K179" s="166"/>
      <c r="L179" s="166"/>
      <c r="M179" s="165"/>
      <c r="N179" s="166"/>
      <c r="O179" s="166"/>
      <c r="P179" s="171"/>
      <c r="Q179" s="166"/>
      <c r="R179" s="166"/>
      <c r="S179" s="165"/>
      <c r="T179" s="166"/>
      <c r="U179" s="166"/>
      <c r="V179" s="165"/>
      <c r="W179" s="166"/>
      <c r="X179" s="166"/>
      <c r="Y179" s="165"/>
      <c r="Z179" s="166"/>
      <c r="AA179" s="168"/>
      <c r="AB179" s="169"/>
      <c r="AC179" s="165"/>
      <c r="AD179" s="171"/>
      <c r="AE179" s="166"/>
      <c r="AF179" s="168"/>
      <c r="AG179" s="169"/>
      <c r="AH179" s="192"/>
      <c r="AI179" s="171"/>
      <c r="AJ179" s="166"/>
      <c r="AK179" s="168"/>
      <c r="AL179" s="169"/>
      <c r="AM179" s="192"/>
      <c r="AN179" s="171"/>
      <c r="AO179" s="166"/>
      <c r="AP179" s="192"/>
      <c r="AQ179" s="171"/>
      <c r="AR179" s="166"/>
      <c r="AS179" s="170"/>
      <c r="AT179" s="169"/>
      <c r="AU179" s="192"/>
      <c r="AV179" s="171"/>
      <c r="AW179" s="166"/>
      <c r="AX179" s="167"/>
      <c r="AY179" s="171"/>
      <c r="AZ179" s="322"/>
    </row>
    <row r="180" spans="1:52" ht="33.75" customHeight="1">
      <c r="A180" s="314"/>
      <c r="B180" s="317"/>
      <c r="C180" s="317"/>
      <c r="D180" s="174" t="s">
        <v>43</v>
      </c>
      <c r="E180" s="151">
        <f t="shared" si="606"/>
        <v>0</v>
      </c>
      <c r="F180" s="151">
        <f t="shared" si="607"/>
        <v>0</v>
      </c>
      <c r="G180" s="176"/>
      <c r="H180" s="152"/>
      <c r="I180" s="152"/>
      <c r="J180" s="177"/>
      <c r="K180" s="152"/>
      <c r="L180" s="152"/>
      <c r="M180" s="177"/>
      <c r="N180" s="152"/>
      <c r="O180" s="152"/>
      <c r="P180" s="179"/>
      <c r="Q180" s="152"/>
      <c r="R180" s="152"/>
      <c r="S180" s="177"/>
      <c r="T180" s="152"/>
      <c r="U180" s="152"/>
      <c r="V180" s="177"/>
      <c r="W180" s="152"/>
      <c r="X180" s="152"/>
      <c r="Y180" s="177"/>
      <c r="Z180" s="152"/>
      <c r="AA180" s="155"/>
      <c r="AB180" s="178"/>
      <c r="AC180" s="177"/>
      <c r="AD180" s="179"/>
      <c r="AE180" s="152"/>
      <c r="AF180" s="155"/>
      <c r="AG180" s="178"/>
      <c r="AH180" s="184"/>
      <c r="AI180" s="179"/>
      <c r="AJ180" s="152"/>
      <c r="AK180" s="155"/>
      <c r="AL180" s="178"/>
      <c r="AM180" s="184"/>
      <c r="AN180" s="179"/>
      <c r="AO180" s="152"/>
      <c r="AP180" s="184"/>
      <c r="AQ180" s="179"/>
      <c r="AR180" s="152"/>
      <c r="AS180" s="153"/>
      <c r="AT180" s="178"/>
      <c r="AU180" s="184"/>
      <c r="AV180" s="179"/>
      <c r="AW180" s="152"/>
      <c r="AX180" s="152"/>
      <c r="AY180" s="179"/>
      <c r="AZ180" s="323"/>
    </row>
    <row r="181" spans="1:52" ht="18.75" customHeight="1">
      <c r="A181" s="324" t="s">
        <v>321</v>
      </c>
      <c r="B181" s="301"/>
      <c r="C181" s="302"/>
      <c r="D181" s="181" t="s">
        <v>41</v>
      </c>
      <c r="E181" s="151">
        <f t="shared" ref="E181:E187" si="620">H181+K181+N181+Q181+T181+W181+Z181+AE181+AJ181+AO181+AR181+AW181</f>
        <v>18269.76367</v>
      </c>
      <c r="F181" s="151">
        <f t="shared" ref="F181:F187" si="621">I181+L181+O181+R181+U181+X181+AA181+AF181+AK181+AP181+AS181+AX181</f>
        <v>1203.6911900000002</v>
      </c>
      <c r="G181" s="182">
        <f>F181/E181</f>
        <v>6.5884332810310531E-2</v>
      </c>
      <c r="H181" s="173">
        <f>H182+H183+H184+H186+H187</f>
        <v>0</v>
      </c>
      <c r="I181" s="173">
        <f t="shared" ref="I181" si="622">I182+I183+I184+I186+I187</f>
        <v>0</v>
      </c>
      <c r="J181" s="173" t="e">
        <f>I181/H181*100</f>
        <v>#DIV/0!</v>
      </c>
      <c r="K181" s="173">
        <f t="shared" ref="K181" si="623">K182+K183+K184+K186+K187</f>
        <v>0</v>
      </c>
      <c r="L181" s="173">
        <f t="shared" ref="L181" si="624">L182+L183+L184+L186+L187</f>
        <v>0</v>
      </c>
      <c r="M181" s="173" t="e">
        <f>L181/K181*100</f>
        <v>#DIV/0!</v>
      </c>
      <c r="N181" s="173">
        <f t="shared" ref="N181" si="625">N182+N183+N184+N186+N187</f>
        <v>155.15</v>
      </c>
      <c r="O181" s="173">
        <f t="shared" ref="O181" si="626">O182+O183+O184+O186+O187</f>
        <v>155.15</v>
      </c>
      <c r="P181" s="173">
        <f>O181/N181*100</f>
        <v>100</v>
      </c>
      <c r="Q181" s="173">
        <f t="shared" ref="Q181" si="627">Q182+Q183+Q184+Q186+Q187</f>
        <v>996.14119000000005</v>
      </c>
      <c r="R181" s="173">
        <f t="shared" ref="R181" si="628">R182+R183+R184+R186+R187</f>
        <v>996.14119000000005</v>
      </c>
      <c r="S181" s="173">
        <f>R181/Q181*100</f>
        <v>100</v>
      </c>
      <c r="T181" s="173">
        <f t="shared" ref="T181" si="629">T182+T183+T184+T186+T187</f>
        <v>52.4</v>
      </c>
      <c r="U181" s="173">
        <f t="shared" ref="U181" si="630">U182+U183+U184+U186+U187</f>
        <v>52.4</v>
      </c>
      <c r="V181" s="173">
        <f>U181/T181*100</f>
        <v>100</v>
      </c>
      <c r="W181" s="173">
        <f t="shared" ref="W181" si="631">W182+W183+W184+W186+W187</f>
        <v>0</v>
      </c>
      <c r="X181" s="173">
        <f t="shared" ref="X181" si="632">X182+X183+X184+X186+X187</f>
        <v>0</v>
      </c>
      <c r="Y181" s="173" t="e">
        <f>X181/W181*100</f>
        <v>#DIV/0!</v>
      </c>
      <c r="Z181" s="173">
        <f t="shared" ref="Z181" si="633">Z182+Z183+Z184+Z186+Z187</f>
        <v>377.86048</v>
      </c>
      <c r="AA181" s="173">
        <f t="shared" ref="AA181" si="634">AA182+AA183+AA184+AA186+AA187</f>
        <v>0</v>
      </c>
      <c r="AB181" s="173">
        <f t="shared" ref="AB181" si="635">AB182+AB183+AB184+AB186+AB187</f>
        <v>0</v>
      </c>
      <c r="AC181" s="173">
        <f t="shared" ref="AC181" si="636">AC182+AC183+AC184+AC186+AC187</f>
        <v>0</v>
      </c>
      <c r="AD181" s="173">
        <f>AC181/Z181*100</f>
        <v>0</v>
      </c>
      <c r="AE181" s="173">
        <f t="shared" ref="AE181" si="637">AE182+AE183+AE184+AE186+AE187</f>
        <v>1918</v>
      </c>
      <c r="AF181" s="173">
        <f t="shared" ref="AF181" si="638">AF182+AF183+AF184+AF186+AF187</f>
        <v>0</v>
      </c>
      <c r="AG181" s="173">
        <f t="shared" ref="AG181" si="639">AG182+AG183+AG184+AG186+AG187</f>
        <v>0</v>
      </c>
      <c r="AH181" s="173">
        <f t="shared" ref="AH181" si="640">AH182+AH183+AH184+AH186+AH187</f>
        <v>0</v>
      </c>
      <c r="AI181" s="173">
        <f>AH181/AE181*100</f>
        <v>0</v>
      </c>
      <c r="AJ181" s="173">
        <f t="shared" ref="AJ181" si="641">AJ182+AJ183+AJ184+AJ186+AJ187</f>
        <v>2379.1419999999998</v>
      </c>
      <c r="AK181" s="173">
        <f t="shared" ref="AK181" si="642">AK182+AK183+AK184+AK186+AK187</f>
        <v>0</v>
      </c>
      <c r="AL181" s="173">
        <f t="shared" ref="AL181" si="643">AL182+AL183+AL184+AL186+AL187</f>
        <v>0</v>
      </c>
      <c r="AM181" s="173">
        <f t="shared" ref="AM181" si="644">AM182+AM183+AM184+AM186+AM187</f>
        <v>0</v>
      </c>
      <c r="AN181" s="173">
        <f>AM181/AJ181*100</f>
        <v>0</v>
      </c>
      <c r="AO181" s="173">
        <f t="shared" ref="AO181" si="645">AO182+AO183+AO184+AO186+AO187</f>
        <v>0</v>
      </c>
      <c r="AP181" s="173">
        <f t="shared" ref="AP181" si="646">AP182+AP183+AP184+AP186+AP187</f>
        <v>0</v>
      </c>
      <c r="AQ181" s="173" t="e">
        <f>AP181/AO181*100</f>
        <v>#DIV/0!</v>
      </c>
      <c r="AR181" s="173">
        <f t="shared" ref="AR181" si="647">AR182+AR183+AR184+AR186+AR187</f>
        <v>0</v>
      </c>
      <c r="AS181" s="173">
        <f t="shared" ref="AS181" si="648">AS182+AS183+AS184+AS186+AS187</f>
        <v>0</v>
      </c>
      <c r="AT181" s="173">
        <f t="shared" ref="AT181" si="649">AT182+AT183+AT184+AT186+AT187</f>
        <v>0</v>
      </c>
      <c r="AU181" s="173">
        <f t="shared" ref="AU181" si="650">AU182+AU183+AU184+AU186+AU187</f>
        <v>0</v>
      </c>
      <c r="AV181" s="173" t="e">
        <f>AU181/AR181*100</f>
        <v>#DIV/0!</v>
      </c>
      <c r="AW181" s="173">
        <f t="shared" ref="AW181" si="651">AW182+AW183+AW184+AW186+AW187</f>
        <v>12391.07</v>
      </c>
      <c r="AX181" s="173">
        <f t="shared" ref="AX181" si="652">AX182+AX183+AX184+AX186+AX187</f>
        <v>0</v>
      </c>
      <c r="AY181" s="173">
        <f>AX181/AW181*100</f>
        <v>0</v>
      </c>
      <c r="AZ181" s="321"/>
    </row>
    <row r="182" spans="1:52" ht="31.2">
      <c r="A182" s="325"/>
      <c r="B182" s="304"/>
      <c r="C182" s="305"/>
      <c r="D182" s="183" t="s">
        <v>37</v>
      </c>
      <c r="E182" s="151">
        <f>H182+K182+N182+Q182+T182+W182+Z182+AE182+AJ182+AO182+AR182+AW182</f>
        <v>0</v>
      </c>
      <c r="F182" s="151">
        <f t="shared" si="621"/>
        <v>0</v>
      </c>
      <c r="G182" s="176"/>
      <c r="H182" s="152">
        <f>H140+H147+H154+H161+H168+H175</f>
        <v>0</v>
      </c>
      <c r="I182" s="152">
        <f t="shared" ref="I182:AY182" si="653">I140+I147+I154+I161+I168+I175</f>
        <v>0</v>
      </c>
      <c r="J182" s="152">
        <f t="shared" si="653"/>
        <v>0</v>
      </c>
      <c r="K182" s="152">
        <f t="shared" si="653"/>
        <v>0</v>
      </c>
      <c r="L182" s="152">
        <f t="shared" si="653"/>
        <v>0</v>
      </c>
      <c r="M182" s="152">
        <f t="shared" si="653"/>
        <v>0</v>
      </c>
      <c r="N182" s="152">
        <f t="shared" si="653"/>
        <v>0</v>
      </c>
      <c r="O182" s="152">
        <f t="shared" si="653"/>
        <v>0</v>
      </c>
      <c r="P182" s="152">
        <f t="shared" si="653"/>
        <v>0</v>
      </c>
      <c r="Q182" s="152">
        <f t="shared" si="653"/>
        <v>0</v>
      </c>
      <c r="R182" s="152">
        <f t="shared" si="653"/>
        <v>0</v>
      </c>
      <c r="S182" s="152">
        <f t="shared" si="653"/>
        <v>0</v>
      </c>
      <c r="T182" s="152">
        <f t="shared" si="653"/>
        <v>0</v>
      </c>
      <c r="U182" s="152">
        <f t="shared" si="653"/>
        <v>0</v>
      </c>
      <c r="V182" s="152">
        <f t="shared" si="653"/>
        <v>0</v>
      </c>
      <c r="W182" s="152">
        <f t="shared" si="653"/>
        <v>0</v>
      </c>
      <c r="X182" s="152">
        <f t="shared" si="653"/>
        <v>0</v>
      </c>
      <c r="Y182" s="152">
        <f t="shared" si="653"/>
        <v>0</v>
      </c>
      <c r="Z182" s="152">
        <f t="shared" si="653"/>
        <v>0</v>
      </c>
      <c r="AA182" s="152">
        <f t="shared" si="653"/>
        <v>0</v>
      </c>
      <c r="AB182" s="152">
        <f t="shared" si="653"/>
        <v>0</v>
      </c>
      <c r="AC182" s="152">
        <f t="shared" si="653"/>
        <v>0</v>
      </c>
      <c r="AD182" s="152">
        <f t="shared" si="653"/>
        <v>0</v>
      </c>
      <c r="AE182" s="152">
        <f t="shared" si="653"/>
        <v>0</v>
      </c>
      <c r="AF182" s="152">
        <f t="shared" si="653"/>
        <v>0</v>
      </c>
      <c r="AG182" s="152">
        <f t="shared" si="653"/>
        <v>0</v>
      </c>
      <c r="AH182" s="152">
        <f t="shared" si="653"/>
        <v>0</v>
      </c>
      <c r="AI182" s="152">
        <f t="shared" si="653"/>
        <v>0</v>
      </c>
      <c r="AJ182" s="152">
        <f t="shared" si="653"/>
        <v>0</v>
      </c>
      <c r="AK182" s="152">
        <f t="shared" si="653"/>
        <v>0</v>
      </c>
      <c r="AL182" s="152">
        <f t="shared" si="653"/>
        <v>0</v>
      </c>
      <c r="AM182" s="152">
        <f t="shared" si="653"/>
        <v>0</v>
      </c>
      <c r="AN182" s="152">
        <f t="shared" si="653"/>
        <v>0</v>
      </c>
      <c r="AO182" s="152">
        <f t="shared" si="653"/>
        <v>0</v>
      </c>
      <c r="AP182" s="152">
        <f t="shared" si="653"/>
        <v>0</v>
      </c>
      <c r="AQ182" s="152">
        <f t="shared" si="653"/>
        <v>0</v>
      </c>
      <c r="AR182" s="152">
        <f t="shared" si="653"/>
        <v>0</v>
      </c>
      <c r="AS182" s="152">
        <f t="shared" si="653"/>
        <v>0</v>
      </c>
      <c r="AT182" s="152">
        <f t="shared" si="653"/>
        <v>0</v>
      </c>
      <c r="AU182" s="152">
        <f t="shared" si="653"/>
        <v>0</v>
      </c>
      <c r="AV182" s="152">
        <f t="shared" si="653"/>
        <v>0</v>
      </c>
      <c r="AW182" s="152">
        <f t="shared" si="653"/>
        <v>0</v>
      </c>
      <c r="AX182" s="152">
        <f t="shared" si="653"/>
        <v>0</v>
      </c>
      <c r="AY182" s="152">
        <f t="shared" si="653"/>
        <v>0</v>
      </c>
      <c r="AZ182" s="322"/>
    </row>
    <row r="183" spans="1:52" ht="64.5" customHeight="1">
      <c r="A183" s="325"/>
      <c r="B183" s="304"/>
      <c r="C183" s="305"/>
      <c r="D183" s="186" t="s">
        <v>2</v>
      </c>
      <c r="E183" s="151">
        <f t="shared" si="620"/>
        <v>12220.993190000001</v>
      </c>
      <c r="F183" s="151">
        <f t="shared" si="621"/>
        <v>917.99319000000003</v>
      </c>
      <c r="G183" s="187"/>
      <c r="H183" s="152">
        <f t="shared" ref="H183:AY183" si="654">H141+H148+H155+H162+H169+H176</f>
        <v>0</v>
      </c>
      <c r="I183" s="152">
        <f t="shared" si="654"/>
        <v>0</v>
      </c>
      <c r="J183" s="152">
        <f t="shared" si="654"/>
        <v>0</v>
      </c>
      <c r="K183" s="152">
        <f t="shared" si="654"/>
        <v>0</v>
      </c>
      <c r="L183" s="152">
        <f t="shared" si="654"/>
        <v>0</v>
      </c>
      <c r="M183" s="152">
        <f t="shared" si="654"/>
        <v>0</v>
      </c>
      <c r="N183" s="152">
        <f t="shared" si="654"/>
        <v>0</v>
      </c>
      <c r="O183" s="152">
        <f t="shared" si="654"/>
        <v>0</v>
      </c>
      <c r="P183" s="152">
        <f t="shared" si="654"/>
        <v>0</v>
      </c>
      <c r="Q183" s="152">
        <f t="shared" si="654"/>
        <v>917.99319000000003</v>
      </c>
      <c r="R183" s="152">
        <f t="shared" si="654"/>
        <v>917.99319000000003</v>
      </c>
      <c r="S183" s="152">
        <f t="shared" si="654"/>
        <v>0</v>
      </c>
      <c r="T183" s="152">
        <f t="shared" si="654"/>
        <v>0</v>
      </c>
      <c r="U183" s="152">
        <f t="shared" si="654"/>
        <v>0</v>
      </c>
      <c r="V183" s="152">
        <f t="shared" si="654"/>
        <v>0</v>
      </c>
      <c r="W183" s="152">
        <f t="shared" si="654"/>
        <v>0</v>
      </c>
      <c r="X183" s="152">
        <f t="shared" si="654"/>
        <v>0</v>
      </c>
      <c r="Y183" s="152">
        <f t="shared" si="654"/>
        <v>0</v>
      </c>
      <c r="Z183" s="152">
        <f t="shared" si="654"/>
        <v>0</v>
      </c>
      <c r="AA183" s="152">
        <f t="shared" si="654"/>
        <v>0</v>
      </c>
      <c r="AB183" s="152">
        <f t="shared" si="654"/>
        <v>0</v>
      </c>
      <c r="AC183" s="152">
        <f t="shared" si="654"/>
        <v>0</v>
      </c>
      <c r="AD183" s="152">
        <f t="shared" si="654"/>
        <v>0</v>
      </c>
      <c r="AE183" s="152">
        <f t="shared" si="654"/>
        <v>484.9</v>
      </c>
      <c r="AF183" s="152">
        <f t="shared" si="654"/>
        <v>0</v>
      </c>
      <c r="AG183" s="152">
        <f t="shared" si="654"/>
        <v>0</v>
      </c>
      <c r="AH183" s="152">
        <f t="shared" si="654"/>
        <v>0</v>
      </c>
      <c r="AI183" s="152">
        <f t="shared" si="654"/>
        <v>0</v>
      </c>
      <c r="AJ183" s="152">
        <f t="shared" si="654"/>
        <v>0</v>
      </c>
      <c r="AK183" s="152">
        <f t="shared" si="654"/>
        <v>0</v>
      </c>
      <c r="AL183" s="152">
        <f t="shared" si="654"/>
        <v>0</v>
      </c>
      <c r="AM183" s="152">
        <f t="shared" si="654"/>
        <v>0</v>
      </c>
      <c r="AN183" s="152">
        <f t="shared" si="654"/>
        <v>0</v>
      </c>
      <c r="AO183" s="152">
        <f t="shared" si="654"/>
        <v>0</v>
      </c>
      <c r="AP183" s="152">
        <f t="shared" si="654"/>
        <v>0</v>
      </c>
      <c r="AQ183" s="152">
        <f t="shared" si="654"/>
        <v>0</v>
      </c>
      <c r="AR183" s="152">
        <f t="shared" si="654"/>
        <v>0</v>
      </c>
      <c r="AS183" s="152">
        <f t="shared" si="654"/>
        <v>0</v>
      </c>
      <c r="AT183" s="152">
        <f t="shared" si="654"/>
        <v>0</v>
      </c>
      <c r="AU183" s="152">
        <f t="shared" si="654"/>
        <v>0</v>
      </c>
      <c r="AV183" s="152">
        <f t="shared" si="654"/>
        <v>0</v>
      </c>
      <c r="AW183" s="152">
        <f t="shared" si="654"/>
        <v>10818.1</v>
      </c>
      <c r="AX183" s="152">
        <f t="shared" si="654"/>
        <v>0</v>
      </c>
      <c r="AY183" s="152">
        <f t="shared" si="654"/>
        <v>0</v>
      </c>
      <c r="AZ183" s="322"/>
    </row>
    <row r="184" spans="1:52" ht="21.75" customHeight="1">
      <c r="A184" s="325"/>
      <c r="B184" s="304"/>
      <c r="C184" s="305"/>
      <c r="D184" s="226" t="s">
        <v>287</v>
      </c>
      <c r="E184" s="151">
        <f t="shared" si="620"/>
        <v>6048.7704800000001</v>
      </c>
      <c r="F184" s="151">
        <f t="shared" si="621"/>
        <v>285.69799999999998</v>
      </c>
      <c r="G184" s="187"/>
      <c r="H184" s="152">
        <f t="shared" ref="H184:AY184" si="655">H142+H149+H156+H163+H170+H177</f>
        <v>0</v>
      </c>
      <c r="I184" s="152">
        <f t="shared" si="655"/>
        <v>0</v>
      </c>
      <c r="J184" s="152">
        <f t="shared" si="655"/>
        <v>0</v>
      </c>
      <c r="K184" s="152">
        <f t="shared" si="655"/>
        <v>0</v>
      </c>
      <c r="L184" s="152">
        <f t="shared" si="655"/>
        <v>0</v>
      </c>
      <c r="M184" s="152">
        <f t="shared" si="655"/>
        <v>0</v>
      </c>
      <c r="N184" s="152">
        <f t="shared" si="655"/>
        <v>155.15</v>
      </c>
      <c r="O184" s="152">
        <f t="shared" si="655"/>
        <v>155.15</v>
      </c>
      <c r="P184" s="152">
        <f t="shared" si="655"/>
        <v>0</v>
      </c>
      <c r="Q184" s="152">
        <f t="shared" si="655"/>
        <v>78.147999999999996</v>
      </c>
      <c r="R184" s="152">
        <f t="shared" si="655"/>
        <v>78.147999999999996</v>
      </c>
      <c r="S184" s="152">
        <f t="shared" si="655"/>
        <v>0</v>
      </c>
      <c r="T184" s="152">
        <f t="shared" si="655"/>
        <v>52.4</v>
      </c>
      <c r="U184" s="152">
        <f t="shared" si="655"/>
        <v>52.4</v>
      </c>
      <c r="V184" s="152">
        <f t="shared" si="655"/>
        <v>0</v>
      </c>
      <c r="W184" s="152">
        <f t="shared" si="655"/>
        <v>0</v>
      </c>
      <c r="X184" s="152">
        <f t="shared" si="655"/>
        <v>0</v>
      </c>
      <c r="Y184" s="152">
        <f t="shared" si="655"/>
        <v>0</v>
      </c>
      <c r="Z184" s="152">
        <f t="shared" si="655"/>
        <v>377.86048</v>
      </c>
      <c r="AA184" s="152">
        <f t="shared" si="655"/>
        <v>0</v>
      </c>
      <c r="AB184" s="152">
        <f t="shared" si="655"/>
        <v>0</v>
      </c>
      <c r="AC184" s="152">
        <f t="shared" si="655"/>
        <v>0</v>
      </c>
      <c r="AD184" s="152">
        <f t="shared" si="655"/>
        <v>0</v>
      </c>
      <c r="AE184" s="152">
        <f t="shared" si="655"/>
        <v>1433.1</v>
      </c>
      <c r="AF184" s="152">
        <f t="shared" si="655"/>
        <v>0</v>
      </c>
      <c r="AG184" s="152">
        <f t="shared" si="655"/>
        <v>0</v>
      </c>
      <c r="AH184" s="152">
        <f t="shared" si="655"/>
        <v>0</v>
      </c>
      <c r="AI184" s="152">
        <f t="shared" si="655"/>
        <v>0</v>
      </c>
      <c r="AJ184" s="152">
        <f t="shared" si="655"/>
        <v>2379.1419999999998</v>
      </c>
      <c r="AK184" s="152">
        <f t="shared" si="655"/>
        <v>0</v>
      </c>
      <c r="AL184" s="152">
        <f t="shared" si="655"/>
        <v>0</v>
      </c>
      <c r="AM184" s="152">
        <f t="shared" si="655"/>
        <v>0</v>
      </c>
      <c r="AN184" s="152">
        <f t="shared" si="655"/>
        <v>0</v>
      </c>
      <c r="AO184" s="152">
        <f t="shared" si="655"/>
        <v>0</v>
      </c>
      <c r="AP184" s="152">
        <f t="shared" si="655"/>
        <v>0</v>
      </c>
      <c r="AQ184" s="152">
        <f t="shared" si="655"/>
        <v>0</v>
      </c>
      <c r="AR184" s="152">
        <f t="shared" si="655"/>
        <v>0</v>
      </c>
      <c r="AS184" s="152">
        <f t="shared" si="655"/>
        <v>0</v>
      </c>
      <c r="AT184" s="152">
        <f t="shared" si="655"/>
        <v>0</v>
      </c>
      <c r="AU184" s="152">
        <f t="shared" si="655"/>
        <v>0</v>
      </c>
      <c r="AV184" s="152">
        <f t="shared" si="655"/>
        <v>0</v>
      </c>
      <c r="AW184" s="152">
        <f t="shared" si="655"/>
        <v>1572.97</v>
      </c>
      <c r="AX184" s="152">
        <f t="shared" si="655"/>
        <v>0</v>
      </c>
      <c r="AY184" s="152">
        <f t="shared" si="655"/>
        <v>0</v>
      </c>
      <c r="AZ184" s="322"/>
    </row>
    <row r="185" spans="1:52" ht="87.75" customHeight="1">
      <c r="A185" s="325"/>
      <c r="B185" s="304"/>
      <c r="C185" s="305"/>
      <c r="D185" s="226" t="s">
        <v>295</v>
      </c>
      <c r="E185" s="151">
        <f t="shared" si="620"/>
        <v>0</v>
      </c>
      <c r="F185" s="151">
        <f t="shared" si="621"/>
        <v>0</v>
      </c>
      <c r="G185" s="156"/>
      <c r="H185" s="152">
        <f t="shared" ref="H185:AY185" si="656">H143+H150+H157+H164+H171+H178</f>
        <v>0</v>
      </c>
      <c r="I185" s="152">
        <f t="shared" si="656"/>
        <v>0</v>
      </c>
      <c r="J185" s="152">
        <f t="shared" si="656"/>
        <v>0</v>
      </c>
      <c r="K185" s="152">
        <f t="shared" si="656"/>
        <v>0</v>
      </c>
      <c r="L185" s="152">
        <f t="shared" si="656"/>
        <v>0</v>
      </c>
      <c r="M185" s="152">
        <f t="shared" si="656"/>
        <v>0</v>
      </c>
      <c r="N185" s="152">
        <f t="shared" si="656"/>
        <v>0</v>
      </c>
      <c r="O185" s="152">
        <f t="shared" si="656"/>
        <v>0</v>
      </c>
      <c r="P185" s="152">
        <f t="shared" si="656"/>
        <v>0</v>
      </c>
      <c r="Q185" s="152">
        <f t="shared" si="656"/>
        <v>0</v>
      </c>
      <c r="R185" s="152">
        <f t="shared" si="656"/>
        <v>0</v>
      </c>
      <c r="S185" s="152">
        <f t="shared" si="656"/>
        <v>0</v>
      </c>
      <c r="T185" s="152">
        <f t="shared" si="656"/>
        <v>0</v>
      </c>
      <c r="U185" s="152">
        <f t="shared" si="656"/>
        <v>0</v>
      </c>
      <c r="V185" s="152">
        <f t="shared" si="656"/>
        <v>0</v>
      </c>
      <c r="W185" s="152">
        <f t="shared" si="656"/>
        <v>0</v>
      </c>
      <c r="X185" s="152">
        <f t="shared" si="656"/>
        <v>0</v>
      </c>
      <c r="Y185" s="152">
        <f t="shared" si="656"/>
        <v>0</v>
      </c>
      <c r="Z185" s="152">
        <f t="shared" si="656"/>
        <v>0</v>
      </c>
      <c r="AA185" s="152">
        <f t="shared" si="656"/>
        <v>0</v>
      </c>
      <c r="AB185" s="152">
        <f t="shared" si="656"/>
        <v>0</v>
      </c>
      <c r="AC185" s="152">
        <f t="shared" si="656"/>
        <v>0</v>
      </c>
      <c r="AD185" s="152">
        <f t="shared" si="656"/>
        <v>0</v>
      </c>
      <c r="AE185" s="152">
        <f t="shared" si="656"/>
        <v>0</v>
      </c>
      <c r="AF185" s="152">
        <f t="shared" si="656"/>
        <v>0</v>
      </c>
      <c r="AG185" s="152">
        <f t="shared" si="656"/>
        <v>0</v>
      </c>
      <c r="AH185" s="152">
        <f t="shared" si="656"/>
        <v>0</v>
      </c>
      <c r="AI185" s="152">
        <f t="shared" si="656"/>
        <v>0</v>
      </c>
      <c r="AJ185" s="152">
        <f t="shared" si="656"/>
        <v>0</v>
      </c>
      <c r="AK185" s="152">
        <f t="shared" si="656"/>
        <v>0</v>
      </c>
      <c r="AL185" s="152">
        <f t="shared" si="656"/>
        <v>0</v>
      </c>
      <c r="AM185" s="152">
        <f t="shared" si="656"/>
        <v>0</v>
      </c>
      <c r="AN185" s="152">
        <f t="shared" si="656"/>
        <v>0</v>
      </c>
      <c r="AO185" s="152">
        <f t="shared" si="656"/>
        <v>0</v>
      </c>
      <c r="AP185" s="152">
        <f t="shared" si="656"/>
        <v>0</v>
      </c>
      <c r="AQ185" s="152">
        <f t="shared" si="656"/>
        <v>0</v>
      </c>
      <c r="AR185" s="152">
        <f t="shared" si="656"/>
        <v>0</v>
      </c>
      <c r="AS185" s="152">
        <f t="shared" si="656"/>
        <v>0</v>
      </c>
      <c r="AT185" s="152">
        <f t="shared" si="656"/>
        <v>0</v>
      </c>
      <c r="AU185" s="152">
        <f t="shared" si="656"/>
        <v>0</v>
      </c>
      <c r="AV185" s="152">
        <f t="shared" si="656"/>
        <v>0</v>
      </c>
      <c r="AW185" s="152">
        <f t="shared" si="656"/>
        <v>0</v>
      </c>
      <c r="AX185" s="152">
        <f t="shared" si="656"/>
        <v>0</v>
      </c>
      <c r="AY185" s="152">
        <f t="shared" si="656"/>
        <v>0</v>
      </c>
      <c r="AZ185" s="322"/>
    </row>
    <row r="186" spans="1:52" ht="21.75" customHeight="1">
      <c r="A186" s="325"/>
      <c r="B186" s="304"/>
      <c r="C186" s="305"/>
      <c r="D186" s="226" t="s">
        <v>288</v>
      </c>
      <c r="E186" s="151">
        <f t="shared" si="620"/>
        <v>0</v>
      </c>
      <c r="F186" s="151">
        <f t="shared" si="621"/>
        <v>0</v>
      </c>
      <c r="G186" s="156"/>
      <c r="H186" s="152">
        <f t="shared" ref="H186:AY186" si="657">H144+H151+H158+H165+H172+H179</f>
        <v>0</v>
      </c>
      <c r="I186" s="152">
        <f t="shared" si="657"/>
        <v>0</v>
      </c>
      <c r="J186" s="152">
        <f t="shared" si="657"/>
        <v>0</v>
      </c>
      <c r="K186" s="152">
        <f t="shared" si="657"/>
        <v>0</v>
      </c>
      <c r="L186" s="152">
        <f t="shared" si="657"/>
        <v>0</v>
      </c>
      <c r="M186" s="152">
        <f t="shared" si="657"/>
        <v>0</v>
      </c>
      <c r="N186" s="152">
        <f t="shared" si="657"/>
        <v>0</v>
      </c>
      <c r="O186" s="152">
        <f t="shared" si="657"/>
        <v>0</v>
      </c>
      <c r="P186" s="152">
        <f t="shared" si="657"/>
        <v>0</v>
      </c>
      <c r="Q186" s="152">
        <f t="shared" si="657"/>
        <v>0</v>
      </c>
      <c r="R186" s="152">
        <f t="shared" si="657"/>
        <v>0</v>
      </c>
      <c r="S186" s="152">
        <f t="shared" si="657"/>
        <v>0</v>
      </c>
      <c r="T186" s="152">
        <f t="shared" si="657"/>
        <v>0</v>
      </c>
      <c r="U186" s="152">
        <f t="shared" si="657"/>
        <v>0</v>
      </c>
      <c r="V186" s="152">
        <f t="shared" si="657"/>
        <v>0</v>
      </c>
      <c r="W186" s="152">
        <f t="shared" si="657"/>
        <v>0</v>
      </c>
      <c r="X186" s="152">
        <f t="shared" si="657"/>
        <v>0</v>
      </c>
      <c r="Y186" s="152">
        <f t="shared" si="657"/>
        <v>0</v>
      </c>
      <c r="Z186" s="152">
        <f t="shared" si="657"/>
        <v>0</v>
      </c>
      <c r="AA186" s="152">
        <f t="shared" si="657"/>
        <v>0</v>
      </c>
      <c r="AB186" s="152">
        <f t="shared" si="657"/>
        <v>0</v>
      </c>
      <c r="AC186" s="152">
        <f t="shared" si="657"/>
        <v>0</v>
      </c>
      <c r="AD186" s="152">
        <f t="shared" si="657"/>
        <v>0</v>
      </c>
      <c r="AE186" s="152">
        <f t="shared" si="657"/>
        <v>0</v>
      </c>
      <c r="AF186" s="152">
        <f t="shared" si="657"/>
        <v>0</v>
      </c>
      <c r="AG186" s="152">
        <f t="shared" si="657"/>
        <v>0</v>
      </c>
      <c r="AH186" s="152">
        <f t="shared" si="657"/>
        <v>0</v>
      </c>
      <c r="AI186" s="152">
        <f t="shared" si="657"/>
        <v>0</v>
      </c>
      <c r="AJ186" s="152">
        <f t="shared" si="657"/>
        <v>0</v>
      </c>
      <c r="AK186" s="152">
        <f t="shared" si="657"/>
        <v>0</v>
      </c>
      <c r="AL186" s="152">
        <f t="shared" si="657"/>
        <v>0</v>
      </c>
      <c r="AM186" s="152">
        <f t="shared" si="657"/>
        <v>0</v>
      </c>
      <c r="AN186" s="152">
        <f t="shared" si="657"/>
        <v>0</v>
      </c>
      <c r="AO186" s="152">
        <f t="shared" si="657"/>
        <v>0</v>
      </c>
      <c r="AP186" s="152">
        <f t="shared" si="657"/>
        <v>0</v>
      </c>
      <c r="AQ186" s="152">
        <f t="shared" si="657"/>
        <v>0</v>
      </c>
      <c r="AR186" s="152">
        <f t="shared" si="657"/>
        <v>0</v>
      </c>
      <c r="AS186" s="152">
        <f t="shared" si="657"/>
        <v>0</v>
      </c>
      <c r="AT186" s="152">
        <f t="shared" si="657"/>
        <v>0</v>
      </c>
      <c r="AU186" s="152">
        <f t="shared" si="657"/>
        <v>0</v>
      </c>
      <c r="AV186" s="152">
        <f t="shared" si="657"/>
        <v>0</v>
      </c>
      <c r="AW186" s="152">
        <f t="shared" si="657"/>
        <v>0</v>
      </c>
      <c r="AX186" s="152">
        <f t="shared" si="657"/>
        <v>0</v>
      </c>
      <c r="AY186" s="152">
        <f t="shared" si="657"/>
        <v>0</v>
      </c>
      <c r="AZ186" s="322"/>
    </row>
    <row r="187" spans="1:52" ht="33.75" customHeight="1">
      <c r="A187" s="326"/>
      <c r="B187" s="307"/>
      <c r="C187" s="308"/>
      <c r="D187" s="174" t="s">
        <v>43</v>
      </c>
      <c r="E187" s="151">
        <f t="shared" si="620"/>
        <v>0</v>
      </c>
      <c r="F187" s="151">
        <f t="shared" si="621"/>
        <v>0</v>
      </c>
      <c r="G187" s="176"/>
      <c r="H187" s="152">
        <f t="shared" ref="H187:AY187" si="658">H145+H152+H159+H166+H173+H180</f>
        <v>0</v>
      </c>
      <c r="I187" s="152">
        <f t="shared" si="658"/>
        <v>0</v>
      </c>
      <c r="J187" s="152">
        <f t="shared" si="658"/>
        <v>0</v>
      </c>
      <c r="K187" s="152">
        <f t="shared" si="658"/>
        <v>0</v>
      </c>
      <c r="L187" s="152">
        <f t="shared" si="658"/>
        <v>0</v>
      </c>
      <c r="M187" s="152">
        <f t="shared" si="658"/>
        <v>0</v>
      </c>
      <c r="N187" s="152">
        <f t="shared" si="658"/>
        <v>0</v>
      </c>
      <c r="O187" s="152">
        <f t="shared" si="658"/>
        <v>0</v>
      </c>
      <c r="P187" s="152">
        <f t="shared" si="658"/>
        <v>0</v>
      </c>
      <c r="Q187" s="152">
        <f t="shared" si="658"/>
        <v>0</v>
      </c>
      <c r="R187" s="152">
        <f t="shared" si="658"/>
        <v>0</v>
      </c>
      <c r="S187" s="152">
        <f t="shared" si="658"/>
        <v>0</v>
      </c>
      <c r="T187" s="152">
        <f t="shared" si="658"/>
        <v>0</v>
      </c>
      <c r="U187" s="152">
        <f t="shared" si="658"/>
        <v>0</v>
      </c>
      <c r="V187" s="152">
        <f t="shared" si="658"/>
        <v>0</v>
      </c>
      <c r="W187" s="152">
        <f t="shared" si="658"/>
        <v>0</v>
      </c>
      <c r="X187" s="152">
        <f t="shared" si="658"/>
        <v>0</v>
      </c>
      <c r="Y187" s="152">
        <f t="shared" si="658"/>
        <v>0</v>
      </c>
      <c r="Z187" s="152">
        <f t="shared" si="658"/>
        <v>0</v>
      </c>
      <c r="AA187" s="152">
        <f t="shared" si="658"/>
        <v>0</v>
      </c>
      <c r="AB187" s="152">
        <f t="shared" si="658"/>
        <v>0</v>
      </c>
      <c r="AC187" s="152">
        <f t="shared" si="658"/>
        <v>0</v>
      </c>
      <c r="AD187" s="152">
        <f t="shared" si="658"/>
        <v>0</v>
      </c>
      <c r="AE187" s="152">
        <f t="shared" si="658"/>
        <v>0</v>
      </c>
      <c r="AF187" s="152">
        <f t="shared" si="658"/>
        <v>0</v>
      </c>
      <c r="AG187" s="152">
        <f t="shared" si="658"/>
        <v>0</v>
      </c>
      <c r="AH187" s="152">
        <f t="shared" si="658"/>
        <v>0</v>
      </c>
      <c r="AI187" s="152">
        <f t="shared" si="658"/>
        <v>0</v>
      </c>
      <c r="AJ187" s="152">
        <f t="shared" si="658"/>
        <v>0</v>
      </c>
      <c r="AK187" s="152">
        <f t="shared" si="658"/>
        <v>0</v>
      </c>
      <c r="AL187" s="152">
        <f t="shared" si="658"/>
        <v>0</v>
      </c>
      <c r="AM187" s="152">
        <f t="shared" si="658"/>
        <v>0</v>
      </c>
      <c r="AN187" s="152">
        <f t="shared" si="658"/>
        <v>0</v>
      </c>
      <c r="AO187" s="152">
        <f t="shared" si="658"/>
        <v>0</v>
      </c>
      <c r="AP187" s="152">
        <f t="shared" si="658"/>
        <v>0</v>
      </c>
      <c r="AQ187" s="152">
        <f t="shared" si="658"/>
        <v>0</v>
      </c>
      <c r="AR187" s="152">
        <f t="shared" si="658"/>
        <v>0</v>
      </c>
      <c r="AS187" s="152">
        <f t="shared" si="658"/>
        <v>0</v>
      </c>
      <c r="AT187" s="152">
        <f t="shared" si="658"/>
        <v>0</v>
      </c>
      <c r="AU187" s="152">
        <f t="shared" si="658"/>
        <v>0</v>
      </c>
      <c r="AV187" s="152">
        <f t="shared" si="658"/>
        <v>0</v>
      </c>
      <c r="AW187" s="152">
        <f t="shared" si="658"/>
        <v>0</v>
      </c>
      <c r="AX187" s="152">
        <f t="shared" si="658"/>
        <v>0</v>
      </c>
      <c r="AY187" s="152">
        <f t="shared" si="658"/>
        <v>0</v>
      </c>
      <c r="AZ187" s="323"/>
    </row>
    <row r="188" spans="1:52" ht="18.75" customHeight="1">
      <c r="A188" s="300" t="s">
        <v>322</v>
      </c>
      <c r="B188" s="301"/>
      <c r="C188" s="302"/>
      <c r="D188" s="181" t="s">
        <v>41</v>
      </c>
      <c r="E188" s="151">
        <f t="shared" ref="E188:E194" si="659">H188+K188+N188+Q188+T188+W188+Z188+AE188+AJ188+AO188+AR188+AW188</f>
        <v>107294.88417</v>
      </c>
      <c r="F188" s="151">
        <f t="shared" ref="F188:F194" si="660">I188+L188+O188+R188+U188+X188+AA188+AF188+AK188+AP188+AS188+AX188</f>
        <v>7088.5316899999998</v>
      </c>
      <c r="G188" s="182">
        <f>F188/E188</f>
        <v>6.60658869696788E-2</v>
      </c>
      <c r="H188" s="173">
        <f>H189+H190+H191+H193+H194</f>
        <v>0</v>
      </c>
      <c r="I188" s="173">
        <f t="shared" ref="I188" si="661">I189+I190+I191+I193+I194</f>
        <v>0</v>
      </c>
      <c r="J188" s="173" t="e">
        <f>I188/H188*100</f>
        <v>#DIV/0!</v>
      </c>
      <c r="K188" s="173">
        <f t="shared" ref="K188" si="662">K189+K190+K191+K193+K194</f>
        <v>5884.8405000000002</v>
      </c>
      <c r="L188" s="173">
        <f t="shared" ref="L188" si="663">L189+L190+L191+L193+L194</f>
        <v>5884.8405000000002</v>
      </c>
      <c r="M188" s="173">
        <f>L188/K188*100</f>
        <v>100</v>
      </c>
      <c r="N188" s="173">
        <f t="shared" ref="N188" si="664">N189+N190+N191+N193+N194</f>
        <v>155.15</v>
      </c>
      <c r="O188" s="173">
        <f t="shared" ref="O188" si="665">O189+O190+O191+O193+O194</f>
        <v>155.15</v>
      </c>
      <c r="P188" s="173">
        <f>O188/N188*100</f>
        <v>100</v>
      </c>
      <c r="Q188" s="173">
        <f t="shared" ref="Q188" si="666">Q189+Q190+Q191+Q193+Q194</f>
        <v>996.14119000000005</v>
      </c>
      <c r="R188" s="173">
        <f t="shared" ref="R188" si="667">R189+R190+R191+R193+R194</f>
        <v>996.14119000000005</v>
      </c>
      <c r="S188" s="173">
        <f>R188/Q188*100</f>
        <v>100</v>
      </c>
      <c r="T188" s="173">
        <f t="shared" ref="T188" si="668">T189+T190+T191+T193+T194</f>
        <v>52.4</v>
      </c>
      <c r="U188" s="173">
        <f t="shared" ref="U188" si="669">U189+U190+U191+U193+U194</f>
        <v>52.4</v>
      </c>
      <c r="V188" s="173">
        <f>U188/T188*100</f>
        <v>100</v>
      </c>
      <c r="W188" s="173">
        <f t="shared" ref="W188" si="670">W189+W190+W191+W193+W194</f>
        <v>1916.7</v>
      </c>
      <c r="X188" s="173">
        <f t="shared" ref="X188" si="671">X189+X190+X191+X193+X194</f>
        <v>0</v>
      </c>
      <c r="Y188" s="173">
        <f>X188/W188*100</f>
        <v>0</v>
      </c>
      <c r="Z188" s="173">
        <f t="shared" ref="Z188" si="672">Z189+Z190+Z191+Z193+Z194</f>
        <v>377.86048</v>
      </c>
      <c r="AA188" s="173">
        <f t="shared" ref="AA188" si="673">AA189+AA190+AA191+AA193+AA194</f>
        <v>0</v>
      </c>
      <c r="AB188" s="173">
        <f t="shared" ref="AB188" si="674">AB189+AB190+AB191+AB193+AB194</f>
        <v>0</v>
      </c>
      <c r="AC188" s="173">
        <f t="shared" ref="AC188" si="675">AC189+AC190+AC191+AC193+AC194</f>
        <v>0</v>
      </c>
      <c r="AD188" s="173">
        <f>AC188/Z188*100</f>
        <v>0</v>
      </c>
      <c r="AE188" s="173">
        <f t="shared" ref="AE188" si="676">AE189+AE190+AE191+AE193+AE194</f>
        <v>27744.1</v>
      </c>
      <c r="AF188" s="173">
        <f t="shared" ref="AF188" si="677">AF189+AF190+AF191+AF193+AF194</f>
        <v>0</v>
      </c>
      <c r="AG188" s="173">
        <f t="shared" ref="AG188" si="678">AG189+AG190+AG191+AG193+AG194</f>
        <v>0</v>
      </c>
      <c r="AH188" s="173">
        <f t="shared" ref="AH188" si="679">AH189+AH190+AH191+AH193+AH194</f>
        <v>0</v>
      </c>
      <c r="AI188" s="173">
        <f>AH188/AE188*100</f>
        <v>0</v>
      </c>
      <c r="AJ188" s="173">
        <f t="shared" ref="AJ188" si="680">AJ189+AJ190+AJ191+AJ193+AJ194</f>
        <v>3050.1419999999998</v>
      </c>
      <c r="AK188" s="173">
        <f t="shared" ref="AK188" si="681">AK189+AK190+AK191+AK193+AK194</f>
        <v>0</v>
      </c>
      <c r="AL188" s="173">
        <f t="shared" ref="AL188" si="682">AL189+AL190+AL191+AL193+AL194</f>
        <v>0</v>
      </c>
      <c r="AM188" s="173">
        <f t="shared" ref="AM188" si="683">AM189+AM190+AM191+AM193+AM194</f>
        <v>0</v>
      </c>
      <c r="AN188" s="173">
        <f>AM188/AJ188*100</f>
        <v>0</v>
      </c>
      <c r="AO188" s="173">
        <f t="shared" ref="AO188" si="684">AO189+AO190+AO191+AO193+AO194</f>
        <v>54726.48</v>
      </c>
      <c r="AP188" s="173">
        <f t="shared" ref="AP188" si="685">AP189+AP190+AP191+AP193+AP194</f>
        <v>0</v>
      </c>
      <c r="AQ188" s="173">
        <f>AP188/AO188*100</f>
        <v>0</v>
      </c>
      <c r="AR188" s="173">
        <f t="shared" ref="AR188" si="686">AR189+AR190+AR191+AR193+AR194</f>
        <v>0</v>
      </c>
      <c r="AS188" s="173">
        <f t="shared" ref="AS188" si="687">AS189+AS190+AS191+AS193+AS194</f>
        <v>0</v>
      </c>
      <c r="AT188" s="173">
        <f t="shared" ref="AT188" si="688">AT189+AT190+AT191+AT193+AT194</f>
        <v>0</v>
      </c>
      <c r="AU188" s="173">
        <f t="shared" ref="AU188" si="689">AU189+AU190+AU191+AU193+AU194</f>
        <v>0</v>
      </c>
      <c r="AV188" s="173" t="e">
        <f>AU188/AR188*100</f>
        <v>#DIV/0!</v>
      </c>
      <c r="AW188" s="173">
        <f t="shared" ref="AW188" si="690">AW189+AW190+AW191+AW193+AW194</f>
        <v>12391.07</v>
      </c>
      <c r="AX188" s="173">
        <f t="shared" ref="AX188" si="691">AX189+AX190+AX191+AX193+AX194</f>
        <v>0</v>
      </c>
      <c r="AY188" s="173">
        <f>AX188/AW188*100</f>
        <v>0</v>
      </c>
      <c r="AZ188" s="321"/>
    </row>
    <row r="189" spans="1:52" ht="31.2">
      <c r="A189" s="303"/>
      <c r="B189" s="304"/>
      <c r="C189" s="305"/>
      <c r="D189" s="183" t="s">
        <v>37</v>
      </c>
      <c r="E189" s="151">
        <f t="shared" si="659"/>
        <v>0</v>
      </c>
      <c r="F189" s="151">
        <f t="shared" si="660"/>
        <v>0</v>
      </c>
      <c r="G189" s="176"/>
      <c r="H189" s="152">
        <f t="shared" ref="H189:AY189" si="692">H182+H131+H109</f>
        <v>0</v>
      </c>
      <c r="I189" s="152">
        <f t="shared" si="692"/>
        <v>0</v>
      </c>
      <c r="J189" s="152">
        <f t="shared" si="692"/>
        <v>0</v>
      </c>
      <c r="K189" s="152">
        <f t="shared" si="692"/>
        <v>0</v>
      </c>
      <c r="L189" s="152">
        <f t="shared" si="692"/>
        <v>0</v>
      </c>
      <c r="M189" s="152">
        <f t="shared" si="692"/>
        <v>0</v>
      </c>
      <c r="N189" s="152">
        <f t="shared" si="692"/>
        <v>0</v>
      </c>
      <c r="O189" s="152">
        <f t="shared" si="692"/>
        <v>0</v>
      </c>
      <c r="P189" s="152">
        <f t="shared" si="692"/>
        <v>0</v>
      </c>
      <c r="Q189" s="152">
        <f t="shared" si="692"/>
        <v>0</v>
      </c>
      <c r="R189" s="152">
        <f t="shared" si="692"/>
        <v>0</v>
      </c>
      <c r="S189" s="152">
        <f t="shared" si="692"/>
        <v>0</v>
      </c>
      <c r="T189" s="152">
        <f t="shared" si="692"/>
        <v>0</v>
      </c>
      <c r="U189" s="152">
        <f t="shared" si="692"/>
        <v>0</v>
      </c>
      <c r="V189" s="152">
        <f t="shared" si="692"/>
        <v>0</v>
      </c>
      <c r="W189" s="152">
        <f t="shared" si="692"/>
        <v>0</v>
      </c>
      <c r="X189" s="152">
        <f t="shared" si="692"/>
        <v>0</v>
      </c>
      <c r="Y189" s="152">
        <f t="shared" si="692"/>
        <v>0</v>
      </c>
      <c r="Z189" s="152">
        <f t="shared" si="692"/>
        <v>0</v>
      </c>
      <c r="AA189" s="152">
        <f t="shared" si="692"/>
        <v>0</v>
      </c>
      <c r="AB189" s="152">
        <f t="shared" si="692"/>
        <v>0</v>
      </c>
      <c r="AC189" s="152">
        <f t="shared" si="692"/>
        <v>0</v>
      </c>
      <c r="AD189" s="152">
        <f t="shared" si="692"/>
        <v>0</v>
      </c>
      <c r="AE189" s="152">
        <f t="shared" si="692"/>
        <v>0</v>
      </c>
      <c r="AF189" s="152">
        <f t="shared" si="692"/>
        <v>0</v>
      </c>
      <c r="AG189" s="152">
        <f t="shared" si="692"/>
        <v>0</v>
      </c>
      <c r="AH189" s="152">
        <f t="shared" si="692"/>
        <v>0</v>
      </c>
      <c r="AI189" s="152">
        <f t="shared" si="692"/>
        <v>0</v>
      </c>
      <c r="AJ189" s="152">
        <f t="shared" si="692"/>
        <v>0</v>
      </c>
      <c r="AK189" s="152">
        <f t="shared" si="692"/>
        <v>0</v>
      </c>
      <c r="AL189" s="152">
        <f t="shared" si="692"/>
        <v>0</v>
      </c>
      <c r="AM189" s="152">
        <f t="shared" si="692"/>
        <v>0</v>
      </c>
      <c r="AN189" s="152">
        <f t="shared" si="692"/>
        <v>0</v>
      </c>
      <c r="AO189" s="152">
        <f t="shared" si="692"/>
        <v>0</v>
      </c>
      <c r="AP189" s="152">
        <f t="shared" si="692"/>
        <v>0</v>
      </c>
      <c r="AQ189" s="152">
        <f t="shared" si="692"/>
        <v>0</v>
      </c>
      <c r="AR189" s="152">
        <f t="shared" si="692"/>
        <v>0</v>
      </c>
      <c r="AS189" s="152">
        <f t="shared" si="692"/>
        <v>0</v>
      </c>
      <c r="AT189" s="152">
        <f t="shared" si="692"/>
        <v>0</v>
      </c>
      <c r="AU189" s="152">
        <f t="shared" si="692"/>
        <v>0</v>
      </c>
      <c r="AV189" s="152">
        <f t="shared" si="692"/>
        <v>0</v>
      </c>
      <c r="AW189" s="152">
        <f t="shared" si="692"/>
        <v>0</v>
      </c>
      <c r="AX189" s="152">
        <f t="shared" si="692"/>
        <v>0</v>
      </c>
      <c r="AY189" s="152">
        <f t="shared" si="692"/>
        <v>0</v>
      </c>
      <c r="AZ189" s="322"/>
    </row>
    <row r="190" spans="1:52" ht="64.5" customHeight="1">
      <c r="A190" s="303"/>
      <c r="B190" s="304"/>
      <c r="C190" s="305"/>
      <c r="D190" s="186" t="s">
        <v>2</v>
      </c>
      <c r="E190" s="151">
        <f t="shared" si="659"/>
        <v>97119.133690000002</v>
      </c>
      <c r="F190" s="151">
        <f t="shared" si="660"/>
        <v>6802.8336900000004</v>
      </c>
      <c r="G190" s="187"/>
      <c r="H190" s="152">
        <f t="shared" ref="H190:AY190" si="693">H183+H132+H110</f>
        <v>0</v>
      </c>
      <c r="I190" s="152">
        <f t="shared" si="693"/>
        <v>0</v>
      </c>
      <c r="J190" s="152">
        <f t="shared" si="693"/>
        <v>0</v>
      </c>
      <c r="K190" s="152">
        <f t="shared" si="693"/>
        <v>5884.8405000000002</v>
      </c>
      <c r="L190" s="152">
        <f t="shared" si="693"/>
        <v>5884.8405000000002</v>
      </c>
      <c r="M190" s="152">
        <f t="shared" si="693"/>
        <v>0</v>
      </c>
      <c r="N190" s="152">
        <f t="shared" si="693"/>
        <v>0</v>
      </c>
      <c r="O190" s="152">
        <f t="shared" si="693"/>
        <v>0</v>
      </c>
      <c r="P190" s="152">
        <f t="shared" si="693"/>
        <v>0</v>
      </c>
      <c r="Q190" s="152">
        <f t="shared" si="693"/>
        <v>917.99319000000003</v>
      </c>
      <c r="R190" s="152">
        <f t="shared" si="693"/>
        <v>917.99319000000003</v>
      </c>
      <c r="S190" s="152">
        <f t="shared" si="693"/>
        <v>0</v>
      </c>
      <c r="T190" s="152">
        <f t="shared" si="693"/>
        <v>0</v>
      </c>
      <c r="U190" s="152">
        <f t="shared" si="693"/>
        <v>0</v>
      </c>
      <c r="V190" s="152">
        <f t="shared" si="693"/>
        <v>0</v>
      </c>
      <c r="W190" s="152">
        <f t="shared" si="693"/>
        <v>1916.7</v>
      </c>
      <c r="X190" s="152">
        <f t="shared" si="693"/>
        <v>0</v>
      </c>
      <c r="Y190" s="152">
        <f t="shared" si="693"/>
        <v>0</v>
      </c>
      <c r="Z190" s="152">
        <f t="shared" si="693"/>
        <v>0</v>
      </c>
      <c r="AA190" s="152">
        <f t="shared" si="693"/>
        <v>0</v>
      </c>
      <c r="AB190" s="152">
        <f t="shared" si="693"/>
        <v>0</v>
      </c>
      <c r="AC190" s="152">
        <f t="shared" si="693"/>
        <v>0</v>
      </c>
      <c r="AD190" s="152">
        <f t="shared" si="693"/>
        <v>0</v>
      </c>
      <c r="AE190" s="152">
        <f t="shared" si="693"/>
        <v>26311</v>
      </c>
      <c r="AF190" s="152">
        <f t="shared" si="693"/>
        <v>0</v>
      </c>
      <c r="AG190" s="152">
        <f t="shared" si="693"/>
        <v>0</v>
      </c>
      <c r="AH190" s="152">
        <f t="shared" si="693"/>
        <v>0</v>
      </c>
      <c r="AI190" s="152">
        <f t="shared" si="693"/>
        <v>0</v>
      </c>
      <c r="AJ190" s="152">
        <f t="shared" si="693"/>
        <v>671</v>
      </c>
      <c r="AK190" s="152">
        <f t="shared" si="693"/>
        <v>0</v>
      </c>
      <c r="AL190" s="152">
        <f t="shared" si="693"/>
        <v>0</v>
      </c>
      <c r="AM190" s="152">
        <f t="shared" si="693"/>
        <v>0</v>
      </c>
      <c r="AN190" s="152">
        <f t="shared" si="693"/>
        <v>0</v>
      </c>
      <c r="AO190" s="152">
        <f t="shared" si="693"/>
        <v>50599.5</v>
      </c>
      <c r="AP190" s="152">
        <f t="shared" si="693"/>
        <v>0</v>
      </c>
      <c r="AQ190" s="152">
        <f t="shared" si="693"/>
        <v>0</v>
      </c>
      <c r="AR190" s="152">
        <f t="shared" si="693"/>
        <v>0</v>
      </c>
      <c r="AS190" s="152">
        <f t="shared" si="693"/>
        <v>0</v>
      </c>
      <c r="AT190" s="152">
        <f t="shared" si="693"/>
        <v>0</v>
      </c>
      <c r="AU190" s="152">
        <f t="shared" si="693"/>
        <v>0</v>
      </c>
      <c r="AV190" s="152">
        <f t="shared" si="693"/>
        <v>0</v>
      </c>
      <c r="AW190" s="152">
        <f t="shared" si="693"/>
        <v>10818.1</v>
      </c>
      <c r="AX190" s="152">
        <f t="shared" si="693"/>
        <v>0</v>
      </c>
      <c r="AY190" s="152">
        <f t="shared" si="693"/>
        <v>0</v>
      </c>
      <c r="AZ190" s="322"/>
    </row>
    <row r="191" spans="1:52" ht="21.75" customHeight="1">
      <c r="A191" s="303"/>
      <c r="B191" s="304"/>
      <c r="C191" s="305"/>
      <c r="D191" s="226" t="s">
        <v>287</v>
      </c>
      <c r="E191" s="151">
        <f t="shared" si="659"/>
        <v>10175.750480000001</v>
      </c>
      <c r="F191" s="151">
        <f t="shared" si="660"/>
        <v>285.69799999999998</v>
      </c>
      <c r="G191" s="187"/>
      <c r="H191" s="152">
        <f t="shared" ref="H191:AY191" si="694">H184+H133+H111</f>
        <v>0</v>
      </c>
      <c r="I191" s="152">
        <f t="shared" si="694"/>
        <v>0</v>
      </c>
      <c r="J191" s="152">
        <f t="shared" si="694"/>
        <v>0</v>
      </c>
      <c r="K191" s="152">
        <f t="shared" si="694"/>
        <v>0</v>
      </c>
      <c r="L191" s="152">
        <f t="shared" si="694"/>
        <v>0</v>
      </c>
      <c r="M191" s="152">
        <f t="shared" si="694"/>
        <v>0</v>
      </c>
      <c r="N191" s="152">
        <f t="shared" si="694"/>
        <v>155.15</v>
      </c>
      <c r="O191" s="152">
        <f t="shared" si="694"/>
        <v>155.15</v>
      </c>
      <c r="P191" s="152">
        <f t="shared" si="694"/>
        <v>0</v>
      </c>
      <c r="Q191" s="152">
        <f t="shared" si="694"/>
        <v>78.147999999999996</v>
      </c>
      <c r="R191" s="152">
        <f t="shared" si="694"/>
        <v>78.147999999999996</v>
      </c>
      <c r="S191" s="152">
        <f t="shared" si="694"/>
        <v>0</v>
      </c>
      <c r="T191" s="152">
        <f t="shared" si="694"/>
        <v>52.4</v>
      </c>
      <c r="U191" s="152">
        <f t="shared" si="694"/>
        <v>52.4</v>
      </c>
      <c r="V191" s="152">
        <f t="shared" si="694"/>
        <v>0</v>
      </c>
      <c r="W191" s="152">
        <f t="shared" si="694"/>
        <v>0</v>
      </c>
      <c r="X191" s="152">
        <f t="shared" si="694"/>
        <v>0</v>
      </c>
      <c r="Y191" s="152">
        <f t="shared" si="694"/>
        <v>0</v>
      </c>
      <c r="Z191" s="152">
        <f t="shared" si="694"/>
        <v>377.86048</v>
      </c>
      <c r="AA191" s="152">
        <f t="shared" si="694"/>
        <v>0</v>
      </c>
      <c r="AB191" s="152">
        <f t="shared" si="694"/>
        <v>0</v>
      </c>
      <c r="AC191" s="152">
        <f t="shared" si="694"/>
        <v>0</v>
      </c>
      <c r="AD191" s="152">
        <f t="shared" si="694"/>
        <v>0</v>
      </c>
      <c r="AE191" s="152">
        <f t="shared" si="694"/>
        <v>1433.1</v>
      </c>
      <c r="AF191" s="152">
        <f t="shared" si="694"/>
        <v>0</v>
      </c>
      <c r="AG191" s="152">
        <f t="shared" si="694"/>
        <v>0</v>
      </c>
      <c r="AH191" s="152">
        <f t="shared" si="694"/>
        <v>0</v>
      </c>
      <c r="AI191" s="152">
        <f t="shared" si="694"/>
        <v>0</v>
      </c>
      <c r="AJ191" s="152">
        <f t="shared" si="694"/>
        <v>2379.1419999999998</v>
      </c>
      <c r="AK191" s="152">
        <f t="shared" si="694"/>
        <v>0</v>
      </c>
      <c r="AL191" s="152">
        <f t="shared" si="694"/>
        <v>0</v>
      </c>
      <c r="AM191" s="152">
        <f t="shared" si="694"/>
        <v>0</v>
      </c>
      <c r="AN191" s="152">
        <f t="shared" si="694"/>
        <v>0</v>
      </c>
      <c r="AO191" s="152">
        <f t="shared" si="694"/>
        <v>4126.9800000000005</v>
      </c>
      <c r="AP191" s="152">
        <f t="shared" si="694"/>
        <v>0</v>
      </c>
      <c r="AQ191" s="152">
        <f t="shared" si="694"/>
        <v>0</v>
      </c>
      <c r="AR191" s="152">
        <f t="shared" si="694"/>
        <v>0</v>
      </c>
      <c r="AS191" s="152">
        <f t="shared" si="694"/>
        <v>0</v>
      </c>
      <c r="AT191" s="152">
        <f t="shared" si="694"/>
        <v>0</v>
      </c>
      <c r="AU191" s="152">
        <f t="shared" si="694"/>
        <v>0</v>
      </c>
      <c r="AV191" s="152">
        <f t="shared" si="694"/>
        <v>0</v>
      </c>
      <c r="AW191" s="152">
        <f t="shared" si="694"/>
        <v>1572.97</v>
      </c>
      <c r="AX191" s="152">
        <f t="shared" si="694"/>
        <v>0</v>
      </c>
      <c r="AY191" s="152">
        <f t="shared" si="694"/>
        <v>0</v>
      </c>
      <c r="AZ191" s="322"/>
    </row>
    <row r="192" spans="1:52" ht="87.75" customHeight="1">
      <c r="A192" s="303"/>
      <c r="B192" s="304"/>
      <c r="C192" s="305"/>
      <c r="D192" s="226" t="s">
        <v>295</v>
      </c>
      <c r="E192" s="151">
        <f t="shared" si="659"/>
        <v>0</v>
      </c>
      <c r="F192" s="151">
        <f t="shared" si="660"/>
        <v>0</v>
      </c>
      <c r="G192" s="156"/>
      <c r="H192" s="152">
        <f t="shared" ref="H192:AY192" si="695">H185+H134+H112</f>
        <v>0</v>
      </c>
      <c r="I192" s="152">
        <f t="shared" si="695"/>
        <v>0</v>
      </c>
      <c r="J192" s="152">
        <f t="shared" si="695"/>
        <v>0</v>
      </c>
      <c r="K192" s="152">
        <f t="shared" si="695"/>
        <v>0</v>
      </c>
      <c r="L192" s="152">
        <f t="shared" si="695"/>
        <v>0</v>
      </c>
      <c r="M192" s="152">
        <f t="shared" si="695"/>
        <v>0</v>
      </c>
      <c r="N192" s="152">
        <f t="shared" si="695"/>
        <v>0</v>
      </c>
      <c r="O192" s="152">
        <f t="shared" si="695"/>
        <v>0</v>
      </c>
      <c r="P192" s="152">
        <f t="shared" si="695"/>
        <v>0</v>
      </c>
      <c r="Q192" s="152">
        <f t="shared" si="695"/>
        <v>0</v>
      </c>
      <c r="R192" s="152">
        <f t="shared" si="695"/>
        <v>0</v>
      </c>
      <c r="S192" s="152">
        <f t="shared" si="695"/>
        <v>0</v>
      </c>
      <c r="T192" s="152">
        <f t="shared" si="695"/>
        <v>0</v>
      </c>
      <c r="U192" s="152">
        <f t="shared" si="695"/>
        <v>0</v>
      </c>
      <c r="V192" s="152">
        <f t="shared" si="695"/>
        <v>0</v>
      </c>
      <c r="W192" s="152">
        <f t="shared" si="695"/>
        <v>0</v>
      </c>
      <c r="X192" s="152">
        <f t="shared" si="695"/>
        <v>0</v>
      </c>
      <c r="Y192" s="152">
        <f t="shared" si="695"/>
        <v>0</v>
      </c>
      <c r="Z192" s="152">
        <f t="shared" si="695"/>
        <v>0</v>
      </c>
      <c r="AA192" s="152">
        <f t="shared" si="695"/>
        <v>0</v>
      </c>
      <c r="AB192" s="152">
        <f t="shared" si="695"/>
        <v>0</v>
      </c>
      <c r="AC192" s="152">
        <f t="shared" si="695"/>
        <v>0</v>
      </c>
      <c r="AD192" s="152">
        <f t="shared" si="695"/>
        <v>0</v>
      </c>
      <c r="AE192" s="152">
        <f t="shared" si="695"/>
        <v>0</v>
      </c>
      <c r="AF192" s="152">
        <f t="shared" si="695"/>
        <v>0</v>
      </c>
      <c r="AG192" s="152">
        <f t="shared" si="695"/>
        <v>0</v>
      </c>
      <c r="AH192" s="152">
        <f t="shared" si="695"/>
        <v>0</v>
      </c>
      <c r="AI192" s="152">
        <f t="shared" si="695"/>
        <v>0</v>
      </c>
      <c r="AJ192" s="152">
        <f t="shared" si="695"/>
        <v>0</v>
      </c>
      <c r="AK192" s="152">
        <f t="shared" si="695"/>
        <v>0</v>
      </c>
      <c r="AL192" s="152">
        <f t="shared" si="695"/>
        <v>0</v>
      </c>
      <c r="AM192" s="152">
        <f t="shared" si="695"/>
        <v>0</v>
      </c>
      <c r="AN192" s="152">
        <f t="shared" si="695"/>
        <v>0</v>
      </c>
      <c r="AO192" s="152">
        <f t="shared" si="695"/>
        <v>0</v>
      </c>
      <c r="AP192" s="152">
        <f t="shared" si="695"/>
        <v>0</v>
      </c>
      <c r="AQ192" s="152">
        <f t="shared" si="695"/>
        <v>0</v>
      </c>
      <c r="AR192" s="152">
        <f t="shared" si="695"/>
        <v>0</v>
      </c>
      <c r="AS192" s="152">
        <f t="shared" si="695"/>
        <v>0</v>
      </c>
      <c r="AT192" s="152">
        <f t="shared" si="695"/>
        <v>0</v>
      </c>
      <c r="AU192" s="152">
        <f t="shared" si="695"/>
        <v>0</v>
      </c>
      <c r="AV192" s="152">
        <f t="shared" si="695"/>
        <v>0</v>
      </c>
      <c r="AW192" s="152">
        <f t="shared" si="695"/>
        <v>0</v>
      </c>
      <c r="AX192" s="152">
        <f t="shared" si="695"/>
        <v>0</v>
      </c>
      <c r="AY192" s="152">
        <f t="shared" si="695"/>
        <v>0</v>
      </c>
      <c r="AZ192" s="322"/>
    </row>
    <row r="193" spans="1:52" ht="21.75" customHeight="1">
      <c r="A193" s="303"/>
      <c r="B193" s="304"/>
      <c r="C193" s="305"/>
      <c r="D193" s="226" t="s">
        <v>288</v>
      </c>
      <c r="E193" s="151">
        <f t="shared" si="659"/>
        <v>0</v>
      </c>
      <c r="F193" s="151">
        <f t="shared" si="660"/>
        <v>0</v>
      </c>
      <c r="G193" s="156"/>
      <c r="H193" s="152">
        <f t="shared" ref="H193:AY193" si="696">H186+H135+H113</f>
        <v>0</v>
      </c>
      <c r="I193" s="152">
        <f t="shared" si="696"/>
        <v>0</v>
      </c>
      <c r="J193" s="152">
        <f t="shared" si="696"/>
        <v>0</v>
      </c>
      <c r="K193" s="152">
        <v>0</v>
      </c>
      <c r="L193" s="152">
        <f t="shared" si="696"/>
        <v>0</v>
      </c>
      <c r="M193" s="152">
        <f t="shared" si="696"/>
        <v>0</v>
      </c>
      <c r="N193" s="152">
        <f t="shared" si="696"/>
        <v>0</v>
      </c>
      <c r="O193" s="152">
        <f t="shared" si="696"/>
        <v>0</v>
      </c>
      <c r="P193" s="152">
        <f t="shared" si="696"/>
        <v>0</v>
      </c>
      <c r="Q193" s="152">
        <f t="shared" si="696"/>
        <v>0</v>
      </c>
      <c r="R193" s="152">
        <f t="shared" si="696"/>
        <v>0</v>
      </c>
      <c r="S193" s="152">
        <f t="shared" si="696"/>
        <v>0</v>
      </c>
      <c r="T193" s="152">
        <f t="shared" si="696"/>
        <v>0</v>
      </c>
      <c r="U193" s="152">
        <f t="shared" si="696"/>
        <v>0</v>
      </c>
      <c r="V193" s="152">
        <f t="shared" si="696"/>
        <v>0</v>
      </c>
      <c r="W193" s="152">
        <f t="shared" si="696"/>
        <v>0</v>
      </c>
      <c r="X193" s="152">
        <f t="shared" si="696"/>
        <v>0</v>
      </c>
      <c r="Y193" s="152">
        <f t="shared" si="696"/>
        <v>0</v>
      </c>
      <c r="Z193" s="152">
        <f t="shared" si="696"/>
        <v>0</v>
      </c>
      <c r="AA193" s="152">
        <f t="shared" si="696"/>
        <v>0</v>
      </c>
      <c r="AB193" s="152">
        <f t="shared" si="696"/>
        <v>0</v>
      </c>
      <c r="AC193" s="152">
        <f t="shared" si="696"/>
        <v>0</v>
      </c>
      <c r="AD193" s="152">
        <f t="shared" si="696"/>
        <v>0</v>
      </c>
      <c r="AE193" s="152">
        <f t="shared" si="696"/>
        <v>0</v>
      </c>
      <c r="AF193" s="152">
        <f t="shared" si="696"/>
        <v>0</v>
      </c>
      <c r="AG193" s="152">
        <f t="shared" si="696"/>
        <v>0</v>
      </c>
      <c r="AH193" s="152">
        <f t="shared" si="696"/>
        <v>0</v>
      </c>
      <c r="AI193" s="152">
        <f t="shared" si="696"/>
        <v>0</v>
      </c>
      <c r="AJ193" s="152">
        <f t="shared" si="696"/>
        <v>0</v>
      </c>
      <c r="AK193" s="152">
        <f t="shared" si="696"/>
        <v>0</v>
      </c>
      <c r="AL193" s="152">
        <f t="shared" si="696"/>
        <v>0</v>
      </c>
      <c r="AM193" s="152">
        <f t="shared" si="696"/>
        <v>0</v>
      </c>
      <c r="AN193" s="152">
        <f t="shared" si="696"/>
        <v>0</v>
      </c>
      <c r="AO193" s="152">
        <f t="shared" si="696"/>
        <v>0</v>
      </c>
      <c r="AP193" s="152">
        <f t="shared" si="696"/>
        <v>0</v>
      </c>
      <c r="AQ193" s="152">
        <f t="shared" si="696"/>
        <v>0</v>
      </c>
      <c r="AR193" s="152">
        <f t="shared" si="696"/>
        <v>0</v>
      </c>
      <c r="AS193" s="152">
        <f t="shared" si="696"/>
        <v>0</v>
      </c>
      <c r="AT193" s="152">
        <f t="shared" si="696"/>
        <v>0</v>
      </c>
      <c r="AU193" s="152">
        <f t="shared" si="696"/>
        <v>0</v>
      </c>
      <c r="AV193" s="152">
        <f t="shared" si="696"/>
        <v>0</v>
      </c>
      <c r="AW193" s="152">
        <f t="shared" si="696"/>
        <v>0</v>
      </c>
      <c r="AX193" s="152">
        <f t="shared" si="696"/>
        <v>0</v>
      </c>
      <c r="AY193" s="152">
        <f t="shared" si="696"/>
        <v>0</v>
      </c>
      <c r="AZ193" s="322"/>
    </row>
    <row r="194" spans="1:52" ht="33.75" customHeight="1">
      <c r="A194" s="306"/>
      <c r="B194" s="307"/>
      <c r="C194" s="308"/>
      <c r="D194" s="174" t="s">
        <v>43</v>
      </c>
      <c r="E194" s="151">
        <f t="shared" si="659"/>
        <v>0</v>
      </c>
      <c r="F194" s="151">
        <f t="shared" si="660"/>
        <v>0</v>
      </c>
      <c r="G194" s="176"/>
      <c r="H194" s="152">
        <f t="shared" ref="H194:AY194" si="697">H187+H136+H114</f>
        <v>0</v>
      </c>
      <c r="I194" s="152">
        <f t="shared" si="697"/>
        <v>0</v>
      </c>
      <c r="J194" s="152">
        <f t="shared" si="697"/>
        <v>0</v>
      </c>
      <c r="K194" s="152">
        <f t="shared" si="697"/>
        <v>0</v>
      </c>
      <c r="L194" s="152">
        <f t="shared" si="697"/>
        <v>0</v>
      </c>
      <c r="M194" s="152">
        <f t="shared" si="697"/>
        <v>0</v>
      </c>
      <c r="N194" s="152">
        <f t="shared" si="697"/>
        <v>0</v>
      </c>
      <c r="O194" s="152">
        <f t="shared" si="697"/>
        <v>0</v>
      </c>
      <c r="P194" s="152">
        <f t="shared" si="697"/>
        <v>0</v>
      </c>
      <c r="Q194" s="152">
        <f t="shared" si="697"/>
        <v>0</v>
      </c>
      <c r="R194" s="152">
        <f t="shared" si="697"/>
        <v>0</v>
      </c>
      <c r="S194" s="152">
        <f t="shared" si="697"/>
        <v>0</v>
      </c>
      <c r="T194" s="152">
        <f t="shared" si="697"/>
        <v>0</v>
      </c>
      <c r="U194" s="152">
        <f t="shared" si="697"/>
        <v>0</v>
      </c>
      <c r="V194" s="152">
        <f t="shared" si="697"/>
        <v>0</v>
      </c>
      <c r="W194" s="152">
        <f t="shared" si="697"/>
        <v>0</v>
      </c>
      <c r="X194" s="152">
        <f t="shared" si="697"/>
        <v>0</v>
      </c>
      <c r="Y194" s="152">
        <f t="shared" si="697"/>
        <v>0</v>
      </c>
      <c r="Z194" s="152">
        <f t="shared" si="697"/>
        <v>0</v>
      </c>
      <c r="AA194" s="152">
        <f t="shared" si="697"/>
        <v>0</v>
      </c>
      <c r="AB194" s="152">
        <f t="shared" si="697"/>
        <v>0</v>
      </c>
      <c r="AC194" s="152">
        <f t="shared" si="697"/>
        <v>0</v>
      </c>
      <c r="AD194" s="152">
        <f t="shared" si="697"/>
        <v>0</v>
      </c>
      <c r="AE194" s="152">
        <f t="shared" si="697"/>
        <v>0</v>
      </c>
      <c r="AF194" s="152">
        <f t="shared" si="697"/>
        <v>0</v>
      </c>
      <c r="AG194" s="152">
        <f t="shared" si="697"/>
        <v>0</v>
      </c>
      <c r="AH194" s="152">
        <f t="shared" si="697"/>
        <v>0</v>
      </c>
      <c r="AI194" s="152">
        <f t="shared" si="697"/>
        <v>0</v>
      </c>
      <c r="AJ194" s="152">
        <f t="shared" si="697"/>
        <v>0</v>
      </c>
      <c r="AK194" s="152">
        <f t="shared" si="697"/>
        <v>0</v>
      </c>
      <c r="AL194" s="152">
        <f t="shared" si="697"/>
        <v>0</v>
      </c>
      <c r="AM194" s="152">
        <f t="shared" si="697"/>
        <v>0</v>
      </c>
      <c r="AN194" s="152">
        <f t="shared" si="697"/>
        <v>0</v>
      </c>
      <c r="AO194" s="152">
        <f t="shared" si="697"/>
        <v>0</v>
      </c>
      <c r="AP194" s="152">
        <f t="shared" si="697"/>
        <v>0</v>
      </c>
      <c r="AQ194" s="152">
        <f t="shared" si="697"/>
        <v>0</v>
      </c>
      <c r="AR194" s="152">
        <f t="shared" si="697"/>
        <v>0</v>
      </c>
      <c r="AS194" s="152">
        <f t="shared" si="697"/>
        <v>0</v>
      </c>
      <c r="AT194" s="152">
        <f t="shared" si="697"/>
        <v>0</v>
      </c>
      <c r="AU194" s="152">
        <f t="shared" si="697"/>
        <v>0</v>
      </c>
      <c r="AV194" s="152">
        <f t="shared" si="697"/>
        <v>0</v>
      </c>
      <c r="AW194" s="152">
        <f t="shared" si="697"/>
        <v>0</v>
      </c>
      <c r="AX194" s="152">
        <f t="shared" si="697"/>
        <v>0</v>
      </c>
      <c r="AY194" s="152">
        <f t="shared" si="697"/>
        <v>0</v>
      </c>
      <c r="AZ194" s="323"/>
    </row>
    <row r="195" spans="1:52" ht="33.75" customHeight="1">
      <c r="A195" s="309" t="s">
        <v>325</v>
      </c>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10"/>
      <c r="AA195" s="310"/>
      <c r="AB195" s="310"/>
      <c r="AC195" s="310"/>
      <c r="AD195" s="310"/>
      <c r="AE195" s="310"/>
      <c r="AF195" s="310"/>
      <c r="AG195" s="310"/>
      <c r="AH195" s="310"/>
      <c r="AI195" s="310"/>
      <c r="AJ195" s="310"/>
      <c r="AK195" s="310"/>
      <c r="AL195" s="310"/>
      <c r="AM195" s="310"/>
      <c r="AN195" s="310"/>
      <c r="AO195" s="310"/>
      <c r="AP195" s="310"/>
      <c r="AQ195" s="310"/>
      <c r="AR195" s="310"/>
      <c r="AS195" s="310"/>
      <c r="AT195" s="310"/>
      <c r="AU195" s="310"/>
      <c r="AV195" s="310"/>
      <c r="AW195" s="310"/>
      <c r="AX195" s="310"/>
      <c r="AY195" s="310"/>
      <c r="AZ195" s="311"/>
    </row>
    <row r="196" spans="1:52" ht="32.25" customHeight="1">
      <c r="A196" s="309" t="s">
        <v>323</v>
      </c>
      <c r="B196" s="310"/>
      <c r="C196" s="310"/>
      <c r="D196" s="310"/>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0"/>
      <c r="AO196" s="310"/>
      <c r="AP196" s="310"/>
      <c r="AQ196" s="310"/>
      <c r="AR196" s="310"/>
      <c r="AS196" s="310"/>
      <c r="AT196" s="310"/>
      <c r="AU196" s="310"/>
      <c r="AV196" s="310"/>
      <c r="AW196" s="310"/>
      <c r="AX196" s="310"/>
      <c r="AY196" s="310"/>
      <c r="AZ196" s="311"/>
    </row>
    <row r="197" spans="1:52" ht="32.25" customHeight="1">
      <c r="A197" s="337" t="s">
        <v>324</v>
      </c>
      <c r="B197" s="319"/>
      <c r="C197" s="319"/>
      <c r="D197" s="319"/>
      <c r="E197" s="319"/>
      <c r="F197" s="319"/>
      <c r="G197" s="319"/>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19"/>
      <c r="AD197" s="319"/>
      <c r="AE197" s="319"/>
      <c r="AF197" s="319"/>
      <c r="AG197" s="319"/>
      <c r="AH197" s="319"/>
      <c r="AI197" s="319"/>
      <c r="AJ197" s="319"/>
      <c r="AK197" s="319"/>
      <c r="AL197" s="319"/>
      <c r="AM197" s="319"/>
      <c r="AN197" s="319"/>
      <c r="AO197" s="319"/>
      <c r="AP197" s="319"/>
      <c r="AQ197" s="319"/>
      <c r="AR197" s="319"/>
      <c r="AS197" s="319"/>
      <c r="AT197" s="319"/>
      <c r="AU197" s="319"/>
      <c r="AV197" s="319"/>
      <c r="AW197" s="319"/>
      <c r="AX197" s="319"/>
      <c r="AY197" s="319"/>
      <c r="AZ197" s="320"/>
    </row>
    <row r="198" spans="1:52" ht="18.75" customHeight="1">
      <c r="A198" s="312" t="s">
        <v>331</v>
      </c>
      <c r="B198" s="315" t="s">
        <v>327</v>
      </c>
      <c r="C198" s="315" t="s">
        <v>328</v>
      </c>
      <c r="D198" s="181" t="s">
        <v>41</v>
      </c>
      <c r="E198" s="151">
        <f t="shared" ref="E198:E204" si="698">H198+K198+N198+Q198+T198+W198+Z198+AE198+AJ198+AO198+AR198+AW198</f>
        <v>0</v>
      </c>
      <c r="F198" s="151">
        <f t="shared" ref="F198:F204" si="699">I198+L198+O198+R198+U198+X198+AA198+AF198+AK198+AP198+AS198+AX198</f>
        <v>0</v>
      </c>
      <c r="G198" s="182" t="e">
        <f>F198/E198</f>
        <v>#DIV/0!</v>
      </c>
      <c r="H198" s="173">
        <f>H199+H200+H201+H203+H204</f>
        <v>0</v>
      </c>
      <c r="I198" s="173">
        <f t="shared" ref="I198" si="700">I199+I200+I201+I203+I204</f>
        <v>0</v>
      </c>
      <c r="J198" s="173" t="e">
        <f>I198/H198*100</f>
        <v>#DIV/0!</v>
      </c>
      <c r="K198" s="173">
        <f t="shared" ref="K198" si="701">K199+K200+K201+K203+K204</f>
        <v>0</v>
      </c>
      <c r="L198" s="173">
        <f t="shared" ref="L198" si="702">L199+L200+L201+L203+L204</f>
        <v>0</v>
      </c>
      <c r="M198" s="173" t="e">
        <f>L198/K198*100</f>
        <v>#DIV/0!</v>
      </c>
      <c r="N198" s="173">
        <f t="shared" ref="N198" si="703">N199+N200+N201+N203+N204</f>
        <v>0</v>
      </c>
      <c r="O198" s="173">
        <f t="shared" ref="O198" si="704">O199+O200+O201+O203+O204</f>
        <v>0</v>
      </c>
      <c r="P198" s="173" t="e">
        <f>O198/N198*100</f>
        <v>#DIV/0!</v>
      </c>
      <c r="Q198" s="173">
        <f t="shared" ref="Q198" si="705">Q199+Q200+Q201+Q203+Q204</f>
        <v>0</v>
      </c>
      <c r="R198" s="173">
        <f t="shared" ref="R198" si="706">R199+R200+R201+R203+R204</f>
        <v>0</v>
      </c>
      <c r="S198" s="173" t="e">
        <f>R198/Q198*100</f>
        <v>#DIV/0!</v>
      </c>
      <c r="T198" s="173">
        <f t="shared" ref="T198" si="707">T199+T200+T201+T203+T204</f>
        <v>0</v>
      </c>
      <c r="U198" s="173">
        <f t="shared" ref="U198" si="708">U199+U200+U201+U203+U204</f>
        <v>0</v>
      </c>
      <c r="V198" s="173" t="e">
        <f>U198/T198*100</f>
        <v>#DIV/0!</v>
      </c>
      <c r="W198" s="173">
        <f t="shared" ref="W198" si="709">W199+W200+W201+W203+W204</f>
        <v>0</v>
      </c>
      <c r="X198" s="173">
        <f t="shared" ref="X198" si="710">X199+X200+X201+X203+X204</f>
        <v>0</v>
      </c>
      <c r="Y198" s="173" t="e">
        <f>X198/W198*100</f>
        <v>#DIV/0!</v>
      </c>
      <c r="Z198" s="173">
        <f t="shared" ref="Z198" si="711">Z199+Z200+Z201+Z203+Z204</f>
        <v>0</v>
      </c>
      <c r="AA198" s="173">
        <f t="shared" ref="AA198" si="712">AA199+AA200+AA201+AA203+AA204</f>
        <v>0</v>
      </c>
      <c r="AB198" s="173">
        <f t="shared" ref="AB198" si="713">AB199+AB200+AB201+AB203+AB204</f>
        <v>0</v>
      </c>
      <c r="AC198" s="173">
        <f t="shared" ref="AC198" si="714">AC199+AC200+AC201+AC203+AC204</f>
        <v>0</v>
      </c>
      <c r="AD198" s="173" t="e">
        <f>AC198/Z198*100</f>
        <v>#DIV/0!</v>
      </c>
      <c r="AE198" s="173">
        <f t="shared" ref="AE198" si="715">AE199+AE200+AE201+AE203+AE204</f>
        <v>0</v>
      </c>
      <c r="AF198" s="173">
        <f t="shared" ref="AF198" si="716">AF199+AF200+AF201+AF203+AF204</f>
        <v>0</v>
      </c>
      <c r="AG198" s="173">
        <f t="shared" ref="AG198" si="717">AG199+AG200+AG201+AG203+AG204</f>
        <v>0</v>
      </c>
      <c r="AH198" s="173">
        <f t="shared" ref="AH198" si="718">AH199+AH200+AH201+AH203+AH204</f>
        <v>0</v>
      </c>
      <c r="AI198" s="173" t="e">
        <f>AH198/AE198*100</f>
        <v>#DIV/0!</v>
      </c>
      <c r="AJ198" s="173">
        <f t="shared" ref="AJ198" si="719">AJ199+AJ200+AJ201+AJ203+AJ204</f>
        <v>0</v>
      </c>
      <c r="AK198" s="173">
        <f t="shared" ref="AK198" si="720">AK199+AK200+AK201+AK203+AK204</f>
        <v>0</v>
      </c>
      <c r="AL198" s="173">
        <f t="shared" ref="AL198" si="721">AL199+AL200+AL201+AL203+AL204</f>
        <v>0</v>
      </c>
      <c r="AM198" s="173">
        <f t="shared" ref="AM198" si="722">AM199+AM200+AM201+AM203+AM204</f>
        <v>0</v>
      </c>
      <c r="AN198" s="173" t="e">
        <f>AM198/AJ198*100</f>
        <v>#DIV/0!</v>
      </c>
      <c r="AO198" s="173">
        <f t="shared" ref="AO198" si="723">AO199+AO200+AO201+AO203+AO204</f>
        <v>0</v>
      </c>
      <c r="AP198" s="173">
        <f t="shared" ref="AP198" si="724">AP199+AP200+AP201+AP203+AP204</f>
        <v>0</v>
      </c>
      <c r="AQ198" s="173" t="e">
        <f>AP198/AO198*100</f>
        <v>#DIV/0!</v>
      </c>
      <c r="AR198" s="173">
        <f t="shared" ref="AR198" si="725">AR199+AR200+AR201+AR203+AR204</f>
        <v>0</v>
      </c>
      <c r="AS198" s="173">
        <f t="shared" ref="AS198" si="726">AS199+AS200+AS201+AS203+AS204</f>
        <v>0</v>
      </c>
      <c r="AT198" s="173">
        <f t="shared" ref="AT198" si="727">AT199+AT200+AT201+AT203+AT204</f>
        <v>0</v>
      </c>
      <c r="AU198" s="173">
        <f t="shared" ref="AU198" si="728">AU199+AU200+AU201+AU203+AU204</f>
        <v>0</v>
      </c>
      <c r="AV198" s="173" t="e">
        <f>AU198/AR198*100</f>
        <v>#DIV/0!</v>
      </c>
      <c r="AW198" s="173">
        <f t="shared" ref="AW198" si="729">AW199+AW200+AW201+AW203+AW204</f>
        <v>0</v>
      </c>
      <c r="AX198" s="173">
        <f t="shared" ref="AX198" si="730">AX199+AX200+AX201+AX203+AX204</f>
        <v>0</v>
      </c>
      <c r="AY198" s="173" t="e">
        <f>AX198/AW198*100</f>
        <v>#DIV/0!</v>
      </c>
      <c r="AZ198" s="321"/>
    </row>
    <row r="199" spans="1:52" ht="31.2">
      <c r="A199" s="313"/>
      <c r="B199" s="316"/>
      <c r="C199" s="316"/>
      <c r="D199" s="183" t="s">
        <v>37</v>
      </c>
      <c r="E199" s="151">
        <f t="shared" si="698"/>
        <v>0</v>
      </c>
      <c r="F199" s="151">
        <f t="shared" si="699"/>
        <v>0</v>
      </c>
      <c r="G199" s="176"/>
      <c r="H199" s="228"/>
      <c r="I199" s="152"/>
      <c r="J199" s="177"/>
      <c r="K199" s="152"/>
      <c r="L199" s="152"/>
      <c r="M199" s="177"/>
      <c r="N199" s="152"/>
      <c r="O199" s="152"/>
      <c r="P199" s="179"/>
      <c r="Q199" s="152"/>
      <c r="R199" s="152"/>
      <c r="S199" s="177"/>
      <c r="T199" s="152"/>
      <c r="U199" s="152"/>
      <c r="V199" s="177"/>
      <c r="W199" s="152"/>
      <c r="X199" s="152"/>
      <c r="Y199" s="177"/>
      <c r="Z199" s="152"/>
      <c r="AA199" s="155"/>
      <c r="AB199" s="178"/>
      <c r="AC199" s="177"/>
      <c r="AD199" s="179"/>
      <c r="AE199" s="152"/>
      <c r="AF199" s="155"/>
      <c r="AG199" s="178"/>
      <c r="AH199" s="184"/>
      <c r="AI199" s="179"/>
      <c r="AJ199" s="152"/>
      <c r="AK199" s="155"/>
      <c r="AL199" s="178"/>
      <c r="AM199" s="184"/>
      <c r="AN199" s="179"/>
      <c r="AO199" s="185"/>
      <c r="AP199" s="152"/>
      <c r="AQ199" s="152"/>
      <c r="AR199" s="228"/>
      <c r="AS199" s="153"/>
      <c r="AT199" s="178"/>
      <c r="AU199" s="184"/>
      <c r="AV199" s="179"/>
      <c r="AW199" s="152"/>
      <c r="AX199" s="154"/>
      <c r="AY199" s="179"/>
      <c r="AZ199" s="322"/>
    </row>
    <row r="200" spans="1:52" ht="64.5" customHeight="1">
      <c r="A200" s="313"/>
      <c r="B200" s="316"/>
      <c r="C200" s="316"/>
      <c r="D200" s="186" t="s">
        <v>2</v>
      </c>
      <c r="E200" s="151">
        <f t="shared" si="698"/>
        <v>0</v>
      </c>
      <c r="F200" s="151">
        <f t="shared" si="699"/>
        <v>0</v>
      </c>
      <c r="G200" s="187"/>
      <c r="H200" s="157"/>
      <c r="I200" s="157"/>
      <c r="J200" s="158"/>
      <c r="K200" s="157"/>
      <c r="L200" s="157"/>
      <c r="M200" s="158"/>
      <c r="N200" s="157"/>
      <c r="O200" s="157"/>
      <c r="P200" s="188"/>
      <c r="Q200" s="157"/>
      <c r="R200" s="157"/>
      <c r="S200" s="158"/>
      <c r="T200" s="157"/>
      <c r="U200" s="157"/>
      <c r="V200" s="158"/>
      <c r="W200" s="157"/>
      <c r="X200" s="157"/>
      <c r="Y200" s="158"/>
      <c r="Z200" s="157"/>
      <c r="AA200" s="161"/>
      <c r="AB200" s="162"/>
      <c r="AC200" s="158"/>
      <c r="AD200" s="188"/>
      <c r="AE200" s="157"/>
      <c r="AF200" s="161"/>
      <c r="AG200" s="162"/>
      <c r="AH200" s="189"/>
      <c r="AI200" s="188"/>
      <c r="AJ200" s="157"/>
      <c r="AK200" s="161"/>
      <c r="AL200" s="162"/>
      <c r="AM200" s="189"/>
      <c r="AN200" s="188"/>
      <c r="AO200" s="164"/>
      <c r="AP200" s="158"/>
      <c r="AQ200" s="158"/>
      <c r="AR200" s="157"/>
      <c r="AS200" s="159"/>
      <c r="AT200" s="162"/>
      <c r="AU200" s="189"/>
      <c r="AV200" s="188"/>
      <c r="AW200" s="157"/>
      <c r="AX200" s="160"/>
      <c r="AY200" s="188"/>
      <c r="AZ200" s="322"/>
    </row>
    <row r="201" spans="1:52" ht="21.75" customHeight="1">
      <c r="A201" s="313"/>
      <c r="B201" s="316"/>
      <c r="C201" s="316"/>
      <c r="D201" s="226" t="s">
        <v>287</v>
      </c>
      <c r="E201" s="151">
        <f t="shared" si="698"/>
        <v>0</v>
      </c>
      <c r="F201" s="151">
        <f t="shared" si="699"/>
        <v>0</v>
      </c>
      <c r="G201" s="187"/>
      <c r="H201" s="157"/>
      <c r="I201" s="157"/>
      <c r="J201" s="158"/>
      <c r="K201" s="157"/>
      <c r="L201" s="157"/>
      <c r="M201" s="158"/>
      <c r="N201" s="157"/>
      <c r="O201" s="157"/>
      <c r="P201" s="188"/>
      <c r="Q201" s="157"/>
      <c r="R201" s="157"/>
      <c r="S201" s="158"/>
      <c r="T201" s="157"/>
      <c r="U201" s="157"/>
      <c r="V201" s="158"/>
      <c r="W201" s="157"/>
      <c r="X201" s="157"/>
      <c r="Y201" s="158"/>
      <c r="Z201" s="157"/>
      <c r="AA201" s="161"/>
      <c r="AB201" s="162"/>
      <c r="AC201" s="158"/>
      <c r="AD201" s="188"/>
      <c r="AE201" s="157"/>
      <c r="AF201" s="161"/>
      <c r="AG201" s="162"/>
      <c r="AH201" s="189"/>
      <c r="AI201" s="188"/>
      <c r="AJ201" s="157"/>
      <c r="AK201" s="161"/>
      <c r="AL201" s="162"/>
      <c r="AM201" s="189"/>
      <c r="AN201" s="188"/>
      <c r="AO201" s="157"/>
      <c r="AP201" s="189"/>
      <c r="AQ201" s="188"/>
      <c r="AR201" s="157"/>
      <c r="AS201" s="161"/>
      <c r="AT201" s="162"/>
      <c r="AU201" s="189"/>
      <c r="AV201" s="188"/>
      <c r="AW201" s="157"/>
      <c r="AX201" s="160"/>
      <c r="AY201" s="163"/>
      <c r="AZ201" s="322"/>
    </row>
    <row r="202" spans="1:52" ht="87.75" customHeight="1">
      <c r="A202" s="313"/>
      <c r="B202" s="316"/>
      <c r="C202" s="316"/>
      <c r="D202" s="226" t="s">
        <v>295</v>
      </c>
      <c r="E202" s="151">
        <f t="shared" si="698"/>
        <v>0</v>
      </c>
      <c r="F202" s="151">
        <f t="shared" si="699"/>
        <v>0</v>
      </c>
      <c r="G202" s="156"/>
      <c r="H202" s="166"/>
      <c r="I202" s="166"/>
      <c r="J202" s="165"/>
      <c r="K202" s="166"/>
      <c r="L202" s="166"/>
      <c r="M202" s="165"/>
      <c r="N202" s="166"/>
      <c r="O202" s="166"/>
      <c r="P202" s="171"/>
      <c r="Q202" s="166"/>
      <c r="R202" s="166"/>
      <c r="S202" s="165"/>
      <c r="T202" s="166"/>
      <c r="U202" s="166"/>
      <c r="V202" s="165"/>
      <c r="W202" s="166"/>
      <c r="X202" s="166"/>
      <c r="Y202" s="165"/>
      <c r="Z202" s="166"/>
      <c r="AA202" s="168"/>
      <c r="AB202" s="169"/>
      <c r="AC202" s="165"/>
      <c r="AD202" s="171"/>
      <c r="AE202" s="166"/>
      <c r="AF202" s="168"/>
      <c r="AG202" s="169"/>
      <c r="AH202" s="192"/>
      <c r="AI202" s="171"/>
      <c r="AJ202" s="166"/>
      <c r="AK202" s="168"/>
      <c r="AL202" s="169"/>
      <c r="AM202" s="192"/>
      <c r="AN202" s="171"/>
      <c r="AO202" s="166"/>
      <c r="AP202" s="192"/>
      <c r="AQ202" s="171"/>
      <c r="AR202" s="166"/>
      <c r="AS202" s="170"/>
      <c r="AT202" s="169"/>
      <c r="AU202" s="192"/>
      <c r="AV202" s="171"/>
      <c r="AW202" s="166"/>
      <c r="AX202" s="167"/>
      <c r="AY202" s="171"/>
      <c r="AZ202" s="322"/>
    </row>
    <row r="203" spans="1:52" ht="21.75" customHeight="1">
      <c r="A203" s="313"/>
      <c r="B203" s="316"/>
      <c r="C203" s="316"/>
      <c r="D203" s="226" t="s">
        <v>288</v>
      </c>
      <c r="E203" s="151">
        <f t="shared" si="698"/>
        <v>0</v>
      </c>
      <c r="F203" s="151">
        <f t="shared" si="699"/>
        <v>0</v>
      </c>
      <c r="G203" s="156"/>
      <c r="H203" s="166"/>
      <c r="I203" s="166"/>
      <c r="J203" s="165"/>
      <c r="K203" s="166"/>
      <c r="L203" s="166"/>
      <c r="M203" s="165"/>
      <c r="N203" s="166"/>
      <c r="O203" s="166"/>
      <c r="P203" s="171"/>
      <c r="Q203" s="166"/>
      <c r="R203" s="166"/>
      <c r="S203" s="165"/>
      <c r="T203" s="166"/>
      <c r="U203" s="166"/>
      <c r="V203" s="165"/>
      <c r="W203" s="166"/>
      <c r="X203" s="166"/>
      <c r="Y203" s="165"/>
      <c r="Z203" s="166"/>
      <c r="AA203" s="168"/>
      <c r="AB203" s="169"/>
      <c r="AC203" s="165"/>
      <c r="AD203" s="171"/>
      <c r="AE203" s="166"/>
      <c r="AF203" s="168"/>
      <c r="AG203" s="169"/>
      <c r="AH203" s="192"/>
      <c r="AI203" s="171"/>
      <c r="AJ203" s="166"/>
      <c r="AK203" s="168"/>
      <c r="AL203" s="169"/>
      <c r="AM203" s="192"/>
      <c r="AN203" s="171"/>
      <c r="AO203" s="166"/>
      <c r="AP203" s="192"/>
      <c r="AQ203" s="171"/>
      <c r="AR203" s="166"/>
      <c r="AS203" s="170"/>
      <c r="AT203" s="169"/>
      <c r="AU203" s="192"/>
      <c r="AV203" s="171"/>
      <c r="AW203" s="166"/>
      <c r="AX203" s="167"/>
      <c r="AY203" s="171"/>
      <c r="AZ203" s="322"/>
    </row>
    <row r="204" spans="1:52" ht="33.75" customHeight="1">
      <c r="A204" s="314"/>
      <c r="B204" s="317"/>
      <c r="C204" s="317"/>
      <c r="D204" s="174" t="s">
        <v>43</v>
      </c>
      <c r="E204" s="151">
        <f t="shared" si="698"/>
        <v>0</v>
      </c>
      <c r="F204" s="151">
        <f t="shared" si="699"/>
        <v>0</v>
      </c>
      <c r="G204" s="176"/>
      <c r="H204" s="152"/>
      <c r="I204" s="152"/>
      <c r="J204" s="177"/>
      <c r="K204" s="152"/>
      <c r="L204" s="152"/>
      <c r="M204" s="177"/>
      <c r="N204" s="152"/>
      <c r="O204" s="152"/>
      <c r="P204" s="179"/>
      <c r="Q204" s="152"/>
      <c r="R204" s="152"/>
      <c r="S204" s="177"/>
      <c r="T204" s="152"/>
      <c r="U204" s="152"/>
      <c r="V204" s="177"/>
      <c r="W204" s="152"/>
      <c r="X204" s="152"/>
      <c r="Y204" s="177"/>
      <c r="Z204" s="152"/>
      <c r="AA204" s="155"/>
      <c r="AB204" s="178"/>
      <c r="AC204" s="177"/>
      <c r="AD204" s="179"/>
      <c r="AE204" s="152"/>
      <c r="AF204" s="155"/>
      <c r="AG204" s="178"/>
      <c r="AH204" s="184"/>
      <c r="AI204" s="179"/>
      <c r="AJ204" s="152"/>
      <c r="AK204" s="155"/>
      <c r="AL204" s="178"/>
      <c r="AM204" s="184"/>
      <c r="AN204" s="179"/>
      <c r="AO204" s="152"/>
      <c r="AP204" s="184"/>
      <c r="AQ204" s="179"/>
      <c r="AR204" s="152"/>
      <c r="AS204" s="153"/>
      <c r="AT204" s="178"/>
      <c r="AU204" s="184"/>
      <c r="AV204" s="179"/>
      <c r="AW204" s="152"/>
      <c r="AX204" s="152"/>
      <c r="AY204" s="179"/>
      <c r="AZ204" s="323"/>
    </row>
    <row r="205" spans="1:52" ht="18.75" customHeight="1">
      <c r="A205" s="312" t="s">
        <v>332</v>
      </c>
      <c r="B205" s="315" t="s">
        <v>329</v>
      </c>
      <c r="C205" s="315" t="s">
        <v>328</v>
      </c>
      <c r="D205" s="181" t="s">
        <v>41</v>
      </c>
      <c r="E205" s="151">
        <f t="shared" ref="E205:E211" si="731">H205+K205+N205+Q205+T205+W205+Z205+AE205+AJ205+AO205+AR205+AW205</f>
        <v>31.3</v>
      </c>
      <c r="F205" s="151">
        <f t="shared" ref="F205:F211" si="732">I205+L205+O205+R205+U205+X205+AA205+AF205+AK205+AP205+AS205+AX205</f>
        <v>0</v>
      </c>
      <c r="G205" s="182">
        <f>F205/E205</f>
        <v>0</v>
      </c>
      <c r="H205" s="173">
        <f>H206+H207+H208+H210+H211</f>
        <v>0</v>
      </c>
      <c r="I205" s="173">
        <f t="shared" ref="I205" si="733">I206+I207+I208+I210+I211</f>
        <v>0</v>
      </c>
      <c r="J205" s="173" t="e">
        <f>I205/H205*100</f>
        <v>#DIV/0!</v>
      </c>
      <c r="K205" s="173">
        <f t="shared" ref="K205" si="734">K206+K207+K208+K210+K211</f>
        <v>0</v>
      </c>
      <c r="L205" s="173">
        <f t="shared" ref="L205" si="735">L206+L207+L208+L210+L211</f>
        <v>0</v>
      </c>
      <c r="M205" s="173" t="e">
        <f>L205/K205*100</f>
        <v>#DIV/0!</v>
      </c>
      <c r="N205" s="173">
        <f t="shared" ref="N205" si="736">N206+N207+N208+N210+N211</f>
        <v>0</v>
      </c>
      <c r="O205" s="173">
        <f t="shared" ref="O205" si="737">O206+O207+O208+O210+O211</f>
        <v>0</v>
      </c>
      <c r="P205" s="173" t="e">
        <f>O205/N205*100</f>
        <v>#DIV/0!</v>
      </c>
      <c r="Q205" s="173">
        <f t="shared" ref="Q205" si="738">Q206+Q207+Q208+Q210+Q211</f>
        <v>0</v>
      </c>
      <c r="R205" s="173">
        <f t="shared" ref="R205" si="739">R206+R207+R208+R210+R211</f>
        <v>0</v>
      </c>
      <c r="S205" s="173" t="e">
        <f>R205/Q205*100</f>
        <v>#DIV/0!</v>
      </c>
      <c r="T205" s="173">
        <f t="shared" ref="T205" si="740">T206+T207+T208+T210+T211</f>
        <v>0</v>
      </c>
      <c r="U205" s="173">
        <f t="shared" ref="U205" si="741">U206+U207+U208+U210+U211</f>
        <v>0</v>
      </c>
      <c r="V205" s="173" t="e">
        <f>U205/T205*100</f>
        <v>#DIV/0!</v>
      </c>
      <c r="W205" s="173">
        <f t="shared" ref="W205" si="742">W206+W207+W208+W210+W211</f>
        <v>0</v>
      </c>
      <c r="X205" s="173">
        <f t="shared" ref="X205" si="743">X206+X207+X208+X210+X211</f>
        <v>0</v>
      </c>
      <c r="Y205" s="173" t="e">
        <f>X205/W205*100</f>
        <v>#DIV/0!</v>
      </c>
      <c r="Z205" s="173">
        <f t="shared" ref="Z205" si="744">Z206+Z207+Z208+Z210+Z211</f>
        <v>0</v>
      </c>
      <c r="AA205" s="173">
        <f t="shared" ref="AA205" si="745">AA206+AA207+AA208+AA210+AA211</f>
        <v>0</v>
      </c>
      <c r="AB205" s="173">
        <f t="shared" ref="AB205" si="746">AB206+AB207+AB208+AB210+AB211</f>
        <v>0</v>
      </c>
      <c r="AC205" s="173">
        <f t="shared" ref="AC205" si="747">AC206+AC207+AC208+AC210+AC211</f>
        <v>0</v>
      </c>
      <c r="AD205" s="173" t="e">
        <f>AC205/Z205*100</f>
        <v>#DIV/0!</v>
      </c>
      <c r="AE205" s="173">
        <f t="shared" ref="AE205" si="748">AE206+AE207+AE208+AE210+AE211</f>
        <v>0</v>
      </c>
      <c r="AF205" s="173">
        <f t="shared" ref="AF205" si="749">AF206+AF207+AF208+AF210+AF211</f>
        <v>0</v>
      </c>
      <c r="AG205" s="173">
        <f t="shared" ref="AG205" si="750">AG206+AG207+AG208+AG210+AG211</f>
        <v>0</v>
      </c>
      <c r="AH205" s="173">
        <f t="shared" ref="AH205" si="751">AH206+AH207+AH208+AH210+AH211</f>
        <v>0</v>
      </c>
      <c r="AI205" s="173" t="e">
        <f>AH205/AE205*100</f>
        <v>#DIV/0!</v>
      </c>
      <c r="AJ205" s="173">
        <f t="shared" ref="AJ205" si="752">AJ206+AJ207+AJ208+AJ210+AJ211</f>
        <v>0</v>
      </c>
      <c r="AK205" s="173">
        <f t="shared" ref="AK205" si="753">AK206+AK207+AK208+AK210+AK211</f>
        <v>0</v>
      </c>
      <c r="AL205" s="173">
        <f t="shared" ref="AL205" si="754">AL206+AL207+AL208+AL210+AL211</f>
        <v>0</v>
      </c>
      <c r="AM205" s="173">
        <f t="shared" ref="AM205" si="755">AM206+AM207+AM208+AM210+AM211</f>
        <v>0</v>
      </c>
      <c r="AN205" s="173" t="e">
        <f>AM205/AJ205*100</f>
        <v>#DIV/0!</v>
      </c>
      <c r="AO205" s="173">
        <f t="shared" ref="AO205" si="756">AO206+AO207+AO208+AO210+AO211</f>
        <v>31.3</v>
      </c>
      <c r="AP205" s="173">
        <f t="shared" ref="AP205" si="757">AP206+AP207+AP208+AP210+AP211</f>
        <v>0</v>
      </c>
      <c r="AQ205" s="173">
        <f>AP205/AO205*100</f>
        <v>0</v>
      </c>
      <c r="AR205" s="173">
        <f t="shared" ref="AR205" si="758">AR206+AR207+AR208+AR210+AR211</f>
        <v>0</v>
      </c>
      <c r="AS205" s="173">
        <f t="shared" ref="AS205" si="759">AS206+AS207+AS208+AS210+AS211</f>
        <v>0</v>
      </c>
      <c r="AT205" s="173">
        <f t="shared" ref="AT205" si="760">AT206+AT207+AT208+AT210+AT211</f>
        <v>0</v>
      </c>
      <c r="AU205" s="173">
        <f t="shared" ref="AU205" si="761">AU206+AU207+AU208+AU210+AU211</f>
        <v>0</v>
      </c>
      <c r="AV205" s="173" t="e">
        <f>AU205/AR205*100</f>
        <v>#DIV/0!</v>
      </c>
      <c r="AW205" s="173">
        <f t="shared" ref="AW205" si="762">AW206+AW207+AW208+AW210+AW211</f>
        <v>0</v>
      </c>
      <c r="AX205" s="173">
        <f t="shared" ref="AX205" si="763">AX206+AX207+AX208+AX210+AX211</f>
        <v>0</v>
      </c>
      <c r="AY205" s="173" t="e">
        <f>AX205/AW205*100</f>
        <v>#DIV/0!</v>
      </c>
      <c r="AZ205" s="321"/>
    </row>
    <row r="206" spans="1:52" ht="31.2">
      <c r="A206" s="313"/>
      <c r="B206" s="316"/>
      <c r="C206" s="316"/>
      <c r="D206" s="183" t="s">
        <v>37</v>
      </c>
      <c r="E206" s="151">
        <f t="shared" si="731"/>
        <v>0</v>
      </c>
      <c r="F206" s="151">
        <f t="shared" si="732"/>
        <v>0</v>
      </c>
      <c r="G206" s="176"/>
      <c r="H206" s="152"/>
      <c r="I206" s="152"/>
      <c r="J206" s="177"/>
      <c r="K206" s="152"/>
      <c r="L206" s="152"/>
      <c r="M206" s="177"/>
      <c r="N206" s="152"/>
      <c r="O206" s="152"/>
      <c r="P206" s="179"/>
      <c r="Q206" s="152"/>
      <c r="R206" s="152"/>
      <c r="S206" s="177"/>
      <c r="T206" s="152"/>
      <c r="U206" s="152"/>
      <c r="V206" s="177"/>
      <c r="W206" s="152"/>
      <c r="X206" s="152"/>
      <c r="Y206" s="177"/>
      <c r="Z206" s="152"/>
      <c r="AA206" s="155"/>
      <c r="AB206" s="178"/>
      <c r="AC206" s="177"/>
      <c r="AD206" s="179"/>
      <c r="AE206" s="152"/>
      <c r="AF206" s="155"/>
      <c r="AG206" s="178"/>
      <c r="AH206" s="184"/>
      <c r="AI206" s="179"/>
      <c r="AJ206" s="152"/>
      <c r="AK206" s="155"/>
      <c r="AL206" s="178"/>
      <c r="AM206" s="184"/>
      <c r="AN206" s="179"/>
      <c r="AO206" s="185"/>
      <c r="AP206" s="152"/>
      <c r="AQ206" s="152"/>
      <c r="AR206" s="152"/>
      <c r="AS206" s="153"/>
      <c r="AT206" s="178"/>
      <c r="AU206" s="184"/>
      <c r="AV206" s="179"/>
      <c r="AW206" s="152"/>
      <c r="AX206" s="154"/>
      <c r="AY206" s="179"/>
      <c r="AZ206" s="322"/>
    </row>
    <row r="207" spans="1:52" ht="64.5" customHeight="1">
      <c r="A207" s="313"/>
      <c r="B207" s="316"/>
      <c r="C207" s="316"/>
      <c r="D207" s="186" t="s">
        <v>2</v>
      </c>
      <c r="E207" s="151">
        <f t="shared" si="731"/>
        <v>31.3</v>
      </c>
      <c r="F207" s="151">
        <f t="shared" si="732"/>
        <v>0</v>
      </c>
      <c r="G207" s="187"/>
      <c r="H207" s="228"/>
      <c r="I207" s="157"/>
      <c r="J207" s="158"/>
      <c r="K207" s="157"/>
      <c r="L207" s="157"/>
      <c r="M207" s="158"/>
      <c r="N207" s="157"/>
      <c r="O207" s="157"/>
      <c r="P207" s="188"/>
      <c r="Q207" s="157"/>
      <c r="R207" s="157"/>
      <c r="S207" s="158"/>
      <c r="T207" s="157"/>
      <c r="U207" s="157"/>
      <c r="V207" s="158"/>
      <c r="W207" s="157"/>
      <c r="X207" s="157"/>
      <c r="Y207" s="158"/>
      <c r="Z207" s="157"/>
      <c r="AA207" s="161"/>
      <c r="AB207" s="162"/>
      <c r="AC207" s="158"/>
      <c r="AD207" s="188"/>
      <c r="AE207" s="157"/>
      <c r="AF207" s="161"/>
      <c r="AG207" s="162"/>
      <c r="AH207" s="189"/>
      <c r="AI207" s="188"/>
      <c r="AJ207" s="157"/>
      <c r="AK207" s="161"/>
      <c r="AL207" s="162"/>
      <c r="AM207" s="189"/>
      <c r="AN207" s="188"/>
      <c r="AO207" s="228">
        <v>31.3</v>
      </c>
      <c r="AP207" s="158"/>
      <c r="AQ207" s="158"/>
      <c r="AR207" s="157"/>
      <c r="AS207" s="159"/>
      <c r="AT207" s="162"/>
      <c r="AU207" s="189"/>
      <c r="AV207" s="188"/>
      <c r="AW207" s="157"/>
      <c r="AX207" s="160"/>
      <c r="AY207" s="188"/>
      <c r="AZ207" s="322"/>
    </row>
    <row r="208" spans="1:52" ht="21.75" customHeight="1">
      <c r="A208" s="313"/>
      <c r="B208" s="316"/>
      <c r="C208" s="316"/>
      <c r="D208" s="226" t="s">
        <v>287</v>
      </c>
      <c r="E208" s="151">
        <f t="shared" si="731"/>
        <v>0</v>
      </c>
      <c r="F208" s="151">
        <f t="shared" si="732"/>
        <v>0</v>
      </c>
      <c r="G208" s="187"/>
      <c r="H208" s="157"/>
      <c r="I208" s="157"/>
      <c r="J208" s="158"/>
      <c r="K208" s="157"/>
      <c r="L208" s="157"/>
      <c r="M208" s="158"/>
      <c r="N208" s="157"/>
      <c r="O208" s="157"/>
      <c r="P208" s="188"/>
      <c r="Q208" s="157"/>
      <c r="R208" s="157"/>
      <c r="S208" s="158"/>
      <c r="T208" s="157"/>
      <c r="U208" s="157"/>
      <c r="V208" s="158"/>
      <c r="W208" s="157"/>
      <c r="X208" s="157"/>
      <c r="Y208" s="158"/>
      <c r="Z208" s="157"/>
      <c r="AA208" s="161"/>
      <c r="AB208" s="162"/>
      <c r="AC208" s="158"/>
      <c r="AD208" s="188"/>
      <c r="AE208" s="157"/>
      <c r="AF208" s="161"/>
      <c r="AG208" s="162"/>
      <c r="AH208" s="189"/>
      <c r="AI208" s="188"/>
      <c r="AJ208" s="157"/>
      <c r="AK208" s="161"/>
      <c r="AL208" s="162"/>
      <c r="AM208" s="189"/>
      <c r="AN208" s="188"/>
      <c r="AO208" s="157"/>
      <c r="AP208" s="189"/>
      <c r="AQ208" s="188"/>
      <c r="AR208" s="157"/>
      <c r="AS208" s="161"/>
      <c r="AT208" s="162"/>
      <c r="AU208" s="189"/>
      <c r="AV208" s="188"/>
      <c r="AW208" s="157"/>
      <c r="AX208" s="160"/>
      <c r="AY208" s="163"/>
      <c r="AZ208" s="322"/>
    </row>
    <row r="209" spans="1:52" ht="87.75" customHeight="1">
      <c r="A209" s="313"/>
      <c r="B209" s="316"/>
      <c r="C209" s="316"/>
      <c r="D209" s="226" t="s">
        <v>295</v>
      </c>
      <c r="E209" s="151">
        <f t="shared" si="731"/>
        <v>0</v>
      </c>
      <c r="F209" s="151">
        <f t="shared" si="732"/>
        <v>0</v>
      </c>
      <c r="G209" s="156"/>
      <c r="H209" s="166"/>
      <c r="I209" s="166"/>
      <c r="J209" s="165"/>
      <c r="K209" s="166"/>
      <c r="L209" s="166"/>
      <c r="M209" s="165"/>
      <c r="N209" s="166"/>
      <c r="O209" s="166"/>
      <c r="P209" s="171"/>
      <c r="Q209" s="166"/>
      <c r="R209" s="166"/>
      <c r="S209" s="165"/>
      <c r="T209" s="166"/>
      <c r="U209" s="166"/>
      <c r="V209" s="165"/>
      <c r="W209" s="166"/>
      <c r="X209" s="166"/>
      <c r="Y209" s="165"/>
      <c r="Z209" s="166"/>
      <c r="AA209" s="168"/>
      <c r="AB209" s="169"/>
      <c r="AC209" s="165"/>
      <c r="AD209" s="171"/>
      <c r="AE209" s="166"/>
      <c r="AF209" s="168"/>
      <c r="AG209" s="169"/>
      <c r="AH209" s="192"/>
      <c r="AI209" s="171"/>
      <c r="AJ209" s="166"/>
      <c r="AK209" s="168"/>
      <c r="AL209" s="169"/>
      <c r="AM209" s="192"/>
      <c r="AN209" s="171"/>
      <c r="AO209" s="166"/>
      <c r="AP209" s="192"/>
      <c r="AQ209" s="171"/>
      <c r="AR209" s="166"/>
      <c r="AS209" s="170"/>
      <c r="AT209" s="169"/>
      <c r="AU209" s="192"/>
      <c r="AV209" s="171"/>
      <c r="AW209" s="166"/>
      <c r="AX209" s="167"/>
      <c r="AY209" s="171"/>
      <c r="AZ209" s="322"/>
    </row>
    <row r="210" spans="1:52" ht="21.75" customHeight="1">
      <c r="A210" s="313"/>
      <c r="B210" s="316"/>
      <c r="C210" s="316"/>
      <c r="D210" s="226" t="s">
        <v>288</v>
      </c>
      <c r="E210" s="151">
        <f t="shared" si="731"/>
        <v>0</v>
      </c>
      <c r="F210" s="151">
        <f t="shared" si="732"/>
        <v>0</v>
      </c>
      <c r="G210" s="156"/>
      <c r="H210" s="166"/>
      <c r="I210" s="166"/>
      <c r="J210" s="165"/>
      <c r="K210" s="166"/>
      <c r="L210" s="166"/>
      <c r="M210" s="165"/>
      <c r="N210" s="166"/>
      <c r="O210" s="166"/>
      <c r="P210" s="171"/>
      <c r="Q210" s="166"/>
      <c r="R210" s="166"/>
      <c r="S210" s="165"/>
      <c r="T210" s="166"/>
      <c r="U210" s="166"/>
      <c r="V210" s="165"/>
      <c r="W210" s="166"/>
      <c r="X210" s="166"/>
      <c r="Y210" s="165"/>
      <c r="Z210" s="166"/>
      <c r="AA210" s="168"/>
      <c r="AB210" s="169"/>
      <c r="AC210" s="165"/>
      <c r="AD210" s="171"/>
      <c r="AE210" s="166"/>
      <c r="AF210" s="168"/>
      <c r="AG210" s="169"/>
      <c r="AH210" s="192"/>
      <c r="AI210" s="171"/>
      <c r="AJ210" s="166"/>
      <c r="AK210" s="168"/>
      <c r="AL210" s="169"/>
      <c r="AM210" s="192"/>
      <c r="AN210" s="171"/>
      <c r="AO210" s="166"/>
      <c r="AP210" s="192"/>
      <c r="AQ210" s="171"/>
      <c r="AR210" s="166"/>
      <c r="AS210" s="170"/>
      <c r="AT210" s="169"/>
      <c r="AU210" s="192"/>
      <c r="AV210" s="171"/>
      <c r="AW210" s="166"/>
      <c r="AX210" s="167"/>
      <c r="AY210" s="171"/>
      <c r="AZ210" s="322"/>
    </row>
    <row r="211" spans="1:52" ht="33.75" customHeight="1">
      <c r="A211" s="314"/>
      <c r="B211" s="317"/>
      <c r="C211" s="317"/>
      <c r="D211" s="174" t="s">
        <v>43</v>
      </c>
      <c r="E211" s="151">
        <f t="shared" si="731"/>
        <v>0</v>
      </c>
      <c r="F211" s="151">
        <f t="shared" si="732"/>
        <v>0</v>
      </c>
      <c r="G211" s="176"/>
      <c r="H211" s="152"/>
      <c r="I211" s="152"/>
      <c r="J211" s="177"/>
      <c r="K211" s="152"/>
      <c r="L211" s="152"/>
      <c r="M211" s="177"/>
      <c r="N211" s="152"/>
      <c r="O211" s="152"/>
      <c r="P211" s="179"/>
      <c r="Q211" s="152"/>
      <c r="R211" s="152"/>
      <c r="S211" s="177"/>
      <c r="T211" s="152"/>
      <c r="U211" s="152"/>
      <c r="V211" s="177"/>
      <c r="W211" s="152"/>
      <c r="X211" s="152"/>
      <c r="Y211" s="177"/>
      <c r="Z211" s="152"/>
      <c r="AA211" s="155"/>
      <c r="AB211" s="178"/>
      <c r="AC211" s="177"/>
      <c r="AD211" s="179"/>
      <c r="AE211" s="152"/>
      <c r="AF211" s="155"/>
      <c r="AG211" s="178"/>
      <c r="AH211" s="184"/>
      <c r="AI211" s="179"/>
      <c r="AJ211" s="152"/>
      <c r="AK211" s="155"/>
      <c r="AL211" s="178"/>
      <c r="AM211" s="184"/>
      <c r="AN211" s="179"/>
      <c r="AO211" s="152"/>
      <c r="AP211" s="184"/>
      <c r="AQ211" s="179"/>
      <c r="AR211" s="152"/>
      <c r="AS211" s="153"/>
      <c r="AT211" s="178"/>
      <c r="AU211" s="184"/>
      <c r="AV211" s="179"/>
      <c r="AW211" s="152"/>
      <c r="AX211" s="152"/>
      <c r="AY211" s="179"/>
      <c r="AZ211" s="323"/>
    </row>
    <row r="212" spans="1:52" ht="18.75" customHeight="1">
      <c r="A212" s="312" t="s">
        <v>333</v>
      </c>
      <c r="B212" s="315" t="s">
        <v>330</v>
      </c>
      <c r="C212" s="315" t="s">
        <v>328</v>
      </c>
      <c r="D212" s="181" t="s">
        <v>41</v>
      </c>
      <c r="E212" s="151">
        <f t="shared" ref="E212:E218" si="764">H212+K212+N212+Q212+T212+W212+Z212+AE212+AJ212+AO212+AR212+AW212</f>
        <v>847.06</v>
      </c>
      <c r="F212" s="151">
        <f t="shared" ref="F212:F218" si="765">I212+L212+O212+R212+U212+X212+AA212+AF212+AK212+AP212+AS212+AX212</f>
        <v>0</v>
      </c>
      <c r="G212" s="182">
        <f>F212/E212</f>
        <v>0</v>
      </c>
      <c r="H212" s="173">
        <f>H213+H214+H215+H217+H218</f>
        <v>0</v>
      </c>
      <c r="I212" s="173">
        <f t="shared" ref="I212" si="766">I213+I214+I215+I217+I218</f>
        <v>0</v>
      </c>
      <c r="J212" s="173" t="e">
        <f>I212/H212*100</f>
        <v>#DIV/0!</v>
      </c>
      <c r="K212" s="173">
        <f t="shared" ref="K212" si="767">K213+K214+K215+K217+K218</f>
        <v>0</v>
      </c>
      <c r="L212" s="173">
        <f t="shared" ref="L212" si="768">L213+L214+L215+L217+L218</f>
        <v>0</v>
      </c>
      <c r="M212" s="173" t="e">
        <f>L212/K212*100</f>
        <v>#DIV/0!</v>
      </c>
      <c r="N212" s="173">
        <f t="shared" ref="N212" si="769">N213+N214+N215+N217+N218</f>
        <v>0</v>
      </c>
      <c r="O212" s="173">
        <f t="shared" ref="O212" si="770">O213+O214+O215+O217+O218</f>
        <v>0</v>
      </c>
      <c r="P212" s="173" t="e">
        <f>O212/N212*100</f>
        <v>#DIV/0!</v>
      </c>
      <c r="Q212" s="173">
        <f t="shared" ref="Q212" si="771">Q213+Q214+Q215+Q217+Q218</f>
        <v>0</v>
      </c>
      <c r="R212" s="173">
        <f t="shared" ref="R212" si="772">R213+R214+R215+R217+R218</f>
        <v>0</v>
      </c>
      <c r="S212" s="173" t="e">
        <f>R212/Q212*100</f>
        <v>#DIV/0!</v>
      </c>
      <c r="T212" s="173">
        <f t="shared" ref="T212" si="773">T213+T214+T215+T217+T218</f>
        <v>0</v>
      </c>
      <c r="U212" s="173">
        <f t="shared" ref="U212" si="774">U213+U214+U215+U217+U218</f>
        <v>0</v>
      </c>
      <c r="V212" s="173" t="e">
        <f>U212/T212*100</f>
        <v>#DIV/0!</v>
      </c>
      <c r="W212" s="173">
        <f t="shared" ref="W212" si="775">W213+W214+W215+W217+W218</f>
        <v>0</v>
      </c>
      <c r="X212" s="173">
        <f t="shared" ref="X212" si="776">X213+X214+X215+X217+X218</f>
        <v>0</v>
      </c>
      <c r="Y212" s="173" t="e">
        <f>X212/W212*100</f>
        <v>#DIV/0!</v>
      </c>
      <c r="Z212" s="173">
        <f t="shared" ref="Z212" si="777">Z213+Z214+Z215+Z217+Z218</f>
        <v>0</v>
      </c>
      <c r="AA212" s="173">
        <f t="shared" ref="AA212" si="778">AA213+AA214+AA215+AA217+AA218</f>
        <v>0</v>
      </c>
      <c r="AB212" s="173">
        <f t="shared" ref="AB212" si="779">AB213+AB214+AB215+AB217+AB218</f>
        <v>0</v>
      </c>
      <c r="AC212" s="173">
        <f t="shared" ref="AC212" si="780">AC213+AC214+AC215+AC217+AC218</f>
        <v>0</v>
      </c>
      <c r="AD212" s="173" t="e">
        <f>AC212/Z212*100</f>
        <v>#DIV/0!</v>
      </c>
      <c r="AE212" s="173">
        <f t="shared" ref="AE212" si="781">AE213+AE214+AE215+AE217+AE218</f>
        <v>0</v>
      </c>
      <c r="AF212" s="173">
        <f t="shared" ref="AF212" si="782">AF213+AF214+AF215+AF217+AF218</f>
        <v>0</v>
      </c>
      <c r="AG212" s="173">
        <f t="shared" ref="AG212" si="783">AG213+AG214+AG215+AG217+AG218</f>
        <v>0</v>
      </c>
      <c r="AH212" s="173">
        <f t="shared" ref="AH212" si="784">AH213+AH214+AH215+AH217+AH218</f>
        <v>0</v>
      </c>
      <c r="AI212" s="173" t="e">
        <f>AH212/AE212*100</f>
        <v>#DIV/0!</v>
      </c>
      <c r="AJ212" s="173">
        <f t="shared" ref="AJ212" si="785">AJ213+AJ214+AJ215+AJ217+AJ218</f>
        <v>0</v>
      </c>
      <c r="AK212" s="173">
        <f t="shared" ref="AK212" si="786">AK213+AK214+AK215+AK217+AK218</f>
        <v>0</v>
      </c>
      <c r="AL212" s="173">
        <f t="shared" ref="AL212" si="787">AL213+AL214+AL215+AL217+AL218</f>
        <v>0</v>
      </c>
      <c r="AM212" s="173">
        <f t="shared" ref="AM212" si="788">AM213+AM214+AM215+AM217+AM218</f>
        <v>0</v>
      </c>
      <c r="AN212" s="173" t="e">
        <f>AM212/AJ212*100</f>
        <v>#DIV/0!</v>
      </c>
      <c r="AO212" s="173">
        <f t="shared" ref="AO212" si="789">AO213+AO214+AO215+AO217+AO218</f>
        <v>0</v>
      </c>
      <c r="AP212" s="173">
        <f t="shared" ref="AP212" si="790">AP213+AP214+AP215+AP217+AP218</f>
        <v>0</v>
      </c>
      <c r="AQ212" s="173" t="e">
        <f>AP212/AO212*100</f>
        <v>#DIV/0!</v>
      </c>
      <c r="AR212" s="173">
        <f t="shared" ref="AR212" si="791">AR213+AR214+AR215+AR217+AR218</f>
        <v>847.06</v>
      </c>
      <c r="AS212" s="173">
        <f t="shared" ref="AS212" si="792">AS213+AS214+AS215+AS217+AS218</f>
        <v>0</v>
      </c>
      <c r="AT212" s="173">
        <f t="shared" ref="AT212" si="793">AT213+AT214+AT215+AT217+AT218</f>
        <v>0</v>
      </c>
      <c r="AU212" s="173">
        <f t="shared" ref="AU212" si="794">AU213+AU214+AU215+AU217+AU218</f>
        <v>0</v>
      </c>
      <c r="AV212" s="173">
        <f>AU212/AR212*100</f>
        <v>0</v>
      </c>
      <c r="AW212" s="173">
        <f t="shared" ref="AW212" si="795">AW213+AW214+AW215+AW217+AW218</f>
        <v>0</v>
      </c>
      <c r="AX212" s="173">
        <f t="shared" ref="AX212" si="796">AX213+AX214+AX215+AX217+AX218</f>
        <v>0</v>
      </c>
      <c r="AY212" s="173" t="e">
        <f>AX212/AW212*100</f>
        <v>#DIV/0!</v>
      </c>
      <c r="AZ212" s="321"/>
    </row>
    <row r="213" spans="1:52" ht="31.2">
      <c r="A213" s="313"/>
      <c r="B213" s="316"/>
      <c r="C213" s="316"/>
      <c r="D213" s="183" t="s">
        <v>37</v>
      </c>
      <c r="E213" s="151">
        <f t="shared" si="764"/>
        <v>0</v>
      </c>
      <c r="F213" s="151">
        <f t="shared" si="765"/>
        <v>0</v>
      </c>
      <c r="G213" s="176"/>
      <c r="H213" s="152"/>
      <c r="I213" s="152"/>
      <c r="J213" s="177"/>
      <c r="K213" s="152"/>
      <c r="L213" s="152"/>
      <c r="M213" s="177"/>
      <c r="N213" s="152"/>
      <c r="O213" s="152"/>
      <c r="P213" s="179"/>
      <c r="Q213" s="152"/>
      <c r="R213" s="152"/>
      <c r="S213" s="177"/>
      <c r="T213" s="152"/>
      <c r="U213" s="152"/>
      <c r="V213" s="177"/>
      <c r="W213" s="152"/>
      <c r="X213" s="152"/>
      <c r="Y213" s="177"/>
      <c r="Z213" s="152"/>
      <c r="AA213" s="155"/>
      <c r="AB213" s="178"/>
      <c r="AC213" s="177"/>
      <c r="AD213" s="179"/>
      <c r="AE213" s="152"/>
      <c r="AF213" s="155"/>
      <c r="AG213" s="178"/>
      <c r="AH213" s="184"/>
      <c r="AI213" s="179"/>
      <c r="AJ213" s="152"/>
      <c r="AK213" s="155"/>
      <c r="AL213" s="178"/>
      <c r="AM213" s="184"/>
      <c r="AN213" s="179"/>
      <c r="AO213" s="185"/>
      <c r="AP213" s="152"/>
      <c r="AQ213" s="152"/>
      <c r="AR213" s="152"/>
      <c r="AS213" s="153"/>
      <c r="AT213" s="178"/>
      <c r="AU213" s="184"/>
      <c r="AV213" s="179"/>
      <c r="AW213" s="152"/>
      <c r="AX213" s="154"/>
      <c r="AY213" s="179"/>
      <c r="AZ213" s="322"/>
    </row>
    <row r="214" spans="1:52" ht="64.5" customHeight="1">
      <c r="A214" s="313"/>
      <c r="B214" s="316"/>
      <c r="C214" s="316"/>
      <c r="D214" s="186" t="s">
        <v>2</v>
      </c>
      <c r="E214" s="151">
        <f t="shared" si="764"/>
        <v>800</v>
      </c>
      <c r="F214" s="151">
        <f t="shared" si="765"/>
        <v>0</v>
      </c>
      <c r="G214" s="187"/>
      <c r="H214" s="228"/>
      <c r="I214" s="157"/>
      <c r="J214" s="158"/>
      <c r="K214" s="157"/>
      <c r="L214" s="157"/>
      <c r="M214" s="158"/>
      <c r="N214" s="157"/>
      <c r="O214" s="157"/>
      <c r="P214" s="188"/>
      <c r="Q214" s="157"/>
      <c r="R214" s="157"/>
      <c r="S214" s="158"/>
      <c r="T214" s="157"/>
      <c r="U214" s="157"/>
      <c r="V214" s="158"/>
      <c r="W214" s="157"/>
      <c r="X214" s="157"/>
      <c r="Y214" s="158"/>
      <c r="Z214" s="157"/>
      <c r="AA214" s="161"/>
      <c r="AB214" s="162"/>
      <c r="AC214" s="158"/>
      <c r="AD214" s="188"/>
      <c r="AE214" s="157"/>
      <c r="AF214" s="161"/>
      <c r="AG214" s="162"/>
      <c r="AH214" s="189"/>
      <c r="AI214" s="188"/>
      <c r="AJ214" s="157"/>
      <c r="AK214" s="161"/>
      <c r="AL214" s="162"/>
      <c r="AM214" s="189"/>
      <c r="AN214" s="188"/>
      <c r="AO214" s="164"/>
      <c r="AP214" s="158"/>
      <c r="AQ214" s="158"/>
      <c r="AR214" s="228">
        <v>800</v>
      </c>
      <c r="AS214" s="159"/>
      <c r="AT214" s="162"/>
      <c r="AU214" s="189"/>
      <c r="AV214" s="188"/>
      <c r="AW214" s="157"/>
      <c r="AX214" s="160"/>
      <c r="AY214" s="188"/>
      <c r="AZ214" s="322"/>
    </row>
    <row r="215" spans="1:52" ht="21.75" customHeight="1">
      <c r="A215" s="313"/>
      <c r="B215" s="316"/>
      <c r="C215" s="316"/>
      <c r="D215" s="226" t="s">
        <v>287</v>
      </c>
      <c r="E215" s="151">
        <f t="shared" si="764"/>
        <v>47.06</v>
      </c>
      <c r="F215" s="151">
        <f t="shared" si="765"/>
        <v>0</v>
      </c>
      <c r="G215" s="187"/>
      <c r="H215" s="228"/>
      <c r="I215" s="157"/>
      <c r="J215" s="158"/>
      <c r="K215" s="157"/>
      <c r="L215" s="157"/>
      <c r="M215" s="158"/>
      <c r="N215" s="157"/>
      <c r="O215" s="157"/>
      <c r="P215" s="188"/>
      <c r="Q215" s="157"/>
      <c r="R215" s="157"/>
      <c r="S215" s="158"/>
      <c r="T215" s="157"/>
      <c r="U215" s="157"/>
      <c r="V215" s="158"/>
      <c r="W215" s="157"/>
      <c r="X215" s="157"/>
      <c r="Y215" s="158"/>
      <c r="Z215" s="157"/>
      <c r="AA215" s="161"/>
      <c r="AB215" s="162"/>
      <c r="AC215" s="158"/>
      <c r="AD215" s="188"/>
      <c r="AE215" s="157"/>
      <c r="AF215" s="161"/>
      <c r="AG215" s="162"/>
      <c r="AH215" s="189"/>
      <c r="AI215" s="188"/>
      <c r="AJ215" s="157"/>
      <c r="AK215" s="161"/>
      <c r="AL215" s="162"/>
      <c r="AM215" s="189"/>
      <c r="AN215" s="188"/>
      <c r="AO215" s="157"/>
      <c r="AP215" s="189"/>
      <c r="AQ215" s="188"/>
      <c r="AR215" s="228">
        <f>40+7.06</f>
        <v>47.06</v>
      </c>
      <c r="AS215" s="161"/>
      <c r="AT215" s="162"/>
      <c r="AU215" s="189"/>
      <c r="AV215" s="188"/>
      <c r="AW215" s="157"/>
      <c r="AX215" s="160"/>
      <c r="AY215" s="163"/>
      <c r="AZ215" s="322"/>
    </row>
    <row r="216" spans="1:52" ht="87.75" customHeight="1">
      <c r="A216" s="313"/>
      <c r="B216" s="316"/>
      <c r="C216" s="316"/>
      <c r="D216" s="226" t="s">
        <v>295</v>
      </c>
      <c r="E216" s="151">
        <f t="shared" si="764"/>
        <v>0</v>
      </c>
      <c r="F216" s="151">
        <f t="shared" si="765"/>
        <v>0</v>
      </c>
      <c r="G216" s="156"/>
      <c r="H216" s="166"/>
      <c r="I216" s="166"/>
      <c r="J216" s="165"/>
      <c r="K216" s="166"/>
      <c r="L216" s="166"/>
      <c r="M216" s="165"/>
      <c r="N216" s="166"/>
      <c r="O216" s="166"/>
      <c r="P216" s="171"/>
      <c r="Q216" s="166"/>
      <c r="R216" s="166"/>
      <c r="S216" s="165"/>
      <c r="T216" s="166"/>
      <c r="U216" s="166"/>
      <c r="V216" s="165"/>
      <c r="W216" s="166"/>
      <c r="X216" s="166"/>
      <c r="Y216" s="165"/>
      <c r="Z216" s="166"/>
      <c r="AA216" s="168"/>
      <c r="AB216" s="169"/>
      <c r="AC216" s="165"/>
      <c r="AD216" s="171"/>
      <c r="AE216" s="166"/>
      <c r="AF216" s="168"/>
      <c r="AG216" s="169"/>
      <c r="AH216" s="192"/>
      <c r="AI216" s="171"/>
      <c r="AJ216" s="166"/>
      <c r="AK216" s="168"/>
      <c r="AL216" s="169"/>
      <c r="AM216" s="192"/>
      <c r="AN216" s="171"/>
      <c r="AO216" s="166"/>
      <c r="AP216" s="192"/>
      <c r="AQ216" s="171"/>
      <c r="AR216" s="166"/>
      <c r="AS216" s="170"/>
      <c r="AT216" s="169"/>
      <c r="AU216" s="192"/>
      <c r="AV216" s="171"/>
      <c r="AW216" s="166"/>
      <c r="AX216" s="167"/>
      <c r="AY216" s="171"/>
      <c r="AZ216" s="322"/>
    </row>
    <row r="217" spans="1:52" ht="21.75" customHeight="1">
      <c r="A217" s="313"/>
      <c r="B217" s="316"/>
      <c r="C217" s="316"/>
      <c r="D217" s="226" t="s">
        <v>288</v>
      </c>
      <c r="E217" s="151">
        <f t="shared" si="764"/>
        <v>0</v>
      </c>
      <c r="F217" s="151">
        <f t="shared" si="765"/>
        <v>0</v>
      </c>
      <c r="G217" s="156"/>
      <c r="H217" s="166"/>
      <c r="I217" s="166"/>
      <c r="J217" s="165"/>
      <c r="K217" s="166"/>
      <c r="L217" s="166"/>
      <c r="M217" s="165"/>
      <c r="N217" s="166"/>
      <c r="O217" s="166"/>
      <c r="P217" s="171"/>
      <c r="Q217" s="166"/>
      <c r="R217" s="166"/>
      <c r="S217" s="165"/>
      <c r="T217" s="166"/>
      <c r="U217" s="166"/>
      <c r="V217" s="165"/>
      <c r="W217" s="166"/>
      <c r="X217" s="166"/>
      <c r="Y217" s="165"/>
      <c r="Z217" s="166"/>
      <c r="AA217" s="168"/>
      <c r="AB217" s="169"/>
      <c r="AC217" s="165"/>
      <c r="AD217" s="171"/>
      <c r="AE217" s="166"/>
      <c r="AF217" s="168"/>
      <c r="AG217" s="169"/>
      <c r="AH217" s="192"/>
      <c r="AI217" s="171"/>
      <c r="AJ217" s="166"/>
      <c r="AK217" s="168"/>
      <c r="AL217" s="169"/>
      <c r="AM217" s="192"/>
      <c r="AN217" s="171"/>
      <c r="AO217" s="166"/>
      <c r="AP217" s="192"/>
      <c r="AQ217" s="171"/>
      <c r="AR217" s="166"/>
      <c r="AS217" s="170"/>
      <c r="AT217" s="169"/>
      <c r="AU217" s="192"/>
      <c r="AV217" s="171"/>
      <c r="AW217" s="166"/>
      <c r="AX217" s="167"/>
      <c r="AY217" s="171"/>
      <c r="AZ217" s="322"/>
    </row>
    <row r="218" spans="1:52" ht="33.75" customHeight="1">
      <c r="A218" s="314"/>
      <c r="B218" s="317"/>
      <c r="C218" s="317"/>
      <c r="D218" s="174" t="s">
        <v>43</v>
      </c>
      <c r="E218" s="151">
        <f t="shared" si="764"/>
        <v>0</v>
      </c>
      <c r="F218" s="151">
        <f t="shared" si="765"/>
        <v>0</v>
      </c>
      <c r="G218" s="176"/>
      <c r="H218" s="152"/>
      <c r="I218" s="152"/>
      <c r="J218" s="177"/>
      <c r="K218" s="152"/>
      <c r="L218" s="152"/>
      <c r="M218" s="177"/>
      <c r="N218" s="152"/>
      <c r="O218" s="152"/>
      <c r="P218" s="179"/>
      <c r="Q218" s="152"/>
      <c r="R218" s="152"/>
      <c r="S218" s="177"/>
      <c r="T218" s="152"/>
      <c r="U218" s="152"/>
      <c r="V218" s="177"/>
      <c r="W218" s="152"/>
      <c r="X218" s="152"/>
      <c r="Y218" s="177"/>
      <c r="Z218" s="152"/>
      <c r="AA218" s="155"/>
      <c r="AB218" s="178"/>
      <c r="AC218" s="177"/>
      <c r="AD218" s="179"/>
      <c r="AE218" s="152"/>
      <c r="AF218" s="155"/>
      <c r="AG218" s="178"/>
      <c r="AH218" s="184"/>
      <c r="AI218" s="179"/>
      <c r="AJ218" s="152"/>
      <c r="AK218" s="155"/>
      <c r="AL218" s="178"/>
      <c r="AM218" s="184"/>
      <c r="AN218" s="179"/>
      <c r="AO218" s="152"/>
      <c r="AP218" s="184"/>
      <c r="AQ218" s="179"/>
      <c r="AR218" s="152"/>
      <c r="AS218" s="153"/>
      <c r="AT218" s="178"/>
      <c r="AU218" s="184"/>
      <c r="AV218" s="179"/>
      <c r="AW218" s="152"/>
      <c r="AX218" s="152"/>
      <c r="AY218" s="179"/>
      <c r="AZ218" s="323"/>
    </row>
    <row r="219" spans="1:52" ht="18.75" customHeight="1">
      <c r="A219" s="312" t="s">
        <v>456</v>
      </c>
      <c r="B219" s="315" t="s">
        <v>334</v>
      </c>
      <c r="C219" s="315" t="s">
        <v>458</v>
      </c>
      <c r="D219" s="181" t="s">
        <v>41</v>
      </c>
      <c r="E219" s="151">
        <f t="shared" ref="E219:E225" si="797">H219+K219+N219+Q219+T219+W219+Z219+AE219+AJ219+AO219+AR219+AW219</f>
        <v>1088.26</v>
      </c>
      <c r="F219" s="151">
        <f t="shared" ref="F219:F225" si="798">I219+L219+O219+R219+U219+X219+AA219+AF219+AK219+AP219+AS219+AX219</f>
        <v>0</v>
      </c>
      <c r="G219" s="182">
        <f>F219/E219</f>
        <v>0</v>
      </c>
      <c r="H219" s="173">
        <f>H220+H221+H222+H224+H225</f>
        <v>0</v>
      </c>
      <c r="I219" s="173">
        <f t="shared" ref="I219" si="799">I220+I221+I222+I224+I225</f>
        <v>0</v>
      </c>
      <c r="J219" s="173" t="e">
        <f>I219/H219*100</f>
        <v>#DIV/0!</v>
      </c>
      <c r="K219" s="173">
        <f t="shared" ref="K219" si="800">K220+K221+K222+K224+K225</f>
        <v>0</v>
      </c>
      <c r="L219" s="173">
        <f t="shared" ref="L219" si="801">L220+L221+L222+L224+L225</f>
        <v>0</v>
      </c>
      <c r="M219" s="173" t="e">
        <f>L219/K219*100</f>
        <v>#DIV/0!</v>
      </c>
      <c r="N219" s="173">
        <f t="shared" ref="N219" si="802">N220+N221+N222+N224+N225</f>
        <v>0</v>
      </c>
      <c r="O219" s="173">
        <f t="shared" ref="O219" si="803">O220+O221+O222+O224+O225</f>
        <v>0</v>
      </c>
      <c r="P219" s="173" t="e">
        <f>O219/N219*100</f>
        <v>#DIV/0!</v>
      </c>
      <c r="Q219" s="173">
        <f t="shared" ref="Q219" si="804">Q220+Q221+Q222+Q224+Q225</f>
        <v>0</v>
      </c>
      <c r="R219" s="173">
        <f t="shared" ref="R219" si="805">R220+R221+R222+R224+R225</f>
        <v>0</v>
      </c>
      <c r="S219" s="173" t="e">
        <f>R219/Q219*100</f>
        <v>#DIV/0!</v>
      </c>
      <c r="T219" s="173">
        <f t="shared" ref="T219" si="806">T220+T221+T222+T224+T225</f>
        <v>0</v>
      </c>
      <c r="U219" s="173">
        <f t="shared" ref="U219" si="807">U220+U221+U222+U224+U225</f>
        <v>0</v>
      </c>
      <c r="V219" s="173" t="e">
        <f>U219/T219*100</f>
        <v>#DIV/0!</v>
      </c>
      <c r="W219" s="173">
        <f t="shared" ref="W219" si="808">W220+W221+W222+W224+W225</f>
        <v>0</v>
      </c>
      <c r="X219" s="173">
        <f t="shared" ref="X219" si="809">X220+X221+X222+X224+X225</f>
        <v>0</v>
      </c>
      <c r="Y219" s="173" t="e">
        <f>X219/W219*100</f>
        <v>#DIV/0!</v>
      </c>
      <c r="Z219" s="173">
        <f t="shared" ref="Z219" si="810">Z220+Z221+Z222+Z224+Z225</f>
        <v>0</v>
      </c>
      <c r="AA219" s="173">
        <f t="shared" ref="AA219" si="811">AA220+AA221+AA222+AA224+AA225</f>
        <v>0</v>
      </c>
      <c r="AB219" s="173">
        <f t="shared" ref="AB219" si="812">AB220+AB221+AB222+AB224+AB225</f>
        <v>0</v>
      </c>
      <c r="AC219" s="173">
        <f t="shared" ref="AC219" si="813">AC220+AC221+AC222+AC224+AC225</f>
        <v>0</v>
      </c>
      <c r="AD219" s="173" t="e">
        <f>AC219/Z219*100</f>
        <v>#DIV/0!</v>
      </c>
      <c r="AE219" s="173">
        <f t="shared" ref="AE219" si="814">AE220+AE221+AE222+AE224+AE225</f>
        <v>0</v>
      </c>
      <c r="AF219" s="173">
        <f t="shared" ref="AF219" si="815">AF220+AF221+AF222+AF224+AF225</f>
        <v>0</v>
      </c>
      <c r="AG219" s="173">
        <f t="shared" ref="AG219" si="816">AG220+AG221+AG222+AG224+AG225</f>
        <v>0</v>
      </c>
      <c r="AH219" s="173">
        <f t="shared" ref="AH219" si="817">AH220+AH221+AH222+AH224+AH225</f>
        <v>0</v>
      </c>
      <c r="AI219" s="173" t="e">
        <f>AH219/AE219*100</f>
        <v>#DIV/0!</v>
      </c>
      <c r="AJ219" s="173">
        <f t="shared" ref="AJ219" si="818">AJ220+AJ221+AJ222+AJ224+AJ225</f>
        <v>0</v>
      </c>
      <c r="AK219" s="173">
        <f t="shared" ref="AK219" si="819">AK220+AK221+AK222+AK224+AK225</f>
        <v>0</v>
      </c>
      <c r="AL219" s="173">
        <f t="shared" ref="AL219" si="820">AL220+AL221+AL222+AL224+AL225</f>
        <v>0</v>
      </c>
      <c r="AM219" s="173">
        <f t="shared" ref="AM219" si="821">AM220+AM221+AM222+AM224+AM225</f>
        <v>0</v>
      </c>
      <c r="AN219" s="173" t="e">
        <f>AM219/AJ219*100</f>
        <v>#DIV/0!</v>
      </c>
      <c r="AO219" s="173">
        <f t="shared" ref="AO219" si="822">AO220+AO221+AO222+AO224+AO225</f>
        <v>0</v>
      </c>
      <c r="AP219" s="173">
        <f t="shared" ref="AP219" si="823">AP220+AP221+AP222+AP224+AP225</f>
        <v>0</v>
      </c>
      <c r="AQ219" s="173" t="e">
        <f>AP219/AO219*100</f>
        <v>#DIV/0!</v>
      </c>
      <c r="AR219" s="173">
        <f t="shared" ref="AR219" si="824">AR220+AR221+AR222+AR224+AR225</f>
        <v>1088.26</v>
      </c>
      <c r="AS219" s="173">
        <f t="shared" ref="AS219" si="825">AS220+AS221+AS222+AS224+AS225</f>
        <v>0</v>
      </c>
      <c r="AT219" s="173">
        <f t="shared" ref="AT219" si="826">AT220+AT221+AT222+AT224+AT225</f>
        <v>0</v>
      </c>
      <c r="AU219" s="173">
        <f t="shared" ref="AU219" si="827">AU220+AU221+AU222+AU224+AU225</f>
        <v>0</v>
      </c>
      <c r="AV219" s="173">
        <f>AU219/AR219*100</f>
        <v>0</v>
      </c>
      <c r="AW219" s="173">
        <f t="shared" ref="AW219" si="828">AW220+AW221+AW222+AW224+AW225</f>
        <v>0</v>
      </c>
      <c r="AX219" s="173">
        <f t="shared" ref="AX219" si="829">AX220+AX221+AX222+AX224+AX225</f>
        <v>0</v>
      </c>
      <c r="AY219" s="173" t="e">
        <f>AX219/AW219*100</f>
        <v>#DIV/0!</v>
      </c>
      <c r="AZ219" s="321"/>
    </row>
    <row r="220" spans="1:52" ht="31.2">
      <c r="A220" s="313"/>
      <c r="B220" s="316"/>
      <c r="C220" s="316"/>
      <c r="D220" s="183" t="s">
        <v>37</v>
      </c>
      <c r="E220" s="151">
        <f t="shared" si="797"/>
        <v>0</v>
      </c>
      <c r="F220" s="151">
        <f t="shared" si="798"/>
        <v>0</v>
      </c>
      <c r="G220" s="176"/>
      <c r="H220" s="152"/>
      <c r="I220" s="152"/>
      <c r="J220" s="177"/>
      <c r="K220" s="152"/>
      <c r="L220" s="152"/>
      <c r="M220" s="177"/>
      <c r="N220" s="152"/>
      <c r="O220" s="152"/>
      <c r="P220" s="179"/>
      <c r="Q220" s="152"/>
      <c r="R220" s="152"/>
      <c r="S220" s="177"/>
      <c r="T220" s="152"/>
      <c r="U220" s="152"/>
      <c r="V220" s="177"/>
      <c r="W220" s="152"/>
      <c r="X220" s="152"/>
      <c r="Y220" s="177"/>
      <c r="Z220" s="152"/>
      <c r="AA220" s="155"/>
      <c r="AB220" s="178"/>
      <c r="AC220" s="177"/>
      <c r="AD220" s="179"/>
      <c r="AE220" s="152"/>
      <c r="AF220" s="155"/>
      <c r="AG220" s="178"/>
      <c r="AH220" s="184"/>
      <c r="AI220" s="179"/>
      <c r="AJ220" s="152"/>
      <c r="AK220" s="155"/>
      <c r="AL220" s="178"/>
      <c r="AM220" s="184"/>
      <c r="AN220" s="179"/>
      <c r="AO220" s="185"/>
      <c r="AP220" s="152"/>
      <c r="AQ220" s="152"/>
      <c r="AR220" s="152"/>
      <c r="AS220" s="153"/>
      <c r="AT220" s="178"/>
      <c r="AU220" s="184"/>
      <c r="AV220" s="179"/>
      <c r="AW220" s="152"/>
      <c r="AX220" s="154"/>
      <c r="AY220" s="179"/>
      <c r="AZ220" s="322"/>
    </row>
    <row r="221" spans="1:52" ht="64.5" customHeight="1">
      <c r="A221" s="313"/>
      <c r="B221" s="316"/>
      <c r="C221" s="316"/>
      <c r="D221" s="186" t="s">
        <v>2</v>
      </c>
      <c r="E221" s="151">
        <f t="shared" si="797"/>
        <v>1027.8</v>
      </c>
      <c r="F221" s="151">
        <f t="shared" si="798"/>
        <v>0</v>
      </c>
      <c r="G221" s="187"/>
      <c r="H221" s="228"/>
      <c r="I221" s="157"/>
      <c r="J221" s="158"/>
      <c r="K221" s="157"/>
      <c r="L221" s="157"/>
      <c r="M221" s="158"/>
      <c r="N221" s="157"/>
      <c r="O221" s="157"/>
      <c r="P221" s="188"/>
      <c r="Q221" s="157"/>
      <c r="R221" s="157"/>
      <c r="S221" s="158"/>
      <c r="T221" s="157"/>
      <c r="U221" s="157"/>
      <c r="V221" s="158"/>
      <c r="W221" s="157"/>
      <c r="X221" s="157"/>
      <c r="Y221" s="158"/>
      <c r="Z221" s="157"/>
      <c r="AA221" s="161"/>
      <c r="AB221" s="162"/>
      <c r="AC221" s="158"/>
      <c r="AD221" s="188"/>
      <c r="AE221" s="157"/>
      <c r="AF221" s="161"/>
      <c r="AG221" s="162"/>
      <c r="AH221" s="189"/>
      <c r="AI221" s="188"/>
      <c r="AJ221" s="157"/>
      <c r="AK221" s="161"/>
      <c r="AL221" s="162"/>
      <c r="AM221" s="189"/>
      <c r="AN221" s="188"/>
      <c r="AO221" s="164"/>
      <c r="AP221" s="158"/>
      <c r="AQ221" s="158"/>
      <c r="AR221" s="228">
        <v>1027.8</v>
      </c>
      <c r="AS221" s="159"/>
      <c r="AT221" s="162"/>
      <c r="AU221" s="189"/>
      <c r="AV221" s="188"/>
      <c r="AW221" s="157"/>
      <c r="AX221" s="160"/>
      <c r="AY221" s="188"/>
      <c r="AZ221" s="322"/>
    </row>
    <row r="222" spans="1:52" ht="21.75" customHeight="1">
      <c r="A222" s="313"/>
      <c r="B222" s="316"/>
      <c r="C222" s="316"/>
      <c r="D222" s="226" t="s">
        <v>287</v>
      </c>
      <c r="E222" s="151">
        <f t="shared" si="797"/>
        <v>60.460000000000008</v>
      </c>
      <c r="F222" s="151">
        <f t="shared" si="798"/>
        <v>0</v>
      </c>
      <c r="G222" s="187"/>
      <c r="H222" s="228"/>
      <c r="I222" s="157"/>
      <c r="J222" s="158"/>
      <c r="K222" s="157"/>
      <c r="L222" s="157"/>
      <c r="M222" s="158"/>
      <c r="N222" s="157"/>
      <c r="O222" s="157"/>
      <c r="P222" s="188"/>
      <c r="Q222" s="157"/>
      <c r="R222" s="157"/>
      <c r="S222" s="158"/>
      <c r="T222" s="157"/>
      <c r="U222" s="157"/>
      <c r="V222" s="158"/>
      <c r="W222" s="157"/>
      <c r="X222" s="157"/>
      <c r="Y222" s="158"/>
      <c r="Z222" s="157"/>
      <c r="AA222" s="161"/>
      <c r="AB222" s="162"/>
      <c r="AC222" s="158"/>
      <c r="AD222" s="188"/>
      <c r="AE222" s="157"/>
      <c r="AF222" s="161"/>
      <c r="AG222" s="162"/>
      <c r="AH222" s="189"/>
      <c r="AI222" s="188"/>
      <c r="AJ222" s="157"/>
      <c r="AK222" s="161"/>
      <c r="AL222" s="162"/>
      <c r="AM222" s="189"/>
      <c r="AN222" s="188"/>
      <c r="AO222" s="157"/>
      <c r="AP222" s="189"/>
      <c r="AQ222" s="188"/>
      <c r="AR222" s="228">
        <f>127.03-66.57</f>
        <v>60.460000000000008</v>
      </c>
      <c r="AS222" s="161"/>
      <c r="AT222" s="162"/>
      <c r="AU222" s="189"/>
      <c r="AV222" s="188"/>
      <c r="AW222" s="157"/>
      <c r="AX222" s="160"/>
      <c r="AY222" s="163"/>
      <c r="AZ222" s="322"/>
    </row>
    <row r="223" spans="1:52" ht="87.75" customHeight="1">
      <c r="A223" s="313"/>
      <c r="B223" s="316"/>
      <c r="C223" s="316"/>
      <c r="D223" s="226" t="s">
        <v>295</v>
      </c>
      <c r="E223" s="151">
        <f t="shared" si="797"/>
        <v>0</v>
      </c>
      <c r="F223" s="151">
        <f t="shared" si="798"/>
        <v>0</v>
      </c>
      <c r="G223" s="156"/>
      <c r="H223" s="166"/>
      <c r="I223" s="166"/>
      <c r="J223" s="165"/>
      <c r="K223" s="166"/>
      <c r="L223" s="166"/>
      <c r="M223" s="165"/>
      <c r="N223" s="166"/>
      <c r="O223" s="166"/>
      <c r="P223" s="171"/>
      <c r="Q223" s="166"/>
      <c r="R223" s="166"/>
      <c r="S223" s="165"/>
      <c r="T223" s="166"/>
      <c r="U223" s="166"/>
      <c r="V223" s="165"/>
      <c r="W223" s="166"/>
      <c r="X223" s="166"/>
      <c r="Y223" s="165"/>
      <c r="Z223" s="166"/>
      <c r="AA223" s="168"/>
      <c r="AB223" s="169"/>
      <c r="AC223" s="165"/>
      <c r="AD223" s="171"/>
      <c r="AE223" s="166"/>
      <c r="AF223" s="168"/>
      <c r="AG223" s="169"/>
      <c r="AH223" s="192"/>
      <c r="AI223" s="171"/>
      <c r="AJ223" s="166"/>
      <c r="AK223" s="168"/>
      <c r="AL223" s="169"/>
      <c r="AM223" s="192"/>
      <c r="AN223" s="171"/>
      <c r="AO223" s="166"/>
      <c r="AP223" s="192"/>
      <c r="AQ223" s="171"/>
      <c r="AR223" s="166"/>
      <c r="AS223" s="170"/>
      <c r="AT223" s="169"/>
      <c r="AU223" s="192"/>
      <c r="AV223" s="171"/>
      <c r="AW223" s="166"/>
      <c r="AX223" s="167"/>
      <c r="AY223" s="171"/>
      <c r="AZ223" s="322"/>
    </row>
    <row r="224" spans="1:52" ht="21.75" customHeight="1">
      <c r="A224" s="313"/>
      <c r="B224" s="316"/>
      <c r="C224" s="316"/>
      <c r="D224" s="226" t="s">
        <v>288</v>
      </c>
      <c r="E224" s="151">
        <f t="shared" si="797"/>
        <v>0</v>
      </c>
      <c r="F224" s="151">
        <f t="shared" si="798"/>
        <v>0</v>
      </c>
      <c r="G224" s="156"/>
      <c r="H224" s="166"/>
      <c r="I224" s="166"/>
      <c r="J224" s="165"/>
      <c r="K224" s="166"/>
      <c r="L224" s="166"/>
      <c r="M224" s="165"/>
      <c r="N224" s="166"/>
      <c r="O224" s="166"/>
      <c r="P224" s="171"/>
      <c r="Q224" s="166"/>
      <c r="R224" s="166"/>
      <c r="S224" s="165"/>
      <c r="T224" s="166"/>
      <c r="U224" s="166"/>
      <c r="V224" s="165"/>
      <c r="W224" s="166"/>
      <c r="X224" s="166"/>
      <c r="Y224" s="165"/>
      <c r="Z224" s="166"/>
      <c r="AA224" s="168"/>
      <c r="AB224" s="169"/>
      <c r="AC224" s="165"/>
      <c r="AD224" s="171"/>
      <c r="AE224" s="166"/>
      <c r="AF224" s="168"/>
      <c r="AG224" s="169"/>
      <c r="AH224" s="192"/>
      <c r="AI224" s="171"/>
      <c r="AJ224" s="166"/>
      <c r="AK224" s="168"/>
      <c r="AL224" s="169"/>
      <c r="AM224" s="192"/>
      <c r="AN224" s="171"/>
      <c r="AO224" s="166"/>
      <c r="AP224" s="192"/>
      <c r="AQ224" s="171"/>
      <c r="AR224" s="166"/>
      <c r="AS224" s="170"/>
      <c r="AT224" s="169"/>
      <c r="AU224" s="192"/>
      <c r="AV224" s="171"/>
      <c r="AW224" s="166"/>
      <c r="AX224" s="167"/>
      <c r="AY224" s="171"/>
      <c r="AZ224" s="322"/>
    </row>
    <row r="225" spans="1:52" ht="33.75" customHeight="1">
      <c r="A225" s="314"/>
      <c r="B225" s="317"/>
      <c r="C225" s="317"/>
      <c r="D225" s="174" t="s">
        <v>43</v>
      </c>
      <c r="E225" s="151">
        <f t="shared" si="797"/>
        <v>0</v>
      </c>
      <c r="F225" s="151">
        <f t="shared" si="798"/>
        <v>0</v>
      </c>
      <c r="G225" s="176"/>
      <c r="H225" s="152"/>
      <c r="I225" s="152"/>
      <c r="J225" s="177"/>
      <c r="K225" s="152"/>
      <c r="L225" s="152"/>
      <c r="M225" s="177"/>
      <c r="N225" s="152"/>
      <c r="O225" s="152"/>
      <c r="P225" s="179"/>
      <c r="Q225" s="152"/>
      <c r="R225" s="152"/>
      <c r="S225" s="177"/>
      <c r="T225" s="152"/>
      <c r="U225" s="152"/>
      <c r="V225" s="177"/>
      <c r="W225" s="152"/>
      <c r="X225" s="152"/>
      <c r="Y225" s="177"/>
      <c r="Z225" s="152"/>
      <c r="AA225" s="155"/>
      <c r="AB225" s="178"/>
      <c r="AC225" s="177"/>
      <c r="AD225" s="179"/>
      <c r="AE225" s="152"/>
      <c r="AF225" s="155"/>
      <c r="AG225" s="178"/>
      <c r="AH225" s="184"/>
      <c r="AI225" s="179"/>
      <c r="AJ225" s="152"/>
      <c r="AK225" s="155"/>
      <c r="AL225" s="178"/>
      <c r="AM225" s="184"/>
      <c r="AN225" s="179"/>
      <c r="AO225" s="152"/>
      <c r="AP225" s="184"/>
      <c r="AQ225" s="179"/>
      <c r="AR225" s="152"/>
      <c r="AS225" s="153"/>
      <c r="AT225" s="178"/>
      <c r="AU225" s="184"/>
      <c r="AV225" s="179"/>
      <c r="AW225" s="152"/>
      <c r="AX225" s="152"/>
      <c r="AY225" s="179"/>
      <c r="AZ225" s="323"/>
    </row>
    <row r="226" spans="1:52" ht="18.75" customHeight="1">
      <c r="A226" s="324" t="s">
        <v>301</v>
      </c>
      <c r="B226" s="301"/>
      <c r="C226" s="302"/>
      <c r="D226" s="181" t="s">
        <v>41</v>
      </c>
      <c r="E226" s="229">
        <f t="shared" ref="E226:E232" si="830">H226+K226+N226+Q226+T226+W226+Z226+AE226+AJ226+AO226+AR226+AW226</f>
        <v>1966.62</v>
      </c>
      <c r="F226" s="151">
        <f t="shared" ref="F226:F232" si="831">I226+L226+O226+R226+U226+X226+AA226+AF226+AK226+AP226+AS226+AX226</f>
        <v>0</v>
      </c>
      <c r="G226" s="182">
        <f>F226/E226</f>
        <v>0</v>
      </c>
      <c r="H226" s="173">
        <f>H227+H228+H229+H231+H232</f>
        <v>0</v>
      </c>
      <c r="I226" s="173">
        <f t="shared" ref="I226" si="832">I227+I228+I229+I231+I232</f>
        <v>0</v>
      </c>
      <c r="J226" s="173" t="e">
        <f>I226/H226*100</f>
        <v>#DIV/0!</v>
      </c>
      <c r="K226" s="173">
        <f t="shared" ref="K226" si="833">K227+K228+K229+K231+K232</f>
        <v>0</v>
      </c>
      <c r="L226" s="173">
        <f t="shared" ref="L226" si="834">L227+L228+L229+L231+L232</f>
        <v>0</v>
      </c>
      <c r="M226" s="173" t="e">
        <f>L226/K226*100</f>
        <v>#DIV/0!</v>
      </c>
      <c r="N226" s="173">
        <f t="shared" ref="N226" si="835">N227+N228+N229+N231+N232</f>
        <v>0</v>
      </c>
      <c r="O226" s="173">
        <f t="shared" ref="O226" si="836">O227+O228+O229+O231+O232</f>
        <v>0</v>
      </c>
      <c r="P226" s="173" t="e">
        <f>O226/N226*100</f>
        <v>#DIV/0!</v>
      </c>
      <c r="Q226" s="173">
        <f t="shared" ref="Q226" si="837">Q227+Q228+Q229+Q231+Q232</f>
        <v>0</v>
      </c>
      <c r="R226" s="173">
        <f t="shared" ref="R226" si="838">R227+R228+R229+R231+R232</f>
        <v>0</v>
      </c>
      <c r="S226" s="173" t="e">
        <f>R226/Q226*100</f>
        <v>#DIV/0!</v>
      </c>
      <c r="T226" s="173">
        <f t="shared" ref="T226" si="839">T227+T228+T229+T231+T232</f>
        <v>0</v>
      </c>
      <c r="U226" s="173">
        <f t="shared" ref="U226" si="840">U227+U228+U229+U231+U232</f>
        <v>0</v>
      </c>
      <c r="V226" s="173" t="e">
        <f>U226/T226*100</f>
        <v>#DIV/0!</v>
      </c>
      <c r="W226" s="173">
        <f t="shared" ref="W226" si="841">W227+W228+W229+W231+W232</f>
        <v>0</v>
      </c>
      <c r="X226" s="173">
        <f t="shared" ref="X226" si="842">X227+X228+X229+X231+X232</f>
        <v>0</v>
      </c>
      <c r="Y226" s="173" t="e">
        <f>X226/W226*100</f>
        <v>#DIV/0!</v>
      </c>
      <c r="Z226" s="173">
        <f t="shared" ref="Z226" si="843">Z227+Z228+Z229+Z231+Z232</f>
        <v>0</v>
      </c>
      <c r="AA226" s="173">
        <f t="shared" ref="AA226" si="844">AA227+AA228+AA229+AA231+AA232</f>
        <v>0</v>
      </c>
      <c r="AB226" s="173">
        <f t="shared" ref="AB226" si="845">AB227+AB228+AB229+AB231+AB232</f>
        <v>0</v>
      </c>
      <c r="AC226" s="173">
        <f t="shared" ref="AC226" si="846">AC227+AC228+AC229+AC231+AC232</f>
        <v>0</v>
      </c>
      <c r="AD226" s="173" t="e">
        <f>AC226/Z226*100</f>
        <v>#DIV/0!</v>
      </c>
      <c r="AE226" s="173">
        <f t="shared" ref="AE226" si="847">AE227+AE228+AE229+AE231+AE232</f>
        <v>0</v>
      </c>
      <c r="AF226" s="173">
        <f t="shared" ref="AF226" si="848">AF227+AF228+AF229+AF231+AF232</f>
        <v>0</v>
      </c>
      <c r="AG226" s="173">
        <f t="shared" ref="AG226" si="849">AG227+AG228+AG229+AG231+AG232</f>
        <v>0</v>
      </c>
      <c r="AH226" s="173">
        <f t="shared" ref="AH226" si="850">AH227+AH228+AH229+AH231+AH232</f>
        <v>0</v>
      </c>
      <c r="AI226" s="173" t="e">
        <f>AH226/AE226*100</f>
        <v>#DIV/0!</v>
      </c>
      <c r="AJ226" s="173">
        <f t="shared" ref="AJ226" si="851">AJ227+AJ228+AJ229+AJ231+AJ232</f>
        <v>0</v>
      </c>
      <c r="AK226" s="173">
        <f t="shared" ref="AK226" si="852">AK227+AK228+AK229+AK231+AK232</f>
        <v>0</v>
      </c>
      <c r="AL226" s="173">
        <f t="shared" ref="AL226" si="853">AL227+AL228+AL229+AL231+AL232</f>
        <v>0</v>
      </c>
      <c r="AM226" s="173">
        <f t="shared" ref="AM226" si="854">AM227+AM228+AM229+AM231+AM232</f>
        <v>0</v>
      </c>
      <c r="AN226" s="173" t="e">
        <f>AM226/AJ226*100</f>
        <v>#DIV/0!</v>
      </c>
      <c r="AO226" s="173">
        <f t="shared" ref="AO226" si="855">AO227+AO228+AO229+AO231+AO232</f>
        <v>31.3</v>
      </c>
      <c r="AP226" s="173">
        <f t="shared" ref="AP226" si="856">AP227+AP228+AP229+AP231+AP232</f>
        <v>0</v>
      </c>
      <c r="AQ226" s="173">
        <f>AP226/AO226*100</f>
        <v>0</v>
      </c>
      <c r="AR226" s="173">
        <f t="shared" ref="AR226" si="857">AR227+AR228+AR229+AR231+AR232</f>
        <v>1935.32</v>
      </c>
      <c r="AS226" s="173">
        <f t="shared" ref="AS226" si="858">AS227+AS228+AS229+AS231+AS232</f>
        <v>0</v>
      </c>
      <c r="AT226" s="173">
        <f t="shared" ref="AT226" si="859">AT227+AT228+AT229+AT231+AT232</f>
        <v>0</v>
      </c>
      <c r="AU226" s="173">
        <f t="shared" ref="AU226" si="860">AU227+AU228+AU229+AU231+AU232</f>
        <v>0</v>
      </c>
      <c r="AV226" s="173">
        <f>AU226/AR226*100</f>
        <v>0</v>
      </c>
      <c r="AW226" s="173">
        <f t="shared" ref="AW226" si="861">AW227+AW228+AW229+AW231+AW232</f>
        <v>0</v>
      </c>
      <c r="AX226" s="173">
        <f t="shared" ref="AX226" si="862">AX227+AX228+AX229+AX231+AX232</f>
        <v>0</v>
      </c>
      <c r="AY226" s="173" t="e">
        <f>AX226/AW226*100</f>
        <v>#DIV/0!</v>
      </c>
      <c r="AZ226" s="321"/>
    </row>
    <row r="227" spans="1:52" ht="31.2">
      <c r="A227" s="325"/>
      <c r="B227" s="304"/>
      <c r="C227" s="305"/>
      <c r="D227" s="183" t="s">
        <v>37</v>
      </c>
      <c r="E227" s="229">
        <f t="shared" si="830"/>
        <v>0</v>
      </c>
      <c r="F227" s="151">
        <f t="shared" si="831"/>
        <v>0</v>
      </c>
      <c r="G227" s="176"/>
      <c r="H227" s="152">
        <f>H199+H206+H213+H220</f>
        <v>0</v>
      </c>
      <c r="I227" s="152">
        <f t="shared" ref="I227:AY227" si="863">I199+I206+I213+I220</f>
        <v>0</v>
      </c>
      <c r="J227" s="152">
        <f t="shared" si="863"/>
        <v>0</v>
      </c>
      <c r="K227" s="152">
        <f t="shared" si="863"/>
        <v>0</v>
      </c>
      <c r="L227" s="152">
        <f t="shared" si="863"/>
        <v>0</v>
      </c>
      <c r="M227" s="152">
        <f t="shared" si="863"/>
        <v>0</v>
      </c>
      <c r="N227" s="152">
        <f t="shared" si="863"/>
        <v>0</v>
      </c>
      <c r="O227" s="152">
        <f t="shared" si="863"/>
        <v>0</v>
      </c>
      <c r="P227" s="152">
        <f t="shared" si="863"/>
        <v>0</v>
      </c>
      <c r="Q227" s="152">
        <f t="shared" si="863"/>
        <v>0</v>
      </c>
      <c r="R227" s="152">
        <f t="shared" si="863"/>
        <v>0</v>
      </c>
      <c r="S227" s="152">
        <f t="shared" si="863"/>
        <v>0</v>
      </c>
      <c r="T227" s="152">
        <f t="shared" si="863"/>
        <v>0</v>
      </c>
      <c r="U227" s="152">
        <f t="shared" si="863"/>
        <v>0</v>
      </c>
      <c r="V227" s="152">
        <f t="shared" si="863"/>
        <v>0</v>
      </c>
      <c r="W227" s="152">
        <f t="shared" si="863"/>
        <v>0</v>
      </c>
      <c r="X227" s="152">
        <f t="shared" si="863"/>
        <v>0</v>
      </c>
      <c r="Y227" s="152">
        <f t="shared" si="863"/>
        <v>0</v>
      </c>
      <c r="Z227" s="152">
        <f t="shared" si="863"/>
        <v>0</v>
      </c>
      <c r="AA227" s="152">
        <f t="shared" si="863"/>
        <v>0</v>
      </c>
      <c r="AB227" s="152">
        <f t="shared" si="863"/>
        <v>0</v>
      </c>
      <c r="AC227" s="152">
        <f t="shared" si="863"/>
        <v>0</v>
      </c>
      <c r="AD227" s="152">
        <f t="shared" si="863"/>
        <v>0</v>
      </c>
      <c r="AE227" s="152">
        <f t="shared" si="863"/>
        <v>0</v>
      </c>
      <c r="AF227" s="152">
        <f t="shared" si="863"/>
        <v>0</v>
      </c>
      <c r="AG227" s="152">
        <f t="shared" si="863"/>
        <v>0</v>
      </c>
      <c r="AH227" s="152">
        <f t="shared" si="863"/>
        <v>0</v>
      </c>
      <c r="AI227" s="152">
        <f t="shared" si="863"/>
        <v>0</v>
      </c>
      <c r="AJ227" s="152">
        <f t="shared" si="863"/>
        <v>0</v>
      </c>
      <c r="AK227" s="152">
        <f t="shared" si="863"/>
        <v>0</v>
      </c>
      <c r="AL227" s="152">
        <f t="shared" si="863"/>
        <v>0</v>
      </c>
      <c r="AM227" s="152">
        <f t="shared" si="863"/>
        <v>0</v>
      </c>
      <c r="AN227" s="152">
        <f t="shared" si="863"/>
        <v>0</v>
      </c>
      <c r="AO227" s="152">
        <f t="shared" si="863"/>
        <v>0</v>
      </c>
      <c r="AP227" s="152">
        <f t="shared" si="863"/>
        <v>0</v>
      </c>
      <c r="AQ227" s="152">
        <f t="shared" si="863"/>
        <v>0</v>
      </c>
      <c r="AR227" s="152">
        <f t="shared" si="863"/>
        <v>0</v>
      </c>
      <c r="AS227" s="152">
        <f t="shared" si="863"/>
        <v>0</v>
      </c>
      <c r="AT227" s="152">
        <f t="shared" si="863"/>
        <v>0</v>
      </c>
      <c r="AU227" s="152">
        <f t="shared" si="863"/>
        <v>0</v>
      </c>
      <c r="AV227" s="152">
        <f t="shared" si="863"/>
        <v>0</v>
      </c>
      <c r="AW227" s="152">
        <f t="shared" si="863"/>
        <v>0</v>
      </c>
      <c r="AX227" s="152">
        <f t="shared" si="863"/>
        <v>0</v>
      </c>
      <c r="AY227" s="152">
        <f t="shared" si="863"/>
        <v>0</v>
      </c>
      <c r="AZ227" s="322"/>
    </row>
    <row r="228" spans="1:52" ht="64.5" customHeight="1">
      <c r="A228" s="325"/>
      <c r="B228" s="304"/>
      <c r="C228" s="305"/>
      <c r="D228" s="186" t="s">
        <v>2</v>
      </c>
      <c r="E228" s="229">
        <f t="shared" si="830"/>
        <v>1859.1</v>
      </c>
      <c r="F228" s="151">
        <f t="shared" si="831"/>
        <v>0</v>
      </c>
      <c r="G228" s="187"/>
      <c r="H228" s="152">
        <f t="shared" ref="H228:AY228" si="864">H200+H207+H214+H221</f>
        <v>0</v>
      </c>
      <c r="I228" s="152">
        <f t="shared" si="864"/>
        <v>0</v>
      </c>
      <c r="J228" s="152">
        <f t="shared" si="864"/>
        <v>0</v>
      </c>
      <c r="K228" s="152">
        <f t="shared" si="864"/>
        <v>0</v>
      </c>
      <c r="L228" s="152">
        <f t="shared" si="864"/>
        <v>0</v>
      </c>
      <c r="M228" s="152">
        <f t="shared" si="864"/>
        <v>0</v>
      </c>
      <c r="N228" s="152">
        <f t="shared" si="864"/>
        <v>0</v>
      </c>
      <c r="O228" s="152">
        <f t="shared" si="864"/>
        <v>0</v>
      </c>
      <c r="P228" s="152">
        <f t="shared" si="864"/>
        <v>0</v>
      </c>
      <c r="Q228" s="152">
        <f t="shared" si="864"/>
        <v>0</v>
      </c>
      <c r="R228" s="152">
        <f t="shared" si="864"/>
        <v>0</v>
      </c>
      <c r="S228" s="152">
        <f t="shared" si="864"/>
        <v>0</v>
      </c>
      <c r="T228" s="152">
        <f t="shared" si="864"/>
        <v>0</v>
      </c>
      <c r="U228" s="152">
        <f t="shared" si="864"/>
        <v>0</v>
      </c>
      <c r="V228" s="152">
        <f t="shared" si="864"/>
        <v>0</v>
      </c>
      <c r="W228" s="152">
        <f t="shared" si="864"/>
        <v>0</v>
      </c>
      <c r="X228" s="152">
        <f t="shared" si="864"/>
        <v>0</v>
      </c>
      <c r="Y228" s="152">
        <f t="shared" si="864"/>
        <v>0</v>
      </c>
      <c r="Z228" s="152">
        <f t="shared" si="864"/>
        <v>0</v>
      </c>
      <c r="AA228" s="152">
        <f t="shared" si="864"/>
        <v>0</v>
      </c>
      <c r="AB228" s="152">
        <f t="shared" si="864"/>
        <v>0</v>
      </c>
      <c r="AC228" s="152">
        <f t="shared" si="864"/>
        <v>0</v>
      </c>
      <c r="AD228" s="152">
        <f t="shared" si="864"/>
        <v>0</v>
      </c>
      <c r="AE228" s="152">
        <f t="shared" si="864"/>
        <v>0</v>
      </c>
      <c r="AF228" s="152">
        <f t="shared" si="864"/>
        <v>0</v>
      </c>
      <c r="AG228" s="152">
        <f t="shared" si="864"/>
        <v>0</v>
      </c>
      <c r="AH228" s="152">
        <f t="shared" si="864"/>
        <v>0</v>
      </c>
      <c r="AI228" s="152">
        <f t="shared" si="864"/>
        <v>0</v>
      </c>
      <c r="AJ228" s="152">
        <f t="shared" si="864"/>
        <v>0</v>
      </c>
      <c r="AK228" s="152">
        <f t="shared" si="864"/>
        <v>0</v>
      </c>
      <c r="AL228" s="152">
        <f t="shared" si="864"/>
        <v>0</v>
      </c>
      <c r="AM228" s="152">
        <f t="shared" si="864"/>
        <v>0</v>
      </c>
      <c r="AN228" s="152">
        <f t="shared" si="864"/>
        <v>0</v>
      </c>
      <c r="AO228" s="152">
        <f t="shared" si="864"/>
        <v>31.3</v>
      </c>
      <c r="AP228" s="152">
        <f t="shared" si="864"/>
        <v>0</v>
      </c>
      <c r="AQ228" s="152">
        <f t="shared" si="864"/>
        <v>0</v>
      </c>
      <c r="AR228" s="152">
        <f t="shared" si="864"/>
        <v>1827.8</v>
      </c>
      <c r="AS228" s="152">
        <f t="shared" si="864"/>
        <v>0</v>
      </c>
      <c r="AT228" s="152">
        <f t="shared" si="864"/>
        <v>0</v>
      </c>
      <c r="AU228" s="152">
        <f t="shared" si="864"/>
        <v>0</v>
      </c>
      <c r="AV228" s="152">
        <f t="shared" si="864"/>
        <v>0</v>
      </c>
      <c r="AW228" s="152">
        <f t="shared" si="864"/>
        <v>0</v>
      </c>
      <c r="AX228" s="152">
        <f t="shared" si="864"/>
        <v>0</v>
      </c>
      <c r="AY228" s="152">
        <f t="shared" si="864"/>
        <v>0</v>
      </c>
      <c r="AZ228" s="322"/>
    </row>
    <row r="229" spans="1:52" ht="21.75" customHeight="1">
      <c r="A229" s="325"/>
      <c r="B229" s="304"/>
      <c r="C229" s="305"/>
      <c r="D229" s="226" t="s">
        <v>287</v>
      </c>
      <c r="E229" s="229">
        <f t="shared" si="830"/>
        <v>107.52000000000001</v>
      </c>
      <c r="F229" s="151">
        <f t="shared" si="831"/>
        <v>0</v>
      </c>
      <c r="G229" s="187"/>
      <c r="H229" s="152">
        <f t="shared" ref="H229:AY229" si="865">H201+H208+H215+H222</f>
        <v>0</v>
      </c>
      <c r="I229" s="152">
        <f t="shared" si="865"/>
        <v>0</v>
      </c>
      <c r="J229" s="152">
        <f t="shared" si="865"/>
        <v>0</v>
      </c>
      <c r="K229" s="152">
        <f t="shared" si="865"/>
        <v>0</v>
      </c>
      <c r="L229" s="152">
        <f t="shared" si="865"/>
        <v>0</v>
      </c>
      <c r="M229" s="152">
        <f t="shared" si="865"/>
        <v>0</v>
      </c>
      <c r="N229" s="152">
        <f t="shared" si="865"/>
        <v>0</v>
      </c>
      <c r="O229" s="152">
        <f t="shared" si="865"/>
        <v>0</v>
      </c>
      <c r="P229" s="152">
        <f t="shared" si="865"/>
        <v>0</v>
      </c>
      <c r="Q229" s="152">
        <f t="shared" si="865"/>
        <v>0</v>
      </c>
      <c r="R229" s="152">
        <f t="shared" si="865"/>
        <v>0</v>
      </c>
      <c r="S229" s="152">
        <f t="shared" si="865"/>
        <v>0</v>
      </c>
      <c r="T229" s="152">
        <f t="shared" si="865"/>
        <v>0</v>
      </c>
      <c r="U229" s="152">
        <f t="shared" si="865"/>
        <v>0</v>
      </c>
      <c r="V229" s="152">
        <f t="shared" si="865"/>
        <v>0</v>
      </c>
      <c r="W229" s="152">
        <f t="shared" si="865"/>
        <v>0</v>
      </c>
      <c r="X229" s="152">
        <f t="shared" si="865"/>
        <v>0</v>
      </c>
      <c r="Y229" s="152">
        <f t="shared" si="865"/>
        <v>0</v>
      </c>
      <c r="Z229" s="152">
        <f t="shared" si="865"/>
        <v>0</v>
      </c>
      <c r="AA229" s="152">
        <f t="shared" si="865"/>
        <v>0</v>
      </c>
      <c r="AB229" s="152">
        <f t="shared" si="865"/>
        <v>0</v>
      </c>
      <c r="AC229" s="152">
        <f t="shared" si="865"/>
        <v>0</v>
      </c>
      <c r="AD229" s="152">
        <f t="shared" si="865"/>
        <v>0</v>
      </c>
      <c r="AE229" s="152">
        <f t="shared" si="865"/>
        <v>0</v>
      </c>
      <c r="AF229" s="152">
        <f t="shared" si="865"/>
        <v>0</v>
      </c>
      <c r="AG229" s="152">
        <f t="shared" si="865"/>
        <v>0</v>
      </c>
      <c r="AH229" s="152">
        <f t="shared" si="865"/>
        <v>0</v>
      </c>
      <c r="AI229" s="152">
        <f t="shared" si="865"/>
        <v>0</v>
      </c>
      <c r="AJ229" s="152">
        <f t="shared" si="865"/>
        <v>0</v>
      </c>
      <c r="AK229" s="152">
        <f t="shared" si="865"/>
        <v>0</v>
      </c>
      <c r="AL229" s="152">
        <f t="shared" si="865"/>
        <v>0</v>
      </c>
      <c r="AM229" s="152">
        <f t="shared" si="865"/>
        <v>0</v>
      </c>
      <c r="AN229" s="152">
        <f t="shared" si="865"/>
        <v>0</v>
      </c>
      <c r="AO229" s="152">
        <f t="shared" si="865"/>
        <v>0</v>
      </c>
      <c r="AP229" s="152">
        <f t="shared" si="865"/>
        <v>0</v>
      </c>
      <c r="AQ229" s="152">
        <f t="shared" si="865"/>
        <v>0</v>
      </c>
      <c r="AR229" s="152">
        <f t="shared" si="865"/>
        <v>107.52000000000001</v>
      </c>
      <c r="AS229" s="152">
        <f t="shared" si="865"/>
        <v>0</v>
      </c>
      <c r="AT229" s="152">
        <f t="shared" si="865"/>
        <v>0</v>
      </c>
      <c r="AU229" s="152">
        <f t="shared" si="865"/>
        <v>0</v>
      </c>
      <c r="AV229" s="152">
        <f t="shared" si="865"/>
        <v>0</v>
      </c>
      <c r="AW229" s="152">
        <f t="shared" si="865"/>
        <v>0</v>
      </c>
      <c r="AX229" s="152">
        <f t="shared" si="865"/>
        <v>0</v>
      </c>
      <c r="AY229" s="152">
        <f t="shared" si="865"/>
        <v>0</v>
      </c>
      <c r="AZ229" s="322"/>
    </row>
    <row r="230" spans="1:52" ht="87.75" customHeight="1">
      <c r="A230" s="325"/>
      <c r="B230" s="304"/>
      <c r="C230" s="305"/>
      <c r="D230" s="226" t="s">
        <v>295</v>
      </c>
      <c r="E230" s="151">
        <f t="shared" si="830"/>
        <v>0</v>
      </c>
      <c r="F230" s="151">
        <f t="shared" si="831"/>
        <v>0</v>
      </c>
      <c r="G230" s="156"/>
      <c r="H230" s="152">
        <f t="shared" ref="H230:AY230" si="866">H202+H209+H216+H223</f>
        <v>0</v>
      </c>
      <c r="I230" s="152">
        <f t="shared" si="866"/>
        <v>0</v>
      </c>
      <c r="J230" s="152">
        <f t="shared" si="866"/>
        <v>0</v>
      </c>
      <c r="K230" s="152">
        <f t="shared" si="866"/>
        <v>0</v>
      </c>
      <c r="L230" s="152">
        <f t="shared" si="866"/>
        <v>0</v>
      </c>
      <c r="M230" s="152">
        <f t="shared" si="866"/>
        <v>0</v>
      </c>
      <c r="N230" s="152">
        <f t="shared" si="866"/>
        <v>0</v>
      </c>
      <c r="O230" s="152">
        <f t="shared" si="866"/>
        <v>0</v>
      </c>
      <c r="P230" s="152">
        <f t="shared" si="866"/>
        <v>0</v>
      </c>
      <c r="Q230" s="152">
        <f t="shared" si="866"/>
        <v>0</v>
      </c>
      <c r="R230" s="152">
        <f t="shared" si="866"/>
        <v>0</v>
      </c>
      <c r="S230" s="152">
        <f t="shared" si="866"/>
        <v>0</v>
      </c>
      <c r="T230" s="152">
        <f t="shared" si="866"/>
        <v>0</v>
      </c>
      <c r="U230" s="152">
        <f t="shared" si="866"/>
        <v>0</v>
      </c>
      <c r="V230" s="152">
        <f t="shared" si="866"/>
        <v>0</v>
      </c>
      <c r="W230" s="152">
        <f t="shared" si="866"/>
        <v>0</v>
      </c>
      <c r="X230" s="152">
        <f t="shared" si="866"/>
        <v>0</v>
      </c>
      <c r="Y230" s="152">
        <f t="shared" si="866"/>
        <v>0</v>
      </c>
      <c r="Z230" s="152">
        <f t="shared" si="866"/>
        <v>0</v>
      </c>
      <c r="AA230" s="152">
        <f t="shared" si="866"/>
        <v>0</v>
      </c>
      <c r="AB230" s="152">
        <f t="shared" si="866"/>
        <v>0</v>
      </c>
      <c r="AC230" s="152">
        <f t="shared" si="866"/>
        <v>0</v>
      </c>
      <c r="AD230" s="152">
        <f t="shared" si="866"/>
        <v>0</v>
      </c>
      <c r="AE230" s="152">
        <f t="shared" si="866"/>
        <v>0</v>
      </c>
      <c r="AF230" s="152">
        <f t="shared" si="866"/>
        <v>0</v>
      </c>
      <c r="AG230" s="152">
        <f t="shared" si="866"/>
        <v>0</v>
      </c>
      <c r="AH230" s="152">
        <f t="shared" si="866"/>
        <v>0</v>
      </c>
      <c r="AI230" s="152">
        <f t="shared" si="866"/>
        <v>0</v>
      </c>
      <c r="AJ230" s="152">
        <f t="shared" si="866"/>
        <v>0</v>
      </c>
      <c r="AK230" s="152">
        <f t="shared" si="866"/>
        <v>0</v>
      </c>
      <c r="AL230" s="152">
        <f t="shared" si="866"/>
        <v>0</v>
      </c>
      <c r="AM230" s="152">
        <f t="shared" si="866"/>
        <v>0</v>
      </c>
      <c r="AN230" s="152">
        <f t="shared" si="866"/>
        <v>0</v>
      </c>
      <c r="AO230" s="152">
        <f t="shared" si="866"/>
        <v>0</v>
      </c>
      <c r="AP230" s="152">
        <f t="shared" si="866"/>
        <v>0</v>
      </c>
      <c r="AQ230" s="152">
        <f t="shared" si="866"/>
        <v>0</v>
      </c>
      <c r="AR230" s="152">
        <f t="shared" si="866"/>
        <v>0</v>
      </c>
      <c r="AS230" s="152">
        <f t="shared" si="866"/>
        <v>0</v>
      </c>
      <c r="AT230" s="152">
        <f t="shared" si="866"/>
        <v>0</v>
      </c>
      <c r="AU230" s="152">
        <f t="shared" si="866"/>
        <v>0</v>
      </c>
      <c r="AV230" s="152">
        <f t="shared" si="866"/>
        <v>0</v>
      </c>
      <c r="AW230" s="152">
        <f t="shared" si="866"/>
        <v>0</v>
      </c>
      <c r="AX230" s="152">
        <f t="shared" si="866"/>
        <v>0</v>
      </c>
      <c r="AY230" s="152">
        <f t="shared" si="866"/>
        <v>0</v>
      </c>
      <c r="AZ230" s="322"/>
    </row>
    <row r="231" spans="1:52" ht="21.75" customHeight="1">
      <c r="A231" s="325"/>
      <c r="B231" s="304"/>
      <c r="C231" s="305"/>
      <c r="D231" s="226" t="s">
        <v>288</v>
      </c>
      <c r="E231" s="151">
        <f t="shared" si="830"/>
        <v>0</v>
      </c>
      <c r="F231" s="151">
        <f t="shared" si="831"/>
        <v>0</v>
      </c>
      <c r="G231" s="156"/>
      <c r="H231" s="152">
        <f t="shared" ref="H231:AY231" si="867">H203+H210+H217+H224</f>
        <v>0</v>
      </c>
      <c r="I231" s="152">
        <f t="shared" si="867"/>
        <v>0</v>
      </c>
      <c r="J231" s="152">
        <f t="shared" si="867"/>
        <v>0</v>
      </c>
      <c r="K231" s="152">
        <f t="shared" si="867"/>
        <v>0</v>
      </c>
      <c r="L231" s="152">
        <f t="shared" si="867"/>
        <v>0</v>
      </c>
      <c r="M231" s="152">
        <f t="shared" si="867"/>
        <v>0</v>
      </c>
      <c r="N231" s="152">
        <f t="shared" si="867"/>
        <v>0</v>
      </c>
      <c r="O231" s="152">
        <f t="shared" si="867"/>
        <v>0</v>
      </c>
      <c r="P231" s="152">
        <f t="shared" si="867"/>
        <v>0</v>
      </c>
      <c r="Q231" s="152">
        <f t="shared" si="867"/>
        <v>0</v>
      </c>
      <c r="R231" s="152">
        <f t="shared" si="867"/>
        <v>0</v>
      </c>
      <c r="S231" s="152">
        <f t="shared" si="867"/>
        <v>0</v>
      </c>
      <c r="T231" s="152">
        <f t="shared" si="867"/>
        <v>0</v>
      </c>
      <c r="U231" s="152">
        <f t="shared" si="867"/>
        <v>0</v>
      </c>
      <c r="V231" s="152">
        <f t="shared" si="867"/>
        <v>0</v>
      </c>
      <c r="W231" s="152">
        <f t="shared" si="867"/>
        <v>0</v>
      </c>
      <c r="X231" s="152">
        <f t="shared" si="867"/>
        <v>0</v>
      </c>
      <c r="Y231" s="152">
        <f t="shared" si="867"/>
        <v>0</v>
      </c>
      <c r="Z231" s="152">
        <f t="shared" si="867"/>
        <v>0</v>
      </c>
      <c r="AA231" s="152">
        <f t="shared" si="867"/>
        <v>0</v>
      </c>
      <c r="AB231" s="152">
        <f t="shared" si="867"/>
        <v>0</v>
      </c>
      <c r="AC231" s="152">
        <f t="shared" si="867"/>
        <v>0</v>
      </c>
      <c r="AD231" s="152">
        <f t="shared" si="867"/>
        <v>0</v>
      </c>
      <c r="AE231" s="152">
        <f t="shared" si="867"/>
        <v>0</v>
      </c>
      <c r="AF231" s="152">
        <f t="shared" si="867"/>
        <v>0</v>
      </c>
      <c r="AG231" s="152">
        <f t="shared" si="867"/>
        <v>0</v>
      </c>
      <c r="AH231" s="152">
        <f t="shared" si="867"/>
        <v>0</v>
      </c>
      <c r="AI231" s="152">
        <f t="shared" si="867"/>
        <v>0</v>
      </c>
      <c r="AJ231" s="152">
        <f t="shared" si="867"/>
        <v>0</v>
      </c>
      <c r="AK231" s="152">
        <f t="shared" si="867"/>
        <v>0</v>
      </c>
      <c r="AL231" s="152">
        <f t="shared" si="867"/>
        <v>0</v>
      </c>
      <c r="AM231" s="152">
        <f t="shared" si="867"/>
        <v>0</v>
      </c>
      <c r="AN231" s="152">
        <f t="shared" si="867"/>
        <v>0</v>
      </c>
      <c r="AO231" s="152">
        <f t="shared" si="867"/>
        <v>0</v>
      </c>
      <c r="AP231" s="152">
        <f t="shared" si="867"/>
        <v>0</v>
      </c>
      <c r="AQ231" s="152">
        <f t="shared" si="867"/>
        <v>0</v>
      </c>
      <c r="AR231" s="152">
        <f t="shared" si="867"/>
        <v>0</v>
      </c>
      <c r="AS231" s="152">
        <f t="shared" si="867"/>
        <v>0</v>
      </c>
      <c r="AT231" s="152">
        <f t="shared" si="867"/>
        <v>0</v>
      </c>
      <c r="AU231" s="152">
        <f t="shared" si="867"/>
        <v>0</v>
      </c>
      <c r="AV231" s="152">
        <f t="shared" si="867"/>
        <v>0</v>
      </c>
      <c r="AW231" s="152">
        <f t="shared" si="867"/>
        <v>0</v>
      </c>
      <c r="AX231" s="152">
        <f t="shared" si="867"/>
        <v>0</v>
      </c>
      <c r="AY231" s="152">
        <f t="shared" si="867"/>
        <v>0</v>
      </c>
      <c r="AZ231" s="322"/>
    </row>
    <row r="232" spans="1:52" ht="33.75" customHeight="1">
      <c r="A232" s="326"/>
      <c r="B232" s="307"/>
      <c r="C232" s="308"/>
      <c r="D232" s="174" t="s">
        <v>43</v>
      </c>
      <c r="E232" s="151">
        <f t="shared" si="830"/>
        <v>0</v>
      </c>
      <c r="F232" s="151">
        <f t="shared" si="831"/>
        <v>0</v>
      </c>
      <c r="G232" s="176"/>
      <c r="H232" s="152">
        <f t="shared" ref="H232:AY232" si="868">H204+H211+H218+H225</f>
        <v>0</v>
      </c>
      <c r="I232" s="152">
        <f t="shared" si="868"/>
        <v>0</v>
      </c>
      <c r="J232" s="152">
        <f t="shared" si="868"/>
        <v>0</v>
      </c>
      <c r="K232" s="152">
        <f t="shared" si="868"/>
        <v>0</v>
      </c>
      <c r="L232" s="152">
        <f t="shared" si="868"/>
        <v>0</v>
      </c>
      <c r="M232" s="152">
        <f t="shared" si="868"/>
        <v>0</v>
      </c>
      <c r="N232" s="152">
        <f t="shared" si="868"/>
        <v>0</v>
      </c>
      <c r="O232" s="152">
        <f t="shared" si="868"/>
        <v>0</v>
      </c>
      <c r="P232" s="152">
        <f t="shared" si="868"/>
        <v>0</v>
      </c>
      <c r="Q232" s="152">
        <f t="shared" si="868"/>
        <v>0</v>
      </c>
      <c r="R232" s="152">
        <f t="shared" si="868"/>
        <v>0</v>
      </c>
      <c r="S232" s="152">
        <f t="shared" si="868"/>
        <v>0</v>
      </c>
      <c r="T232" s="152">
        <f t="shared" si="868"/>
        <v>0</v>
      </c>
      <c r="U232" s="152">
        <f t="shared" si="868"/>
        <v>0</v>
      </c>
      <c r="V232" s="152">
        <f t="shared" si="868"/>
        <v>0</v>
      </c>
      <c r="W232" s="152">
        <f t="shared" si="868"/>
        <v>0</v>
      </c>
      <c r="X232" s="152">
        <f t="shared" si="868"/>
        <v>0</v>
      </c>
      <c r="Y232" s="152">
        <f t="shared" si="868"/>
        <v>0</v>
      </c>
      <c r="Z232" s="152">
        <f t="shared" si="868"/>
        <v>0</v>
      </c>
      <c r="AA232" s="152">
        <f t="shared" si="868"/>
        <v>0</v>
      </c>
      <c r="AB232" s="152">
        <f t="shared" si="868"/>
        <v>0</v>
      </c>
      <c r="AC232" s="152">
        <f t="shared" si="868"/>
        <v>0</v>
      </c>
      <c r="AD232" s="152">
        <f t="shared" si="868"/>
        <v>0</v>
      </c>
      <c r="AE232" s="152">
        <f t="shared" si="868"/>
        <v>0</v>
      </c>
      <c r="AF232" s="152">
        <f t="shared" si="868"/>
        <v>0</v>
      </c>
      <c r="AG232" s="152">
        <f t="shared" si="868"/>
        <v>0</v>
      </c>
      <c r="AH232" s="152">
        <f t="shared" si="868"/>
        <v>0</v>
      </c>
      <c r="AI232" s="152">
        <f t="shared" si="868"/>
        <v>0</v>
      </c>
      <c r="AJ232" s="152">
        <f t="shared" si="868"/>
        <v>0</v>
      </c>
      <c r="AK232" s="152">
        <f t="shared" si="868"/>
        <v>0</v>
      </c>
      <c r="AL232" s="152">
        <f t="shared" si="868"/>
        <v>0</v>
      </c>
      <c r="AM232" s="152">
        <f t="shared" si="868"/>
        <v>0</v>
      </c>
      <c r="AN232" s="152">
        <f t="shared" si="868"/>
        <v>0</v>
      </c>
      <c r="AO232" s="152">
        <f t="shared" si="868"/>
        <v>0</v>
      </c>
      <c r="AP232" s="152">
        <f t="shared" si="868"/>
        <v>0</v>
      </c>
      <c r="AQ232" s="152">
        <f t="shared" si="868"/>
        <v>0</v>
      </c>
      <c r="AR232" s="152">
        <f t="shared" si="868"/>
        <v>0</v>
      </c>
      <c r="AS232" s="152">
        <f t="shared" si="868"/>
        <v>0</v>
      </c>
      <c r="AT232" s="152">
        <f t="shared" si="868"/>
        <v>0</v>
      </c>
      <c r="AU232" s="152">
        <f t="shared" si="868"/>
        <v>0</v>
      </c>
      <c r="AV232" s="152">
        <f t="shared" si="868"/>
        <v>0</v>
      </c>
      <c r="AW232" s="152">
        <f t="shared" si="868"/>
        <v>0</v>
      </c>
      <c r="AX232" s="152">
        <f t="shared" si="868"/>
        <v>0</v>
      </c>
      <c r="AY232" s="152">
        <f t="shared" si="868"/>
        <v>0</v>
      </c>
      <c r="AZ232" s="323"/>
    </row>
    <row r="233" spans="1:52" ht="18.75" customHeight="1">
      <c r="A233" s="300" t="s">
        <v>335</v>
      </c>
      <c r="B233" s="301"/>
      <c r="C233" s="302"/>
      <c r="D233" s="181" t="s">
        <v>41</v>
      </c>
      <c r="E233" s="151">
        <f t="shared" ref="E233:E239" si="869">H233+K233+N233+Q233+T233+W233+Z233+AE233+AJ233+AO233+AR233+AW233</f>
        <v>1966.62</v>
      </c>
      <c r="F233" s="151">
        <f t="shared" ref="F233:F239" si="870">I233+L233+O233+R233+U233+X233+AA233+AF233+AK233+AP233+AS233+AX233</f>
        <v>0</v>
      </c>
      <c r="G233" s="182">
        <f>F233/E233</f>
        <v>0</v>
      </c>
      <c r="H233" s="173">
        <f>H234+H235+H236+H238+H239</f>
        <v>0</v>
      </c>
      <c r="I233" s="173">
        <f t="shared" ref="I233" si="871">I234+I235+I236+I238+I239</f>
        <v>0</v>
      </c>
      <c r="J233" s="173" t="e">
        <f>I233/H233*100</f>
        <v>#DIV/0!</v>
      </c>
      <c r="K233" s="173">
        <f t="shared" ref="K233" si="872">K234+K235+K236+K238+K239</f>
        <v>0</v>
      </c>
      <c r="L233" s="173">
        <f t="shared" ref="L233" si="873">L234+L235+L236+L238+L239</f>
        <v>0</v>
      </c>
      <c r="M233" s="173" t="e">
        <f>L233/K233*100</f>
        <v>#DIV/0!</v>
      </c>
      <c r="N233" s="173">
        <f t="shared" ref="N233" si="874">N234+N235+N236+N238+N239</f>
        <v>0</v>
      </c>
      <c r="O233" s="173">
        <f t="shared" ref="O233" si="875">O234+O235+O236+O238+O239</f>
        <v>0</v>
      </c>
      <c r="P233" s="173" t="e">
        <f>O233/N233*100</f>
        <v>#DIV/0!</v>
      </c>
      <c r="Q233" s="173">
        <f t="shared" ref="Q233" si="876">Q234+Q235+Q236+Q238+Q239</f>
        <v>0</v>
      </c>
      <c r="R233" s="173">
        <f t="shared" ref="R233" si="877">R234+R235+R236+R238+R239</f>
        <v>0</v>
      </c>
      <c r="S233" s="173" t="e">
        <f>R233/Q233*100</f>
        <v>#DIV/0!</v>
      </c>
      <c r="T233" s="173">
        <f t="shared" ref="T233" si="878">T234+T235+T236+T238+T239</f>
        <v>0</v>
      </c>
      <c r="U233" s="173">
        <f t="shared" ref="U233" si="879">U234+U235+U236+U238+U239</f>
        <v>0</v>
      </c>
      <c r="V233" s="173" t="e">
        <f>U233/T233*100</f>
        <v>#DIV/0!</v>
      </c>
      <c r="W233" s="173">
        <f t="shared" ref="W233" si="880">W234+W235+W236+W238+W239</f>
        <v>0</v>
      </c>
      <c r="X233" s="173">
        <f t="shared" ref="X233" si="881">X234+X235+X236+X238+X239</f>
        <v>0</v>
      </c>
      <c r="Y233" s="173" t="e">
        <f>X233/W233*100</f>
        <v>#DIV/0!</v>
      </c>
      <c r="Z233" s="173">
        <f t="shared" ref="Z233" si="882">Z234+Z235+Z236+Z238+Z239</f>
        <v>0</v>
      </c>
      <c r="AA233" s="173">
        <f t="shared" ref="AA233" si="883">AA234+AA235+AA236+AA238+AA239</f>
        <v>0</v>
      </c>
      <c r="AB233" s="173">
        <f t="shared" ref="AB233" si="884">AB234+AB235+AB236+AB238+AB239</f>
        <v>0</v>
      </c>
      <c r="AC233" s="173">
        <f t="shared" ref="AC233" si="885">AC234+AC235+AC236+AC238+AC239</f>
        <v>0</v>
      </c>
      <c r="AD233" s="173" t="e">
        <f>AC233/Z233*100</f>
        <v>#DIV/0!</v>
      </c>
      <c r="AE233" s="173">
        <f t="shared" ref="AE233" si="886">AE234+AE235+AE236+AE238+AE239</f>
        <v>0</v>
      </c>
      <c r="AF233" s="173">
        <f t="shared" ref="AF233" si="887">AF234+AF235+AF236+AF238+AF239</f>
        <v>0</v>
      </c>
      <c r="AG233" s="173">
        <f t="shared" ref="AG233" si="888">AG234+AG235+AG236+AG238+AG239</f>
        <v>0</v>
      </c>
      <c r="AH233" s="173">
        <f t="shared" ref="AH233" si="889">AH234+AH235+AH236+AH238+AH239</f>
        <v>0</v>
      </c>
      <c r="AI233" s="173" t="e">
        <f>AH233/AE233*100</f>
        <v>#DIV/0!</v>
      </c>
      <c r="AJ233" s="173">
        <f t="shared" ref="AJ233" si="890">AJ234+AJ235+AJ236+AJ238+AJ239</f>
        <v>0</v>
      </c>
      <c r="AK233" s="173">
        <f t="shared" ref="AK233" si="891">AK234+AK235+AK236+AK238+AK239</f>
        <v>0</v>
      </c>
      <c r="AL233" s="173">
        <f t="shared" ref="AL233" si="892">AL234+AL235+AL236+AL238+AL239</f>
        <v>0</v>
      </c>
      <c r="AM233" s="173">
        <f t="shared" ref="AM233" si="893">AM234+AM235+AM236+AM238+AM239</f>
        <v>0</v>
      </c>
      <c r="AN233" s="173" t="e">
        <f>AM233/AJ233*100</f>
        <v>#DIV/0!</v>
      </c>
      <c r="AO233" s="173">
        <f t="shared" ref="AO233" si="894">AO234+AO235+AO236+AO238+AO239</f>
        <v>31.3</v>
      </c>
      <c r="AP233" s="173">
        <f t="shared" ref="AP233" si="895">AP234+AP235+AP236+AP238+AP239</f>
        <v>0</v>
      </c>
      <c r="AQ233" s="173">
        <f>AP233/AO233*100</f>
        <v>0</v>
      </c>
      <c r="AR233" s="173">
        <f t="shared" ref="AR233" si="896">AR234+AR235+AR236+AR238+AR239</f>
        <v>1935.32</v>
      </c>
      <c r="AS233" s="173">
        <f t="shared" ref="AS233" si="897">AS234+AS235+AS236+AS238+AS239</f>
        <v>0</v>
      </c>
      <c r="AT233" s="173">
        <f t="shared" ref="AT233" si="898">AT234+AT235+AT236+AT238+AT239</f>
        <v>0</v>
      </c>
      <c r="AU233" s="173">
        <f t="shared" ref="AU233" si="899">AU234+AU235+AU236+AU238+AU239</f>
        <v>0</v>
      </c>
      <c r="AV233" s="173">
        <f>AU233/AR233*100</f>
        <v>0</v>
      </c>
      <c r="AW233" s="173">
        <f t="shared" ref="AW233" si="900">AW234+AW235+AW236+AW238+AW239</f>
        <v>0</v>
      </c>
      <c r="AX233" s="173">
        <f t="shared" ref="AX233" si="901">AX234+AX235+AX236+AX238+AX239</f>
        <v>0</v>
      </c>
      <c r="AY233" s="173" t="e">
        <f>AX233/AW233*100</f>
        <v>#DIV/0!</v>
      </c>
      <c r="AZ233" s="321"/>
    </row>
    <row r="234" spans="1:52" ht="31.2">
      <c r="A234" s="303"/>
      <c r="B234" s="304"/>
      <c r="C234" s="305"/>
      <c r="D234" s="183" t="s">
        <v>37</v>
      </c>
      <c r="E234" s="151">
        <f t="shared" si="869"/>
        <v>0</v>
      </c>
      <c r="F234" s="151">
        <f t="shared" si="870"/>
        <v>0</v>
      </c>
      <c r="G234" s="176"/>
      <c r="H234" s="152">
        <f>H227</f>
        <v>0</v>
      </c>
      <c r="I234" s="152">
        <f t="shared" ref="I234:AY234" si="902">I227</f>
        <v>0</v>
      </c>
      <c r="J234" s="152">
        <f t="shared" si="902"/>
        <v>0</v>
      </c>
      <c r="K234" s="152">
        <f t="shared" si="902"/>
        <v>0</v>
      </c>
      <c r="L234" s="152">
        <f t="shared" si="902"/>
        <v>0</v>
      </c>
      <c r="M234" s="152">
        <f t="shared" si="902"/>
        <v>0</v>
      </c>
      <c r="N234" s="152">
        <f t="shared" si="902"/>
        <v>0</v>
      </c>
      <c r="O234" s="152">
        <f t="shared" si="902"/>
        <v>0</v>
      </c>
      <c r="P234" s="152">
        <f t="shared" si="902"/>
        <v>0</v>
      </c>
      <c r="Q234" s="152">
        <f t="shared" si="902"/>
        <v>0</v>
      </c>
      <c r="R234" s="152">
        <f t="shared" si="902"/>
        <v>0</v>
      </c>
      <c r="S234" s="152">
        <f t="shared" si="902"/>
        <v>0</v>
      </c>
      <c r="T234" s="152">
        <f t="shared" si="902"/>
        <v>0</v>
      </c>
      <c r="U234" s="152">
        <f t="shared" si="902"/>
        <v>0</v>
      </c>
      <c r="V234" s="152">
        <f t="shared" si="902"/>
        <v>0</v>
      </c>
      <c r="W234" s="152">
        <f t="shared" si="902"/>
        <v>0</v>
      </c>
      <c r="X234" s="152">
        <f t="shared" si="902"/>
        <v>0</v>
      </c>
      <c r="Y234" s="152">
        <f t="shared" si="902"/>
        <v>0</v>
      </c>
      <c r="Z234" s="152">
        <f t="shared" si="902"/>
        <v>0</v>
      </c>
      <c r="AA234" s="152">
        <f t="shared" si="902"/>
        <v>0</v>
      </c>
      <c r="AB234" s="152">
        <f t="shared" si="902"/>
        <v>0</v>
      </c>
      <c r="AC234" s="152">
        <f t="shared" si="902"/>
        <v>0</v>
      </c>
      <c r="AD234" s="152">
        <f t="shared" si="902"/>
        <v>0</v>
      </c>
      <c r="AE234" s="152">
        <f t="shared" si="902"/>
        <v>0</v>
      </c>
      <c r="AF234" s="152">
        <f t="shared" si="902"/>
        <v>0</v>
      </c>
      <c r="AG234" s="152">
        <f t="shared" si="902"/>
        <v>0</v>
      </c>
      <c r="AH234" s="152">
        <f t="shared" si="902"/>
        <v>0</v>
      </c>
      <c r="AI234" s="152">
        <f t="shared" si="902"/>
        <v>0</v>
      </c>
      <c r="AJ234" s="152">
        <f t="shared" si="902"/>
        <v>0</v>
      </c>
      <c r="AK234" s="152">
        <f t="shared" si="902"/>
        <v>0</v>
      </c>
      <c r="AL234" s="152">
        <f t="shared" si="902"/>
        <v>0</v>
      </c>
      <c r="AM234" s="152">
        <f t="shared" si="902"/>
        <v>0</v>
      </c>
      <c r="AN234" s="152">
        <f t="shared" si="902"/>
        <v>0</v>
      </c>
      <c r="AO234" s="152">
        <f t="shared" si="902"/>
        <v>0</v>
      </c>
      <c r="AP234" s="152">
        <f t="shared" si="902"/>
        <v>0</v>
      </c>
      <c r="AQ234" s="152">
        <f t="shared" si="902"/>
        <v>0</v>
      </c>
      <c r="AR234" s="152">
        <f t="shared" si="902"/>
        <v>0</v>
      </c>
      <c r="AS234" s="152">
        <f t="shared" si="902"/>
        <v>0</v>
      </c>
      <c r="AT234" s="152">
        <f t="shared" si="902"/>
        <v>0</v>
      </c>
      <c r="AU234" s="152">
        <f t="shared" si="902"/>
        <v>0</v>
      </c>
      <c r="AV234" s="152">
        <f t="shared" si="902"/>
        <v>0</v>
      </c>
      <c r="AW234" s="152">
        <f t="shared" si="902"/>
        <v>0</v>
      </c>
      <c r="AX234" s="152">
        <f t="shared" si="902"/>
        <v>0</v>
      </c>
      <c r="AY234" s="152">
        <f t="shared" si="902"/>
        <v>0</v>
      </c>
      <c r="AZ234" s="322"/>
    </row>
    <row r="235" spans="1:52" ht="64.5" customHeight="1">
      <c r="A235" s="303"/>
      <c r="B235" s="304"/>
      <c r="C235" s="305"/>
      <c r="D235" s="186" t="s">
        <v>2</v>
      </c>
      <c r="E235" s="151">
        <f t="shared" si="869"/>
        <v>1859.1</v>
      </c>
      <c r="F235" s="151">
        <f t="shared" si="870"/>
        <v>0</v>
      </c>
      <c r="G235" s="187"/>
      <c r="H235" s="152">
        <f t="shared" ref="H235:AY235" si="903">H228</f>
        <v>0</v>
      </c>
      <c r="I235" s="152">
        <f t="shared" si="903"/>
        <v>0</v>
      </c>
      <c r="J235" s="152">
        <f t="shared" si="903"/>
        <v>0</v>
      </c>
      <c r="K235" s="152">
        <f t="shared" si="903"/>
        <v>0</v>
      </c>
      <c r="L235" s="152">
        <f t="shared" si="903"/>
        <v>0</v>
      </c>
      <c r="M235" s="152">
        <f t="shared" si="903"/>
        <v>0</v>
      </c>
      <c r="N235" s="152">
        <f t="shared" si="903"/>
        <v>0</v>
      </c>
      <c r="O235" s="152">
        <f t="shared" si="903"/>
        <v>0</v>
      </c>
      <c r="P235" s="152">
        <f t="shared" si="903"/>
        <v>0</v>
      </c>
      <c r="Q235" s="152">
        <f t="shared" si="903"/>
        <v>0</v>
      </c>
      <c r="R235" s="152">
        <f t="shared" si="903"/>
        <v>0</v>
      </c>
      <c r="S235" s="152">
        <f t="shared" si="903"/>
        <v>0</v>
      </c>
      <c r="T235" s="152">
        <f t="shared" si="903"/>
        <v>0</v>
      </c>
      <c r="U235" s="152">
        <f t="shared" si="903"/>
        <v>0</v>
      </c>
      <c r="V235" s="152">
        <f t="shared" si="903"/>
        <v>0</v>
      </c>
      <c r="W235" s="152">
        <f t="shared" si="903"/>
        <v>0</v>
      </c>
      <c r="X235" s="152">
        <f t="shared" si="903"/>
        <v>0</v>
      </c>
      <c r="Y235" s="152">
        <f t="shared" si="903"/>
        <v>0</v>
      </c>
      <c r="Z235" s="152">
        <f t="shared" si="903"/>
        <v>0</v>
      </c>
      <c r="AA235" s="152">
        <f t="shared" si="903"/>
        <v>0</v>
      </c>
      <c r="AB235" s="152">
        <f t="shared" si="903"/>
        <v>0</v>
      </c>
      <c r="AC235" s="152">
        <f t="shared" si="903"/>
        <v>0</v>
      </c>
      <c r="AD235" s="152">
        <f t="shared" si="903"/>
        <v>0</v>
      </c>
      <c r="AE235" s="152">
        <f t="shared" si="903"/>
        <v>0</v>
      </c>
      <c r="AF235" s="152">
        <f t="shared" si="903"/>
        <v>0</v>
      </c>
      <c r="AG235" s="152">
        <f t="shared" si="903"/>
        <v>0</v>
      </c>
      <c r="AH235" s="152">
        <f t="shared" si="903"/>
        <v>0</v>
      </c>
      <c r="AI235" s="152">
        <f t="shared" si="903"/>
        <v>0</v>
      </c>
      <c r="AJ235" s="152">
        <f t="shared" si="903"/>
        <v>0</v>
      </c>
      <c r="AK235" s="152">
        <f t="shared" si="903"/>
        <v>0</v>
      </c>
      <c r="AL235" s="152">
        <f t="shared" si="903"/>
        <v>0</v>
      </c>
      <c r="AM235" s="152">
        <f t="shared" si="903"/>
        <v>0</v>
      </c>
      <c r="AN235" s="152">
        <f t="shared" si="903"/>
        <v>0</v>
      </c>
      <c r="AO235" s="152">
        <f t="shared" si="903"/>
        <v>31.3</v>
      </c>
      <c r="AP235" s="152">
        <f t="shared" si="903"/>
        <v>0</v>
      </c>
      <c r="AQ235" s="152">
        <f t="shared" si="903"/>
        <v>0</v>
      </c>
      <c r="AR235" s="152">
        <f t="shared" si="903"/>
        <v>1827.8</v>
      </c>
      <c r="AS235" s="152">
        <f t="shared" si="903"/>
        <v>0</v>
      </c>
      <c r="AT235" s="152">
        <f t="shared" si="903"/>
        <v>0</v>
      </c>
      <c r="AU235" s="152">
        <f t="shared" si="903"/>
        <v>0</v>
      </c>
      <c r="AV235" s="152">
        <f t="shared" si="903"/>
        <v>0</v>
      </c>
      <c r="AW235" s="152">
        <f t="shared" si="903"/>
        <v>0</v>
      </c>
      <c r="AX235" s="152">
        <f t="shared" si="903"/>
        <v>0</v>
      </c>
      <c r="AY235" s="152">
        <f t="shared" si="903"/>
        <v>0</v>
      </c>
      <c r="AZ235" s="322"/>
    </row>
    <row r="236" spans="1:52" ht="21.75" customHeight="1">
      <c r="A236" s="303"/>
      <c r="B236" s="304"/>
      <c r="C236" s="305"/>
      <c r="D236" s="226" t="s">
        <v>287</v>
      </c>
      <c r="E236" s="151">
        <f t="shared" si="869"/>
        <v>107.52000000000001</v>
      </c>
      <c r="F236" s="151">
        <f t="shared" si="870"/>
        <v>0</v>
      </c>
      <c r="G236" s="187"/>
      <c r="H236" s="152">
        <f t="shared" ref="H236:AY236" si="904">H229</f>
        <v>0</v>
      </c>
      <c r="I236" s="152">
        <f t="shared" si="904"/>
        <v>0</v>
      </c>
      <c r="J236" s="152">
        <f t="shared" si="904"/>
        <v>0</v>
      </c>
      <c r="K236" s="152">
        <f t="shared" si="904"/>
        <v>0</v>
      </c>
      <c r="L236" s="152">
        <f t="shared" si="904"/>
        <v>0</v>
      </c>
      <c r="M236" s="152">
        <f t="shared" si="904"/>
        <v>0</v>
      </c>
      <c r="N236" s="152">
        <f t="shared" si="904"/>
        <v>0</v>
      </c>
      <c r="O236" s="152">
        <f t="shared" si="904"/>
        <v>0</v>
      </c>
      <c r="P236" s="152">
        <f t="shared" si="904"/>
        <v>0</v>
      </c>
      <c r="Q236" s="152">
        <f t="shared" si="904"/>
        <v>0</v>
      </c>
      <c r="R236" s="152">
        <f t="shared" si="904"/>
        <v>0</v>
      </c>
      <c r="S236" s="152">
        <f t="shared" si="904"/>
        <v>0</v>
      </c>
      <c r="T236" s="152">
        <f t="shared" si="904"/>
        <v>0</v>
      </c>
      <c r="U236" s="152">
        <f t="shared" si="904"/>
        <v>0</v>
      </c>
      <c r="V236" s="152">
        <f t="shared" si="904"/>
        <v>0</v>
      </c>
      <c r="W236" s="152">
        <f t="shared" si="904"/>
        <v>0</v>
      </c>
      <c r="X236" s="152">
        <f t="shared" si="904"/>
        <v>0</v>
      </c>
      <c r="Y236" s="152">
        <f t="shared" si="904"/>
        <v>0</v>
      </c>
      <c r="Z236" s="152">
        <f t="shared" si="904"/>
        <v>0</v>
      </c>
      <c r="AA236" s="152">
        <f t="shared" si="904"/>
        <v>0</v>
      </c>
      <c r="AB236" s="152">
        <f t="shared" si="904"/>
        <v>0</v>
      </c>
      <c r="AC236" s="152">
        <f t="shared" si="904"/>
        <v>0</v>
      </c>
      <c r="AD236" s="152">
        <f t="shared" si="904"/>
        <v>0</v>
      </c>
      <c r="AE236" s="152">
        <f t="shared" si="904"/>
        <v>0</v>
      </c>
      <c r="AF236" s="152">
        <f t="shared" si="904"/>
        <v>0</v>
      </c>
      <c r="AG236" s="152">
        <f t="shared" si="904"/>
        <v>0</v>
      </c>
      <c r="AH236" s="152">
        <f t="shared" si="904"/>
        <v>0</v>
      </c>
      <c r="AI236" s="152">
        <f t="shared" si="904"/>
        <v>0</v>
      </c>
      <c r="AJ236" s="152">
        <f t="shared" si="904"/>
        <v>0</v>
      </c>
      <c r="AK236" s="152">
        <f t="shared" si="904"/>
        <v>0</v>
      </c>
      <c r="AL236" s="152">
        <f t="shared" si="904"/>
        <v>0</v>
      </c>
      <c r="AM236" s="152">
        <f t="shared" si="904"/>
        <v>0</v>
      </c>
      <c r="AN236" s="152">
        <f t="shared" si="904"/>
        <v>0</v>
      </c>
      <c r="AO236" s="152">
        <f t="shared" si="904"/>
        <v>0</v>
      </c>
      <c r="AP236" s="152">
        <f t="shared" si="904"/>
        <v>0</v>
      </c>
      <c r="AQ236" s="152">
        <f t="shared" si="904"/>
        <v>0</v>
      </c>
      <c r="AR236" s="152">
        <f t="shared" si="904"/>
        <v>107.52000000000001</v>
      </c>
      <c r="AS236" s="152">
        <f t="shared" si="904"/>
        <v>0</v>
      </c>
      <c r="AT236" s="152">
        <f t="shared" si="904"/>
        <v>0</v>
      </c>
      <c r="AU236" s="152">
        <f t="shared" si="904"/>
        <v>0</v>
      </c>
      <c r="AV236" s="152">
        <f t="shared" si="904"/>
        <v>0</v>
      </c>
      <c r="AW236" s="152">
        <f t="shared" si="904"/>
        <v>0</v>
      </c>
      <c r="AX236" s="152">
        <f t="shared" si="904"/>
        <v>0</v>
      </c>
      <c r="AY236" s="152">
        <f t="shared" si="904"/>
        <v>0</v>
      </c>
      <c r="AZ236" s="322"/>
    </row>
    <row r="237" spans="1:52" ht="87.75" customHeight="1">
      <c r="A237" s="303"/>
      <c r="B237" s="304"/>
      <c r="C237" s="305"/>
      <c r="D237" s="226" t="s">
        <v>295</v>
      </c>
      <c r="E237" s="151">
        <f t="shared" si="869"/>
        <v>0</v>
      </c>
      <c r="F237" s="151">
        <f t="shared" si="870"/>
        <v>0</v>
      </c>
      <c r="G237" s="156"/>
      <c r="H237" s="152">
        <f t="shared" ref="H237:AY237" si="905">H230</f>
        <v>0</v>
      </c>
      <c r="I237" s="152">
        <f t="shared" si="905"/>
        <v>0</v>
      </c>
      <c r="J237" s="152">
        <f t="shared" si="905"/>
        <v>0</v>
      </c>
      <c r="K237" s="152">
        <f t="shared" si="905"/>
        <v>0</v>
      </c>
      <c r="L237" s="152">
        <f t="shared" si="905"/>
        <v>0</v>
      </c>
      <c r="M237" s="152">
        <f t="shared" si="905"/>
        <v>0</v>
      </c>
      <c r="N237" s="152">
        <f t="shared" si="905"/>
        <v>0</v>
      </c>
      <c r="O237" s="152">
        <f t="shared" si="905"/>
        <v>0</v>
      </c>
      <c r="P237" s="152">
        <f t="shared" si="905"/>
        <v>0</v>
      </c>
      <c r="Q237" s="152">
        <f t="shared" si="905"/>
        <v>0</v>
      </c>
      <c r="R237" s="152">
        <f t="shared" si="905"/>
        <v>0</v>
      </c>
      <c r="S237" s="152">
        <f t="shared" si="905"/>
        <v>0</v>
      </c>
      <c r="T237" s="152">
        <f t="shared" si="905"/>
        <v>0</v>
      </c>
      <c r="U237" s="152">
        <f t="shared" si="905"/>
        <v>0</v>
      </c>
      <c r="V237" s="152">
        <f t="shared" si="905"/>
        <v>0</v>
      </c>
      <c r="W237" s="152">
        <f t="shared" si="905"/>
        <v>0</v>
      </c>
      <c r="X237" s="152">
        <f t="shared" si="905"/>
        <v>0</v>
      </c>
      <c r="Y237" s="152">
        <f t="shared" si="905"/>
        <v>0</v>
      </c>
      <c r="Z237" s="152">
        <f t="shared" si="905"/>
        <v>0</v>
      </c>
      <c r="AA237" s="152">
        <f t="shared" si="905"/>
        <v>0</v>
      </c>
      <c r="AB237" s="152">
        <f t="shared" si="905"/>
        <v>0</v>
      </c>
      <c r="AC237" s="152">
        <f t="shared" si="905"/>
        <v>0</v>
      </c>
      <c r="AD237" s="152">
        <f t="shared" si="905"/>
        <v>0</v>
      </c>
      <c r="AE237" s="152">
        <f t="shared" si="905"/>
        <v>0</v>
      </c>
      <c r="AF237" s="152">
        <f t="shared" si="905"/>
        <v>0</v>
      </c>
      <c r="AG237" s="152">
        <f t="shared" si="905"/>
        <v>0</v>
      </c>
      <c r="AH237" s="152">
        <f t="shared" si="905"/>
        <v>0</v>
      </c>
      <c r="AI237" s="152">
        <f t="shared" si="905"/>
        <v>0</v>
      </c>
      <c r="AJ237" s="152">
        <f t="shared" si="905"/>
        <v>0</v>
      </c>
      <c r="AK237" s="152">
        <f t="shared" si="905"/>
        <v>0</v>
      </c>
      <c r="AL237" s="152">
        <f t="shared" si="905"/>
        <v>0</v>
      </c>
      <c r="AM237" s="152">
        <f t="shared" si="905"/>
        <v>0</v>
      </c>
      <c r="AN237" s="152">
        <f t="shared" si="905"/>
        <v>0</v>
      </c>
      <c r="AO237" s="152">
        <f t="shared" si="905"/>
        <v>0</v>
      </c>
      <c r="AP237" s="152">
        <f t="shared" si="905"/>
        <v>0</v>
      </c>
      <c r="AQ237" s="152">
        <f t="shared" si="905"/>
        <v>0</v>
      </c>
      <c r="AR237" s="152">
        <f t="shared" si="905"/>
        <v>0</v>
      </c>
      <c r="AS237" s="152">
        <f t="shared" si="905"/>
        <v>0</v>
      </c>
      <c r="AT237" s="152">
        <f t="shared" si="905"/>
        <v>0</v>
      </c>
      <c r="AU237" s="152">
        <f t="shared" si="905"/>
        <v>0</v>
      </c>
      <c r="AV237" s="152">
        <f t="shared" si="905"/>
        <v>0</v>
      </c>
      <c r="AW237" s="152">
        <f t="shared" si="905"/>
        <v>0</v>
      </c>
      <c r="AX237" s="152">
        <f t="shared" si="905"/>
        <v>0</v>
      </c>
      <c r="AY237" s="152">
        <f t="shared" si="905"/>
        <v>0</v>
      </c>
      <c r="AZ237" s="322"/>
    </row>
    <row r="238" spans="1:52" ht="21.75" customHeight="1">
      <c r="A238" s="303"/>
      <c r="B238" s="304"/>
      <c r="C238" s="305"/>
      <c r="D238" s="226" t="s">
        <v>288</v>
      </c>
      <c r="E238" s="151">
        <f t="shared" si="869"/>
        <v>0</v>
      </c>
      <c r="F238" s="151">
        <f t="shared" si="870"/>
        <v>0</v>
      </c>
      <c r="G238" s="156"/>
      <c r="H238" s="152">
        <f t="shared" ref="H238:AY238" si="906">H231</f>
        <v>0</v>
      </c>
      <c r="I238" s="152">
        <f t="shared" si="906"/>
        <v>0</v>
      </c>
      <c r="J238" s="152">
        <f t="shared" si="906"/>
        <v>0</v>
      </c>
      <c r="K238" s="152">
        <f t="shared" si="906"/>
        <v>0</v>
      </c>
      <c r="L238" s="152">
        <f t="shared" si="906"/>
        <v>0</v>
      </c>
      <c r="M238" s="152">
        <f t="shared" si="906"/>
        <v>0</v>
      </c>
      <c r="N238" s="152">
        <f t="shared" si="906"/>
        <v>0</v>
      </c>
      <c r="O238" s="152">
        <f t="shared" si="906"/>
        <v>0</v>
      </c>
      <c r="P238" s="152">
        <f t="shared" si="906"/>
        <v>0</v>
      </c>
      <c r="Q238" s="152">
        <f t="shared" si="906"/>
        <v>0</v>
      </c>
      <c r="R238" s="152">
        <f t="shared" si="906"/>
        <v>0</v>
      </c>
      <c r="S238" s="152">
        <f t="shared" si="906"/>
        <v>0</v>
      </c>
      <c r="T238" s="152">
        <f t="shared" si="906"/>
        <v>0</v>
      </c>
      <c r="U238" s="152">
        <f t="shared" si="906"/>
        <v>0</v>
      </c>
      <c r="V238" s="152">
        <f t="shared" si="906"/>
        <v>0</v>
      </c>
      <c r="W238" s="152">
        <f t="shared" si="906"/>
        <v>0</v>
      </c>
      <c r="X238" s="152">
        <f t="shared" si="906"/>
        <v>0</v>
      </c>
      <c r="Y238" s="152">
        <f t="shared" si="906"/>
        <v>0</v>
      </c>
      <c r="Z238" s="152">
        <f t="shared" si="906"/>
        <v>0</v>
      </c>
      <c r="AA238" s="152">
        <f t="shared" si="906"/>
        <v>0</v>
      </c>
      <c r="AB238" s="152">
        <f t="shared" si="906"/>
        <v>0</v>
      </c>
      <c r="AC238" s="152">
        <f t="shared" si="906"/>
        <v>0</v>
      </c>
      <c r="AD238" s="152">
        <f t="shared" si="906"/>
        <v>0</v>
      </c>
      <c r="AE238" s="152">
        <f t="shared" si="906"/>
        <v>0</v>
      </c>
      <c r="AF238" s="152">
        <f t="shared" si="906"/>
        <v>0</v>
      </c>
      <c r="AG238" s="152">
        <f t="shared" si="906"/>
        <v>0</v>
      </c>
      <c r="AH238" s="152">
        <f t="shared" si="906"/>
        <v>0</v>
      </c>
      <c r="AI238" s="152">
        <f t="shared" si="906"/>
        <v>0</v>
      </c>
      <c r="AJ238" s="152">
        <f t="shared" si="906"/>
        <v>0</v>
      </c>
      <c r="AK238" s="152">
        <f t="shared" si="906"/>
        <v>0</v>
      </c>
      <c r="AL238" s="152">
        <f t="shared" si="906"/>
        <v>0</v>
      </c>
      <c r="AM238" s="152">
        <f t="shared" si="906"/>
        <v>0</v>
      </c>
      <c r="AN238" s="152">
        <f t="shared" si="906"/>
        <v>0</v>
      </c>
      <c r="AO238" s="152">
        <f t="shared" si="906"/>
        <v>0</v>
      </c>
      <c r="AP238" s="152">
        <f t="shared" si="906"/>
        <v>0</v>
      </c>
      <c r="AQ238" s="152">
        <f t="shared" si="906"/>
        <v>0</v>
      </c>
      <c r="AR238" s="152">
        <f t="shared" si="906"/>
        <v>0</v>
      </c>
      <c r="AS238" s="152">
        <f t="shared" si="906"/>
        <v>0</v>
      </c>
      <c r="AT238" s="152">
        <f t="shared" si="906"/>
        <v>0</v>
      </c>
      <c r="AU238" s="152">
        <f t="shared" si="906"/>
        <v>0</v>
      </c>
      <c r="AV238" s="152">
        <f t="shared" si="906"/>
        <v>0</v>
      </c>
      <c r="AW238" s="152">
        <f t="shared" si="906"/>
        <v>0</v>
      </c>
      <c r="AX238" s="152">
        <f t="shared" si="906"/>
        <v>0</v>
      </c>
      <c r="AY238" s="152">
        <f t="shared" si="906"/>
        <v>0</v>
      </c>
      <c r="AZ238" s="322"/>
    </row>
    <row r="239" spans="1:52" ht="33.75" customHeight="1">
      <c r="A239" s="306"/>
      <c r="B239" s="307"/>
      <c r="C239" s="308"/>
      <c r="D239" s="174" t="s">
        <v>43</v>
      </c>
      <c r="E239" s="151">
        <f t="shared" si="869"/>
        <v>0</v>
      </c>
      <c r="F239" s="151">
        <f t="shared" si="870"/>
        <v>0</v>
      </c>
      <c r="G239" s="176"/>
      <c r="H239" s="152">
        <f t="shared" ref="H239:AY239" si="907">H232</f>
        <v>0</v>
      </c>
      <c r="I239" s="152">
        <f t="shared" si="907"/>
        <v>0</v>
      </c>
      <c r="J239" s="152">
        <f t="shared" si="907"/>
        <v>0</v>
      </c>
      <c r="K239" s="152">
        <f t="shared" si="907"/>
        <v>0</v>
      </c>
      <c r="L239" s="152">
        <f t="shared" si="907"/>
        <v>0</v>
      </c>
      <c r="M239" s="152">
        <f t="shared" si="907"/>
        <v>0</v>
      </c>
      <c r="N239" s="152">
        <f t="shared" si="907"/>
        <v>0</v>
      </c>
      <c r="O239" s="152">
        <f t="shared" si="907"/>
        <v>0</v>
      </c>
      <c r="P239" s="152">
        <f t="shared" si="907"/>
        <v>0</v>
      </c>
      <c r="Q239" s="152">
        <f t="shared" si="907"/>
        <v>0</v>
      </c>
      <c r="R239" s="152">
        <f t="shared" si="907"/>
        <v>0</v>
      </c>
      <c r="S239" s="152">
        <f t="shared" si="907"/>
        <v>0</v>
      </c>
      <c r="T239" s="152">
        <f t="shared" si="907"/>
        <v>0</v>
      </c>
      <c r="U239" s="152">
        <f t="shared" si="907"/>
        <v>0</v>
      </c>
      <c r="V239" s="152">
        <f t="shared" si="907"/>
        <v>0</v>
      </c>
      <c r="W239" s="152">
        <f t="shared" si="907"/>
        <v>0</v>
      </c>
      <c r="X239" s="152">
        <f t="shared" si="907"/>
        <v>0</v>
      </c>
      <c r="Y239" s="152">
        <f t="shared" si="907"/>
        <v>0</v>
      </c>
      <c r="Z239" s="152">
        <f t="shared" si="907"/>
        <v>0</v>
      </c>
      <c r="AA239" s="152">
        <f t="shared" si="907"/>
        <v>0</v>
      </c>
      <c r="AB239" s="152">
        <f t="shared" si="907"/>
        <v>0</v>
      </c>
      <c r="AC239" s="152">
        <f t="shared" si="907"/>
        <v>0</v>
      </c>
      <c r="AD239" s="152">
        <f t="shared" si="907"/>
        <v>0</v>
      </c>
      <c r="AE239" s="152">
        <f t="shared" si="907"/>
        <v>0</v>
      </c>
      <c r="AF239" s="152">
        <f t="shared" si="907"/>
        <v>0</v>
      </c>
      <c r="AG239" s="152">
        <f t="shared" si="907"/>
        <v>0</v>
      </c>
      <c r="AH239" s="152">
        <f t="shared" si="907"/>
        <v>0</v>
      </c>
      <c r="AI239" s="152">
        <f t="shared" si="907"/>
        <v>0</v>
      </c>
      <c r="AJ239" s="152">
        <f t="shared" si="907"/>
        <v>0</v>
      </c>
      <c r="AK239" s="152">
        <f t="shared" si="907"/>
        <v>0</v>
      </c>
      <c r="AL239" s="152">
        <f t="shared" si="907"/>
        <v>0</v>
      </c>
      <c r="AM239" s="152">
        <f t="shared" si="907"/>
        <v>0</v>
      </c>
      <c r="AN239" s="152">
        <f t="shared" si="907"/>
        <v>0</v>
      </c>
      <c r="AO239" s="152">
        <f t="shared" si="907"/>
        <v>0</v>
      </c>
      <c r="AP239" s="152">
        <f t="shared" si="907"/>
        <v>0</v>
      </c>
      <c r="AQ239" s="152">
        <f t="shared" si="907"/>
        <v>0</v>
      </c>
      <c r="AR239" s="152">
        <f t="shared" si="907"/>
        <v>0</v>
      </c>
      <c r="AS239" s="152">
        <f t="shared" si="907"/>
        <v>0</v>
      </c>
      <c r="AT239" s="152">
        <f t="shared" si="907"/>
        <v>0</v>
      </c>
      <c r="AU239" s="152">
        <f t="shared" si="907"/>
        <v>0</v>
      </c>
      <c r="AV239" s="152">
        <f t="shared" si="907"/>
        <v>0</v>
      </c>
      <c r="AW239" s="152">
        <f t="shared" si="907"/>
        <v>0</v>
      </c>
      <c r="AX239" s="152">
        <f t="shared" si="907"/>
        <v>0</v>
      </c>
      <c r="AY239" s="152">
        <f t="shared" si="907"/>
        <v>0</v>
      </c>
      <c r="AZ239" s="323"/>
    </row>
    <row r="240" spans="1:52" ht="33.75" customHeight="1">
      <c r="A240" s="309" t="s">
        <v>325</v>
      </c>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0"/>
      <c r="AY240" s="310"/>
      <c r="AZ240" s="311"/>
    </row>
    <row r="241" spans="1:52" ht="33.75" customHeight="1">
      <c r="A241" s="309" t="s">
        <v>336</v>
      </c>
      <c r="B241" s="310"/>
      <c r="C241" s="310"/>
      <c r="D241" s="310"/>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10"/>
      <c r="AA241" s="310"/>
      <c r="AB241" s="310"/>
      <c r="AC241" s="310"/>
      <c r="AD241" s="310"/>
      <c r="AE241" s="310"/>
      <c r="AF241" s="310"/>
      <c r="AG241" s="310"/>
      <c r="AH241" s="310"/>
      <c r="AI241" s="310"/>
      <c r="AJ241" s="310"/>
      <c r="AK241" s="310"/>
      <c r="AL241" s="310"/>
      <c r="AM241" s="310"/>
      <c r="AN241" s="310"/>
      <c r="AO241" s="310"/>
      <c r="AP241" s="310"/>
      <c r="AQ241" s="310"/>
      <c r="AR241" s="310"/>
      <c r="AS241" s="310"/>
      <c r="AT241" s="310"/>
      <c r="AU241" s="310"/>
      <c r="AV241" s="310"/>
      <c r="AW241" s="310"/>
      <c r="AX241" s="310"/>
      <c r="AY241" s="310"/>
      <c r="AZ241" s="311"/>
    </row>
    <row r="242" spans="1:52" ht="33.75" customHeight="1">
      <c r="A242" s="337" t="s">
        <v>337</v>
      </c>
      <c r="B242" s="319"/>
      <c r="C242" s="319"/>
      <c r="D242" s="319"/>
      <c r="E242" s="319"/>
      <c r="F242" s="319"/>
      <c r="G242" s="319"/>
      <c r="H242" s="319"/>
      <c r="I242" s="319"/>
      <c r="J242" s="319"/>
      <c r="K242" s="319"/>
      <c r="L242" s="319"/>
      <c r="M242" s="319"/>
      <c r="N242" s="319"/>
      <c r="O242" s="319"/>
      <c r="P242" s="319"/>
      <c r="Q242" s="319"/>
      <c r="R242" s="319"/>
      <c r="S242" s="319"/>
      <c r="T242" s="319"/>
      <c r="U242" s="319"/>
      <c r="V242" s="319"/>
      <c r="W242" s="319"/>
      <c r="X242" s="319"/>
      <c r="Y242" s="319"/>
      <c r="Z242" s="319"/>
      <c r="AA242" s="319"/>
      <c r="AB242" s="319"/>
      <c r="AC242" s="319"/>
      <c r="AD242" s="319"/>
      <c r="AE242" s="319"/>
      <c r="AF242" s="319"/>
      <c r="AG242" s="319"/>
      <c r="AH242" s="319"/>
      <c r="AI242" s="319"/>
      <c r="AJ242" s="319"/>
      <c r="AK242" s="319"/>
      <c r="AL242" s="319"/>
      <c r="AM242" s="319"/>
      <c r="AN242" s="319"/>
      <c r="AO242" s="319"/>
      <c r="AP242" s="319"/>
      <c r="AQ242" s="319"/>
      <c r="AR242" s="319"/>
      <c r="AS242" s="319"/>
      <c r="AT242" s="319"/>
      <c r="AU242" s="319"/>
      <c r="AV242" s="319"/>
      <c r="AW242" s="319"/>
      <c r="AX242" s="319"/>
      <c r="AY242" s="319"/>
      <c r="AZ242" s="320"/>
    </row>
    <row r="243" spans="1:52" ht="18.75" customHeight="1">
      <c r="A243" s="312" t="s">
        <v>361</v>
      </c>
      <c r="B243" s="315" t="s">
        <v>338</v>
      </c>
      <c r="C243" s="315" t="s">
        <v>320</v>
      </c>
      <c r="D243" s="181" t="s">
        <v>41</v>
      </c>
      <c r="E243" s="151">
        <f t="shared" ref="E243:E249" si="908">H243+K243+N243+Q243+T243+W243+Z243+AE243+AJ243+AO243+AR243+AW243</f>
        <v>9781</v>
      </c>
      <c r="F243" s="151">
        <f t="shared" ref="F243:F249" si="909">I243+L243+O243+R243+U243+X243+AA243+AF243+AK243+AP243+AS243+AX243</f>
        <v>0</v>
      </c>
      <c r="G243" s="182">
        <f>F243/E243</f>
        <v>0</v>
      </c>
      <c r="H243" s="173">
        <f>H244+H245+H246+H248+H249</f>
        <v>0</v>
      </c>
      <c r="I243" s="173">
        <f t="shared" ref="I243" si="910">I244+I245+I246+I248+I249</f>
        <v>0</v>
      </c>
      <c r="J243" s="173" t="e">
        <f>I243/H243*100</f>
        <v>#DIV/0!</v>
      </c>
      <c r="K243" s="173">
        <f t="shared" ref="K243" si="911">K244+K245+K246+K248+K249</f>
        <v>0</v>
      </c>
      <c r="L243" s="173">
        <f t="shared" ref="L243" si="912">L244+L245+L246+L248+L249</f>
        <v>0</v>
      </c>
      <c r="M243" s="173" t="e">
        <f>L243/K243*100</f>
        <v>#DIV/0!</v>
      </c>
      <c r="N243" s="173">
        <f t="shared" ref="N243" si="913">N244+N245+N246+N248+N249</f>
        <v>0</v>
      </c>
      <c r="O243" s="173">
        <f t="shared" ref="O243" si="914">O244+O245+O246+O248+O249</f>
        <v>0</v>
      </c>
      <c r="P243" s="173" t="e">
        <f>O243/N243*100</f>
        <v>#DIV/0!</v>
      </c>
      <c r="Q243" s="173">
        <f t="shared" ref="Q243" si="915">Q244+Q245+Q246+Q248+Q249</f>
        <v>0</v>
      </c>
      <c r="R243" s="173">
        <f t="shared" ref="R243" si="916">R244+R245+R246+R248+R249</f>
        <v>0</v>
      </c>
      <c r="S243" s="173" t="e">
        <f>R243/Q243*100</f>
        <v>#DIV/0!</v>
      </c>
      <c r="T243" s="173">
        <f t="shared" ref="T243" si="917">T244+T245+T246+T248+T249</f>
        <v>0</v>
      </c>
      <c r="U243" s="173">
        <f t="shared" ref="U243" si="918">U244+U245+U246+U248+U249</f>
        <v>0</v>
      </c>
      <c r="V243" s="173" t="e">
        <f>U243/T243*100</f>
        <v>#DIV/0!</v>
      </c>
      <c r="W243" s="173">
        <f t="shared" ref="W243" si="919">W244+W245+W246+W248+W249</f>
        <v>0</v>
      </c>
      <c r="X243" s="173">
        <f t="shared" ref="X243" si="920">X244+X245+X246+X248+X249</f>
        <v>0</v>
      </c>
      <c r="Y243" s="173" t="e">
        <f>X243/W243*100</f>
        <v>#DIV/0!</v>
      </c>
      <c r="Z243" s="173">
        <f t="shared" ref="Z243" si="921">Z244+Z245+Z246+Z248+Z249</f>
        <v>0</v>
      </c>
      <c r="AA243" s="173">
        <f t="shared" ref="AA243" si="922">AA244+AA245+AA246+AA248+AA249</f>
        <v>0</v>
      </c>
      <c r="AB243" s="173">
        <f t="shared" ref="AB243" si="923">AB244+AB245+AB246+AB248+AB249</f>
        <v>0</v>
      </c>
      <c r="AC243" s="173">
        <f t="shared" ref="AC243" si="924">AC244+AC245+AC246+AC248+AC249</f>
        <v>0</v>
      </c>
      <c r="AD243" s="173" t="e">
        <f>AC243/Z243*100</f>
        <v>#DIV/0!</v>
      </c>
      <c r="AE243" s="173">
        <f t="shared" ref="AE243" si="925">AE244+AE245+AE246+AE248+AE249</f>
        <v>0</v>
      </c>
      <c r="AF243" s="173">
        <f t="shared" ref="AF243" si="926">AF244+AF245+AF246+AF248+AF249</f>
        <v>0</v>
      </c>
      <c r="AG243" s="173">
        <f t="shared" ref="AG243" si="927">AG244+AG245+AG246+AG248+AG249</f>
        <v>0</v>
      </c>
      <c r="AH243" s="173">
        <f t="shared" ref="AH243" si="928">AH244+AH245+AH246+AH248+AH249</f>
        <v>0</v>
      </c>
      <c r="AI243" s="173" t="e">
        <f>AH243/AE243*100</f>
        <v>#DIV/0!</v>
      </c>
      <c r="AJ243" s="173">
        <f t="shared" ref="AJ243" si="929">AJ244+AJ245+AJ246+AJ248+AJ249</f>
        <v>0</v>
      </c>
      <c r="AK243" s="173">
        <f t="shared" ref="AK243" si="930">AK244+AK245+AK246+AK248+AK249</f>
        <v>0</v>
      </c>
      <c r="AL243" s="173">
        <f t="shared" ref="AL243" si="931">AL244+AL245+AL246+AL248+AL249</f>
        <v>0</v>
      </c>
      <c r="AM243" s="173">
        <f t="shared" ref="AM243" si="932">AM244+AM245+AM246+AM248+AM249</f>
        <v>0</v>
      </c>
      <c r="AN243" s="173" t="e">
        <f>AM243/AJ243*100</f>
        <v>#DIV/0!</v>
      </c>
      <c r="AO243" s="173">
        <f t="shared" ref="AO243" si="933">AO244+AO245+AO246+AO248+AO249</f>
        <v>0</v>
      </c>
      <c r="AP243" s="173">
        <f t="shared" ref="AP243" si="934">AP244+AP245+AP246+AP248+AP249</f>
        <v>0</v>
      </c>
      <c r="AQ243" s="173" t="e">
        <f>AP243/AO243*100</f>
        <v>#DIV/0!</v>
      </c>
      <c r="AR243" s="173">
        <f t="shared" ref="AR243" si="935">AR244+AR245+AR246+AR248+AR249</f>
        <v>9781</v>
      </c>
      <c r="AS243" s="173">
        <f t="shared" ref="AS243" si="936">AS244+AS245+AS246+AS248+AS249</f>
        <v>0</v>
      </c>
      <c r="AT243" s="173">
        <f t="shared" ref="AT243" si="937">AT244+AT245+AT246+AT248+AT249</f>
        <v>0</v>
      </c>
      <c r="AU243" s="173">
        <f t="shared" ref="AU243" si="938">AU244+AU245+AU246+AU248+AU249</f>
        <v>0</v>
      </c>
      <c r="AV243" s="173">
        <f>AU243/AR243*100</f>
        <v>0</v>
      </c>
      <c r="AW243" s="173">
        <f t="shared" ref="AW243" si="939">AW244+AW245+AW246+AW248+AW249</f>
        <v>0</v>
      </c>
      <c r="AX243" s="173">
        <f t="shared" ref="AX243" si="940">AX244+AX245+AX246+AX248+AX249</f>
        <v>0</v>
      </c>
      <c r="AY243" s="173" t="e">
        <f>AX243/AW243*100</f>
        <v>#DIV/0!</v>
      </c>
      <c r="AZ243" s="321"/>
    </row>
    <row r="244" spans="1:52" ht="31.2">
      <c r="A244" s="313"/>
      <c r="B244" s="316"/>
      <c r="C244" s="316"/>
      <c r="D244" s="183" t="s">
        <v>37</v>
      </c>
      <c r="E244" s="151">
        <f t="shared" si="908"/>
        <v>0</v>
      </c>
      <c r="F244" s="151">
        <f t="shared" si="909"/>
        <v>0</v>
      </c>
      <c r="G244" s="176"/>
      <c r="H244" s="152"/>
      <c r="I244" s="152"/>
      <c r="J244" s="177"/>
      <c r="K244" s="152"/>
      <c r="L244" s="152"/>
      <c r="M244" s="177"/>
      <c r="N244" s="152"/>
      <c r="O244" s="152"/>
      <c r="P244" s="179"/>
      <c r="Q244" s="152"/>
      <c r="R244" s="152"/>
      <c r="S244" s="177"/>
      <c r="T244" s="152"/>
      <c r="U244" s="152"/>
      <c r="V244" s="177"/>
      <c r="W244" s="152"/>
      <c r="X244" s="152"/>
      <c r="Y244" s="177"/>
      <c r="Z244" s="152"/>
      <c r="AA244" s="155"/>
      <c r="AB244" s="178"/>
      <c r="AC244" s="177"/>
      <c r="AD244" s="179"/>
      <c r="AE244" s="152"/>
      <c r="AF244" s="155"/>
      <c r="AG244" s="178"/>
      <c r="AH244" s="184"/>
      <c r="AI244" s="179"/>
      <c r="AJ244" s="152"/>
      <c r="AK244" s="155"/>
      <c r="AL244" s="178"/>
      <c r="AM244" s="184"/>
      <c r="AN244" s="179"/>
      <c r="AO244" s="185"/>
      <c r="AP244" s="152"/>
      <c r="AQ244" s="152"/>
      <c r="AR244" s="152"/>
      <c r="AS244" s="153"/>
      <c r="AT244" s="178"/>
      <c r="AU244" s="184"/>
      <c r="AV244" s="179"/>
      <c r="AW244" s="152"/>
      <c r="AX244" s="154"/>
      <c r="AY244" s="179"/>
      <c r="AZ244" s="322"/>
    </row>
    <row r="245" spans="1:52" ht="64.5" customHeight="1">
      <c r="A245" s="313"/>
      <c r="B245" s="316"/>
      <c r="C245" s="316"/>
      <c r="D245" s="186" t="s">
        <v>2</v>
      </c>
      <c r="E245" s="151">
        <f t="shared" si="908"/>
        <v>0</v>
      </c>
      <c r="F245" s="151">
        <f t="shared" si="909"/>
        <v>0</v>
      </c>
      <c r="G245" s="187"/>
      <c r="H245" s="157"/>
      <c r="I245" s="157"/>
      <c r="J245" s="158"/>
      <c r="K245" s="157"/>
      <c r="L245" s="157"/>
      <c r="M245" s="158"/>
      <c r="N245" s="157"/>
      <c r="O245" s="157"/>
      <c r="P245" s="188"/>
      <c r="Q245" s="157"/>
      <c r="R245" s="157"/>
      <c r="S245" s="158"/>
      <c r="T245" s="157"/>
      <c r="U245" s="157"/>
      <c r="V245" s="158"/>
      <c r="W245" s="157"/>
      <c r="X245" s="157"/>
      <c r="Y245" s="158"/>
      <c r="Z245" s="157"/>
      <c r="AA245" s="161"/>
      <c r="AB245" s="162"/>
      <c r="AC245" s="158"/>
      <c r="AD245" s="188"/>
      <c r="AE245" s="157"/>
      <c r="AF245" s="161"/>
      <c r="AG245" s="162"/>
      <c r="AH245" s="189"/>
      <c r="AI245" s="188"/>
      <c r="AJ245" s="157"/>
      <c r="AK245" s="161"/>
      <c r="AL245" s="162"/>
      <c r="AM245" s="189"/>
      <c r="AN245" s="188"/>
      <c r="AO245" s="164"/>
      <c r="AP245" s="158"/>
      <c r="AQ245" s="158"/>
      <c r="AR245" s="157"/>
      <c r="AS245" s="159"/>
      <c r="AT245" s="162"/>
      <c r="AU245" s="189"/>
      <c r="AV245" s="188"/>
      <c r="AW245" s="157"/>
      <c r="AX245" s="160"/>
      <c r="AY245" s="188"/>
      <c r="AZ245" s="322"/>
    </row>
    <row r="246" spans="1:52" ht="21.75" customHeight="1">
      <c r="A246" s="313"/>
      <c r="B246" s="316"/>
      <c r="C246" s="316"/>
      <c r="D246" s="226" t="s">
        <v>287</v>
      </c>
      <c r="E246" s="151">
        <f t="shared" si="908"/>
        <v>9781</v>
      </c>
      <c r="F246" s="151">
        <f t="shared" si="909"/>
        <v>0</v>
      </c>
      <c r="G246" s="187"/>
      <c r="H246" s="157"/>
      <c r="I246" s="157"/>
      <c r="J246" s="158"/>
      <c r="K246" s="157"/>
      <c r="L246" s="157"/>
      <c r="M246" s="158"/>
      <c r="N246" s="157"/>
      <c r="O246" s="157"/>
      <c r="P246" s="188"/>
      <c r="Q246" s="157"/>
      <c r="R246" s="157"/>
      <c r="S246" s="158"/>
      <c r="T246" s="157"/>
      <c r="U246" s="157"/>
      <c r="V246" s="158"/>
      <c r="W246" s="157"/>
      <c r="X246" s="157"/>
      <c r="Y246" s="158"/>
      <c r="Z246" s="157"/>
      <c r="AA246" s="161"/>
      <c r="AB246" s="162"/>
      <c r="AC246" s="158"/>
      <c r="AD246" s="188"/>
      <c r="AE246" s="157"/>
      <c r="AF246" s="161"/>
      <c r="AG246" s="162"/>
      <c r="AH246" s="189"/>
      <c r="AI246" s="188"/>
      <c r="AJ246" s="157"/>
      <c r="AK246" s="161"/>
      <c r="AL246" s="162"/>
      <c r="AM246" s="189"/>
      <c r="AN246" s="188"/>
      <c r="AO246" s="157"/>
      <c r="AP246" s="189"/>
      <c r="AQ246" s="188"/>
      <c r="AR246" s="157">
        <v>9781</v>
      </c>
      <c r="AS246" s="161"/>
      <c r="AT246" s="162"/>
      <c r="AU246" s="189"/>
      <c r="AV246" s="188"/>
      <c r="AW246" s="157"/>
      <c r="AX246" s="160"/>
      <c r="AY246" s="163"/>
      <c r="AZ246" s="322"/>
    </row>
    <row r="247" spans="1:52" ht="87.75" customHeight="1">
      <c r="A247" s="313"/>
      <c r="B247" s="316"/>
      <c r="C247" s="316"/>
      <c r="D247" s="226" t="s">
        <v>295</v>
      </c>
      <c r="E247" s="151">
        <f t="shared" si="908"/>
        <v>0</v>
      </c>
      <c r="F247" s="151">
        <f t="shared" si="909"/>
        <v>0</v>
      </c>
      <c r="G247" s="156"/>
      <c r="H247" s="166"/>
      <c r="I247" s="166"/>
      <c r="J247" s="165"/>
      <c r="K247" s="166"/>
      <c r="L247" s="166"/>
      <c r="M247" s="165"/>
      <c r="N247" s="166"/>
      <c r="O247" s="166"/>
      <c r="P247" s="171"/>
      <c r="Q247" s="166"/>
      <c r="R247" s="166"/>
      <c r="S247" s="165"/>
      <c r="T247" s="166"/>
      <c r="U247" s="166"/>
      <c r="V247" s="165"/>
      <c r="W247" s="166"/>
      <c r="X247" s="166"/>
      <c r="Y247" s="165"/>
      <c r="Z247" s="166"/>
      <c r="AA247" s="168"/>
      <c r="AB247" s="169"/>
      <c r="AC247" s="165"/>
      <c r="AD247" s="171"/>
      <c r="AE247" s="166"/>
      <c r="AF247" s="168"/>
      <c r="AG247" s="169"/>
      <c r="AH247" s="192"/>
      <c r="AI247" s="171"/>
      <c r="AJ247" s="166"/>
      <c r="AK247" s="168"/>
      <c r="AL247" s="169"/>
      <c r="AM247" s="192"/>
      <c r="AN247" s="171"/>
      <c r="AO247" s="166"/>
      <c r="AP247" s="192"/>
      <c r="AQ247" s="171"/>
      <c r="AR247" s="166"/>
      <c r="AS247" s="170"/>
      <c r="AT247" s="169"/>
      <c r="AU247" s="192"/>
      <c r="AV247" s="171"/>
      <c r="AW247" s="166"/>
      <c r="AX247" s="167"/>
      <c r="AY247" s="171"/>
      <c r="AZ247" s="322"/>
    </row>
    <row r="248" spans="1:52" ht="21.75" customHeight="1">
      <c r="A248" s="313"/>
      <c r="B248" s="316"/>
      <c r="C248" s="316"/>
      <c r="D248" s="226" t="s">
        <v>288</v>
      </c>
      <c r="E248" s="151">
        <f t="shared" si="908"/>
        <v>0</v>
      </c>
      <c r="F248" s="151">
        <f t="shared" si="909"/>
        <v>0</v>
      </c>
      <c r="G248" s="156"/>
      <c r="H248" s="166"/>
      <c r="I248" s="166"/>
      <c r="J248" s="165"/>
      <c r="K248" s="166"/>
      <c r="L248" s="166"/>
      <c r="M248" s="165"/>
      <c r="N248" s="166"/>
      <c r="O248" s="166"/>
      <c r="P248" s="171"/>
      <c r="Q248" s="166"/>
      <c r="R248" s="166"/>
      <c r="S248" s="165"/>
      <c r="T248" s="166"/>
      <c r="U248" s="166"/>
      <c r="V248" s="165"/>
      <c r="W248" s="166"/>
      <c r="X248" s="166"/>
      <c r="Y248" s="165"/>
      <c r="Z248" s="166"/>
      <c r="AA248" s="168"/>
      <c r="AB248" s="169"/>
      <c r="AC248" s="165"/>
      <c r="AD248" s="171"/>
      <c r="AE248" s="166"/>
      <c r="AF248" s="168"/>
      <c r="AG248" s="169"/>
      <c r="AH248" s="192"/>
      <c r="AI248" s="171"/>
      <c r="AJ248" s="166"/>
      <c r="AK248" s="168"/>
      <c r="AL248" s="169"/>
      <c r="AM248" s="192"/>
      <c r="AN248" s="171"/>
      <c r="AO248" s="166"/>
      <c r="AP248" s="192"/>
      <c r="AQ248" s="171"/>
      <c r="AR248" s="166"/>
      <c r="AS248" s="170"/>
      <c r="AT248" s="169"/>
      <c r="AU248" s="192"/>
      <c r="AV248" s="171"/>
      <c r="AW248" s="166"/>
      <c r="AX248" s="167"/>
      <c r="AY248" s="171"/>
      <c r="AZ248" s="322"/>
    </row>
    <row r="249" spans="1:52" ht="33.75" customHeight="1">
      <c r="A249" s="314"/>
      <c r="B249" s="317"/>
      <c r="C249" s="317"/>
      <c r="D249" s="174" t="s">
        <v>43</v>
      </c>
      <c r="E249" s="151">
        <f t="shared" si="908"/>
        <v>0</v>
      </c>
      <c r="F249" s="151">
        <f t="shared" si="909"/>
        <v>0</v>
      </c>
      <c r="G249" s="176"/>
      <c r="H249" s="152"/>
      <c r="I249" s="152"/>
      <c r="J249" s="177"/>
      <c r="K249" s="152"/>
      <c r="L249" s="152"/>
      <c r="M249" s="177"/>
      <c r="N249" s="152"/>
      <c r="O249" s="152"/>
      <c r="P249" s="179"/>
      <c r="Q249" s="152"/>
      <c r="R249" s="152"/>
      <c r="S249" s="177"/>
      <c r="T249" s="152"/>
      <c r="U249" s="152"/>
      <c r="V249" s="177"/>
      <c r="W249" s="152"/>
      <c r="X249" s="152"/>
      <c r="Y249" s="177"/>
      <c r="Z249" s="152"/>
      <c r="AA249" s="155"/>
      <c r="AB249" s="178"/>
      <c r="AC249" s="177"/>
      <c r="AD249" s="179"/>
      <c r="AE249" s="152"/>
      <c r="AF249" s="155"/>
      <c r="AG249" s="178"/>
      <c r="AH249" s="184"/>
      <c r="AI249" s="179"/>
      <c r="AJ249" s="152"/>
      <c r="AK249" s="155"/>
      <c r="AL249" s="178"/>
      <c r="AM249" s="184"/>
      <c r="AN249" s="179"/>
      <c r="AO249" s="152"/>
      <c r="AP249" s="184"/>
      <c r="AQ249" s="179"/>
      <c r="AR249" s="152"/>
      <c r="AS249" s="153"/>
      <c r="AT249" s="178"/>
      <c r="AU249" s="184"/>
      <c r="AV249" s="179"/>
      <c r="AW249" s="152"/>
      <c r="AX249" s="152"/>
      <c r="AY249" s="179"/>
      <c r="AZ249" s="323"/>
    </row>
    <row r="250" spans="1:52" ht="18.75" customHeight="1">
      <c r="A250" s="312" t="s">
        <v>363</v>
      </c>
      <c r="B250" s="315" t="s">
        <v>364</v>
      </c>
      <c r="C250" s="315" t="s">
        <v>320</v>
      </c>
      <c r="D250" s="181" t="s">
        <v>41</v>
      </c>
      <c r="E250" s="151">
        <f t="shared" ref="E250:E256" si="941">H250+K250+N250+Q250+T250+W250+Z250+AE250+AJ250+AO250+AR250+AW250</f>
        <v>46.56317</v>
      </c>
      <c r="F250" s="151">
        <f t="shared" ref="F250:F256" si="942">I250+L250+O250+R250+U250+X250+AA250+AF250+AK250+AP250+AS250+AX250</f>
        <v>0</v>
      </c>
      <c r="G250" s="182">
        <f>F250/E250</f>
        <v>0</v>
      </c>
      <c r="H250" s="173">
        <f>H251+H252+H253+H255+H256</f>
        <v>0</v>
      </c>
      <c r="I250" s="173">
        <f t="shared" ref="I250" si="943">I251+I252+I253+I255+I256</f>
        <v>0</v>
      </c>
      <c r="J250" s="173" t="e">
        <f>I250/H250*100</f>
        <v>#DIV/0!</v>
      </c>
      <c r="K250" s="173">
        <f t="shared" ref="K250:L250" si="944">K251+K252+K253+K255+K256</f>
        <v>0</v>
      </c>
      <c r="L250" s="173">
        <f t="shared" si="944"/>
        <v>0</v>
      </c>
      <c r="M250" s="173" t="e">
        <f>L250/K250*100</f>
        <v>#DIV/0!</v>
      </c>
      <c r="N250" s="173">
        <f t="shared" ref="N250:O250" si="945">N251+N252+N253+N255+N256</f>
        <v>0</v>
      </c>
      <c r="O250" s="173">
        <f t="shared" si="945"/>
        <v>0</v>
      </c>
      <c r="P250" s="173" t="e">
        <f>O250/N250*100</f>
        <v>#DIV/0!</v>
      </c>
      <c r="Q250" s="173">
        <f t="shared" ref="Q250:R250" si="946">Q251+Q252+Q253+Q255+Q256</f>
        <v>0</v>
      </c>
      <c r="R250" s="173">
        <f t="shared" si="946"/>
        <v>0</v>
      </c>
      <c r="S250" s="173" t="e">
        <f>R250/Q250*100</f>
        <v>#DIV/0!</v>
      </c>
      <c r="T250" s="173">
        <f t="shared" ref="T250:U250" si="947">T251+T252+T253+T255+T256</f>
        <v>0</v>
      </c>
      <c r="U250" s="173">
        <f t="shared" si="947"/>
        <v>0</v>
      </c>
      <c r="V250" s="173" t="e">
        <f>U250/T250*100</f>
        <v>#DIV/0!</v>
      </c>
      <c r="W250" s="173">
        <f t="shared" ref="W250:X250" si="948">W251+W252+W253+W255+W256</f>
        <v>0</v>
      </c>
      <c r="X250" s="173">
        <f t="shared" si="948"/>
        <v>0</v>
      </c>
      <c r="Y250" s="173" t="e">
        <f>X250/W250*100</f>
        <v>#DIV/0!</v>
      </c>
      <c r="Z250" s="173">
        <f t="shared" ref="Z250:AC250" si="949">Z251+Z252+Z253+Z255+Z256</f>
        <v>0</v>
      </c>
      <c r="AA250" s="173">
        <f t="shared" si="949"/>
        <v>0</v>
      </c>
      <c r="AB250" s="173">
        <f t="shared" si="949"/>
        <v>0</v>
      </c>
      <c r="AC250" s="173">
        <f t="shared" si="949"/>
        <v>0</v>
      </c>
      <c r="AD250" s="173" t="e">
        <f>AC250/Z250*100</f>
        <v>#DIV/0!</v>
      </c>
      <c r="AE250" s="173">
        <f t="shared" ref="AE250:AH250" si="950">AE251+AE252+AE253+AE255+AE256</f>
        <v>0</v>
      </c>
      <c r="AF250" s="173">
        <f t="shared" si="950"/>
        <v>0</v>
      </c>
      <c r="AG250" s="173">
        <f t="shared" si="950"/>
        <v>0</v>
      </c>
      <c r="AH250" s="173">
        <f t="shared" si="950"/>
        <v>0</v>
      </c>
      <c r="AI250" s="173" t="e">
        <f>AH250/AE250*100</f>
        <v>#DIV/0!</v>
      </c>
      <c r="AJ250" s="173">
        <f t="shared" ref="AJ250:AM250" si="951">AJ251+AJ252+AJ253+AJ255+AJ256</f>
        <v>0</v>
      </c>
      <c r="AK250" s="173">
        <f t="shared" si="951"/>
        <v>0</v>
      </c>
      <c r="AL250" s="173">
        <f t="shared" si="951"/>
        <v>0</v>
      </c>
      <c r="AM250" s="173">
        <f t="shared" si="951"/>
        <v>0</v>
      </c>
      <c r="AN250" s="173" t="e">
        <f>AM250/AJ250*100</f>
        <v>#DIV/0!</v>
      </c>
      <c r="AO250" s="173">
        <f t="shared" ref="AO250:AP250" si="952">AO251+AO252+AO253+AO255+AO256</f>
        <v>0</v>
      </c>
      <c r="AP250" s="173">
        <f t="shared" si="952"/>
        <v>0</v>
      </c>
      <c r="AQ250" s="173" t="e">
        <f>AP250/AO250*100</f>
        <v>#DIV/0!</v>
      </c>
      <c r="AR250" s="173">
        <f t="shared" ref="AR250:AU250" si="953">AR251+AR252+AR253+AR255+AR256</f>
        <v>0</v>
      </c>
      <c r="AS250" s="173">
        <f t="shared" si="953"/>
        <v>0</v>
      </c>
      <c r="AT250" s="173">
        <f t="shared" si="953"/>
        <v>0</v>
      </c>
      <c r="AU250" s="173">
        <f t="shared" si="953"/>
        <v>0</v>
      </c>
      <c r="AV250" s="173" t="e">
        <f>AU250/AR250*100</f>
        <v>#DIV/0!</v>
      </c>
      <c r="AW250" s="173">
        <f t="shared" ref="AW250:AX250" si="954">AW251+AW252+AW253+AW255+AW256</f>
        <v>46.56317</v>
      </c>
      <c r="AX250" s="173">
        <f t="shared" si="954"/>
        <v>0</v>
      </c>
      <c r="AY250" s="173">
        <f>AX250/AW250*100</f>
        <v>0</v>
      </c>
      <c r="AZ250" s="321"/>
    </row>
    <row r="251" spans="1:52" ht="31.2">
      <c r="A251" s="313"/>
      <c r="B251" s="316"/>
      <c r="C251" s="316"/>
      <c r="D251" s="183" t="s">
        <v>37</v>
      </c>
      <c r="E251" s="151">
        <f t="shared" si="941"/>
        <v>0</v>
      </c>
      <c r="F251" s="151">
        <f t="shared" si="942"/>
        <v>0</v>
      </c>
      <c r="G251" s="176"/>
      <c r="H251" s="152"/>
      <c r="I251" s="152"/>
      <c r="J251" s="177"/>
      <c r="K251" s="152"/>
      <c r="L251" s="152"/>
      <c r="M251" s="177"/>
      <c r="N251" s="152"/>
      <c r="O251" s="152"/>
      <c r="P251" s="179"/>
      <c r="Q251" s="152"/>
      <c r="R251" s="152"/>
      <c r="S251" s="177"/>
      <c r="T251" s="152"/>
      <c r="U251" s="152"/>
      <c r="V251" s="177"/>
      <c r="W251" s="152"/>
      <c r="X251" s="152"/>
      <c r="Y251" s="177"/>
      <c r="Z251" s="152"/>
      <c r="AA251" s="155"/>
      <c r="AB251" s="178"/>
      <c r="AC251" s="177"/>
      <c r="AD251" s="179"/>
      <c r="AE251" s="152"/>
      <c r="AF251" s="155"/>
      <c r="AG251" s="178"/>
      <c r="AH251" s="184"/>
      <c r="AI251" s="179"/>
      <c r="AJ251" s="152"/>
      <c r="AK251" s="155"/>
      <c r="AL251" s="178"/>
      <c r="AM251" s="184"/>
      <c r="AN251" s="179"/>
      <c r="AO251" s="185"/>
      <c r="AP251" s="152"/>
      <c r="AQ251" s="152"/>
      <c r="AR251" s="152"/>
      <c r="AS251" s="153"/>
      <c r="AT251" s="178"/>
      <c r="AU251" s="184"/>
      <c r="AV251" s="179"/>
      <c r="AW251" s="152"/>
      <c r="AX251" s="154"/>
      <c r="AY251" s="179"/>
      <c r="AZ251" s="322"/>
    </row>
    <row r="252" spans="1:52" ht="64.5" customHeight="1">
      <c r="A252" s="313"/>
      <c r="B252" s="316"/>
      <c r="C252" s="316"/>
      <c r="D252" s="186" t="s">
        <v>2</v>
      </c>
      <c r="E252" s="151">
        <f t="shared" si="941"/>
        <v>0</v>
      </c>
      <c r="F252" s="151">
        <f t="shared" si="942"/>
        <v>0</v>
      </c>
      <c r="G252" s="187"/>
      <c r="H252" s="157"/>
      <c r="I252" s="157"/>
      <c r="J252" s="158"/>
      <c r="K252" s="157"/>
      <c r="L252" s="157"/>
      <c r="M252" s="158"/>
      <c r="N252" s="157"/>
      <c r="O252" s="157"/>
      <c r="P252" s="188"/>
      <c r="Q252" s="157"/>
      <c r="R252" s="157"/>
      <c r="S252" s="158"/>
      <c r="T252" s="157"/>
      <c r="U252" s="157"/>
      <c r="V252" s="158"/>
      <c r="W252" s="157"/>
      <c r="X252" s="157"/>
      <c r="Y252" s="158"/>
      <c r="Z252" s="157"/>
      <c r="AA252" s="161"/>
      <c r="AB252" s="162"/>
      <c r="AC252" s="158"/>
      <c r="AD252" s="188"/>
      <c r="AE252" s="157"/>
      <c r="AF252" s="161"/>
      <c r="AG252" s="162"/>
      <c r="AH252" s="189"/>
      <c r="AI252" s="188"/>
      <c r="AJ252" s="157"/>
      <c r="AK252" s="161"/>
      <c r="AL252" s="162"/>
      <c r="AM252" s="189"/>
      <c r="AN252" s="188"/>
      <c r="AO252" s="164"/>
      <c r="AP252" s="158"/>
      <c r="AQ252" s="158"/>
      <c r="AR252" s="157"/>
      <c r="AS252" s="159"/>
      <c r="AT252" s="162"/>
      <c r="AU252" s="189"/>
      <c r="AV252" s="188"/>
      <c r="AW252" s="157"/>
      <c r="AX252" s="160"/>
      <c r="AY252" s="188"/>
      <c r="AZ252" s="322"/>
    </row>
    <row r="253" spans="1:52" ht="21.75" customHeight="1">
      <c r="A253" s="313"/>
      <c r="B253" s="316"/>
      <c r="C253" s="316"/>
      <c r="D253" s="238" t="s">
        <v>287</v>
      </c>
      <c r="E253" s="151">
        <f t="shared" si="941"/>
        <v>46.56317</v>
      </c>
      <c r="F253" s="151">
        <f t="shared" si="942"/>
        <v>0</v>
      </c>
      <c r="G253" s="187"/>
      <c r="H253" s="157"/>
      <c r="I253" s="157"/>
      <c r="J253" s="158"/>
      <c r="K253" s="157"/>
      <c r="L253" s="157"/>
      <c r="M253" s="158"/>
      <c r="N253" s="157"/>
      <c r="O253" s="157"/>
      <c r="P253" s="188"/>
      <c r="Q253" s="157"/>
      <c r="R253" s="157"/>
      <c r="S253" s="158"/>
      <c r="T253" s="157"/>
      <c r="U253" s="157"/>
      <c r="V253" s="158"/>
      <c r="W253" s="157"/>
      <c r="X253" s="157"/>
      <c r="Y253" s="158"/>
      <c r="Z253" s="157"/>
      <c r="AA253" s="161"/>
      <c r="AB253" s="162"/>
      <c r="AC253" s="158"/>
      <c r="AD253" s="188"/>
      <c r="AE253" s="157"/>
      <c r="AF253" s="161"/>
      <c r="AG253" s="162"/>
      <c r="AH253" s="189"/>
      <c r="AI253" s="188"/>
      <c r="AJ253" s="157"/>
      <c r="AK253" s="161"/>
      <c r="AL253" s="162"/>
      <c r="AM253" s="189"/>
      <c r="AN253" s="188"/>
      <c r="AO253" s="157"/>
      <c r="AP253" s="189"/>
      <c r="AQ253" s="188"/>
      <c r="AR253" s="157"/>
      <c r="AS253" s="161"/>
      <c r="AT253" s="162"/>
      <c r="AU253" s="189"/>
      <c r="AV253" s="188"/>
      <c r="AW253" s="157">
        <v>46.56317</v>
      </c>
      <c r="AX253" s="160"/>
      <c r="AY253" s="163"/>
      <c r="AZ253" s="322"/>
    </row>
    <row r="254" spans="1:52" ht="87.75" customHeight="1">
      <c r="A254" s="313"/>
      <c r="B254" s="316"/>
      <c r="C254" s="316"/>
      <c r="D254" s="238" t="s">
        <v>295</v>
      </c>
      <c r="E254" s="151">
        <f t="shared" si="941"/>
        <v>46.56317</v>
      </c>
      <c r="F254" s="151">
        <f t="shared" si="942"/>
        <v>0</v>
      </c>
      <c r="G254" s="156"/>
      <c r="H254" s="166"/>
      <c r="I254" s="166"/>
      <c r="J254" s="165"/>
      <c r="K254" s="166"/>
      <c r="L254" s="166"/>
      <c r="M254" s="165"/>
      <c r="N254" s="166"/>
      <c r="O254" s="166"/>
      <c r="P254" s="171"/>
      <c r="Q254" s="166"/>
      <c r="R254" s="166"/>
      <c r="S254" s="165"/>
      <c r="T254" s="166"/>
      <c r="U254" s="166"/>
      <c r="V254" s="165"/>
      <c r="W254" s="166"/>
      <c r="X254" s="166"/>
      <c r="Y254" s="165"/>
      <c r="Z254" s="166"/>
      <c r="AA254" s="168"/>
      <c r="AB254" s="169"/>
      <c r="AC254" s="165"/>
      <c r="AD254" s="171"/>
      <c r="AE254" s="166"/>
      <c r="AF254" s="168"/>
      <c r="AG254" s="169"/>
      <c r="AH254" s="192"/>
      <c r="AI254" s="171"/>
      <c r="AJ254" s="166"/>
      <c r="AK254" s="168"/>
      <c r="AL254" s="169"/>
      <c r="AM254" s="192"/>
      <c r="AN254" s="171"/>
      <c r="AO254" s="166"/>
      <c r="AP254" s="192"/>
      <c r="AQ254" s="171"/>
      <c r="AR254" s="166"/>
      <c r="AS254" s="170"/>
      <c r="AT254" s="169"/>
      <c r="AU254" s="192"/>
      <c r="AV254" s="171"/>
      <c r="AW254" s="157">
        <v>46.56317</v>
      </c>
      <c r="AX254" s="167"/>
      <c r="AY254" s="171"/>
      <c r="AZ254" s="322"/>
    </row>
    <row r="255" spans="1:52" ht="21.75" customHeight="1">
      <c r="A255" s="313"/>
      <c r="B255" s="316"/>
      <c r="C255" s="316"/>
      <c r="D255" s="238" t="s">
        <v>288</v>
      </c>
      <c r="E255" s="151">
        <f t="shared" si="941"/>
        <v>0</v>
      </c>
      <c r="F255" s="151">
        <f t="shared" si="942"/>
        <v>0</v>
      </c>
      <c r="G255" s="156"/>
      <c r="H255" s="166"/>
      <c r="I255" s="166"/>
      <c r="J255" s="165"/>
      <c r="K255" s="166"/>
      <c r="L255" s="166"/>
      <c r="M255" s="165"/>
      <c r="N255" s="166"/>
      <c r="O255" s="166"/>
      <c r="P255" s="171"/>
      <c r="Q255" s="166"/>
      <c r="R255" s="166"/>
      <c r="S255" s="165"/>
      <c r="T255" s="166"/>
      <c r="U255" s="166"/>
      <c r="V255" s="165"/>
      <c r="W255" s="166"/>
      <c r="X255" s="166"/>
      <c r="Y255" s="165"/>
      <c r="Z255" s="166"/>
      <c r="AA255" s="168"/>
      <c r="AB255" s="169"/>
      <c r="AC255" s="165"/>
      <c r="AD255" s="171"/>
      <c r="AE255" s="166"/>
      <c r="AF255" s="168"/>
      <c r="AG255" s="169"/>
      <c r="AH255" s="192"/>
      <c r="AI255" s="171"/>
      <c r="AJ255" s="166"/>
      <c r="AK255" s="168"/>
      <c r="AL255" s="169"/>
      <c r="AM255" s="192"/>
      <c r="AN255" s="171"/>
      <c r="AO255" s="166"/>
      <c r="AP255" s="192"/>
      <c r="AQ255" s="171"/>
      <c r="AR255" s="166"/>
      <c r="AS255" s="170"/>
      <c r="AT255" s="169"/>
      <c r="AU255" s="192"/>
      <c r="AV255" s="171"/>
      <c r="AW255" s="166"/>
      <c r="AX255" s="167"/>
      <c r="AY255" s="171"/>
      <c r="AZ255" s="322"/>
    </row>
    <row r="256" spans="1:52" ht="33.75" customHeight="1">
      <c r="A256" s="314"/>
      <c r="B256" s="317"/>
      <c r="C256" s="317"/>
      <c r="D256" s="174" t="s">
        <v>43</v>
      </c>
      <c r="E256" s="151">
        <f t="shared" si="941"/>
        <v>0</v>
      </c>
      <c r="F256" s="151">
        <f t="shared" si="942"/>
        <v>0</v>
      </c>
      <c r="G256" s="176"/>
      <c r="H256" s="152"/>
      <c r="I256" s="152"/>
      <c r="J256" s="177"/>
      <c r="K256" s="152"/>
      <c r="L256" s="152"/>
      <c r="M256" s="177"/>
      <c r="N256" s="152"/>
      <c r="O256" s="152"/>
      <c r="P256" s="179"/>
      <c r="Q256" s="152"/>
      <c r="R256" s="152"/>
      <c r="S256" s="177"/>
      <c r="T256" s="152"/>
      <c r="U256" s="152"/>
      <c r="V256" s="177"/>
      <c r="W256" s="152"/>
      <c r="X256" s="152"/>
      <c r="Y256" s="177"/>
      <c r="Z256" s="152"/>
      <c r="AA256" s="155"/>
      <c r="AB256" s="178"/>
      <c r="AC256" s="177"/>
      <c r="AD256" s="179"/>
      <c r="AE256" s="152"/>
      <c r="AF256" s="155"/>
      <c r="AG256" s="178"/>
      <c r="AH256" s="184"/>
      <c r="AI256" s="179"/>
      <c r="AJ256" s="152"/>
      <c r="AK256" s="155"/>
      <c r="AL256" s="178"/>
      <c r="AM256" s="184"/>
      <c r="AN256" s="179"/>
      <c r="AO256" s="152"/>
      <c r="AP256" s="184"/>
      <c r="AQ256" s="179"/>
      <c r="AR256" s="152"/>
      <c r="AS256" s="153"/>
      <c r="AT256" s="178"/>
      <c r="AU256" s="184"/>
      <c r="AV256" s="179"/>
      <c r="AW256" s="152"/>
      <c r="AX256" s="152"/>
      <c r="AY256" s="179"/>
      <c r="AZ256" s="323"/>
    </row>
    <row r="257" spans="1:52" ht="18.75" customHeight="1">
      <c r="A257" s="312" t="s">
        <v>365</v>
      </c>
      <c r="B257" s="315" t="s">
        <v>368</v>
      </c>
      <c r="C257" s="315" t="s">
        <v>320</v>
      </c>
      <c r="D257" s="181" t="s">
        <v>41</v>
      </c>
      <c r="E257" s="151">
        <f t="shared" ref="E257:E263" si="955">H257+K257+N257+Q257+T257+W257+Z257+AE257+AJ257+AO257+AR257+AW257</f>
        <v>119.99787000000001</v>
      </c>
      <c r="F257" s="151">
        <f t="shared" ref="F257:F263" si="956">I257+L257+O257+R257+U257+X257+AA257+AF257+AK257+AP257+AS257+AX257</f>
        <v>0</v>
      </c>
      <c r="G257" s="182">
        <f>F257/E257</f>
        <v>0</v>
      </c>
      <c r="H257" s="173">
        <f>H258+H259+H260+H262+H263</f>
        <v>0</v>
      </c>
      <c r="I257" s="173">
        <f t="shared" ref="I257" si="957">I258+I259+I260+I262+I263</f>
        <v>0</v>
      </c>
      <c r="J257" s="173" t="e">
        <f>I257/H257*100</f>
        <v>#DIV/0!</v>
      </c>
      <c r="K257" s="173">
        <f t="shared" ref="K257:L257" si="958">K258+K259+K260+K262+K263</f>
        <v>0</v>
      </c>
      <c r="L257" s="173">
        <f t="shared" si="958"/>
        <v>0</v>
      </c>
      <c r="M257" s="173" t="e">
        <f>L257/K257*100</f>
        <v>#DIV/0!</v>
      </c>
      <c r="N257" s="173">
        <f t="shared" ref="N257:O257" si="959">N258+N259+N260+N262+N263</f>
        <v>0</v>
      </c>
      <c r="O257" s="173">
        <f t="shared" si="959"/>
        <v>0</v>
      </c>
      <c r="P257" s="173" t="e">
        <f>O257/N257*100</f>
        <v>#DIV/0!</v>
      </c>
      <c r="Q257" s="173">
        <f t="shared" ref="Q257:R257" si="960">Q258+Q259+Q260+Q262+Q263</f>
        <v>0</v>
      </c>
      <c r="R257" s="173">
        <f t="shared" si="960"/>
        <v>0</v>
      </c>
      <c r="S257" s="173" t="e">
        <f>R257/Q257*100</f>
        <v>#DIV/0!</v>
      </c>
      <c r="T257" s="173">
        <f t="shared" ref="T257:U257" si="961">T258+T259+T260+T262+T263</f>
        <v>0</v>
      </c>
      <c r="U257" s="173">
        <f t="shared" si="961"/>
        <v>0</v>
      </c>
      <c r="V257" s="173" t="e">
        <f>U257/T257*100</f>
        <v>#DIV/0!</v>
      </c>
      <c r="W257" s="173">
        <f t="shared" ref="W257:X257" si="962">W258+W259+W260+W262+W263</f>
        <v>0</v>
      </c>
      <c r="X257" s="173">
        <f t="shared" si="962"/>
        <v>0</v>
      </c>
      <c r="Y257" s="173" t="e">
        <f>X257/W257*100</f>
        <v>#DIV/0!</v>
      </c>
      <c r="Z257" s="173">
        <f t="shared" ref="Z257:AC257" si="963">Z258+Z259+Z260+Z262+Z263</f>
        <v>0</v>
      </c>
      <c r="AA257" s="173">
        <f t="shared" si="963"/>
        <v>0</v>
      </c>
      <c r="AB257" s="173">
        <f t="shared" si="963"/>
        <v>0</v>
      </c>
      <c r="AC257" s="173">
        <f t="shared" si="963"/>
        <v>0</v>
      </c>
      <c r="AD257" s="173" t="e">
        <f>AC257/Z257*100</f>
        <v>#DIV/0!</v>
      </c>
      <c r="AE257" s="173">
        <f t="shared" ref="AE257:AH257" si="964">AE258+AE259+AE260+AE262+AE263</f>
        <v>0</v>
      </c>
      <c r="AF257" s="173">
        <f t="shared" si="964"/>
        <v>0</v>
      </c>
      <c r="AG257" s="173">
        <f t="shared" si="964"/>
        <v>0</v>
      </c>
      <c r="AH257" s="173">
        <f t="shared" si="964"/>
        <v>0</v>
      </c>
      <c r="AI257" s="173" t="e">
        <f>AH257/AE257*100</f>
        <v>#DIV/0!</v>
      </c>
      <c r="AJ257" s="173">
        <f t="shared" ref="AJ257:AM257" si="965">AJ258+AJ259+AJ260+AJ262+AJ263</f>
        <v>0</v>
      </c>
      <c r="AK257" s="173">
        <f t="shared" si="965"/>
        <v>0</v>
      </c>
      <c r="AL257" s="173">
        <f t="shared" si="965"/>
        <v>0</v>
      </c>
      <c r="AM257" s="173">
        <f t="shared" si="965"/>
        <v>0</v>
      </c>
      <c r="AN257" s="173" t="e">
        <f>AM257/AJ257*100</f>
        <v>#DIV/0!</v>
      </c>
      <c r="AO257" s="173">
        <f t="shared" ref="AO257:AP257" si="966">AO258+AO259+AO260+AO262+AO263</f>
        <v>0</v>
      </c>
      <c r="AP257" s="173">
        <f t="shared" si="966"/>
        <v>0</v>
      </c>
      <c r="AQ257" s="173" t="e">
        <f>AP257/AO257*100</f>
        <v>#DIV/0!</v>
      </c>
      <c r="AR257" s="173">
        <f t="shared" ref="AR257:AU257" si="967">AR258+AR259+AR260+AR262+AR263</f>
        <v>0</v>
      </c>
      <c r="AS257" s="173">
        <f t="shared" si="967"/>
        <v>0</v>
      </c>
      <c r="AT257" s="173">
        <f t="shared" si="967"/>
        <v>0</v>
      </c>
      <c r="AU257" s="173">
        <f t="shared" si="967"/>
        <v>0</v>
      </c>
      <c r="AV257" s="173" t="e">
        <f>AU257/AR257*100</f>
        <v>#DIV/0!</v>
      </c>
      <c r="AW257" s="173">
        <f t="shared" ref="AW257:AX257" si="968">AW258+AW259+AW260+AW262+AW263</f>
        <v>119.99787000000001</v>
      </c>
      <c r="AX257" s="173">
        <f t="shared" si="968"/>
        <v>0</v>
      </c>
      <c r="AY257" s="173">
        <f>AX257/AW257*100</f>
        <v>0</v>
      </c>
      <c r="AZ257" s="321"/>
    </row>
    <row r="258" spans="1:52" ht="31.2">
      <c r="A258" s="313"/>
      <c r="B258" s="316"/>
      <c r="C258" s="316"/>
      <c r="D258" s="183" t="s">
        <v>37</v>
      </c>
      <c r="E258" s="151">
        <f t="shared" si="955"/>
        <v>0</v>
      </c>
      <c r="F258" s="151">
        <f t="shared" si="956"/>
        <v>0</v>
      </c>
      <c r="G258" s="176"/>
      <c r="H258" s="152"/>
      <c r="I258" s="152"/>
      <c r="J258" s="177"/>
      <c r="K258" s="152"/>
      <c r="L258" s="152"/>
      <c r="M258" s="177"/>
      <c r="N258" s="152"/>
      <c r="O258" s="152"/>
      <c r="P258" s="179"/>
      <c r="Q258" s="152"/>
      <c r="R258" s="152"/>
      <c r="S258" s="177"/>
      <c r="T258" s="152"/>
      <c r="U258" s="152"/>
      <c r="V258" s="177"/>
      <c r="W258" s="152"/>
      <c r="X258" s="152"/>
      <c r="Y258" s="177"/>
      <c r="Z258" s="152"/>
      <c r="AA258" s="155"/>
      <c r="AB258" s="178"/>
      <c r="AC258" s="177"/>
      <c r="AD258" s="179"/>
      <c r="AE258" s="152"/>
      <c r="AF258" s="155"/>
      <c r="AG258" s="178"/>
      <c r="AH258" s="184"/>
      <c r="AI258" s="179"/>
      <c r="AJ258" s="152"/>
      <c r="AK258" s="155"/>
      <c r="AL258" s="178"/>
      <c r="AM258" s="184"/>
      <c r="AN258" s="179"/>
      <c r="AO258" s="185"/>
      <c r="AP258" s="152"/>
      <c r="AQ258" s="152"/>
      <c r="AR258" s="152"/>
      <c r="AS258" s="153"/>
      <c r="AT258" s="178"/>
      <c r="AU258" s="184"/>
      <c r="AV258" s="179"/>
      <c r="AW258" s="152"/>
      <c r="AX258" s="154"/>
      <c r="AY258" s="179"/>
      <c r="AZ258" s="322"/>
    </row>
    <row r="259" spans="1:52" ht="64.5" customHeight="1">
      <c r="A259" s="313"/>
      <c r="B259" s="316"/>
      <c r="C259" s="316"/>
      <c r="D259" s="186" t="s">
        <v>2</v>
      </c>
      <c r="E259" s="151">
        <f t="shared" si="955"/>
        <v>0</v>
      </c>
      <c r="F259" s="151">
        <f t="shared" si="956"/>
        <v>0</v>
      </c>
      <c r="G259" s="187"/>
      <c r="H259" s="157"/>
      <c r="I259" s="157"/>
      <c r="J259" s="158"/>
      <c r="K259" s="157"/>
      <c r="L259" s="157"/>
      <c r="M259" s="158"/>
      <c r="N259" s="157"/>
      <c r="O259" s="157"/>
      <c r="P259" s="188"/>
      <c r="Q259" s="157"/>
      <c r="R259" s="157"/>
      <c r="S259" s="158"/>
      <c r="T259" s="157"/>
      <c r="U259" s="157"/>
      <c r="V259" s="158"/>
      <c r="W259" s="157"/>
      <c r="X259" s="157"/>
      <c r="Y259" s="158"/>
      <c r="Z259" s="157"/>
      <c r="AA259" s="161"/>
      <c r="AB259" s="162"/>
      <c r="AC259" s="158"/>
      <c r="AD259" s="188"/>
      <c r="AE259" s="157"/>
      <c r="AF259" s="161"/>
      <c r="AG259" s="162"/>
      <c r="AH259" s="189"/>
      <c r="AI259" s="188"/>
      <c r="AJ259" s="157"/>
      <c r="AK259" s="161"/>
      <c r="AL259" s="162"/>
      <c r="AM259" s="189"/>
      <c r="AN259" s="188"/>
      <c r="AO259" s="164"/>
      <c r="AP259" s="158"/>
      <c r="AQ259" s="158"/>
      <c r="AR259" s="157"/>
      <c r="AS259" s="159"/>
      <c r="AT259" s="162"/>
      <c r="AU259" s="189"/>
      <c r="AV259" s="188"/>
      <c r="AW259" s="157"/>
      <c r="AX259" s="160"/>
      <c r="AY259" s="188"/>
      <c r="AZ259" s="322"/>
    </row>
    <row r="260" spans="1:52" ht="21.75" customHeight="1">
      <c r="A260" s="313"/>
      <c r="B260" s="316"/>
      <c r="C260" s="316"/>
      <c r="D260" s="238" t="s">
        <v>287</v>
      </c>
      <c r="E260" s="151">
        <f t="shared" si="955"/>
        <v>119.99787000000001</v>
      </c>
      <c r="F260" s="151">
        <f t="shared" si="956"/>
        <v>0</v>
      </c>
      <c r="G260" s="187"/>
      <c r="H260" s="157"/>
      <c r="I260" s="157"/>
      <c r="J260" s="158"/>
      <c r="K260" s="157"/>
      <c r="L260" s="157"/>
      <c r="M260" s="158"/>
      <c r="N260" s="157"/>
      <c r="O260" s="157"/>
      <c r="P260" s="188"/>
      <c r="Q260" s="157"/>
      <c r="R260" s="157"/>
      <c r="S260" s="158"/>
      <c r="T260" s="157"/>
      <c r="U260" s="157"/>
      <c r="V260" s="158"/>
      <c r="W260" s="157"/>
      <c r="X260" s="157"/>
      <c r="Y260" s="158"/>
      <c r="Z260" s="157"/>
      <c r="AA260" s="161"/>
      <c r="AB260" s="162"/>
      <c r="AC260" s="158"/>
      <c r="AD260" s="188"/>
      <c r="AE260" s="157"/>
      <c r="AF260" s="161"/>
      <c r="AG260" s="162"/>
      <c r="AH260" s="189"/>
      <c r="AI260" s="188"/>
      <c r="AJ260" s="157"/>
      <c r="AK260" s="161"/>
      <c r="AL260" s="162"/>
      <c r="AM260" s="189"/>
      <c r="AN260" s="188"/>
      <c r="AO260" s="157"/>
      <c r="AP260" s="189"/>
      <c r="AQ260" s="188"/>
      <c r="AR260" s="157"/>
      <c r="AS260" s="161"/>
      <c r="AT260" s="162"/>
      <c r="AU260" s="189"/>
      <c r="AV260" s="188"/>
      <c r="AW260" s="157">
        <v>119.99787000000001</v>
      </c>
      <c r="AX260" s="160"/>
      <c r="AY260" s="163"/>
      <c r="AZ260" s="322"/>
    </row>
    <row r="261" spans="1:52" ht="87.75" customHeight="1">
      <c r="A261" s="313"/>
      <c r="B261" s="316"/>
      <c r="C261" s="316"/>
      <c r="D261" s="238" t="s">
        <v>295</v>
      </c>
      <c r="E261" s="151">
        <f t="shared" si="955"/>
        <v>119.99787000000001</v>
      </c>
      <c r="F261" s="151">
        <f t="shared" si="956"/>
        <v>0</v>
      </c>
      <c r="G261" s="156"/>
      <c r="H261" s="166"/>
      <c r="I261" s="166"/>
      <c r="J261" s="165"/>
      <c r="K261" s="166"/>
      <c r="L261" s="166"/>
      <c r="M261" s="165"/>
      <c r="N261" s="166"/>
      <c r="O261" s="166"/>
      <c r="P261" s="171"/>
      <c r="Q261" s="166"/>
      <c r="R261" s="166"/>
      <c r="S261" s="165"/>
      <c r="T261" s="166"/>
      <c r="U261" s="166"/>
      <c r="V261" s="165"/>
      <c r="W261" s="166"/>
      <c r="X261" s="166"/>
      <c r="Y261" s="165"/>
      <c r="Z261" s="166"/>
      <c r="AA261" s="168"/>
      <c r="AB261" s="169"/>
      <c r="AC261" s="165"/>
      <c r="AD261" s="171"/>
      <c r="AE261" s="166"/>
      <c r="AF261" s="168"/>
      <c r="AG261" s="169"/>
      <c r="AH261" s="192"/>
      <c r="AI261" s="171"/>
      <c r="AJ261" s="166"/>
      <c r="AK261" s="168"/>
      <c r="AL261" s="169"/>
      <c r="AM261" s="192"/>
      <c r="AN261" s="171"/>
      <c r="AO261" s="166"/>
      <c r="AP261" s="192"/>
      <c r="AQ261" s="171"/>
      <c r="AR261" s="166"/>
      <c r="AS261" s="170"/>
      <c r="AT261" s="169"/>
      <c r="AU261" s="192"/>
      <c r="AV261" s="171"/>
      <c r="AW261" s="157">
        <v>119.99787000000001</v>
      </c>
      <c r="AX261" s="167"/>
      <c r="AY261" s="171"/>
      <c r="AZ261" s="322"/>
    </row>
    <row r="262" spans="1:52" ht="21.75" customHeight="1">
      <c r="A262" s="313"/>
      <c r="B262" s="316"/>
      <c r="C262" s="316"/>
      <c r="D262" s="238" t="s">
        <v>288</v>
      </c>
      <c r="E262" s="151">
        <f t="shared" si="955"/>
        <v>0</v>
      </c>
      <c r="F262" s="151">
        <f t="shared" si="956"/>
        <v>0</v>
      </c>
      <c r="G262" s="156"/>
      <c r="H262" s="166"/>
      <c r="I262" s="166"/>
      <c r="J262" s="165"/>
      <c r="K262" s="166"/>
      <c r="L262" s="166"/>
      <c r="M262" s="165"/>
      <c r="N262" s="166"/>
      <c r="O262" s="166"/>
      <c r="P262" s="171"/>
      <c r="Q262" s="166"/>
      <c r="R262" s="166"/>
      <c r="S262" s="165"/>
      <c r="T262" s="166"/>
      <c r="U262" s="166"/>
      <c r="V262" s="165"/>
      <c r="W262" s="166"/>
      <c r="X262" s="166"/>
      <c r="Y262" s="165"/>
      <c r="Z262" s="166"/>
      <c r="AA262" s="168"/>
      <c r="AB262" s="169"/>
      <c r="AC262" s="165"/>
      <c r="AD262" s="171"/>
      <c r="AE262" s="166"/>
      <c r="AF262" s="168"/>
      <c r="AG262" s="169"/>
      <c r="AH262" s="192"/>
      <c r="AI262" s="171"/>
      <c r="AJ262" s="166"/>
      <c r="AK262" s="168"/>
      <c r="AL262" s="169"/>
      <c r="AM262" s="192"/>
      <c r="AN262" s="171"/>
      <c r="AO262" s="166"/>
      <c r="AP262" s="192"/>
      <c r="AQ262" s="171"/>
      <c r="AR262" s="166"/>
      <c r="AS262" s="170"/>
      <c r="AT262" s="169"/>
      <c r="AU262" s="192"/>
      <c r="AV262" s="171"/>
      <c r="AW262" s="166"/>
      <c r="AX262" s="167"/>
      <c r="AY262" s="171"/>
      <c r="AZ262" s="322"/>
    </row>
    <row r="263" spans="1:52" ht="33.75" customHeight="1">
      <c r="A263" s="314"/>
      <c r="B263" s="317"/>
      <c r="C263" s="317"/>
      <c r="D263" s="174" t="s">
        <v>43</v>
      </c>
      <c r="E263" s="151">
        <f t="shared" si="955"/>
        <v>0</v>
      </c>
      <c r="F263" s="151">
        <f t="shared" si="956"/>
        <v>0</v>
      </c>
      <c r="G263" s="176"/>
      <c r="H263" s="152"/>
      <c r="I263" s="152"/>
      <c r="J263" s="177"/>
      <c r="K263" s="152"/>
      <c r="L263" s="152"/>
      <c r="M263" s="177"/>
      <c r="N263" s="152"/>
      <c r="O263" s="152"/>
      <c r="P263" s="179"/>
      <c r="Q263" s="152"/>
      <c r="R263" s="152"/>
      <c r="S263" s="177"/>
      <c r="T263" s="152"/>
      <c r="U263" s="152"/>
      <c r="V263" s="177"/>
      <c r="W263" s="152"/>
      <c r="X263" s="152"/>
      <c r="Y263" s="177"/>
      <c r="Z263" s="152"/>
      <c r="AA263" s="155"/>
      <c r="AB263" s="178"/>
      <c r="AC263" s="177"/>
      <c r="AD263" s="179"/>
      <c r="AE263" s="152"/>
      <c r="AF263" s="155"/>
      <c r="AG263" s="178"/>
      <c r="AH263" s="184"/>
      <c r="AI263" s="179"/>
      <c r="AJ263" s="152"/>
      <c r="AK263" s="155"/>
      <c r="AL263" s="178"/>
      <c r="AM263" s="184"/>
      <c r="AN263" s="179"/>
      <c r="AO263" s="152"/>
      <c r="AP263" s="184"/>
      <c r="AQ263" s="179"/>
      <c r="AR263" s="152"/>
      <c r="AS263" s="153"/>
      <c r="AT263" s="178"/>
      <c r="AU263" s="184"/>
      <c r="AV263" s="179"/>
      <c r="AW263" s="152"/>
      <c r="AX263" s="152"/>
      <c r="AY263" s="179"/>
      <c r="AZ263" s="323"/>
    </row>
    <row r="264" spans="1:52" ht="18.75" customHeight="1">
      <c r="A264" s="312" t="s">
        <v>366</v>
      </c>
      <c r="B264" s="315" t="s">
        <v>452</v>
      </c>
      <c r="C264" s="315" t="s">
        <v>320</v>
      </c>
      <c r="D264" s="181" t="s">
        <v>41</v>
      </c>
      <c r="E264" s="151">
        <f t="shared" ref="E264:E270" si="969">H264+K264+N264+Q264+T264+W264+Z264+AE264+AJ264+AO264+AR264+AW264</f>
        <v>1923.8083100000001</v>
      </c>
      <c r="F264" s="151">
        <f t="shared" ref="F264:F270" si="970">I264+L264+O264+R264+U264+X264+AA264+AF264+AK264+AP264+AS264+AX264</f>
        <v>196.40831</v>
      </c>
      <c r="G264" s="182">
        <f>F264/E264</f>
        <v>0.10209349288027558</v>
      </c>
      <c r="H264" s="173">
        <f>H265+H266+H267+H269+H270</f>
        <v>0</v>
      </c>
      <c r="I264" s="173">
        <f t="shared" ref="I264" si="971">I265+I266+I267+I269+I270</f>
        <v>0</v>
      </c>
      <c r="J264" s="173" t="e">
        <f>I264/H264*100</f>
        <v>#DIV/0!</v>
      </c>
      <c r="K264" s="173">
        <f t="shared" ref="K264:L264" si="972">K265+K266+K267+K269+K270</f>
        <v>0</v>
      </c>
      <c r="L264" s="173">
        <f t="shared" si="972"/>
        <v>0</v>
      </c>
      <c r="M264" s="173" t="e">
        <f>L264/K264*100</f>
        <v>#DIV/0!</v>
      </c>
      <c r="N264" s="173">
        <f t="shared" ref="N264:O264" si="973">N265+N266+N267+N269+N270</f>
        <v>196.40831</v>
      </c>
      <c r="O264" s="173">
        <f t="shared" si="973"/>
        <v>196.40831</v>
      </c>
      <c r="P264" s="173">
        <f>O264/N264*100</f>
        <v>100</v>
      </c>
      <c r="Q264" s="173">
        <f t="shared" ref="Q264:R264" si="974">Q265+Q266+Q267+Q269+Q270</f>
        <v>0</v>
      </c>
      <c r="R264" s="173">
        <f t="shared" si="974"/>
        <v>0</v>
      </c>
      <c r="S264" s="173" t="e">
        <f>R264/Q264*100</f>
        <v>#DIV/0!</v>
      </c>
      <c r="T264" s="173">
        <f t="shared" ref="T264:U264" si="975">T265+T266+T267+T269+T270</f>
        <v>0</v>
      </c>
      <c r="U264" s="173">
        <f t="shared" si="975"/>
        <v>0</v>
      </c>
      <c r="V264" s="173" t="e">
        <f>U264/T264*100</f>
        <v>#DIV/0!</v>
      </c>
      <c r="W264" s="173">
        <f t="shared" ref="W264:X264" si="976">W265+W266+W267+W269+W270</f>
        <v>0</v>
      </c>
      <c r="X264" s="173">
        <f t="shared" si="976"/>
        <v>0</v>
      </c>
      <c r="Y264" s="173" t="e">
        <f>X264/W264*100</f>
        <v>#DIV/0!</v>
      </c>
      <c r="Z264" s="173">
        <f t="shared" ref="Z264:AC264" si="977">Z265+Z266+Z267+Z269+Z270</f>
        <v>1727.4</v>
      </c>
      <c r="AA264" s="173">
        <f t="shared" si="977"/>
        <v>0</v>
      </c>
      <c r="AB264" s="173">
        <f t="shared" si="977"/>
        <v>0</v>
      </c>
      <c r="AC264" s="173">
        <f t="shared" si="977"/>
        <v>0</v>
      </c>
      <c r="AD264" s="173">
        <f>AC264/Z264*100</f>
        <v>0</v>
      </c>
      <c r="AE264" s="173">
        <f t="shared" ref="AE264:AH264" si="978">AE265+AE266+AE267+AE269+AE270</f>
        <v>0</v>
      </c>
      <c r="AF264" s="173">
        <f t="shared" si="978"/>
        <v>0</v>
      </c>
      <c r="AG264" s="173">
        <f t="shared" si="978"/>
        <v>0</v>
      </c>
      <c r="AH264" s="173">
        <f t="shared" si="978"/>
        <v>0</v>
      </c>
      <c r="AI264" s="173" t="e">
        <f>AH264/AE264*100</f>
        <v>#DIV/0!</v>
      </c>
      <c r="AJ264" s="173">
        <f t="shared" ref="AJ264:AM264" si="979">AJ265+AJ266+AJ267+AJ269+AJ270</f>
        <v>0</v>
      </c>
      <c r="AK264" s="173">
        <f t="shared" si="979"/>
        <v>0</v>
      </c>
      <c r="AL264" s="173">
        <f t="shared" si="979"/>
        <v>0</v>
      </c>
      <c r="AM264" s="173">
        <f t="shared" si="979"/>
        <v>0</v>
      </c>
      <c r="AN264" s="173" t="e">
        <f>AM264/AJ264*100</f>
        <v>#DIV/0!</v>
      </c>
      <c r="AO264" s="173">
        <f t="shared" ref="AO264:AP264" si="980">AO265+AO266+AO267+AO269+AO270</f>
        <v>0</v>
      </c>
      <c r="AP264" s="173">
        <f t="shared" si="980"/>
        <v>0</v>
      </c>
      <c r="AQ264" s="173" t="e">
        <f>AP264/AO264*100</f>
        <v>#DIV/0!</v>
      </c>
      <c r="AR264" s="173">
        <f t="shared" ref="AR264:AU264" si="981">AR265+AR266+AR267+AR269+AR270</f>
        <v>0</v>
      </c>
      <c r="AS264" s="173">
        <f t="shared" si="981"/>
        <v>0</v>
      </c>
      <c r="AT264" s="173">
        <f t="shared" si="981"/>
        <v>0</v>
      </c>
      <c r="AU264" s="173">
        <f t="shared" si="981"/>
        <v>0</v>
      </c>
      <c r="AV264" s="173" t="e">
        <f>AU264/AR264*100</f>
        <v>#DIV/0!</v>
      </c>
      <c r="AW264" s="173">
        <f t="shared" ref="AW264:AX264" si="982">AW265+AW266+AW267+AW269+AW270</f>
        <v>0</v>
      </c>
      <c r="AX264" s="173">
        <f t="shared" si="982"/>
        <v>0</v>
      </c>
      <c r="AY264" s="173" t="e">
        <f>AX264/AW264*100</f>
        <v>#DIV/0!</v>
      </c>
      <c r="AZ264" s="321"/>
    </row>
    <row r="265" spans="1:52" ht="31.2">
      <c r="A265" s="313"/>
      <c r="B265" s="316"/>
      <c r="C265" s="316"/>
      <c r="D265" s="183" t="s">
        <v>37</v>
      </c>
      <c r="E265" s="151">
        <f t="shared" si="969"/>
        <v>0</v>
      </c>
      <c r="F265" s="151">
        <f t="shared" si="970"/>
        <v>0</v>
      </c>
      <c r="G265" s="176"/>
      <c r="H265" s="152"/>
      <c r="I265" s="152"/>
      <c r="J265" s="177"/>
      <c r="K265" s="152"/>
      <c r="L265" s="152"/>
      <c r="M265" s="177"/>
      <c r="N265" s="152"/>
      <c r="O265" s="152"/>
      <c r="P265" s="179"/>
      <c r="Q265" s="152"/>
      <c r="R265" s="152"/>
      <c r="S265" s="177"/>
      <c r="T265" s="152"/>
      <c r="U265" s="152"/>
      <c r="V265" s="177"/>
      <c r="W265" s="152"/>
      <c r="X265" s="152"/>
      <c r="Y265" s="177"/>
      <c r="Z265" s="152"/>
      <c r="AA265" s="155"/>
      <c r="AB265" s="178"/>
      <c r="AC265" s="177"/>
      <c r="AD265" s="179"/>
      <c r="AE265" s="152"/>
      <c r="AF265" s="155"/>
      <c r="AG265" s="178"/>
      <c r="AH265" s="184"/>
      <c r="AI265" s="179"/>
      <c r="AJ265" s="152"/>
      <c r="AK265" s="155"/>
      <c r="AL265" s="178"/>
      <c r="AM265" s="184"/>
      <c r="AN265" s="179"/>
      <c r="AO265" s="185"/>
      <c r="AP265" s="152"/>
      <c r="AQ265" s="152"/>
      <c r="AR265" s="152"/>
      <c r="AS265" s="153"/>
      <c r="AT265" s="178"/>
      <c r="AU265" s="184"/>
      <c r="AV265" s="179"/>
      <c r="AW265" s="152"/>
      <c r="AX265" s="154"/>
      <c r="AY265" s="179"/>
      <c r="AZ265" s="322"/>
    </row>
    <row r="266" spans="1:52" ht="64.5" customHeight="1">
      <c r="A266" s="313"/>
      <c r="B266" s="316"/>
      <c r="C266" s="316"/>
      <c r="D266" s="186" t="s">
        <v>2</v>
      </c>
      <c r="E266" s="151">
        <f t="shared" si="969"/>
        <v>0</v>
      </c>
      <c r="F266" s="151">
        <f t="shared" si="970"/>
        <v>0</v>
      </c>
      <c r="G266" s="187"/>
      <c r="H266" s="157"/>
      <c r="I266" s="157"/>
      <c r="J266" s="158"/>
      <c r="K266" s="157"/>
      <c r="L266" s="157"/>
      <c r="M266" s="158"/>
      <c r="N266" s="157"/>
      <c r="O266" s="157"/>
      <c r="P266" s="188"/>
      <c r="Q266" s="157"/>
      <c r="R266" s="157"/>
      <c r="S266" s="158"/>
      <c r="T266" s="157"/>
      <c r="U266" s="157"/>
      <c r="V266" s="158"/>
      <c r="W266" s="157"/>
      <c r="X266" s="157"/>
      <c r="Y266" s="158"/>
      <c r="Z266" s="157"/>
      <c r="AA266" s="161"/>
      <c r="AB266" s="162"/>
      <c r="AC266" s="158"/>
      <c r="AD266" s="188"/>
      <c r="AE266" s="157"/>
      <c r="AF266" s="161"/>
      <c r="AG266" s="162"/>
      <c r="AH266" s="189"/>
      <c r="AI266" s="188"/>
      <c r="AJ266" s="157"/>
      <c r="AK266" s="161"/>
      <c r="AL266" s="162"/>
      <c r="AM266" s="189"/>
      <c r="AN266" s="188"/>
      <c r="AO266" s="164"/>
      <c r="AP266" s="158"/>
      <c r="AQ266" s="158"/>
      <c r="AR266" s="157"/>
      <c r="AS266" s="159"/>
      <c r="AT266" s="162"/>
      <c r="AU266" s="189"/>
      <c r="AV266" s="188"/>
      <c r="AW266" s="157"/>
      <c r="AX266" s="160"/>
      <c r="AY266" s="188"/>
      <c r="AZ266" s="322"/>
    </row>
    <row r="267" spans="1:52" ht="21.75" customHeight="1">
      <c r="A267" s="313"/>
      <c r="B267" s="316"/>
      <c r="C267" s="316"/>
      <c r="D267" s="238" t="s">
        <v>287</v>
      </c>
      <c r="E267" s="151">
        <f t="shared" si="969"/>
        <v>1923.8083100000001</v>
      </c>
      <c r="F267" s="151">
        <f t="shared" si="970"/>
        <v>196.40831</v>
      </c>
      <c r="G267" s="187"/>
      <c r="H267" s="157"/>
      <c r="I267" s="157"/>
      <c r="J267" s="158"/>
      <c r="K267" s="157"/>
      <c r="L267" s="157"/>
      <c r="M267" s="158"/>
      <c r="N267" s="157">
        <v>196.40831</v>
      </c>
      <c r="O267" s="157">
        <v>196.40831</v>
      </c>
      <c r="P267" s="188"/>
      <c r="Q267" s="157"/>
      <c r="R267" s="157"/>
      <c r="S267" s="158"/>
      <c r="T267" s="157"/>
      <c r="U267" s="157"/>
      <c r="V267" s="158"/>
      <c r="W267" s="157">
        <v>0</v>
      </c>
      <c r="X267" s="157"/>
      <c r="Y267" s="158"/>
      <c r="Z267" s="157">
        <v>1727.4</v>
      </c>
      <c r="AA267" s="161"/>
      <c r="AB267" s="162"/>
      <c r="AC267" s="158"/>
      <c r="AD267" s="188"/>
      <c r="AE267" s="157"/>
      <c r="AF267" s="161"/>
      <c r="AG267" s="162"/>
      <c r="AH267" s="189"/>
      <c r="AI267" s="188"/>
      <c r="AJ267" s="157"/>
      <c r="AK267" s="161"/>
      <c r="AL267" s="162"/>
      <c r="AM267" s="189"/>
      <c r="AN267" s="188"/>
      <c r="AO267" s="157"/>
      <c r="AP267" s="189"/>
      <c r="AQ267" s="188"/>
      <c r="AR267" s="157"/>
      <c r="AS267" s="161"/>
      <c r="AT267" s="162"/>
      <c r="AU267" s="189"/>
      <c r="AV267" s="188"/>
      <c r="AW267" s="157"/>
      <c r="AX267" s="160"/>
      <c r="AY267" s="163"/>
      <c r="AZ267" s="322"/>
    </row>
    <row r="268" spans="1:52" ht="87.75" customHeight="1">
      <c r="A268" s="313"/>
      <c r="B268" s="316"/>
      <c r="C268" s="316"/>
      <c r="D268" s="238" t="s">
        <v>295</v>
      </c>
      <c r="E268" s="151">
        <f t="shared" si="969"/>
        <v>0</v>
      </c>
      <c r="F268" s="151">
        <f t="shared" si="970"/>
        <v>0</v>
      </c>
      <c r="G268" s="156"/>
      <c r="H268" s="166"/>
      <c r="I268" s="166"/>
      <c r="J268" s="165"/>
      <c r="K268" s="166"/>
      <c r="L268" s="166"/>
      <c r="M268" s="165"/>
      <c r="N268" s="166"/>
      <c r="O268" s="166"/>
      <c r="P268" s="171"/>
      <c r="Q268" s="166"/>
      <c r="R268" s="166"/>
      <c r="S268" s="165"/>
      <c r="T268" s="166"/>
      <c r="U268" s="166"/>
      <c r="V268" s="165"/>
      <c r="W268" s="166"/>
      <c r="X268" s="166"/>
      <c r="Y268" s="165"/>
      <c r="Z268" s="166"/>
      <c r="AA268" s="168"/>
      <c r="AB268" s="169"/>
      <c r="AC268" s="165"/>
      <c r="AD268" s="171"/>
      <c r="AE268" s="166"/>
      <c r="AF268" s="168"/>
      <c r="AG268" s="169"/>
      <c r="AH268" s="192"/>
      <c r="AI268" s="171"/>
      <c r="AJ268" s="166"/>
      <c r="AK268" s="168"/>
      <c r="AL268" s="169"/>
      <c r="AM268" s="192"/>
      <c r="AN268" s="171"/>
      <c r="AO268" s="166"/>
      <c r="AP268" s="192"/>
      <c r="AQ268" s="171"/>
      <c r="AR268" s="166"/>
      <c r="AS268" s="170"/>
      <c r="AT268" s="169"/>
      <c r="AU268" s="192"/>
      <c r="AV268" s="171"/>
      <c r="AW268" s="157"/>
      <c r="AX268" s="167"/>
      <c r="AY268" s="171"/>
      <c r="AZ268" s="322"/>
    </row>
    <row r="269" spans="1:52" ht="21.75" customHeight="1">
      <c r="A269" s="313"/>
      <c r="B269" s="316"/>
      <c r="C269" s="316"/>
      <c r="D269" s="238" t="s">
        <v>288</v>
      </c>
      <c r="E269" s="151">
        <f t="shared" si="969"/>
        <v>0</v>
      </c>
      <c r="F269" s="151">
        <f t="shared" si="970"/>
        <v>0</v>
      </c>
      <c r="G269" s="156"/>
      <c r="H269" s="166"/>
      <c r="I269" s="166"/>
      <c r="J269" s="165"/>
      <c r="K269" s="166"/>
      <c r="L269" s="166"/>
      <c r="M269" s="165"/>
      <c r="N269" s="166"/>
      <c r="O269" s="166"/>
      <c r="P269" s="171"/>
      <c r="Q269" s="166"/>
      <c r="R269" s="166"/>
      <c r="S269" s="165"/>
      <c r="T269" s="166"/>
      <c r="U269" s="166"/>
      <c r="V269" s="165"/>
      <c r="W269" s="166"/>
      <c r="X269" s="166"/>
      <c r="Y269" s="165"/>
      <c r="Z269" s="166"/>
      <c r="AA269" s="168"/>
      <c r="AB269" s="169"/>
      <c r="AC269" s="165"/>
      <c r="AD269" s="171"/>
      <c r="AE269" s="166"/>
      <c r="AF269" s="168"/>
      <c r="AG269" s="169"/>
      <c r="AH269" s="192"/>
      <c r="AI269" s="171"/>
      <c r="AJ269" s="166"/>
      <c r="AK269" s="168"/>
      <c r="AL269" s="169"/>
      <c r="AM269" s="192"/>
      <c r="AN269" s="171"/>
      <c r="AO269" s="166"/>
      <c r="AP269" s="192"/>
      <c r="AQ269" s="171"/>
      <c r="AR269" s="166"/>
      <c r="AS269" s="170"/>
      <c r="AT269" s="169"/>
      <c r="AU269" s="192"/>
      <c r="AV269" s="171"/>
      <c r="AW269" s="166"/>
      <c r="AX269" s="167"/>
      <c r="AY269" s="171"/>
      <c r="AZ269" s="322"/>
    </row>
    <row r="270" spans="1:52" ht="33.75" customHeight="1">
      <c r="A270" s="314"/>
      <c r="B270" s="317"/>
      <c r="C270" s="317"/>
      <c r="D270" s="174" t="s">
        <v>43</v>
      </c>
      <c r="E270" s="151">
        <f t="shared" si="969"/>
        <v>0</v>
      </c>
      <c r="F270" s="151">
        <f t="shared" si="970"/>
        <v>0</v>
      </c>
      <c r="G270" s="176"/>
      <c r="H270" s="152"/>
      <c r="I270" s="152"/>
      <c r="J270" s="177"/>
      <c r="K270" s="152"/>
      <c r="L270" s="152"/>
      <c r="M270" s="177"/>
      <c r="N270" s="152"/>
      <c r="O270" s="152"/>
      <c r="P270" s="179"/>
      <c r="Q270" s="152"/>
      <c r="R270" s="152"/>
      <c r="S270" s="177"/>
      <c r="T270" s="152"/>
      <c r="U270" s="152"/>
      <c r="V270" s="177"/>
      <c r="W270" s="152"/>
      <c r="X270" s="152"/>
      <c r="Y270" s="177"/>
      <c r="Z270" s="152"/>
      <c r="AA270" s="155"/>
      <c r="AB270" s="178"/>
      <c r="AC270" s="177"/>
      <c r="AD270" s="179"/>
      <c r="AE270" s="152"/>
      <c r="AF270" s="155"/>
      <c r="AG270" s="178"/>
      <c r="AH270" s="184"/>
      <c r="AI270" s="179"/>
      <c r="AJ270" s="152"/>
      <c r="AK270" s="155"/>
      <c r="AL270" s="178"/>
      <c r="AM270" s="184"/>
      <c r="AN270" s="179"/>
      <c r="AO270" s="152"/>
      <c r="AP270" s="184"/>
      <c r="AQ270" s="179"/>
      <c r="AR270" s="152"/>
      <c r="AS270" s="153"/>
      <c r="AT270" s="178"/>
      <c r="AU270" s="184"/>
      <c r="AV270" s="179"/>
      <c r="AW270" s="152"/>
      <c r="AX270" s="152"/>
      <c r="AY270" s="179"/>
      <c r="AZ270" s="323"/>
    </row>
    <row r="271" spans="1:52" ht="18.75" customHeight="1">
      <c r="A271" s="312" t="s">
        <v>367</v>
      </c>
      <c r="B271" s="315" t="s">
        <v>370</v>
      </c>
      <c r="C271" s="315" t="s">
        <v>320</v>
      </c>
      <c r="D271" s="181" t="s">
        <v>41</v>
      </c>
      <c r="E271" s="151">
        <f t="shared" ref="E271:E277" si="983">H271+K271+N271+Q271+T271+W271+Z271+AE271+AJ271+AO271+AR271+AW271</f>
        <v>65.626410000000007</v>
      </c>
      <c r="F271" s="151">
        <f t="shared" ref="F271:F277" si="984">I271+L271+O271+R271+U271+X271+AA271+AF271+AK271+AP271+AS271+AX271</f>
        <v>0</v>
      </c>
      <c r="G271" s="182">
        <f>F271/E271</f>
        <v>0</v>
      </c>
      <c r="H271" s="173">
        <f>H272+H273+H274+H276+H277</f>
        <v>0</v>
      </c>
      <c r="I271" s="173">
        <f t="shared" ref="I271" si="985">I272+I273+I274+I276+I277</f>
        <v>0</v>
      </c>
      <c r="J271" s="173" t="e">
        <f>I271/H271*100</f>
        <v>#DIV/0!</v>
      </c>
      <c r="K271" s="173">
        <f t="shared" ref="K271:L271" si="986">K272+K273+K274+K276+K277</f>
        <v>0</v>
      </c>
      <c r="L271" s="173">
        <f t="shared" si="986"/>
        <v>0</v>
      </c>
      <c r="M271" s="173" t="e">
        <f>L271/K271*100</f>
        <v>#DIV/0!</v>
      </c>
      <c r="N271" s="173">
        <f t="shared" ref="N271:O271" si="987">N272+N273+N274+N276+N277</f>
        <v>0</v>
      </c>
      <c r="O271" s="173">
        <f t="shared" si="987"/>
        <v>0</v>
      </c>
      <c r="P271" s="173" t="e">
        <f>O271/N271*100</f>
        <v>#DIV/0!</v>
      </c>
      <c r="Q271" s="173">
        <f t="shared" ref="Q271:R271" si="988">Q272+Q273+Q274+Q276+Q277</f>
        <v>0</v>
      </c>
      <c r="R271" s="173">
        <f t="shared" si="988"/>
        <v>0</v>
      </c>
      <c r="S271" s="173" t="e">
        <f>R271/Q271*100</f>
        <v>#DIV/0!</v>
      </c>
      <c r="T271" s="173">
        <f t="shared" ref="T271:U271" si="989">T272+T273+T274+T276+T277</f>
        <v>0</v>
      </c>
      <c r="U271" s="173">
        <f t="shared" si="989"/>
        <v>0</v>
      </c>
      <c r="V271" s="173" t="e">
        <f>U271/T271*100</f>
        <v>#DIV/0!</v>
      </c>
      <c r="W271" s="173">
        <f t="shared" ref="W271:X271" si="990">W272+W273+W274+W276+W277</f>
        <v>0</v>
      </c>
      <c r="X271" s="173">
        <f t="shared" si="990"/>
        <v>0</v>
      </c>
      <c r="Y271" s="173" t="e">
        <f>X271/W271*100</f>
        <v>#DIV/0!</v>
      </c>
      <c r="Z271" s="173">
        <f t="shared" ref="Z271:AC271" si="991">Z272+Z273+Z274+Z276+Z277</f>
        <v>0</v>
      </c>
      <c r="AA271" s="173">
        <f t="shared" si="991"/>
        <v>0</v>
      </c>
      <c r="AB271" s="173">
        <f t="shared" si="991"/>
        <v>0</v>
      </c>
      <c r="AC271" s="173">
        <f t="shared" si="991"/>
        <v>0</v>
      </c>
      <c r="AD271" s="173" t="e">
        <f>AC271/Z271*100</f>
        <v>#DIV/0!</v>
      </c>
      <c r="AE271" s="173">
        <f t="shared" ref="AE271:AH271" si="992">AE272+AE273+AE274+AE276+AE277</f>
        <v>0</v>
      </c>
      <c r="AF271" s="173">
        <f t="shared" si="992"/>
        <v>0</v>
      </c>
      <c r="AG271" s="173">
        <f t="shared" si="992"/>
        <v>0</v>
      </c>
      <c r="AH271" s="173">
        <f t="shared" si="992"/>
        <v>0</v>
      </c>
      <c r="AI271" s="173" t="e">
        <f>AH271/AE271*100</f>
        <v>#DIV/0!</v>
      </c>
      <c r="AJ271" s="173">
        <f t="shared" ref="AJ271:AM271" si="993">AJ272+AJ273+AJ274+AJ276+AJ277</f>
        <v>0</v>
      </c>
      <c r="AK271" s="173">
        <f t="shared" si="993"/>
        <v>0</v>
      </c>
      <c r="AL271" s="173">
        <f t="shared" si="993"/>
        <v>0</v>
      </c>
      <c r="AM271" s="173">
        <f t="shared" si="993"/>
        <v>0</v>
      </c>
      <c r="AN271" s="173" t="e">
        <f>AM271/AJ271*100</f>
        <v>#DIV/0!</v>
      </c>
      <c r="AO271" s="173">
        <f t="shared" ref="AO271:AP271" si="994">AO272+AO273+AO274+AO276+AO277</f>
        <v>0</v>
      </c>
      <c r="AP271" s="173">
        <f t="shared" si="994"/>
        <v>0</v>
      </c>
      <c r="AQ271" s="173" t="e">
        <f>AP271/AO271*100</f>
        <v>#DIV/0!</v>
      </c>
      <c r="AR271" s="173">
        <f t="shared" ref="AR271:AU271" si="995">AR272+AR273+AR274+AR276+AR277</f>
        <v>0</v>
      </c>
      <c r="AS271" s="173">
        <f t="shared" si="995"/>
        <v>0</v>
      </c>
      <c r="AT271" s="173">
        <f t="shared" si="995"/>
        <v>0</v>
      </c>
      <c r="AU271" s="173">
        <f t="shared" si="995"/>
        <v>0</v>
      </c>
      <c r="AV271" s="173" t="e">
        <f>AU271/AR271*100</f>
        <v>#DIV/0!</v>
      </c>
      <c r="AW271" s="173">
        <f t="shared" ref="AW271:AX271" si="996">AW272+AW273+AW274+AW276+AW277</f>
        <v>65.626410000000007</v>
      </c>
      <c r="AX271" s="173">
        <f t="shared" si="996"/>
        <v>0</v>
      </c>
      <c r="AY271" s="173">
        <f>AX271/AW271*100</f>
        <v>0</v>
      </c>
      <c r="AZ271" s="321"/>
    </row>
    <row r="272" spans="1:52" ht="31.2">
      <c r="A272" s="313"/>
      <c r="B272" s="316"/>
      <c r="C272" s="316"/>
      <c r="D272" s="183" t="s">
        <v>37</v>
      </c>
      <c r="E272" s="151">
        <f t="shared" si="983"/>
        <v>0</v>
      </c>
      <c r="F272" s="151">
        <f t="shared" si="984"/>
        <v>0</v>
      </c>
      <c r="G272" s="176"/>
      <c r="H272" s="152"/>
      <c r="I272" s="152"/>
      <c r="J272" s="177"/>
      <c r="K272" s="152"/>
      <c r="L272" s="152"/>
      <c r="M272" s="177"/>
      <c r="N272" s="152"/>
      <c r="O272" s="152"/>
      <c r="P272" s="179"/>
      <c r="Q272" s="152"/>
      <c r="R272" s="152"/>
      <c r="S272" s="177"/>
      <c r="T272" s="152"/>
      <c r="U272" s="152"/>
      <c r="V272" s="177"/>
      <c r="W272" s="152"/>
      <c r="X272" s="152"/>
      <c r="Y272" s="177"/>
      <c r="Z272" s="152"/>
      <c r="AA272" s="155"/>
      <c r="AB272" s="178"/>
      <c r="AC272" s="177"/>
      <c r="AD272" s="179"/>
      <c r="AE272" s="152"/>
      <c r="AF272" s="155"/>
      <c r="AG272" s="178"/>
      <c r="AH272" s="184"/>
      <c r="AI272" s="179"/>
      <c r="AJ272" s="152"/>
      <c r="AK272" s="155"/>
      <c r="AL272" s="178"/>
      <c r="AM272" s="184"/>
      <c r="AN272" s="179"/>
      <c r="AO272" s="185"/>
      <c r="AP272" s="152"/>
      <c r="AQ272" s="152"/>
      <c r="AR272" s="152"/>
      <c r="AS272" s="153"/>
      <c r="AT272" s="178"/>
      <c r="AU272" s="184"/>
      <c r="AV272" s="179"/>
      <c r="AW272" s="152"/>
      <c r="AX272" s="154"/>
      <c r="AY272" s="179"/>
      <c r="AZ272" s="322"/>
    </row>
    <row r="273" spans="1:52" ht="64.5" customHeight="1">
      <c r="A273" s="313"/>
      <c r="B273" s="316"/>
      <c r="C273" s="316"/>
      <c r="D273" s="186" t="s">
        <v>2</v>
      </c>
      <c r="E273" s="151">
        <f t="shared" si="983"/>
        <v>0</v>
      </c>
      <c r="F273" s="151">
        <f t="shared" si="984"/>
        <v>0</v>
      </c>
      <c r="G273" s="187"/>
      <c r="H273" s="157"/>
      <c r="I273" s="157"/>
      <c r="J273" s="158"/>
      <c r="K273" s="157"/>
      <c r="L273" s="157"/>
      <c r="M273" s="158"/>
      <c r="N273" s="157"/>
      <c r="O273" s="157"/>
      <c r="P273" s="188"/>
      <c r="Q273" s="157"/>
      <c r="R273" s="157"/>
      <c r="S273" s="158"/>
      <c r="T273" s="157"/>
      <c r="U273" s="157"/>
      <c r="V273" s="158"/>
      <c r="W273" s="157"/>
      <c r="X273" s="157"/>
      <c r="Y273" s="158"/>
      <c r="Z273" s="157"/>
      <c r="AA273" s="161"/>
      <c r="AB273" s="162"/>
      <c r="AC273" s="158"/>
      <c r="AD273" s="188"/>
      <c r="AE273" s="157"/>
      <c r="AF273" s="161"/>
      <c r="AG273" s="162"/>
      <c r="AH273" s="189"/>
      <c r="AI273" s="188"/>
      <c r="AJ273" s="157"/>
      <c r="AK273" s="161"/>
      <c r="AL273" s="162"/>
      <c r="AM273" s="189"/>
      <c r="AN273" s="188"/>
      <c r="AO273" s="164"/>
      <c r="AP273" s="158"/>
      <c r="AQ273" s="158"/>
      <c r="AR273" s="157"/>
      <c r="AS273" s="159"/>
      <c r="AT273" s="162"/>
      <c r="AU273" s="189"/>
      <c r="AV273" s="188"/>
      <c r="AW273" s="157"/>
      <c r="AX273" s="160"/>
      <c r="AY273" s="188"/>
      <c r="AZ273" s="322"/>
    </row>
    <row r="274" spans="1:52" ht="21.75" customHeight="1">
      <c r="A274" s="313"/>
      <c r="B274" s="316"/>
      <c r="C274" s="316"/>
      <c r="D274" s="238" t="s">
        <v>287</v>
      </c>
      <c r="E274" s="151">
        <f t="shared" si="983"/>
        <v>65.626410000000007</v>
      </c>
      <c r="F274" s="151">
        <f t="shared" si="984"/>
        <v>0</v>
      </c>
      <c r="G274" s="187"/>
      <c r="H274" s="157"/>
      <c r="I274" s="157"/>
      <c r="J274" s="158"/>
      <c r="K274" s="157"/>
      <c r="L274" s="157"/>
      <c r="M274" s="158"/>
      <c r="N274" s="157"/>
      <c r="O274" s="157"/>
      <c r="P274" s="188"/>
      <c r="Q274" s="157"/>
      <c r="R274" s="157"/>
      <c r="S274" s="158"/>
      <c r="T274" s="157"/>
      <c r="U274" s="157"/>
      <c r="V274" s="158"/>
      <c r="W274" s="157"/>
      <c r="X274" s="157"/>
      <c r="Y274" s="158"/>
      <c r="Z274" s="157"/>
      <c r="AA274" s="161"/>
      <c r="AB274" s="162"/>
      <c r="AC274" s="158"/>
      <c r="AD274" s="188"/>
      <c r="AE274" s="157"/>
      <c r="AF274" s="161"/>
      <c r="AG274" s="162"/>
      <c r="AH274" s="189"/>
      <c r="AI274" s="188"/>
      <c r="AJ274" s="157"/>
      <c r="AK274" s="161"/>
      <c r="AL274" s="162"/>
      <c r="AM274" s="189"/>
      <c r="AN274" s="188"/>
      <c r="AO274" s="157"/>
      <c r="AP274" s="189"/>
      <c r="AQ274" s="188"/>
      <c r="AR274" s="157"/>
      <c r="AS274" s="161"/>
      <c r="AT274" s="162"/>
      <c r="AU274" s="189"/>
      <c r="AV274" s="188"/>
      <c r="AW274" s="157">
        <v>65.626410000000007</v>
      </c>
      <c r="AX274" s="160"/>
      <c r="AY274" s="163"/>
      <c r="AZ274" s="322"/>
    </row>
    <row r="275" spans="1:52" ht="87.75" customHeight="1">
      <c r="A275" s="313"/>
      <c r="B275" s="316"/>
      <c r="C275" s="316"/>
      <c r="D275" s="238" t="s">
        <v>295</v>
      </c>
      <c r="E275" s="151">
        <f t="shared" si="983"/>
        <v>65.626410000000007</v>
      </c>
      <c r="F275" s="151">
        <f t="shared" si="984"/>
        <v>0</v>
      </c>
      <c r="G275" s="156"/>
      <c r="H275" s="166"/>
      <c r="I275" s="166"/>
      <c r="J275" s="165"/>
      <c r="K275" s="166"/>
      <c r="L275" s="166"/>
      <c r="M275" s="165"/>
      <c r="N275" s="166"/>
      <c r="O275" s="166"/>
      <c r="P275" s="171"/>
      <c r="Q275" s="166"/>
      <c r="R275" s="166"/>
      <c r="S275" s="165"/>
      <c r="T275" s="166"/>
      <c r="U275" s="166"/>
      <c r="V275" s="165"/>
      <c r="W275" s="166"/>
      <c r="X275" s="166"/>
      <c r="Y275" s="165"/>
      <c r="Z275" s="166"/>
      <c r="AA275" s="168"/>
      <c r="AB275" s="169"/>
      <c r="AC275" s="165"/>
      <c r="AD275" s="171"/>
      <c r="AE275" s="166"/>
      <c r="AF275" s="168"/>
      <c r="AG275" s="169"/>
      <c r="AH275" s="192"/>
      <c r="AI275" s="171"/>
      <c r="AJ275" s="166"/>
      <c r="AK275" s="168"/>
      <c r="AL275" s="169"/>
      <c r="AM275" s="192"/>
      <c r="AN275" s="171"/>
      <c r="AO275" s="166"/>
      <c r="AP275" s="192"/>
      <c r="AQ275" s="171"/>
      <c r="AR275" s="166"/>
      <c r="AS275" s="170"/>
      <c r="AT275" s="169"/>
      <c r="AU275" s="192"/>
      <c r="AV275" s="171"/>
      <c r="AW275" s="157">
        <v>65.626410000000007</v>
      </c>
      <c r="AX275" s="167"/>
      <c r="AY275" s="171"/>
      <c r="AZ275" s="322"/>
    </row>
    <row r="276" spans="1:52" ht="21.75" customHeight="1">
      <c r="A276" s="313"/>
      <c r="B276" s="316"/>
      <c r="C276" s="316"/>
      <c r="D276" s="238" t="s">
        <v>288</v>
      </c>
      <c r="E276" s="151">
        <f t="shared" si="983"/>
        <v>0</v>
      </c>
      <c r="F276" s="151">
        <f t="shared" si="984"/>
        <v>0</v>
      </c>
      <c r="G276" s="156"/>
      <c r="H276" s="166"/>
      <c r="I276" s="166"/>
      <c r="J276" s="165"/>
      <c r="K276" s="166"/>
      <c r="L276" s="166"/>
      <c r="M276" s="165"/>
      <c r="N276" s="166"/>
      <c r="O276" s="166"/>
      <c r="P276" s="171"/>
      <c r="Q276" s="166"/>
      <c r="R276" s="166"/>
      <c r="S276" s="165"/>
      <c r="T276" s="166"/>
      <c r="U276" s="166"/>
      <c r="V276" s="165"/>
      <c r="W276" s="166"/>
      <c r="X276" s="166"/>
      <c r="Y276" s="165"/>
      <c r="Z276" s="166"/>
      <c r="AA276" s="168"/>
      <c r="AB276" s="169"/>
      <c r="AC276" s="165"/>
      <c r="AD276" s="171"/>
      <c r="AE276" s="166"/>
      <c r="AF276" s="168"/>
      <c r="AG276" s="169"/>
      <c r="AH276" s="192"/>
      <c r="AI276" s="171"/>
      <c r="AJ276" s="166"/>
      <c r="AK276" s="168"/>
      <c r="AL276" s="169"/>
      <c r="AM276" s="192"/>
      <c r="AN276" s="171"/>
      <c r="AO276" s="166"/>
      <c r="AP276" s="192"/>
      <c r="AQ276" s="171"/>
      <c r="AR276" s="166"/>
      <c r="AS276" s="170"/>
      <c r="AT276" s="169"/>
      <c r="AU276" s="192"/>
      <c r="AV276" s="171"/>
      <c r="AW276" s="166"/>
      <c r="AX276" s="167"/>
      <c r="AY276" s="171"/>
      <c r="AZ276" s="322"/>
    </row>
    <row r="277" spans="1:52" ht="33.75" customHeight="1">
      <c r="A277" s="314"/>
      <c r="B277" s="317"/>
      <c r="C277" s="317"/>
      <c r="D277" s="174" t="s">
        <v>43</v>
      </c>
      <c r="E277" s="151">
        <f t="shared" si="983"/>
        <v>0</v>
      </c>
      <c r="F277" s="151">
        <f t="shared" si="984"/>
        <v>0</v>
      </c>
      <c r="G277" s="176"/>
      <c r="H277" s="152"/>
      <c r="I277" s="152"/>
      <c r="J277" s="177"/>
      <c r="K277" s="152"/>
      <c r="L277" s="152"/>
      <c r="M277" s="177"/>
      <c r="N277" s="152"/>
      <c r="O277" s="152"/>
      <c r="P277" s="179"/>
      <c r="Q277" s="152"/>
      <c r="R277" s="152"/>
      <c r="S277" s="177"/>
      <c r="T277" s="152"/>
      <c r="U277" s="152"/>
      <c r="V277" s="177"/>
      <c r="W277" s="152"/>
      <c r="X277" s="152"/>
      <c r="Y277" s="177"/>
      <c r="Z277" s="152"/>
      <c r="AA277" s="155"/>
      <c r="AB277" s="178"/>
      <c r="AC277" s="177"/>
      <c r="AD277" s="179"/>
      <c r="AE277" s="152"/>
      <c r="AF277" s="155"/>
      <c r="AG277" s="178"/>
      <c r="AH277" s="184"/>
      <c r="AI277" s="179"/>
      <c r="AJ277" s="152"/>
      <c r="AK277" s="155"/>
      <c r="AL277" s="178"/>
      <c r="AM277" s="184"/>
      <c r="AN277" s="179"/>
      <c r="AO277" s="152"/>
      <c r="AP277" s="184"/>
      <c r="AQ277" s="179"/>
      <c r="AR277" s="152"/>
      <c r="AS277" s="153"/>
      <c r="AT277" s="178"/>
      <c r="AU277" s="184"/>
      <c r="AV277" s="179"/>
      <c r="AW277" s="152"/>
      <c r="AX277" s="152"/>
      <c r="AY277" s="179"/>
      <c r="AZ277" s="323"/>
    </row>
    <row r="278" spans="1:52" ht="18.75" customHeight="1">
      <c r="A278" s="312" t="s">
        <v>369</v>
      </c>
      <c r="B278" s="315" t="s">
        <v>371</v>
      </c>
      <c r="C278" s="315" t="s">
        <v>320</v>
      </c>
      <c r="D278" s="181" t="s">
        <v>41</v>
      </c>
      <c r="E278" s="151">
        <f t="shared" ref="E278:E284" si="997">H278+K278+N278+Q278+T278+W278+Z278+AE278+AJ278+AO278+AR278+AW278</f>
        <v>145.98068000000001</v>
      </c>
      <c r="F278" s="151">
        <f t="shared" ref="F278:F284" si="998">I278+L278+O278+R278+U278+X278+AA278+AF278+AK278+AP278+AS278+AX278</f>
        <v>0</v>
      </c>
      <c r="G278" s="182">
        <f>F278/E278</f>
        <v>0</v>
      </c>
      <c r="H278" s="173">
        <f>H279+H280+H281+H283+H284</f>
        <v>0</v>
      </c>
      <c r="I278" s="173">
        <f t="shared" ref="I278" si="999">I279+I280+I281+I283+I284</f>
        <v>0</v>
      </c>
      <c r="J278" s="173" t="e">
        <f>I278/H278*100</f>
        <v>#DIV/0!</v>
      </c>
      <c r="K278" s="173">
        <f t="shared" ref="K278:L278" si="1000">K279+K280+K281+K283+K284</f>
        <v>0</v>
      </c>
      <c r="L278" s="173">
        <f t="shared" si="1000"/>
        <v>0</v>
      </c>
      <c r="M278" s="173" t="e">
        <f>L278/K278*100</f>
        <v>#DIV/0!</v>
      </c>
      <c r="N278" s="173">
        <f t="shared" ref="N278:O278" si="1001">N279+N280+N281+N283+N284</f>
        <v>0</v>
      </c>
      <c r="O278" s="173">
        <f t="shared" si="1001"/>
        <v>0</v>
      </c>
      <c r="P278" s="173" t="e">
        <f>O278/N278*100</f>
        <v>#DIV/0!</v>
      </c>
      <c r="Q278" s="173">
        <f t="shared" ref="Q278:R278" si="1002">Q279+Q280+Q281+Q283+Q284</f>
        <v>0</v>
      </c>
      <c r="R278" s="173">
        <f t="shared" si="1002"/>
        <v>0</v>
      </c>
      <c r="S278" s="173" t="e">
        <f>R278/Q278*100</f>
        <v>#DIV/0!</v>
      </c>
      <c r="T278" s="173">
        <f t="shared" ref="T278:U278" si="1003">T279+T280+T281+T283+T284</f>
        <v>0</v>
      </c>
      <c r="U278" s="173">
        <f t="shared" si="1003"/>
        <v>0</v>
      </c>
      <c r="V278" s="173" t="e">
        <f>U278/T278*100</f>
        <v>#DIV/0!</v>
      </c>
      <c r="W278" s="173">
        <f t="shared" ref="W278:X278" si="1004">W279+W280+W281+W283+W284</f>
        <v>0</v>
      </c>
      <c r="X278" s="173">
        <f t="shared" si="1004"/>
        <v>0</v>
      </c>
      <c r="Y278" s="173" t="e">
        <f>X278/W278*100</f>
        <v>#DIV/0!</v>
      </c>
      <c r="Z278" s="173">
        <f t="shared" ref="Z278:AC278" si="1005">Z279+Z280+Z281+Z283+Z284</f>
        <v>0</v>
      </c>
      <c r="AA278" s="173">
        <f t="shared" si="1005"/>
        <v>0</v>
      </c>
      <c r="AB278" s="173">
        <f t="shared" si="1005"/>
        <v>0</v>
      </c>
      <c r="AC278" s="173">
        <f t="shared" si="1005"/>
        <v>0</v>
      </c>
      <c r="AD278" s="173" t="e">
        <f>AC278/Z278*100</f>
        <v>#DIV/0!</v>
      </c>
      <c r="AE278" s="173">
        <f t="shared" ref="AE278:AH278" si="1006">AE279+AE280+AE281+AE283+AE284</f>
        <v>0</v>
      </c>
      <c r="AF278" s="173">
        <f t="shared" si="1006"/>
        <v>0</v>
      </c>
      <c r="AG278" s="173">
        <f t="shared" si="1006"/>
        <v>0</v>
      </c>
      <c r="AH278" s="173">
        <f t="shared" si="1006"/>
        <v>0</v>
      </c>
      <c r="AI278" s="173" t="e">
        <f>AH278/AE278*100</f>
        <v>#DIV/0!</v>
      </c>
      <c r="AJ278" s="173">
        <f t="shared" ref="AJ278:AM278" si="1007">AJ279+AJ280+AJ281+AJ283+AJ284</f>
        <v>0</v>
      </c>
      <c r="AK278" s="173">
        <f t="shared" si="1007"/>
        <v>0</v>
      </c>
      <c r="AL278" s="173">
        <f t="shared" si="1007"/>
        <v>0</v>
      </c>
      <c r="AM278" s="173">
        <f t="shared" si="1007"/>
        <v>0</v>
      </c>
      <c r="AN278" s="173" t="e">
        <f>AM278/AJ278*100</f>
        <v>#DIV/0!</v>
      </c>
      <c r="AO278" s="173">
        <f t="shared" ref="AO278:AP278" si="1008">AO279+AO280+AO281+AO283+AO284</f>
        <v>0</v>
      </c>
      <c r="AP278" s="173">
        <f t="shared" si="1008"/>
        <v>0</v>
      </c>
      <c r="AQ278" s="173" t="e">
        <f>AP278/AO278*100</f>
        <v>#DIV/0!</v>
      </c>
      <c r="AR278" s="173">
        <f t="shared" ref="AR278:AU278" si="1009">AR279+AR280+AR281+AR283+AR284</f>
        <v>0</v>
      </c>
      <c r="AS278" s="173">
        <f t="shared" si="1009"/>
        <v>0</v>
      </c>
      <c r="AT278" s="173">
        <f t="shared" si="1009"/>
        <v>0</v>
      </c>
      <c r="AU278" s="173">
        <f t="shared" si="1009"/>
        <v>0</v>
      </c>
      <c r="AV278" s="173" t="e">
        <f>AU278/AR278*100</f>
        <v>#DIV/0!</v>
      </c>
      <c r="AW278" s="173">
        <f t="shared" ref="AW278:AX278" si="1010">AW279+AW280+AW281+AW283+AW284</f>
        <v>145.98068000000001</v>
      </c>
      <c r="AX278" s="173">
        <f t="shared" si="1010"/>
        <v>0</v>
      </c>
      <c r="AY278" s="173">
        <f>AX278/AW278*100</f>
        <v>0</v>
      </c>
      <c r="AZ278" s="321"/>
    </row>
    <row r="279" spans="1:52" ht="31.2">
      <c r="A279" s="313"/>
      <c r="B279" s="316"/>
      <c r="C279" s="316"/>
      <c r="D279" s="183" t="s">
        <v>37</v>
      </c>
      <c r="E279" s="151">
        <f t="shared" si="997"/>
        <v>0</v>
      </c>
      <c r="F279" s="151">
        <f t="shared" si="998"/>
        <v>0</v>
      </c>
      <c r="G279" s="176"/>
      <c r="H279" s="152"/>
      <c r="I279" s="152"/>
      <c r="J279" s="177"/>
      <c r="K279" s="152"/>
      <c r="L279" s="152"/>
      <c r="M279" s="177"/>
      <c r="N279" s="152"/>
      <c r="O279" s="152"/>
      <c r="P279" s="179"/>
      <c r="Q279" s="152"/>
      <c r="R279" s="152"/>
      <c r="S279" s="177"/>
      <c r="T279" s="152"/>
      <c r="U279" s="152"/>
      <c r="V279" s="177"/>
      <c r="W279" s="152"/>
      <c r="X279" s="152"/>
      <c r="Y279" s="177"/>
      <c r="Z279" s="152"/>
      <c r="AA279" s="155"/>
      <c r="AB279" s="178"/>
      <c r="AC279" s="177"/>
      <c r="AD279" s="179"/>
      <c r="AE279" s="152"/>
      <c r="AF279" s="155"/>
      <c r="AG279" s="178"/>
      <c r="AH279" s="184"/>
      <c r="AI279" s="179"/>
      <c r="AJ279" s="152"/>
      <c r="AK279" s="155"/>
      <c r="AL279" s="178"/>
      <c r="AM279" s="184"/>
      <c r="AN279" s="179"/>
      <c r="AO279" s="185"/>
      <c r="AP279" s="152"/>
      <c r="AQ279" s="152"/>
      <c r="AR279" s="152"/>
      <c r="AS279" s="153"/>
      <c r="AT279" s="178"/>
      <c r="AU279" s="184"/>
      <c r="AV279" s="179"/>
      <c r="AW279" s="152"/>
      <c r="AX279" s="154"/>
      <c r="AY279" s="179"/>
      <c r="AZ279" s="322"/>
    </row>
    <row r="280" spans="1:52" ht="64.5" customHeight="1">
      <c r="A280" s="313"/>
      <c r="B280" s="316"/>
      <c r="C280" s="316"/>
      <c r="D280" s="186" t="s">
        <v>2</v>
      </c>
      <c r="E280" s="151">
        <f t="shared" si="997"/>
        <v>0</v>
      </c>
      <c r="F280" s="151">
        <f t="shared" si="998"/>
        <v>0</v>
      </c>
      <c r="G280" s="187"/>
      <c r="H280" s="157"/>
      <c r="I280" s="157"/>
      <c r="J280" s="158"/>
      <c r="K280" s="157"/>
      <c r="L280" s="157"/>
      <c r="M280" s="158"/>
      <c r="N280" s="157"/>
      <c r="O280" s="157"/>
      <c r="P280" s="188"/>
      <c r="Q280" s="157"/>
      <c r="R280" s="157"/>
      <c r="S280" s="158"/>
      <c r="T280" s="157"/>
      <c r="U280" s="157"/>
      <c r="V280" s="158"/>
      <c r="W280" s="157"/>
      <c r="X280" s="157"/>
      <c r="Y280" s="158"/>
      <c r="Z280" s="157"/>
      <c r="AA280" s="161"/>
      <c r="AB280" s="162"/>
      <c r="AC280" s="158"/>
      <c r="AD280" s="188"/>
      <c r="AE280" s="157"/>
      <c r="AF280" s="161"/>
      <c r="AG280" s="162"/>
      <c r="AH280" s="189"/>
      <c r="AI280" s="188"/>
      <c r="AJ280" s="157"/>
      <c r="AK280" s="161"/>
      <c r="AL280" s="162"/>
      <c r="AM280" s="189"/>
      <c r="AN280" s="188"/>
      <c r="AO280" s="164"/>
      <c r="AP280" s="158"/>
      <c r="AQ280" s="158"/>
      <c r="AR280" s="157"/>
      <c r="AS280" s="159"/>
      <c r="AT280" s="162"/>
      <c r="AU280" s="189"/>
      <c r="AV280" s="188"/>
      <c r="AW280" s="157"/>
      <c r="AX280" s="160"/>
      <c r="AY280" s="188"/>
      <c r="AZ280" s="322"/>
    </row>
    <row r="281" spans="1:52" ht="21.75" customHeight="1">
      <c r="A281" s="313"/>
      <c r="B281" s="316"/>
      <c r="C281" s="316"/>
      <c r="D281" s="238" t="s">
        <v>287</v>
      </c>
      <c r="E281" s="151">
        <f t="shared" si="997"/>
        <v>145.98068000000001</v>
      </c>
      <c r="F281" s="151">
        <f t="shared" si="998"/>
        <v>0</v>
      </c>
      <c r="G281" s="187"/>
      <c r="H281" s="157"/>
      <c r="I281" s="157"/>
      <c r="J281" s="158"/>
      <c r="K281" s="157"/>
      <c r="L281" s="157"/>
      <c r="M281" s="158"/>
      <c r="N281" s="157"/>
      <c r="O281" s="157"/>
      <c r="P281" s="188"/>
      <c r="Q281" s="157"/>
      <c r="R281" s="157"/>
      <c r="S281" s="158"/>
      <c r="T281" s="157"/>
      <c r="U281" s="157"/>
      <c r="V281" s="158"/>
      <c r="W281" s="157"/>
      <c r="X281" s="157"/>
      <c r="Y281" s="158"/>
      <c r="Z281" s="157"/>
      <c r="AA281" s="161"/>
      <c r="AB281" s="162"/>
      <c r="AC281" s="158"/>
      <c r="AD281" s="188"/>
      <c r="AE281" s="157"/>
      <c r="AF281" s="161"/>
      <c r="AG281" s="162"/>
      <c r="AH281" s="189"/>
      <c r="AI281" s="188"/>
      <c r="AJ281" s="157"/>
      <c r="AK281" s="161"/>
      <c r="AL281" s="162"/>
      <c r="AM281" s="189"/>
      <c r="AN281" s="188"/>
      <c r="AO281" s="157"/>
      <c r="AP281" s="189"/>
      <c r="AQ281" s="188"/>
      <c r="AR281" s="157"/>
      <c r="AS281" s="161"/>
      <c r="AT281" s="162"/>
      <c r="AU281" s="189"/>
      <c r="AV281" s="188"/>
      <c r="AW281" s="157">
        <v>145.98068000000001</v>
      </c>
      <c r="AX281" s="160"/>
      <c r="AY281" s="163"/>
      <c r="AZ281" s="322"/>
    </row>
    <row r="282" spans="1:52" ht="87.75" customHeight="1">
      <c r="A282" s="313"/>
      <c r="B282" s="316"/>
      <c r="C282" s="316"/>
      <c r="D282" s="238" t="s">
        <v>295</v>
      </c>
      <c r="E282" s="151">
        <f t="shared" si="997"/>
        <v>145.98068000000001</v>
      </c>
      <c r="F282" s="151">
        <f t="shared" si="998"/>
        <v>0</v>
      </c>
      <c r="G282" s="156"/>
      <c r="H282" s="166"/>
      <c r="I282" s="166"/>
      <c r="J282" s="165"/>
      <c r="K282" s="166"/>
      <c r="L282" s="166"/>
      <c r="M282" s="165"/>
      <c r="N282" s="166"/>
      <c r="O282" s="166"/>
      <c r="P282" s="171"/>
      <c r="Q282" s="166"/>
      <c r="R282" s="166"/>
      <c r="S282" s="165"/>
      <c r="T282" s="166"/>
      <c r="U282" s="166"/>
      <c r="V282" s="165"/>
      <c r="W282" s="166"/>
      <c r="X282" s="166"/>
      <c r="Y282" s="165"/>
      <c r="Z282" s="166"/>
      <c r="AA282" s="168"/>
      <c r="AB282" s="169"/>
      <c r="AC282" s="165"/>
      <c r="AD282" s="171"/>
      <c r="AE282" s="166"/>
      <c r="AF282" s="168"/>
      <c r="AG282" s="169"/>
      <c r="AH282" s="192"/>
      <c r="AI282" s="171"/>
      <c r="AJ282" s="166"/>
      <c r="AK282" s="168"/>
      <c r="AL282" s="169"/>
      <c r="AM282" s="192"/>
      <c r="AN282" s="171"/>
      <c r="AO282" s="166"/>
      <c r="AP282" s="192"/>
      <c r="AQ282" s="171"/>
      <c r="AR282" s="166"/>
      <c r="AS282" s="170"/>
      <c r="AT282" s="169"/>
      <c r="AU282" s="192"/>
      <c r="AV282" s="171"/>
      <c r="AW282" s="157">
        <v>145.98068000000001</v>
      </c>
      <c r="AX282" s="167"/>
      <c r="AY282" s="171"/>
      <c r="AZ282" s="322"/>
    </row>
    <row r="283" spans="1:52" ht="21.75" customHeight="1">
      <c r="A283" s="313"/>
      <c r="B283" s="316"/>
      <c r="C283" s="316"/>
      <c r="D283" s="238" t="s">
        <v>288</v>
      </c>
      <c r="E283" s="151">
        <f t="shared" si="997"/>
        <v>0</v>
      </c>
      <c r="F283" s="151">
        <f t="shared" si="998"/>
        <v>0</v>
      </c>
      <c r="G283" s="156"/>
      <c r="H283" s="166"/>
      <c r="I283" s="166"/>
      <c r="J283" s="165"/>
      <c r="K283" s="166"/>
      <c r="L283" s="166"/>
      <c r="M283" s="165"/>
      <c r="N283" s="166"/>
      <c r="O283" s="166"/>
      <c r="P283" s="171"/>
      <c r="Q283" s="166"/>
      <c r="R283" s="166"/>
      <c r="S283" s="165"/>
      <c r="T283" s="166"/>
      <c r="U283" s="166"/>
      <c r="V283" s="165"/>
      <c r="W283" s="166"/>
      <c r="X283" s="166"/>
      <c r="Y283" s="165"/>
      <c r="Z283" s="166"/>
      <c r="AA283" s="168"/>
      <c r="AB283" s="169"/>
      <c r="AC283" s="165"/>
      <c r="AD283" s="171"/>
      <c r="AE283" s="166"/>
      <c r="AF283" s="168"/>
      <c r="AG283" s="169"/>
      <c r="AH283" s="192"/>
      <c r="AI283" s="171"/>
      <c r="AJ283" s="166"/>
      <c r="AK283" s="168"/>
      <c r="AL283" s="169"/>
      <c r="AM283" s="192"/>
      <c r="AN283" s="171"/>
      <c r="AO283" s="166"/>
      <c r="AP283" s="192"/>
      <c r="AQ283" s="171"/>
      <c r="AR283" s="166"/>
      <c r="AS283" s="170"/>
      <c r="AT283" s="169"/>
      <c r="AU283" s="192"/>
      <c r="AV283" s="171"/>
      <c r="AW283" s="166"/>
      <c r="AX283" s="167"/>
      <c r="AY283" s="171"/>
      <c r="AZ283" s="322"/>
    </row>
    <row r="284" spans="1:52" ht="33.75" customHeight="1">
      <c r="A284" s="314"/>
      <c r="B284" s="317"/>
      <c r="C284" s="317"/>
      <c r="D284" s="174" t="s">
        <v>43</v>
      </c>
      <c r="E284" s="151">
        <f t="shared" si="997"/>
        <v>0</v>
      </c>
      <c r="F284" s="151">
        <f t="shared" si="998"/>
        <v>0</v>
      </c>
      <c r="G284" s="176"/>
      <c r="H284" s="152"/>
      <c r="I284" s="152"/>
      <c r="J284" s="177"/>
      <c r="K284" s="152"/>
      <c r="L284" s="152"/>
      <c r="M284" s="177"/>
      <c r="N284" s="152"/>
      <c r="O284" s="152"/>
      <c r="P284" s="179"/>
      <c r="Q284" s="152"/>
      <c r="R284" s="152"/>
      <c r="S284" s="177"/>
      <c r="T284" s="152"/>
      <c r="U284" s="152"/>
      <c r="V284" s="177"/>
      <c r="W284" s="152"/>
      <c r="X284" s="152"/>
      <c r="Y284" s="177"/>
      <c r="Z284" s="152"/>
      <c r="AA284" s="155"/>
      <c r="AB284" s="178"/>
      <c r="AC284" s="177"/>
      <c r="AD284" s="179"/>
      <c r="AE284" s="152"/>
      <c r="AF284" s="155"/>
      <c r="AG284" s="178"/>
      <c r="AH284" s="184"/>
      <c r="AI284" s="179"/>
      <c r="AJ284" s="152"/>
      <c r="AK284" s="155"/>
      <c r="AL284" s="178"/>
      <c r="AM284" s="184"/>
      <c r="AN284" s="179"/>
      <c r="AO284" s="152"/>
      <c r="AP284" s="184"/>
      <c r="AQ284" s="179"/>
      <c r="AR284" s="152"/>
      <c r="AS284" s="153"/>
      <c r="AT284" s="178"/>
      <c r="AU284" s="184"/>
      <c r="AV284" s="179"/>
      <c r="AW284" s="152"/>
      <c r="AX284" s="152"/>
      <c r="AY284" s="179"/>
      <c r="AZ284" s="323"/>
    </row>
    <row r="285" spans="1:52" ht="18.75" customHeight="1">
      <c r="A285" s="312" t="s">
        <v>377</v>
      </c>
      <c r="B285" s="315" t="s">
        <v>378</v>
      </c>
      <c r="C285" s="315" t="s">
        <v>320</v>
      </c>
      <c r="D285" s="181" t="s">
        <v>41</v>
      </c>
      <c r="E285" s="151">
        <f t="shared" ref="E285:E291" si="1011">H285+K285+N285+Q285+T285+W285+Z285+AE285+AJ285+AO285+AR285+AW285</f>
        <v>182.90192999999999</v>
      </c>
      <c r="F285" s="151">
        <f t="shared" ref="F285:F291" si="1012">I285+L285+O285+R285+U285+X285+AA285+AF285+AK285+AP285+AS285+AX285</f>
        <v>0</v>
      </c>
      <c r="G285" s="182">
        <f>F285/E285</f>
        <v>0</v>
      </c>
      <c r="H285" s="173">
        <f>H286+H287+H288+H290+H291</f>
        <v>0</v>
      </c>
      <c r="I285" s="173">
        <f t="shared" ref="I285" si="1013">I286+I287+I288+I290+I291</f>
        <v>0</v>
      </c>
      <c r="J285" s="173" t="e">
        <f>I285/H285*100</f>
        <v>#DIV/0!</v>
      </c>
      <c r="K285" s="173">
        <f t="shared" ref="K285:L285" si="1014">K286+K287+K288+K290+K291</f>
        <v>0</v>
      </c>
      <c r="L285" s="173">
        <f t="shared" si="1014"/>
        <v>0</v>
      </c>
      <c r="M285" s="173" t="e">
        <f>L285/K285*100</f>
        <v>#DIV/0!</v>
      </c>
      <c r="N285" s="173">
        <f t="shared" ref="N285:O285" si="1015">N286+N287+N288+N290+N291</f>
        <v>0</v>
      </c>
      <c r="O285" s="173">
        <f t="shared" si="1015"/>
        <v>0</v>
      </c>
      <c r="P285" s="173" t="e">
        <f>O285/N285*100</f>
        <v>#DIV/0!</v>
      </c>
      <c r="Q285" s="173">
        <f t="shared" ref="Q285:R285" si="1016">Q286+Q287+Q288+Q290+Q291</f>
        <v>0</v>
      </c>
      <c r="R285" s="173">
        <f t="shared" si="1016"/>
        <v>0</v>
      </c>
      <c r="S285" s="173" t="e">
        <f>R285/Q285*100</f>
        <v>#DIV/0!</v>
      </c>
      <c r="T285" s="173">
        <f t="shared" ref="T285:U285" si="1017">T286+T287+T288+T290+T291</f>
        <v>0</v>
      </c>
      <c r="U285" s="173">
        <f t="shared" si="1017"/>
        <v>0</v>
      </c>
      <c r="V285" s="173" t="e">
        <f>U285/T285*100</f>
        <v>#DIV/0!</v>
      </c>
      <c r="W285" s="173">
        <f t="shared" ref="W285:X285" si="1018">W286+W287+W288+W290+W291</f>
        <v>0</v>
      </c>
      <c r="X285" s="173">
        <f t="shared" si="1018"/>
        <v>0</v>
      </c>
      <c r="Y285" s="173" t="e">
        <f>X285/W285*100</f>
        <v>#DIV/0!</v>
      </c>
      <c r="Z285" s="173">
        <f t="shared" ref="Z285:AC285" si="1019">Z286+Z287+Z288+Z290+Z291</f>
        <v>0</v>
      </c>
      <c r="AA285" s="173">
        <f t="shared" si="1019"/>
        <v>0</v>
      </c>
      <c r="AB285" s="173">
        <f t="shared" si="1019"/>
        <v>0</v>
      </c>
      <c r="AC285" s="173">
        <f t="shared" si="1019"/>
        <v>0</v>
      </c>
      <c r="AD285" s="173" t="e">
        <f>AC285/Z285*100</f>
        <v>#DIV/0!</v>
      </c>
      <c r="AE285" s="173">
        <f t="shared" ref="AE285:AH285" si="1020">AE286+AE287+AE288+AE290+AE291</f>
        <v>182.90192999999999</v>
      </c>
      <c r="AF285" s="173">
        <f t="shared" si="1020"/>
        <v>0</v>
      </c>
      <c r="AG285" s="173">
        <f t="shared" si="1020"/>
        <v>0</v>
      </c>
      <c r="AH285" s="173">
        <f t="shared" si="1020"/>
        <v>0</v>
      </c>
      <c r="AI285" s="173">
        <f>AH285/AE285*100</f>
        <v>0</v>
      </c>
      <c r="AJ285" s="173">
        <f t="shared" ref="AJ285:AM285" si="1021">AJ286+AJ287+AJ288+AJ290+AJ291</f>
        <v>0</v>
      </c>
      <c r="AK285" s="173">
        <f t="shared" si="1021"/>
        <v>0</v>
      </c>
      <c r="AL285" s="173">
        <f t="shared" si="1021"/>
        <v>0</v>
      </c>
      <c r="AM285" s="173">
        <f t="shared" si="1021"/>
        <v>0</v>
      </c>
      <c r="AN285" s="173" t="e">
        <f>AM285/AJ285*100</f>
        <v>#DIV/0!</v>
      </c>
      <c r="AO285" s="173">
        <f t="shared" ref="AO285:AP285" si="1022">AO286+AO287+AO288+AO290+AO291</f>
        <v>0</v>
      </c>
      <c r="AP285" s="173">
        <f t="shared" si="1022"/>
        <v>0</v>
      </c>
      <c r="AQ285" s="173" t="e">
        <f>AP285/AO285*100</f>
        <v>#DIV/0!</v>
      </c>
      <c r="AR285" s="173">
        <f t="shared" ref="AR285:AU285" si="1023">AR286+AR287+AR288+AR290+AR291</f>
        <v>0</v>
      </c>
      <c r="AS285" s="173">
        <f t="shared" si="1023"/>
        <v>0</v>
      </c>
      <c r="AT285" s="173">
        <f t="shared" si="1023"/>
        <v>0</v>
      </c>
      <c r="AU285" s="173">
        <f t="shared" si="1023"/>
        <v>0</v>
      </c>
      <c r="AV285" s="173" t="e">
        <f>AU285/AR285*100</f>
        <v>#DIV/0!</v>
      </c>
      <c r="AW285" s="173">
        <f t="shared" ref="AW285:AX285" si="1024">AW286+AW287+AW288+AW290+AW291</f>
        <v>0</v>
      </c>
      <c r="AX285" s="173">
        <f t="shared" si="1024"/>
        <v>0</v>
      </c>
      <c r="AY285" s="173" t="e">
        <f>AX285/AW285*100</f>
        <v>#DIV/0!</v>
      </c>
      <c r="AZ285" s="321"/>
    </row>
    <row r="286" spans="1:52" ht="31.2">
      <c r="A286" s="313"/>
      <c r="B286" s="316"/>
      <c r="C286" s="316"/>
      <c r="D286" s="183" t="s">
        <v>37</v>
      </c>
      <c r="E286" s="151">
        <f t="shared" si="1011"/>
        <v>0</v>
      </c>
      <c r="F286" s="151">
        <f t="shared" si="1012"/>
        <v>0</v>
      </c>
      <c r="G286" s="176"/>
      <c r="H286" s="152"/>
      <c r="I286" s="152"/>
      <c r="J286" s="177"/>
      <c r="K286" s="152"/>
      <c r="L286" s="152"/>
      <c r="M286" s="177"/>
      <c r="N286" s="152"/>
      <c r="O286" s="152"/>
      <c r="P286" s="179"/>
      <c r="Q286" s="152"/>
      <c r="R286" s="152"/>
      <c r="S286" s="177"/>
      <c r="T286" s="152"/>
      <c r="U286" s="152"/>
      <c r="V286" s="177"/>
      <c r="W286" s="152"/>
      <c r="X286" s="152"/>
      <c r="Y286" s="177"/>
      <c r="Z286" s="152"/>
      <c r="AA286" s="155"/>
      <c r="AB286" s="178"/>
      <c r="AC286" s="177"/>
      <c r="AD286" s="179"/>
      <c r="AE286" s="152"/>
      <c r="AF286" s="155"/>
      <c r="AG286" s="178"/>
      <c r="AH286" s="184"/>
      <c r="AI286" s="179"/>
      <c r="AJ286" s="152"/>
      <c r="AK286" s="155"/>
      <c r="AL286" s="178"/>
      <c r="AM286" s="184"/>
      <c r="AN286" s="179"/>
      <c r="AO286" s="185"/>
      <c r="AP286" s="152"/>
      <c r="AQ286" s="152"/>
      <c r="AR286" s="152"/>
      <c r="AS286" s="153"/>
      <c r="AT286" s="178"/>
      <c r="AU286" s="184"/>
      <c r="AV286" s="179"/>
      <c r="AW286" s="152"/>
      <c r="AX286" s="154"/>
      <c r="AY286" s="179"/>
      <c r="AZ286" s="322"/>
    </row>
    <row r="287" spans="1:52" ht="64.5" customHeight="1">
      <c r="A287" s="313"/>
      <c r="B287" s="316"/>
      <c r="C287" s="316"/>
      <c r="D287" s="186" t="s">
        <v>2</v>
      </c>
      <c r="E287" s="151">
        <f t="shared" si="1011"/>
        <v>0</v>
      </c>
      <c r="F287" s="151">
        <f t="shared" si="1012"/>
        <v>0</v>
      </c>
      <c r="G287" s="187"/>
      <c r="H287" s="157"/>
      <c r="I287" s="157"/>
      <c r="J287" s="158"/>
      <c r="K287" s="157"/>
      <c r="L287" s="157"/>
      <c r="M287" s="158"/>
      <c r="N287" s="157"/>
      <c r="O287" s="157"/>
      <c r="P287" s="188"/>
      <c r="Q287" s="157"/>
      <c r="R287" s="157"/>
      <c r="S287" s="158"/>
      <c r="T287" s="157"/>
      <c r="U287" s="157"/>
      <c r="V287" s="158"/>
      <c r="W287" s="157"/>
      <c r="X287" s="157"/>
      <c r="Y287" s="158"/>
      <c r="Z287" s="157"/>
      <c r="AA287" s="161"/>
      <c r="AB287" s="162"/>
      <c r="AC287" s="158"/>
      <c r="AD287" s="188"/>
      <c r="AE287" s="157"/>
      <c r="AF287" s="161"/>
      <c r="AG287" s="162"/>
      <c r="AH287" s="189"/>
      <c r="AI287" s="188"/>
      <c r="AJ287" s="157"/>
      <c r="AK287" s="161"/>
      <c r="AL287" s="162"/>
      <c r="AM287" s="189"/>
      <c r="AN287" s="188"/>
      <c r="AO287" s="164"/>
      <c r="AP287" s="158"/>
      <c r="AQ287" s="158"/>
      <c r="AR287" s="157"/>
      <c r="AS287" s="159"/>
      <c r="AT287" s="162"/>
      <c r="AU287" s="189"/>
      <c r="AV287" s="188"/>
      <c r="AW287" s="157"/>
      <c r="AX287" s="160"/>
      <c r="AY287" s="188"/>
      <c r="AZ287" s="322"/>
    </row>
    <row r="288" spans="1:52" ht="21.75" customHeight="1">
      <c r="A288" s="313"/>
      <c r="B288" s="316"/>
      <c r="C288" s="316"/>
      <c r="D288" s="238" t="s">
        <v>287</v>
      </c>
      <c r="E288" s="151">
        <f t="shared" si="1011"/>
        <v>182.90192999999999</v>
      </c>
      <c r="F288" s="151">
        <f t="shared" si="1012"/>
        <v>0</v>
      </c>
      <c r="G288" s="187"/>
      <c r="H288" s="157"/>
      <c r="I288" s="157"/>
      <c r="J288" s="158"/>
      <c r="K288" s="157"/>
      <c r="L288" s="157"/>
      <c r="M288" s="158"/>
      <c r="N288" s="157"/>
      <c r="O288" s="157"/>
      <c r="P288" s="188"/>
      <c r="Q288" s="157"/>
      <c r="R288" s="157"/>
      <c r="S288" s="158"/>
      <c r="T288" s="157"/>
      <c r="U288" s="157"/>
      <c r="V288" s="158"/>
      <c r="W288" s="157"/>
      <c r="X288" s="157"/>
      <c r="Y288" s="158"/>
      <c r="Z288" s="157"/>
      <c r="AA288" s="161"/>
      <c r="AB288" s="162"/>
      <c r="AC288" s="158"/>
      <c r="AD288" s="188"/>
      <c r="AE288" s="157">
        <v>182.90192999999999</v>
      </c>
      <c r="AF288" s="161"/>
      <c r="AG288" s="162"/>
      <c r="AH288" s="189"/>
      <c r="AI288" s="188"/>
      <c r="AJ288" s="157"/>
      <c r="AK288" s="161"/>
      <c r="AL288" s="162"/>
      <c r="AM288" s="189"/>
      <c r="AN288" s="188"/>
      <c r="AO288" s="157"/>
      <c r="AP288" s="189"/>
      <c r="AQ288" s="188"/>
      <c r="AR288" s="157"/>
      <c r="AS288" s="161"/>
      <c r="AT288" s="162"/>
      <c r="AU288" s="189"/>
      <c r="AV288" s="188"/>
      <c r="AW288" s="157"/>
      <c r="AX288" s="160"/>
      <c r="AY288" s="163"/>
      <c r="AZ288" s="322"/>
    </row>
    <row r="289" spans="1:52" ht="87.75" customHeight="1">
      <c r="A289" s="313"/>
      <c r="B289" s="316"/>
      <c r="C289" s="316"/>
      <c r="D289" s="238" t="s">
        <v>295</v>
      </c>
      <c r="E289" s="151">
        <f t="shared" si="1011"/>
        <v>0</v>
      </c>
      <c r="F289" s="151">
        <f t="shared" si="1012"/>
        <v>0</v>
      </c>
      <c r="G289" s="156"/>
      <c r="H289" s="166"/>
      <c r="I289" s="166"/>
      <c r="J289" s="165"/>
      <c r="K289" s="166"/>
      <c r="L289" s="166"/>
      <c r="M289" s="165"/>
      <c r="N289" s="166"/>
      <c r="O289" s="166"/>
      <c r="P289" s="171"/>
      <c r="Q289" s="166"/>
      <c r="R289" s="166"/>
      <c r="S289" s="165"/>
      <c r="T289" s="166"/>
      <c r="U289" s="166"/>
      <c r="V289" s="165"/>
      <c r="W289" s="166"/>
      <c r="X289" s="166"/>
      <c r="Y289" s="165"/>
      <c r="Z289" s="166"/>
      <c r="AA289" s="168"/>
      <c r="AB289" s="169"/>
      <c r="AC289" s="165"/>
      <c r="AD289" s="171"/>
      <c r="AE289" s="166"/>
      <c r="AF289" s="168"/>
      <c r="AG289" s="169"/>
      <c r="AH289" s="192"/>
      <c r="AI289" s="171"/>
      <c r="AJ289" s="166"/>
      <c r="AK289" s="168"/>
      <c r="AL289" s="169"/>
      <c r="AM289" s="192"/>
      <c r="AN289" s="171"/>
      <c r="AO289" s="166"/>
      <c r="AP289" s="192"/>
      <c r="AQ289" s="171"/>
      <c r="AR289" s="166"/>
      <c r="AS289" s="170"/>
      <c r="AT289" s="169"/>
      <c r="AU289" s="192"/>
      <c r="AV289" s="171"/>
      <c r="AW289" s="157"/>
      <c r="AX289" s="167"/>
      <c r="AY289" s="171"/>
      <c r="AZ289" s="322"/>
    </row>
    <row r="290" spans="1:52" ht="21.75" customHeight="1">
      <c r="A290" s="313"/>
      <c r="B290" s="316"/>
      <c r="C290" s="316"/>
      <c r="D290" s="238" t="s">
        <v>288</v>
      </c>
      <c r="E290" s="151">
        <f t="shared" si="1011"/>
        <v>0</v>
      </c>
      <c r="F290" s="151">
        <f t="shared" si="1012"/>
        <v>0</v>
      </c>
      <c r="G290" s="156"/>
      <c r="H290" s="166"/>
      <c r="I290" s="166"/>
      <c r="J290" s="165"/>
      <c r="K290" s="166"/>
      <c r="L290" s="166"/>
      <c r="M290" s="165"/>
      <c r="N290" s="166"/>
      <c r="O290" s="166"/>
      <c r="P290" s="171"/>
      <c r="Q290" s="166"/>
      <c r="R290" s="166"/>
      <c r="S290" s="165"/>
      <c r="T290" s="166"/>
      <c r="U290" s="166"/>
      <c r="V290" s="165"/>
      <c r="W290" s="166"/>
      <c r="X290" s="166"/>
      <c r="Y290" s="165"/>
      <c r="Z290" s="166"/>
      <c r="AA290" s="168"/>
      <c r="AB290" s="169"/>
      <c r="AC290" s="165"/>
      <c r="AD290" s="171"/>
      <c r="AE290" s="166"/>
      <c r="AF290" s="168"/>
      <c r="AG290" s="169"/>
      <c r="AH290" s="192"/>
      <c r="AI290" s="171"/>
      <c r="AJ290" s="166"/>
      <c r="AK290" s="168"/>
      <c r="AL290" s="169"/>
      <c r="AM290" s="192"/>
      <c r="AN290" s="171"/>
      <c r="AO290" s="166"/>
      <c r="AP290" s="192"/>
      <c r="AQ290" s="171"/>
      <c r="AR290" s="166"/>
      <c r="AS290" s="170"/>
      <c r="AT290" s="169"/>
      <c r="AU290" s="192"/>
      <c r="AV290" s="171"/>
      <c r="AW290" s="166"/>
      <c r="AX290" s="167"/>
      <c r="AY290" s="171"/>
      <c r="AZ290" s="322"/>
    </row>
    <row r="291" spans="1:52" ht="33.75" customHeight="1">
      <c r="A291" s="314"/>
      <c r="B291" s="317"/>
      <c r="C291" s="317"/>
      <c r="D291" s="174" t="s">
        <v>43</v>
      </c>
      <c r="E291" s="151">
        <f t="shared" si="1011"/>
        <v>0</v>
      </c>
      <c r="F291" s="151">
        <f t="shared" si="1012"/>
        <v>0</v>
      </c>
      <c r="G291" s="176"/>
      <c r="H291" s="152"/>
      <c r="I291" s="152"/>
      <c r="J291" s="177"/>
      <c r="K291" s="152"/>
      <c r="L291" s="152"/>
      <c r="M291" s="177"/>
      <c r="N291" s="152"/>
      <c r="O291" s="152"/>
      <c r="P291" s="179"/>
      <c r="Q291" s="152"/>
      <c r="R291" s="152"/>
      <c r="S291" s="177"/>
      <c r="T291" s="152"/>
      <c r="U291" s="152"/>
      <c r="V291" s="177"/>
      <c r="W291" s="152"/>
      <c r="X291" s="152"/>
      <c r="Y291" s="177"/>
      <c r="Z291" s="152"/>
      <c r="AA291" s="155"/>
      <c r="AB291" s="178"/>
      <c r="AC291" s="177"/>
      <c r="AD291" s="179"/>
      <c r="AE291" s="152"/>
      <c r="AF291" s="155"/>
      <c r="AG291" s="178"/>
      <c r="AH291" s="184"/>
      <c r="AI291" s="179"/>
      <c r="AJ291" s="152"/>
      <c r="AK291" s="155"/>
      <c r="AL291" s="178"/>
      <c r="AM291" s="184"/>
      <c r="AN291" s="179"/>
      <c r="AO291" s="152"/>
      <c r="AP291" s="184"/>
      <c r="AQ291" s="179"/>
      <c r="AR291" s="152"/>
      <c r="AS291" s="153"/>
      <c r="AT291" s="178"/>
      <c r="AU291" s="184"/>
      <c r="AV291" s="179"/>
      <c r="AW291" s="152"/>
      <c r="AX291" s="152"/>
      <c r="AY291" s="179"/>
      <c r="AZ291" s="323"/>
    </row>
    <row r="292" spans="1:52" ht="18.75" customHeight="1">
      <c r="A292" s="312" t="s">
        <v>379</v>
      </c>
      <c r="B292" s="315" t="s">
        <v>380</v>
      </c>
      <c r="C292" s="315" t="s">
        <v>320</v>
      </c>
      <c r="D292" s="181" t="s">
        <v>41</v>
      </c>
      <c r="E292" s="151">
        <f t="shared" ref="E292:E298" si="1025">H292+K292+N292+Q292+T292+W292+Z292+AE292+AJ292+AO292+AR292+AW292</f>
        <v>429.87223</v>
      </c>
      <c r="F292" s="151">
        <f t="shared" ref="F292:F298" si="1026">I292+L292+O292+R292+U292+X292+AA292+AF292+AK292+AP292+AS292+AX292</f>
        <v>429.87223</v>
      </c>
      <c r="G292" s="182">
        <f>F292/E292</f>
        <v>1</v>
      </c>
      <c r="H292" s="173">
        <f>H293+H294+H295+H297+H298</f>
        <v>0</v>
      </c>
      <c r="I292" s="173">
        <f t="shared" ref="I292" si="1027">I293+I294+I295+I297+I298</f>
        <v>0</v>
      </c>
      <c r="J292" s="173" t="e">
        <f>I292/H292*100</f>
        <v>#DIV/0!</v>
      </c>
      <c r="K292" s="173">
        <f t="shared" ref="K292:L292" si="1028">K293+K294+K295+K297+K298</f>
        <v>294.01767000000001</v>
      </c>
      <c r="L292" s="173">
        <f t="shared" si="1028"/>
        <v>294.01767000000001</v>
      </c>
      <c r="M292" s="173">
        <f>L292/K292*100</f>
        <v>100</v>
      </c>
      <c r="N292" s="173">
        <f t="shared" ref="N292:O292" si="1029">N293+N294+N295+N297+N298</f>
        <v>135.85455999999999</v>
      </c>
      <c r="O292" s="173">
        <f t="shared" si="1029"/>
        <v>135.85455999999999</v>
      </c>
      <c r="P292" s="173">
        <f>O292/N292*100</f>
        <v>100</v>
      </c>
      <c r="Q292" s="173">
        <f t="shared" ref="Q292:R292" si="1030">Q293+Q294+Q295+Q297+Q298</f>
        <v>0</v>
      </c>
      <c r="R292" s="173">
        <f t="shared" si="1030"/>
        <v>0</v>
      </c>
      <c r="S292" s="173" t="e">
        <f>R292/Q292*100</f>
        <v>#DIV/0!</v>
      </c>
      <c r="T292" s="173">
        <f t="shared" ref="T292:U292" si="1031">T293+T294+T295+T297+T298</f>
        <v>0</v>
      </c>
      <c r="U292" s="173">
        <f t="shared" si="1031"/>
        <v>0</v>
      </c>
      <c r="V292" s="173" t="e">
        <f>U292/T292*100</f>
        <v>#DIV/0!</v>
      </c>
      <c r="W292" s="173">
        <f t="shared" ref="W292:X292" si="1032">W293+W294+W295+W297+W298</f>
        <v>0</v>
      </c>
      <c r="X292" s="173">
        <f t="shared" si="1032"/>
        <v>0</v>
      </c>
      <c r="Y292" s="173" t="e">
        <f>X292/W292*100</f>
        <v>#DIV/0!</v>
      </c>
      <c r="Z292" s="173">
        <f t="shared" ref="Z292:AC292" si="1033">Z293+Z294+Z295+Z297+Z298</f>
        <v>0</v>
      </c>
      <c r="AA292" s="173">
        <f t="shared" si="1033"/>
        <v>0</v>
      </c>
      <c r="AB292" s="173">
        <f t="shared" si="1033"/>
        <v>0</v>
      </c>
      <c r="AC292" s="173">
        <f t="shared" si="1033"/>
        <v>0</v>
      </c>
      <c r="AD292" s="173" t="e">
        <f>AC292/Z292*100</f>
        <v>#DIV/0!</v>
      </c>
      <c r="AE292" s="173">
        <f t="shared" ref="AE292:AH292" si="1034">AE293+AE294+AE295+AE297+AE298</f>
        <v>0</v>
      </c>
      <c r="AF292" s="173">
        <f t="shared" si="1034"/>
        <v>0</v>
      </c>
      <c r="AG292" s="173">
        <f t="shared" si="1034"/>
        <v>0</v>
      </c>
      <c r="AH292" s="173">
        <f t="shared" si="1034"/>
        <v>0</v>
      </c>
      <c r="AI292" s="173" t="e">
        <f>AH292/AE292*100</f>
        <v>#DIV/0!</v>
      </c>
      <c r="AJ292" s="173">
        <f t="shared" ref="AJ292:AM292" si="1035">AJ293+AJ294+AJ295+AJ297+AJ298</f>
        <v>0</v>
      </c>
      <c r="AK292" s="173">
        <f t="shared" si="1035"/>
        <v>0</v>
      </c>
      <c r="AL292" s="173">
        <f t="shared" si="1035"/>
        <v>0</v>
      </c>
      <c r="AM292" s="173">
        <f t="shared" si="1035"/>
        <v>0</v>
      </c>
      <c r="AN292" s="173" t="e">
        <f>AM292/AJ292*100</f>
        <v>#DIV/0!</v>
      </c>
      <c r="AO292" s="173">
        <f t="shared" ref="AO292:AP292" si="1036">AO293+AO294+AO295+AO297+AO298</f>
        <v>0</v>
      </c>
      <c r="AP292" s="173">
        <f t="shared" si="1036"/>
        <v>0</v>
      </c>
      <c r="AQ292" s="173" t="e">
        <f>AP292/AO292*100</f>
        <v>#DIV/0!</v>
      </c>
      <c r="AR292" s="173">
        <f t="shared" ref="AR292:AU292" si="1037">AR293+AR294+AR295+AR297+AR298</f>
        <v>0</v>
      </c>
      <c r="AS292" s="173">
        <f t="shared" si="1037"/>
        <v>0</v>
      </c>
      <c r="AT292" s="173">
        <f t="shared" si="1037"/>
        <v>0</v>
      </c>
      <c r="AU292" s="173">
        <f t="shared" si="1037"/>
        <v>0</v>
      </c>
      <c r="AV292" s="173" t="e">
        <f>AU292/AR292*100</f>
        <v>#DIV/0!</v>
      </c>
      <c r="AW292" s="173">
        <f t="shared" ref="AW292:AX292" si="1038">AW293+AW294+AW295+AW297+AW298</f>
        <v>0</v>
      </c>
      <c r="AX292" s="173">
        <f t="shared" si="1038"/>
        <v>0</v>
      </c>
      <c r="AY292" s="173" t="e">
        <f>AX292/AW292*100</f>
        <v>#DIV/0!</v>
      </c>
      <c r="AZ292" s="321"/>
    </row>
    <row r="293" spans="1:52" ht="31.2">
      <c r="A293" s="313"/>
      <c r="B293" s="316"/>
      <c r="C293" s="316"/>
      <c r="D293" s="183" t="s">
        <v>37</v>
      </c>
      <c r="E293" s="151">
        <f t="shared" si="1025"/>
        <v>0</v>
      </c>
      <c r="F293" s="151">
        <f t="shared" si="1026"/>
        <v>0</v>
      </c>
      <c r="G293" s="176"/>
      <c r="H293" s="152"/>
      <c r="I293" s="152"/>
      <c r="J293" s="177"/>
      <c r="K293" s="152"/>
      <c r="L293" s="152"/>
      <c r="M293" s="177"/>
      <c r="N293" s="152"/>
      <c r="O293" s="152"/>
      <c r="P293" s="179"/>
      <c r="Q293" s="152"/>
      <c r="R293" s="152"/>
      <c r="S293" s="177"/>
      <c r="T293" s="152"/>
      <c r="U293" s="152"/>
      <c r="V293" s="177"/>
      <c r="W293" s="152"/>
      <c r="X293" s="152"/>
      <c r="Y293" s="177"/>
      <c r="Z293" s="152"/>
      <c r="AA293" s="155"/>
      <c r="AB293" s="178"/>
      <c r="AC293" s="177"/>
      <c r="AD293" s="179"/>
      <c r="AE293" s="152"/>
      <c r="AF293" s="155"/>
      <c r="AG293" s="178"/>
      <c r="AH293" s="184"/>
      <c r="AI293" s="179"/>
      <c r="AJ293" s="152"/>
      <c r="AK293" s="155"/>
      <c r="AL293" s="178"/>
      <c r="AM293" s="184"/>
      <c r="AN293" s="179"/>
      <c r="AO293" s="185"/>
      <c r="AP293" s="152"/>
      <c r="AQ293" s="152"/>
      <c r="AR293" s="152"/>
      <c r="AS293" s="153"/>
      <c r="AT293" s="178"/>
      <c r="AU293" s="184"/>
      <c r="AV293" s="179"/>
      <c r="AW293" s="152"/>
      <c r="AX293" s="154"/>
      <c r="AY293" s="179"/>
      <c r="AZ293" s="322"/>
    </row>
    <row r="294" spans="1:52" ht="64.5" customHeight="1">
      <c r="A294" s="313"/>
      <c r="B294" s="316"/>
      <c r="C294" s="316"/>
      <c r="D294" s="186" t="s">
        <v>2</v>
      </c>
      <c r="E294" s="151">
        <f t="shared" si="1025"/>
        <v>0</v>
      </c>
      <c r="F294" s="151">
        <f t="shared" si="1026"/>
        <v>0</v>
      </c>
      <c r="G294" s="187"/>
      <c r="H294" s="157"/>
      <c r="I294" s="157"/>
      <c r="J294" s="158"/>
      <c r="K294" s="157"/>
      <c r="L294" s="157"/>
      <c r="M294" s="158"/>
      <c r="N294" s="157"/>
      <c r="O294" s="157"/>
      <c r="P294" s="188"/>
      <c r="Q294" s="157"/>
      <c r="R294" s="157"/>
      <c r="S294" s="158"/>
      <c r="T294" s="157"/>
      <c r="U294" s="157"/>
      <c r="V294" s="158"/>
      <c r="W294" s="157"/>
      <c r="X294" s="157"/>
      <c r="Y294" s="158"/>
      <c r="Z294" s="157"/>
      <c r="AA294" s="161"/>
      <c r="AB294" s="162"/>
      <c r="AC294" s="158"/>
      <c r="AD294" s="188"/>
      <c r="AE294" s="157"/>
      <c r="AF294" s="161"/>
      <c r="AG294" s="162"/>
      <c r="AH294" s="189"/>
      <c r="AI294" s="188"/>
      <c r="AJ294" s="157"/>
      <c r="AK294" s="161"/>
      <c r="AL294" s="162"/>
      <c r="AM294" s="189"/>
      <c r="AN294" s="188"/>
      <c r="AO294" s="164"/>
      <c r="AP294" s="158"/>
      <c r="AQ294" s="158"/>
      <c r="AR294" s="157"/>
      <c r="AS294" s="159"/>
      <c r="AT294" s="162"/>
      <c r="AU294" s="189"/>
      <c r="AV294" s="188"/>
      <c r="AW294" s="157"/>
      <c r="AX294" s="160"/>
      <c r="AY294" s="188"/>
      <c r="AZ294" s="322"/>
    </row>
    <row r="295" spans="1:52" ht="21.75" customHeight="1">
      <c r="A295" s="313"/>
      <c r="B295" s="316"/>
      <c r="C295" s="316"/>
      <c r="D295" s="238" t="s">
        <v>287</v>
      </c>
      <c r="E295" s="151">
        <f t="shared" si="1025"/>
        <v>429.87223</v>
      </c>
      <c r="F295" s="151">
        <f t="shared" si="1026"/>
        <v>429.87223</v>
      </c>
      <c r="G295" s="187"/>
      <c r="H295" s="157"/>
      <c r="I295" s="157"/>
      <c r="J295" s="158"/>
      <c r="K295" s="157">
        <v>294.01767000000001</v>
      </c>
      <c r="L295" s="157">
        <v>294.01767000000001</v>
      </c>
      <c r="M295" s="158"/>
      <c r="N295" s="157">
        <f>429.87223-294.01767</f>
        <v>135.85455999999999</v>
      </c>
      <c r="O295" s="157">
        <f>429.87223-294.01767</f>
        <v>135.85455999999999</v>
      </c>
      <c r="P295" s="188"/>
      <c r="Q295" s="157"/>
      <c r="R295" s="157"/>
      <c r="S295" s="158"/>
      <c r="T295" s="157"/>
      <c r="U295" s="157"/>
      <c r="V295" s="158"/>
      <c r="W295" s="157"/>
      <c r="X295" s="157"/>
      <c r="Y295" s="158"/>
      <c r="Z295" s="157"/>
      <c r="AA295" s="161"/>
      <c r="AB295" s="162"/>
      <c r="AC295" s="158"/>
      <c r="AD295" s="188"/>
      <c r="AE295" s="157"/>
      <c r="AF295" s="161"/>
      <c r="AG295" s="162"/>
      <c r="AH295" s="189"/>
      <c r="AI295" s="188"/>
      <c r="AJ295" s="157"/>
      <c r="AK295" s="161"/>
      <c r="AL295" s="162"/>
      <c r="AM295" s="189"/>
      <c r="AN295" s="188"/>
      <c r="AO295" s="157"/>
      <c r="AP295" s="189"/>
      <c r="AQ295" s="188"/>
      <c r="AR295" s="157"/>
      <c r="AS295" s="161"/>
      <c r="AT295" s="162"/>
      <c r="AU295" s="189"/>
      <c r="AV295" s="188"/>
      <c r="AW295" s="157"/>
      <c r="AX295" s="160"/>
      <c r="AY295" s="163"/>
      <c r="AZ295" s="322"/>
    </row>
    <row r="296" spans="1:52" ht="87.75" customHeight="1">
      <c r="A296" s="313"/>
      <c r="B296" s="316"/>
      <c r="C296" s="316"/>
      <c r="D296" s="238" t="s">
        <v>295</v>
      </c>
      <c r="E296" s="151">
        <f t="shared" si="1025"/>
        <v>0</v>
      </c>
      <c r="F296" s="151">
        <f t="shared" si="1026"/>
        <v>0</v>
      </c>
      <c r="G296" s="156"/>
      <c r="H296" s="166"/>
      <c r="I296" s="166"/>
      <c r="J296" s="165"/>
      <c r="K296" s="166"/>
      <c r="L296" s="166"/>
      <c r="M296" s="165"/>
      <c r="N296" s="166"/>
      <c r="O296" s="166"/>
      <c r="P296" s="171"/>
      <c r="Q296" s="166"/>
      <c r="R296" s="166"/>
      <c r="S296" s="165"/>
      <c r="T296" s="166"/>
      <c r="U296" s="166"/>
      <c r="V296" s="165"/>
      <c r="W296" s="166"/>
      <c r="X296" s="166"/>
      <c r="Y296" s="165"/>
      <c r="Z296" s="166"/>
      <c r="AA296" s="168"/>
      <c r="AB296" s="169"/>
      <c r="AC296" s="165"/>
      <c r="AD296" s="171"/>
      <c r="AE296" s="166"/>
      <c r="AF296" s="168"/>
      <c r="AG296" s="169"/>
      <c r="AH296" s="192"/>
      <c r="AI296" s="171"/>
      <c r="AJ296" s="166"/>
      <c r="AK296" s="168"/>
      <c r="AL296" s="169"/>
      <c r="AM296" s="192"/>
      <c r="AN296" s="171"/>
      <c r="AO296" s="166"/>
      <c r="AP296" s="192"/>
      <c r="AQ296" s="171"/>
      <c r="AR296" s="166"/>
      <c r="AS296" s="170"/>
      <c r="AT296" s="169"/>
      <c r="AU296" s="192"/>
      <c r="AV296" s="171"/>
      <c r="AW296" s="157"/>
      <c r="AX296" s="167"/>
      <c r="AY296" s="171"/>
      <c r="AZ296" s="322"/>
    </row>
    <row r="297" spans="1:52" ht="21.75" customHeight="1">
      <c r="A297" s="313"/>
      <c r="B297" s="316"/>
      <c r="C297" s="316"/>
      <c r="D297" s="238" t="s">
        <v>288</v>
      </c>
      <c r="E297" s="151">
        <f t="shared" si="1025"/>
        <v>0</v>
      </c>
      <c r="F297" s="151">
        <f t="shared" si="1026"/>
        <v>0</v>
      </c>
      <c r="G297" s="156"/>
      <c r="H297" s="166"/>
      <c r="I297" s="166"/>
      <c r="J297" s="165"/>
      <c r="K297" s="166"/>
      <c r="L297" s="166"/>
      <c r="M297" s="165"/>
      <c r="N297" s="166"/>
      <c r="O297" s="166"/>
      <c r="P297" s="171"/>
      <c r="Q297" s="166"/>
      <c r="R297" s="166"/>
      <c r="S297" s="165"/>
      <c r="T297" s="166"/>
      <c r="U297" s="166"/>
      <c r="V297" s="165"/>
      <c r="W297" s="166"/>
      <c r="X297" s="166"/>
      <c r="Y297" s="165"/>
      <c r="Z297" s="166"/>
      <c r="AA297" s="168"/>
      <c r="AB297" s="169"/>
      <c r="AC297" s="165"/>
      <c r="AD297" s="171"/>
      <c r="AE297" s="166"/>
      <c r="AF297" s="168"/>
      <c r="AG297" s="169"/>
      <c r="AH297" s="192"/>
      <c r="AI297" s="171"/>
      <c r="AJ297" s="166"/>
      <c r="AK297" s="168"/>
      <c r="AL297" s="169"/>
      <c r="AM297" s="192"/>
      <c r="AN297" s="171"/>
      <c r="AO297" s="166"/>
      <c r="AP297" s="192"/>
      <c r="AQ297" s="171"/>
      <c r="AR297" s="166"/>
      <c r="AS297" s="170"/>
      <c r="AT297" s="169"/>
      <c r="AU297" s="192"/>
      <c r="AV297" s="171"/>
      <c r="AW297" s="166"/>
      <c r="AX297" s="167"/>
      <c r="AY297" s="171"/>
      <c r="AZ297" s="322"/>
    </row>
    <row r="298" spans="1:52" ht="33.75" customHeight="1">
      <c r="A298" s="314"/>
      <c r="B298" s="317"/>
      <c r="C298" s="317"/>
      <c r="D298" s="174" t="s">
        <v>43</v>
      </c>
      <c r="E298" s="151">
        <f t="shared" si="1025"/>
        <v>0</v>
      </c>
      <c r="F298" s="151">
        <f t="shared" si="1026"/>
        <v>0</v>
      </c>
      <c r="G298" s="176"/>
      <c r="H298" s="152"/>
      <c r="I298" s="152"/>
      <c r="J298" s="177"/>
      <c r="K298" s="152"/>
      <c r="L298" s="152"/>
      <c r="M298" s="177"/>
      <c r="N298" s="152"/>
      <c r="O298" s="152"/>
      <c r="P298" s="179"/>
      <c r="Q298" s="152"/>
      <c r="R298" s="152"/>
      <c r="S298" s="177"/>
      <c r="T298" s="152"/>
      <c r="U298" s="152"/>
      <c r="V298" s="177"/>
      <c r="W298" s="152"/>
      <c r="X298" s="152"/>
      <c r="Y298" s="177"/>
      <c r="Z298" s="152"/>
      <c r="AA298" s="155"/>
      <c r="AB298" s="178"/>
      <c r="AC298" s="177"/>
      <c r="AD298" s="179"/>
      <c r="AE298" s="152"/>
      <c r="AF298" s="155"/>
      <c r="AG298" s="178"/>
      <c r="AH298" s="184"/>
      <c r="AI298" s="179"/>
      <c r="AJ298" s="152"/>
      <c r="AK298" s="155"/>
      <c r="AL298" s="178"/>
      <c r="AM298" s="184"/>
      <c r="AN298" s="179"/>
      <c r="AO298" s="152"/>
      <c r="AP298" s="184"/>
      <c r="AQ298" s="179"/>
      <c r="AR298" s="152"/>
      <c r="AS298" s="153"/>
      <c r="AT298" s="178"/>
      <c r="AU298" s="184"/>
      <c r="AV298" s="179"/>
      <c r="AW298" s="152"/>
      <c r="AX298" s="152"/>
      <c r="AY298" s="179"/>
      <c r="AZ298" s="323"/>
    </row>
    <row r="299" spans="1:52" ht="18.75" customHeight="1">
      <c r="A299" s="312" t="s">
        <v>381</v>
      </c>
      <c r="B299" s="315" t="s">
        <v>382</v>
      </c>
      <c r="C299" s="315" t="s">
        <v>320</v>
      </c>
      <c r="D299" s="181" t="s">
        <v>41</v>
      </c>
      <c r="E299" s="151">
        <f t="shared" ref="E299:E305" si="1039">H299+K299+N299+Q299+T299+W299+Z299+AE299+AJ299+AO299+AR299+AW299</f>
        <v>132.19999999999999</v>
      </c>
      <c r="F299" s="151">
        <f t="shared" ref="F299:F305" si="1040">I299+L299+O299+R299+U299+X299+AA299+AF299+AK299+AP299+AS299+AX299</f>
        <v>0</v>
      </c>
      <c r="G299" s="182">
        <f>F299/E299</f>
        <v>0</v>
      </c>
      <c r="H299" s="173">
        <f>H300+H301+H302+H304+H305</f>
        <v>0</v>
      </c>
      <c r="I299" s="173">
        <f t="shared" ref="I299" si="1041">I300+I301+I302+I304+I305</f>
        <v>0</v>
      </c>
      <c r="J299" s="173" t="e">
        <f>I299/H299*100</f>
        <v>#DIV/0!</v>
      </c>
      <c r="K299" s="173">
        <f t="shared" ref="K299:L299" si="1042">K300+K301+K302+K304+K305</f>
        <v>0</v>
      </c>
      <c r="L299" s="173">
        <f t="shared" si="1042"/>
        <v>0</v>
      </c>
      <c r="M299" s="173" t="e">
        <f>L299/K299*100</f>
        <v>#DIV/0!</v>
      </c>
      <c r="N299" s="173">
        <f t="shared" ref="N299:O299" si="1043">N300+N301+N302+N304+N305</f>
        <v>0</v>
      </c>
      <c r="O299" s="173">
        <f t="shared" si="1043"/>
        <v>0</v>
      </c>
      <c r="P299" s="173" t="e">
        <f>O299/N299*100</f>
        <v>#DIV/0!</v>
      </c>
      <c r="Q299" s="173">
        <f t="shared" ref="Q299:R299" si="1044">Q300+Q301+Q302+Q304+Q305</f>
        <v>0</v>
      </c>
      <c r="R299" s="173">
        <f t="shared" si="1044"/>
        <v>0</v>
      </c>
      <c r="S299" s="173" t="e">
        <f>R299/Q299*100</f>
        <v>#DIV/0!</v>
      </c>
      <c r="T299" s="173">
        <f t="shared" ref="T299:U299" si="1045">T300+T301+T302+T304+T305</f>
        <v>0</v>
      </c>
      <c r="U299" s="173">
        <f t="shared" si="1045"/>
        <v>0</v>
      </c>
      <c r="V299" s="173" t="e">
        <f>U299/T299*100</f>
        <v>#DIV/0!</v>
      </c>
      <c r="W299" s="173">
        <f t="shared" ref="W299:X299" si="1046">W300+W301+W302+W304+W305</f>
        <v>99</v>
      </c>
      <c r="X299" s="173">
        <f t="shared" si="1046"/>
        <v>0</v>
      </c>
      <c r="Y299" s="173">
        <f>X299/W299*100</f>
        <v>0</v>
      </c>
      <c r="Z299" s="173">
        <f t="shared" ref="Z299:AC299" si="1047">Z300+Z301+Z302+Z304+Z305</f>
        <v>33.200000000000003</v>
      </c>
      <c r="AA299" s="173">
        <f t="shared" si="1047"/>
        <v>0</v>
      </c>
      <c r="AB299" s="173">
        <f t="shared" si="1047"/>
        <v>0</v>
      </c>
      <c r="AC299" s="173">
        <f t="shared" si="1047"/>
        <v>33.200000000000003</v>
      </c>
      <c r="AD299" s="173">
        <f>AC299/Z299*100</f>
        <v>100</v>
      </c>
      <c r="AE299" s="173">
        <f t="shared" ref="AE299:AH299" si="1048">AE300+AE301+AE302+AE304+AE305</f>
        <v>0</v>
      </c>
      <c r="AF299" s="173">
        <f t="shared" si="1048"/>
        <v>0</v>
      </c>
      <c r="AG299" s="173">
        <f t="shared" si="1048"/>
        <v>0</v>
      </c>
      <c r="AH299" s="173">
        <f t="shared" si="1048"/>
        <v>0</v>
      </c>
      <c r="AI299" s="173" t="e">
        <f>AH299/AE299*100</f>
        <v>#DIV/0!</v>
      </c>
      <c r="AJ299" s="173">
        <f t="shared" ref="AJ299:AM299" si="1049">AJ300+AJ301+AJ302+AJ304+AJ305</f>
        <v>0</v>
      </c>
      <c r="AK299" s="173">
        <f t="shared" si="1049"/>
        <v>0</v>
      </c>
      <c r="AL299" s="173">
        <f t="shared" si="1049"/>
        <v>0</v>
      </c>
      <c r="AM299" s="173">
        <f t="shared" si="1049"/>
        <v>0</v>
      </c>
      <c r="AN299" s="173" t="e">
        <f>AM299/AJ299*100</f>
        <v>#DIV/0!</v>
      </c>
      <c r="AO299" s="173">
        <f t="shared" ref="AO299:AP299" si="1050">AO300+AO301+AO302+AO304+AO305</f>
        <v>0</v>
      </c>
      <c r="AP299" s="173">
        <f t="shared" si="1050"/>
        <v>0</v>
      </c>
      <c r="AQ299" s="173" t="e">
        <f>AP299/AO299*100</f>
        <v>#DIV/0!</v>
      </c>
      <c r="AR299" s="173">
        <f t="shared" ref="AR299:AU299" si="1051">AR300+AR301+AR302+AR304+AR305</f>
        <v>0</v>
      </c>
      <c r="AS299" s="173">
        <f t="shared" si="1051"/>
        <v>0</v>
      </c>
      <c r="AT299" s="173">
        <f t="shared" si="1051"/>
        <v>0</v>
      </c>
      <c r="AU299" s="173">
        <f t="shared" si="1051"/>
        <v>0</v>
      </c>
      <c r="AV299" s="173" t="e">
        <f>AU299/AR299*100</f>
        <v>#DIV/0!</v>
      </c>
      <c r="AW299" s="173">
        <f t="shared" ref="AW299:AX299" si="1052">AW300+AW301+AW302+AW304+AW305</f>
        <v>0</v>
      </c>
      <c r="AX299" s="173">
        <f t="shared" si="1052"/>
        <v>0</v>
      </c>
      <c r="AY299" s="173" t="e">
        <f>AX299/AW299*100</f>
        <v>#DIV/0!</v>
      </c>
      <c r="AZ299" s="321"/>
    </row>
    <row r="300" spans="1:52" ht="31.2">
      <c r="A300" s="313"/>
      <c r="B300" s="316"/>
      <c r="C300" s="316"/>
      <c r="D300" s="183" t="s">
        <v>37</v>
      </c>
      <c r="E300" s="151">
        <f t="shared" si="1039"/>
        <v>0</v>
      </c>
      <c r="F300" s="151">
        <f t="shared" si="1040"/>
        <v>0</v>
      </c>
      <c r="G300" s="176"/>
      <c r="H300" s="152"/>
      <c r="I300" s="152"/>
      <c r="J300" s="177"/>
      <c r="K300" s="152"/>
      <c r="L300" s="152"/>
      <c r="M300" s="177"/>
      <c r="N300" s="152"/>
      <c r="O300" s="152"/>
      <c r="P300" s="179"/>
      <c r="Q300" s="152"/>
      <c r="R300" s="152"/>
      <c r="S300" s="177"/>
      <c r="T300" s="152"/>
      <c r="U300" s="152"/>
      <c r="V300" s="177"/>
      <c r="W300" s="152"/>
      <c r="X300" s="152"/>
      <c r="Y300" s="177"/>
      <c r="Z300" s="152"/>
      <c r="AA300" s="155"/>
      <c r="AB300" s="178"/>
      <c r="AC300" s="177"/>
      <c r="AD300" s="179"/>
      <c r="AE300" s="152"/>
      <c r="AF300" s="155"/>
      <c r="AG300" s="178"/>
      <c r="AH300" s="184"/>
      <c r="AI300" s="179"/>
      <c r="AJ300" s="152"/>
      <c r="AK300" s="155"/>
      <c r="AL300" s="178"/>
      <c r="AM300" s="184"/>
      <c r="AN300" s="179"/>
      <c r="AO300" s="185"/>
      <c r="AP300" s="152"/>
      <c r="AQ300" s="152"/>
      <c r="AR300" s="152"/>
      <c r="AS300" s="153"/>
      <c r="AT300" s="178"/>
      <c r="AU300" s="184"/>
      <c r="AV300" s="179"/>
      <c r="AW300" s="152"/>
      <c r="AX300" s="154"/>
      <c r="AY300" s="179"/>
      <c r="AZ300" s="322"/>
    </row>
    <row r="301" spans="1:52" ht="64.5" customHeight="1">
      <c r="A301" s="313"/>
      <c r="B301" s="316"/>
      <c r="C301" s="316"/>
      <c r="D301" s="186" t="s">
        <v>2</v>
      </c>
      <c r="E301" s="151">
        <f t="shared" si="1039"/>
        <v>0</v>
      </c>
      <c r="F301" s="151">
        <f t="shared" si="1040"/>
        <v>0</v>
      </c>
      <c r="G301" s="187"/>
      <c r="H301" s="157"/>
      <c r="I301" s="157"/>
      <c r="J301" s="158"/>
      <c r="K301" s="157"/>
      <c r="L301" s="157"/>
      <c r="M301" s="158"/>
      <c r="N301" s="157"/>
      <c r="O301" s="157"/>
      <c r="P301" s="188"/>
      <c r="Q301" s="157"/>
      <c r="R301" s="157"/>
      <c r="S301" s="158"/>
      <c r="T301" s="157"/>
      <c r="U301" s="157"/>
      <c r="V301" s="158"/>
      <c r="W301" s="157"/>
      <c r="X301" s="157"/>
      <c r="Y301" s="158"/>
      <c r="Z301" s="157"/>
      <c r="AA301" s="161"/>
      <c r="AB301" s="162"/>
      <c r="AC301" s="158"/>
      <c r="AD301" s="188"/>
      <c r="AE301" s="157"/>
      <c r="AF301" s="161"/>
      <c r="AG301" s="162"/>
      <c r="AH301" s="189"/>
      <c r="AI301" s="188"/>
      <c r="AJ301" s="157"/>
      <c r="AK301" s="161"/>
      <c r="AL301" s="162"/>
      <c r="AM301" s="189"/>
      <c r="AN301" s="188"/>
      <c r="AO301" s="164"/>
      <c r="AP301" s="158"/>
      <c r="AQ301" s="158"/>
      <c r="AR301" s="157"/>
      <c r="AS301" s="159"/>
      <c r="AT301" s="162"/>
      <c r="AU301" s="189"/>
      <c r="AV301" s="188"/>
      <c r="AW301" s="157"/>
      <c r="AX301" s="160"/>
      <c r="AY301" s="188"/>
      <c r="AZ301" s="322"/>
    </row>
    <row r="302" spans="1:52" ht="21.75" customHeight="1">
      <c r="A302" s="313"/>
      <c r="B302" s="316"/>
      <c r="C302" s="316"/>
      <c r="D302" s="238" t="s">
        <v>287</v>
      </c>
      <c r="E302" s="151">
        <f t="shared" si="1039"/>
        <v>132.19999999999999</v>
      </c>
      <c r="F302" s="151">
        <f t="shared" si="1040"/>
        <v>0</v>
      </c>
      <c r="G302" s="187"/>
      <c r="H302" s="157"/>
      <c r="I302" s="157"/>
      <c r="J302" s="158"/>
      <c r="K302" s="157"/>
      <c r="L302" s="157"/>
      <c r="M302" s="158"/>
      <c r="N302" s="157"/>
      <c r="O302" s="157"/>
      <c r="P302" s="188"/>
      <c r="Q302" s="157"/>
      <c r="R302" s="157"/>
      <c r="S302" s="158"/>
      <c r="T302" s="157"/>
      <c r="U302" s="157"/>
      <c r="V302" s="158"/>
      <c r="W302" s="157">
        <v>99</v>
      </c>
      <c r="X302" s="157"/>
      <c r="Y302" s="158"/>
      <c r="Z302" s="157">
        <v>33.200000000000003</v>
      </c>
      <c r="AA302" s="161"/>
      <c r="AB302" s="162"/>
      <c r="AC302" s="256">
        <v>33.200000000000003</v>
      </c>
      <c r="AD302" s="188"/>
      <c r="AE302" s="157"/>
      <c r="AF302" s="161"/>
      <c r="AG302" s="162"/>
      <c r="AH302" s="189"/>
      <c r="AI302" s="188"/>
      <c r="AJ302" s="157">
        <v>0</v>
      </c>
      <c r="AK302" s="161"/>
      <c r="AL302" s="162"/>
      <c r="AM302" s="189"/>
      <c r="AN302" s="188"/>
      <c r="AO302" s="157"/>
      <c r="AP302" s="189"/>
      <c r="AQ302" s="188"/>
      <c r="AR302" s="157"/>
      <c r="AS302" s="161"/>
      <c r="AT302" s="162"/>
      <c r="AU302" s="189"/>
      <c r="AV302" s="188"/>
      <c r="AW302" s="157"/>
      <c r="AX302" s="160"/>
      <c r="AY302" s="163"/>
      <c r="AZ302" s="322"/>
    </row>
    <row r="303" spans="1:52" ht="87.75" customHeight="1">
      <c r="A303" s="313"/>
      <c r="B303" s="316"/>
      <c r="C303" s="316"/>
      <c r="D303" s="238" t="s">
        <v>295</v>
      </c>
      <c r="E303" s="151">
        <f t="shared" si="1039"/>
        <v>0</v>
      </c>
      <c r="F303" s="151">
        <f t="shared" si="1040"/>
        <v>0</v>
      </c>
      <c r="G303" s="156"/>
      <c r="H303" s="166"/>
      <c r="I303" s="166"/>
      <c r="J303" s="165"/>
      <c r="K303" s="166"/>
      <c r="L303" s="166"/>
      <c r="M303" s="165"/>
      <c r="N303" s="166"/>
      <c r="O303" s="166"/>
      <c r="P303" s="171"/>
      <c r="Q303" s="166"/>
      <c r="R303" s="166"/>
      <c r="S303" s="165"/>
      <c r="T303" s="166"/>
      <c r="U303" s="166"/>
      <c r="V303" s="165"/>
      <c r="W303" s="166"/>
      <c r="X303" s="166"/>
      <c r="Y303" s="165"/>
      <c r="Z303" s="166"/>
      <c r="AA303" s="168"/>
      <c r="AB303" s="169"/>
      <c r="AC303" s="165"/>
      <c r="AD303" s="171"/>
      <c r="AE303" s="166"/>
      <c r="AF303" s="168"/>
      <c r="AG303" s="169"/>
      <c r="AH303" s="192"/>
      <c r="AI303" s="171"/>
      <c r="AJ303" s="166"/>
      <c r="AK303" s="168"/>
      <c r="AL303" s="169"/>
      <c r="AM303" s="192"/>
      <c r="AN303" s="171"/>
      <c r="AO303" s="166"/>
      <c r="AP303" s="192"/>
      <c r="AQ303" s="171"/>
      <c r="AR303" s="166"/>
      <c r="AS303" s="170"/>
      <c r="AT303" s="169"/>
      <c r="AU303" s="192"/>
      <c r="AV303" s="171"/>
      <c r="AW303" s="157"/>
      <c r="AX303" s="167"/>
      <c r="AY303" s="171"/>
      <c r="AZ303" s="322"/>
    </row>
    <row r="304" spans="1:52" ht="21.75" customHeight="1">
      <c r="A304" s="313"/>
      <c r="B304" s="316"/>
      <c r="C304" s="316"/>
      <c r="D304" s="238" t="s">
        <v>288</v>
      </c>
      <c r="E304" s="151">
        <f t="shared" si="1039"/>
        <v>0</v>
      </c>
      <c r="F304" s="151">
        <f t="shared" si="1040"/>
        <v>0</v>
      </c>
      <c r="G304" s="156"/>
      <c r="H304" s="166"/>
      <c r="I304" s="166"/>
      <c r="J304" s="165"/>
      <c r="K304" s="166"/>
      <c r="L304" s="166"/>
      <c r="M304" s="165"/>
      <c r="N304" s="166"/>
      <c r="O304" s="166"/>
      <c r="P304" s="171"/>
      <c r="Q304" s="166"/>
      <c r="R304" s="166"/>
      <c r="S304" s="165"/>
      <c r="T304" s="166"/>
      <c r="U304" s="166"/>
      <c r="V304" s="165"/>
      <c r="W304" s="166"/>
      <c r="X304" s="166"/>
      <c r="Y304" s="165"/>
      <c r="Z304" s="166"/>
      <c r="AA304" s="168"/>
      <c r="AB304" s="169"/>
      <c r="AC304" s="165"/>
      <c r="AD304" s="171"/>
      <c r="AE304" s="166"/>
      <c r="AF304" s="168"/>
      <c r="AG304" s="169"/>
      <c r="AH304" s="192"/>
      <c r="AI304" s="171"/>
      <c r="AJ304" s="166"/>
      <c r="AK304" s="168"/>
      <c r="AL304" s="169"/>
      <c r="AM304" s="192"/>
      <c r="AN304" s="171"/>
      <c r="AO304" s="166"/>
      <c r="AP304" s="192"/>
      <c r="AQ304" s="171"/>
      <c r="AR304" s="166"/>
      <c r="AS304" s="170"/>
      <c r="AT304" s="169"/>
      <c r="AU304" s="192"/>
      <c r="AV304" s="171"/>
      <c r="AW304" s="166"/>
      <c r="AX304" s="167"/>
      <c r="AY304" s="171"/>
      <c r="AZ304" s="322"/>
    </row>
    <row r="305" spans="1:52" ht="33.75" customHeight="1">
      <c r="A305" s="314"/>
      <c r="B305" s="317"/>
      <c r="C305" s="317"/>
      <c r="D305" s="174" t="s">
        <v>43</v>
      </c>
      <c r="E305" s="151">
        <f t="shared" si="1039"/>
        <v>0</v>
      </c>
      <c r="F305" s="151">
        <f t="shared" si="1040"/>
        <v>0</v>
      </c>
      <c r="G305" s="176"/>
      <c r="H305" s="152"/>
      <c r="I305" s="152"/>
      <c r="J305" s="177"/>
      <c r="K305" s="152"/>
      <c r="L305" s="152"/>
      <c r="M305" s="177"/>
      <c r="N305" s="152"/>
      <c r="O305" s="152"/>
      <c r="P305" s="179"/>
      <c r="Q305" s="152"/>
      <c r="R305" s="152"/>
      <c r="S305" s="177"/>
      <c r="T305" s="152"/>
      <c r="U305" s="152"/>
      <c r="V305" s="177"/>
      <c r="W305" s="152"/>
      <c r="X305" s="152"/>
      <c r="Y305" s="177"/>
      <c r="Z305" s="152"/>
      <c r="AA305" s="155"/>
      <c r="AB305" s="178"/>
      <c r="AC305" s="177"/>
      <c r="AD305" s="179"/>
      <c r="AE305" s="152"/>
      <c r="AF305" s="155"/>
      <c r="AG305" s="178"/>
      <c r="AH305" s="184"/>
      <c r="AI305" s="179"/>
      <c r="AJ305" s="152"/>
      <c r="AK305" s="155"/>
      <c r="AL305" s="178"/>
      <c r="AM305" s="184"/>
      <c r="AN305" s="179"/>
      <c r="AO305" s="152"/>
      <c r="AP305" s="184"/>
      <c r="AQ305" s="179"/>
      <c r="AR305" s="152"/>
      <c r="AS305" s="153"/>
      <c r="AT305" s="178"/>
      <c r="AU305" s="184"/>
      <c r="AV305" s="179"/>
      <c r="AW305" s="152"/>
      <c r="AX305" s="152"/>
      <c r="AY305" s="179"/>
      <c r="AZ305" s="323"/>
    </row>
    <row r="306" spans="1:52" ht="18.75" customHeight="1">
      <c r="A306" s="312" t="s">
        <v>383</v>
      </c>
      <c r="B306" s="315" t="s">
        <v>384</v>
      </c>
      <c r="C306" s="315" t="s">
        <v>320</v>
      </c>
      <c r="D306" s="181" t="s">
        <v>41</v>
      </c>
      <c r="E306" s="151">
        <f t="shared" ref="E306:E312" si="1053">H306+K306+N306+Q306+T306+W306+Z306+AE306+AJ306+AO306+AR306+AW306</f>
        <v>193.8614</v>
      </c>
      <c r="F306" s="151">
        <f t="shared" ref="F306:F312" si="1054">I306+L306+O306+R306+U306+X306+AA306+AF306+AK306+AP306+AS306+AX306</f>
        <v>13.361789999999999</v>
      </c>
      <c r="G306" s="182">
        <f>F306/E306</f>
        <v>6.892444808507521E-2</v>
      </c>
      <c r="H306" s="173">
        <f>H307+H308+H309+H311+H312</f>
        <v>13.361789999999999</v>
      </c>
      <c r="I306" s="173">
        <f t="shared" ref="I306" si="1055">I307+I308+I309+I311+I312</f>
        <v>13.361789999999999</v>
      </c>
      <c r="J306" s="173">
        <f>I306/H306*100</f>
        <v>100</v>
      </c>
      <c r="K306" s="173">
        <f t="shared" ref="K306:L306" si="1056">K307+K308+K309+K311+K312</f>
        <v>0</v>
      </c>
      <c r="L306" s="173">
        <f t="shared" si="1056"/>
        <v>0</v>
      </c>
      <c r="M306" s="173" t="e">
        <f>L306/K306*100</f>
        <v>#DIV/0!</v>
      </c>
      <c r="N306" s="173">
        <f t="shared" ref="N306:O306" si="1057">N307+N308+N309+N311+N312</f>
        <v>0</v>
      </c>
      <c r="O306" s="173">
        <f t="shared" si="1057"/>
        <v>0</v>
      </c>
      <c r="P306" s="173" t="e">
        <f>O306/N306*100</f>
        <v>#DIV/0!</v>
      </c>
      <c r="Q306" s="173">
        <f t="shared" ref="Q306:R306" si="1058">Q307+Q308+Q309+Q311+Q312</f>
        <v>0</v>
      </c>
      <c r="R306" s="173">
        <f t="shared" si="1058"/>
        <v>0</v>
      </c>
      <c r="S306" s="173" t="e">
        <f>R306/Q306*100</f>
        <v>#DIV/0!</v>
      </c>
      <c r="T306" s="173">
        <f t="shared" ref="T306:U306" si="1059">T307+T308+T309+T311+T312</f>
        <v>0</v>
      </c>
      <c r="U306" s="173">
        <f t="shared" si="1059"/>
        <v>0</v>
      </c>
      <c r="V306" s="173" t="e">
        <f>U306/T306*100</f>
        <v>#DIV/0!</v>
      </c>
      <c r="W306" s="173">
        <f t="shared" ref="W306:X306" si="1060">W307+W308+W309+W311+W312</f>
        <v>0</v>
      </c>
      <c r="X306" s="173">
        <f t="shared" si="1060"/>
        <v>0</v>
      </c>
      <c r="Y306" s="173" t="e">
        <f>X306/W306*100</f>
        <v>#DIV/0!</v>
      </c>
      <c r="Z306" s="173">
        <f t="shared" ref="Z306:AC306" si="1061">Z307+Z308+Z309+Z311+Z312</f>
        <v>180.49961000000002</v>
      </c>
      <c r="AA306" s="173">
        <f t="shared" si="1061"/>
        <v>0</v>
      </c>
      <c r="AB306" s="173">
        <f t="shared" si="1061"/>
        <v>0</v>
      </c>
      <c r="AC306" s="173">
        <f t="shared" si="1061"/>
        <v>0</v>
      </c>
      <c r="AD306" s="173">
        <f>AC306/Z306*100</f>
        <v>0</v>
      </c>
      <c r="AE306" s="173">
        <f t="shared" ref="AE306:AH306" si="1062">AE307+AE308+AE309+AE311+AE312</f>
        <v>0</v>
      </c>
      <c r="AF306" s="173">
        <f t="shared" si="1062"/>
        <v>0</v>
      </c>
      <c r="AG306" s="173">
        <f t="shared" si="1062"/>
        <v>0</v>
      </c>
      <c r="AH306" s="173">
        <f t="shared" si="1062"/>
        <v>0</v>
      </c>
      <c r="AI306" s="173" t="e">
        <f>AH306/AE306*100</f>
        <v>#DIV/0!</v>
      </c>
      <c r="AJ306" s="173">
        <f t="shared" ref="AJ306:AM306" si="1063">AJ307+AJ308+AJ309+AJ311+AJ312</f>
        <v>0</v>
      </c>
      <c r="AK306" s="173">
        <f t="shared" si="1063"/>
        <v>0</v>
      </c>
      <c r="AL306" s="173">
        <f t="shared" si="1063"/>
        <v>0</v>
      </c>
      <c r="AM306" s="173">
        <f t="shared" si="1063"/>
        <v>0</v>
      </c>
      <c r="AN306" s="173" t="e">
        <f>AM306/AJ306*100</f>
        <v>#DIV/0!</v>
      </c>
      <c r="AO306" s="173">
        <f t="shared" ref="AO306:AP306" si="1064">AO307+AO308+AO309+AO311+AO312</f>
        <v>0</v>
      </c>
      <c r="AP306" s="173">
        <f t="shared" si="1064"/>
        <v>0</v>
      </c>
      <c r="AQ306" s="173" t="e">
        <f>AP306/AO306*100</f>
        <v>#DIV/0!</v>
      </c>
      <c r="AR306" s="173">
        <f t="shared" ref="AR306:AU306" si="1065">AR307+AR308+AR309+AR311+AR312</f>
        <v>0</v>
      </c>
      <c r="AS306" s="173">
        <f t="shared" si="1065"/>
        <v>0</v>
      </c>
      <c r="AT306" s="173">
        <f t="shared" si="1065"/>
        <v>0</v>
      </c>
      <c r="AU306" s="173">
        <f t="shared" si="1065"/>
        <v>0</v>
      </c>
      <c r="AV306" s="173" t="e">
        <f>AU306/AR306*100</f>
        <v>#DIV/0!</v>
      </c>
      <c r="AW306" s="173">
        <f t="shared" ref="AW306:AX306" si="1066">AW307+AW308+AW309+AW311+AW312</f>
        <v>0</v>
      </c>
      <c r="AX306" s="173">
        <f t="shared" si="1066"/>
        <v>0</v>
      </c>
      <c r="AY306" s="173" t="e">
        <f>AX306/AW306*100</f>
        <v>#DIV/0!</v>
      </c>
      <c r="AZ306" s="321"/>
    </row>
    <row r="307" spans="1:52" ht="31.2">
      <c r="A307" s="313"/>
      <c r="B307" s="316"/>
      <c r="C307" s="316"/>
      <c r="D307" s="183" t="s">
        <v>37</v>
      </c>
      <c r="E307" s="151">
        <f t="shared" si="1053"/>
        <v>0</v>
      </c>
      <c r="F307" s="151">
        <f t="shared" si="1054"/>
        <v>0</v>
      </c>
      <c r="G307" s="176"/>
      <c r="H307" s="152"/>
      <c r="I307" s="152"/>
      <c r="J307" s="177"/>
      <c r="K307" s="152"/>
      <c r="L307" s="152"/>
      <c r="M307" s="177"/>
      <c r="N307" s="152"/>
      <c r="O307" s="152"/>
      <c r="P307" s="179"/>
      <c r="Q307" s="152"/>
      <c r="R307" s="152"/>
      <c r="S307" s="177"/>
      <c r="T307" s="152"/>
      <c r="U307" s="152"/>
      <c r="V307" s="177"/>
      <c r="W307" s="152"/>
      <c r="X307" s="152"/>
      <c r="Y307" s="177"/>
      <c r="Z307" s="152"/>
      <c r="AA307" s="155"/>
      <c r="AB307" s="178"/>
      <c r="AC307" s="177"/>
      <c r="AD307" s="179"/>
      <c r="AE307" s="152"/>
      <c r="AF307" s="155"/>
      <c r="AG307" s="178"/>
      <c r="AH307" s="184"/>
      <c r="AI307" s="179"/>
      <c r="AJ307" s="152"/>
      <c r="AK307" s="155"/>
      <c r="AL307" s="178"/>
      <c r="AM307" s="184"/>
      <c r="AN307" s="179"/>
      <c r="AO307" s="185"/>
      <c r="AP307" s="152"/>
      <c r="AQ307" s="152"/>
      <c r="AR307" s="152"/>
      <c r="AS307" s="153"/>
      <c r="AT307" s="178"/>
      <c r="AU307" s="184"/>
      <c r="AV307" s="179"/>
      <c r="AW307" s="152"/>
      <c r="AX307" s="154"/>
      <c r="AY307" s="179"/>
      <c r="AZ307" s="322"/>
    </row>
    <row r="308" spans="1:52" ht="64.5" customHeight="1">
      <c r="A308" s="313"/>
      <c r="B308" s="316"/>
      <c r="C308" s="316"/>
      <c r="D308" s="186" t="s">
        <v>2</v>
      </c>
      <c r="E308" s="151">
        <f t="shared" si="1053"/>
        <v>0</v>
      </c>
      <c r="F308" s="151">
        <f t="shared" si="1054"/>
        <v>0</v>
      </c>
      <c r="G308" s="187"/>
      <c r="H308" s="157"/>
      <c r="I308" s="157"/>
      <c r="J308" s="158"/>
      <c r="K308" s="157"/>
      <c r="L308" s="157"/>
      <c r="M308" s="158"/>
      <c r="N308" s="157"/>
      <c r="O308" s="157"/>
      <c r="P308" s="188"/>
      <c r="Q308" s="157"/>
      <c r="R308" s="157"/>
      <c r="S308" s="158"/>
      <c r="T308" s="157"/>
      <c r="U308" s="157"/>
      <c r="V308" s="158"/>
      <c r="W308" s="157"/>
      <c r="X308" s="157"/>
      <c r="Y308" s="158"/>
      <c r="Z308" s="157"/>
      <c r="AA308" s="161"/>
      <c r="AB308" s="162"/>
      <c r="AC308" s="158"/>
      <c r="AD308" s="188"/>
      <c r="AE308" s="157"/>
      <c r="AF308" s="161"/>
      <c r="AG308" s="162"/>
      <c r="AH308" s="189"/>
      <c r="AI308" s="188"/>
      <c r="AJ308" s="157"/>
      <c r="AK308" s="161"/>
      <c r="AL308" s="162"/>
      <c r="AM308" s="189"/>
      <c r="AN308" s="188"/>
      <c r="AO308" s="164"/>
      <c r="AP308" s="158"/>
      <c r="AQ308" s="158"/>
      <c r="AR308" s="157"/>
      <c r="AS308" s="159"/>
      <c r="AT308" s="162"/>
      <c r="AU308" s="189"/>
      <c r="AV308" s="188"/>
      <c r="AW308" s="157"/>
      <c r="AX308" s="160"/>
      <c r="AY308" s="188"/>
      <c r="AZ308" s="322"/>
    </row>
    <row r="309" spans="1:52" ht="21.75" customHeight="1">
      <c r="A309" s="313"/>
      <c r="B309" s="316"/>
      <c r="C309" s="316"/>
      <c r="D309" s="238" t="s">
        <v>287</v>
      </c>
      <c r="E309" s="151">
        <f t="shared" si="1053"/>
        <v>193.8614</v>
      </c>
      <c r="F309" s="151">
        <f t="shared" si="1054"/>
        <v>13.361789999999999</v>
      </c>
      <c r="G309" s="187"/>
      <c r="H309" s="157">
        <v>13.361789999999999</v>
      </c>
      <c r="I309" s="157">
        <v>13.361789999999999</v>
      </c>
      <c r="J309" s="158"/>
      <c r="K309" s="157"/>
      <c r="L309" s="157"/>
      <c r="M309" s="158"/>
      <c r="N309" s="157"/>
      <c r="O309" s="157"/>
      <c r="P309" s="188"/>
      <c r="Q309" s="157"/>
      <c r="R309" s="157"/>
      <c r="S309" s="158"/>
      <c r="T309" s="157"/>
      <c r="U309" s="157"/>
      <c r="V309" s="158"/>
      <c r="W309" s="157"/>
      <c r="X309" s="157"/>
      <c r="Y309" s="158"/>
      <c r="Z309" s="157">
        <f>193.8614-13.36179</f>
        <v>180.49961000000002</v>
      </c>
      <c r="AA309" s="161"/>
      <c r="AB309" s="162"/>
      <c r="AC309" s="158"/>
      <c r="AD309" s="188"/>
      <c r="AE309" s="157"/>
      <c r="AF309" s="161"/>
      <c r="AG309" s="162"/>
      <c r="AH309" s="189"/>
      <c r="AI309" s="188"/>
      <c r="AJ309" s="157"/>
      <c r="AK309" s="161"/>
      <c r="AL309" s="162"/>
      <c r="AM309" s="189"/>
      <c r="AN309" s="188"/>
      <c r="AO309" s="157"/>
      <c r="AP309" s="189"/>
      <c r="AQ309" s="188"/>
      <c r="AR309" s="157"/>
      <c r="AS309" s="161"/>
      <c r="AT309" s="162"/>
      <c r="AU309" s="189"/>
      <c r="AV309" s="188"/>
      <c r="AW309" s="157"/>
      <c r="AX309" s="160"/>
      <c r="AY309" s="163"/>
      <c r="AZ309" s="322"/>
    </row>
    <row r="310" spans="1:52" ht="87.75" customHeight="1">
      <c r="A310" s="313"/>
      <c r="B310" s="316"/>
      <c r="C310" s="316"/>
      <c r="D310" s="238" t="s">
        <v>295</v>
      </c>
      <c r="E310" s="151">
        <f t="shared" si="1053"/>
        <v>0</v>
      </c>
      <c r="F310" s="151">
        <f t="shared" si="1054"/>
        <v>0</v>
      </c>
      <c r="G310" s="156"/>
      <c r="H310" s="166"/>
      <c r="I310" s="166"/>
      <c r="J310" s="165"/>
      <c r="K310" s="166"/>
      <c r="L310" s="166"/>
      <c r="M310" s="165"/>
      <c r="N310" s="166"/>
      <c r="O310" s="166"/>
      <c r="P310" s="171"/>
      <c r="Q310" s="166"/>
      <c r="R310" s="166"/>
      <c r="S310" s="165"/>
      <c r="T310" s="166"/>
      <c r="U310" s="166"/>
      <c r="V310" s="165"/>
      <c r="W310" s="166"/>
      <c r="X310" s="166"/>
      <c r="Y310" s="165"/>
      <c r="Z310" s="166"/>
      <c r="AA310" s="168"/>
      <c r="AB310" s="169"/>
      <c r="AC310" s="165"/>
      <c r="AD310" s="171"/>
      <c r="AE310" s="166"/>
      <c r="AF310" s="168"/>
      <c r="AG310" s="169"/>
      <c r="AH310" s="192"/>
      <c r="AI310" s="171"/>
      <c r="AJ310" s="166"/>
      <c r="AK310" s="168"/>
      <c r="AL310" s="169"/>
      <c r="AM310" s="192"/>
      <c r="AN310" s="171"/>
      <c r="AO310" s="166"/>
      <c r="AP310" s="192"/>
      <c r="AQ310" s="171"/>
      <c r="AR310" s="166"/>
      <c r="AS310" s="170"/>
      <c r="AT310" s="169"/>
      <c r="AU310" s="192"/>
      <c r="AV310" s="171"/>
      <c r="AW310" s="157"/>
      <c r="AX310" s="167"/>
      <c r="AY310" s="171"/>
      <c r="AZ310" s="322"/>
    </row>
    <row r="311" spans="1:52" ht="21.75" customHeight="1">
      <c r="A311" s="313"/>
      <c r="B311" s="316"/>
      <c r="C311" s="316"/>
      <c r="D311" s="238" t="s">
        <v>288</v>
      </c>
      <c r="E311" s="151">
        <f t="shared" si="1053"/>
        <v>0</v>
      </c>
      <c r="F311" s="151">
        <f t="shared" si="1054"/>
        <v>0</v>
      </c>
      <c r="G311" s="156"/>
      <c r="H311" s="166"/>
      <c r="I311" s="166"/>
      <c r="J311" s="165"/>
      <c r="K311" s="166"/>
      <c r="L311" s="166"/>
      <c r="M311" s="165"/>
      <c r="N311" s="166"/>
      <c r="O311" s="166"/>
      <c r="P311" s="171"/>
      <c r="Q311" s="166"/>
      <c r="R311" s="166"/>
      <c r="S311" s="165"/>
      <c r="T311" s="166"/>
      <c r="U311" s="166"/>
      <c r="V311" s="165"/>
      <c r="W311" s="166"/>
      <c r="X311" s="166"/>
      <c r="Y311" s="165"/>
      <c r="Z311" s="166"/>
      <c r="AA311" s="168"/>
      <c r="AB311" s="169"/>
      <c r="AC311" s="165"/>
      <c r="AD311" s="171"/>
      <c r="AE311" s="166"/>
      <c r="AF311" s="168"/>
      <c r="AG311" s="169"/>
      <c r="AH311" s="192"/>
      <c r="AI311" s="171"/>
      <c r="AJ311" s="166"/>
      <c r="AK311" s="168"/>
      <c r="AL311" s="169"/>
      <c r="AM311" s="192"/>
      <c r="AN311" s="171"/>
      <c r="AO311" s="166"/>
      <c r="AP311" s="192"/>
      <c r="AQ311" s="171"/>
      <c r="AR311" s="166"/>
      <c r="AS311" s="170"/>
      <c r="AT311" s="169"/>
      <c r="AU311" s="192"/>
      <c r="AV311" s="171"/>
      <c r="AW311" s="166"/>
      <c r="AX311" s="167"/>
      <c r="AY311" s="171"/>
      <c r="AZ311" s="322"/>
    </row>
    <row r="312" spans="1:52" ht="33.75" customHeight="1">
      <c r="A312" s="314"/>
      <c r="B312" s="317"/>
      <c r="C312" s="317"/>
      <c r="D312" s="174" t="s">
        <v>43</v>
      </c>
      <c r="E312" s="151">
        <f t="shared" si="1053"/>
        <v>0</v>
      </c>
      <c r="F312" s="151">
        <f t="shared" si="1054"/>
        <v>0</v>
      </c>
      <c r="G312" s="176"/>
      <c r="H312" s="152"/>
      <c r="I312" s="152"/>
      <c r="J312" s="177"/>
      <c r="K312" s="152"/>
      <c r="L312" s="152"/>
      <c r="M312" s="177"/>
      <c r="N312" s="152"/>
      <c r="O312" s="152"/>
      <c r="P312" s="179"/>
      <c r="Q312" s="152"/>
      <c r="R312" s="152"/>
      <c r="S312" s="177"/>
      <c r="T312" s="152"/>
      <c r="U312" s="152"/>
      <c r="V312" s="177"/>
      <c r="W312" s="152"/>
      <c r="X312" s="152"/>
      <c r="Y312" s="177"/>
      <c r="Z312" s="152"/>
      <c r="AA312" s="155"/>
      <c r="AB312" s="178"/>
      <c r="AC312" s="177"/>
      <c r="AD312" s="179"/>
      <c r="AE312" s="152"/>
      <c r="AF312" s="155"/>
      <c r="AG312" s="178"/>
      <c r="AH312" s="184"/>
      <c r="AI312" s="179"/>
      <c r="AJ312" s="152"/>
      <c r="AK312" s="155"/>
      <c r="AL312" s="178"/>
      <c r="AM312" s="184"/>
      <c r="AN312" s="179"/>
      <c r="AO312" s="152"/>
      <c r="AP312" s="184"/>
      <c r="AQ312" s="179"/>
      <c r="AR312" s="152"/>
      <c r="AS312" s="153"/>
      <c r="AT312" s="178"/>
      <c r="AU312" s="184"/>
      <c r="AV312" s="179"/>
      <c r="AW312" s="152"/>
      <c r="AX312" s="152"/>
      <c r="AY312" s="179"/>
      <c r="AZ312" s="323"/>
    </row>
    <row r="313" spans="1:52" ht="18.75" customHeight="1">
      <c r="A313" s="312" t="s">
        <v>385</v>
      </c>
      <c r="B313" s="315" t="s">
        <v>386</v>
      </c>
      <c r="C313" s="315" t="s">
        <v>320</v>
      </c>
      <c r="D313" s="181" t="s">
        <v>41</v>
      </c>
      <c r="E313" s="151">
        <f t="shared" ref="E313:E319" si="1067">H313+K313+N313+Q313+T313+W313+Z313+AE313+AJ313+AO313+AR313+AW313</f>
        <v>1146.8000000000002</v>
      </c>
      <c r="F313" s="151">
        <f t="shared" ref="F313:F319" si="1068">I313+L313+O313+R313+U313+X313+AA313+AF313+AK313+AP313+AS313+AX313</f>
        <v>74.400000000000006</v>
      </c>
      <c r="G313" s="182">
        <f>F313/E313</f>
        <v>6.487617718869898E-2</v>
      </c>
      <c r="H313" s="173">
        <f>H314+H315+H316+H318+H319</f>
        <v>0</v>
      </c>
      <c r="I313" s="173">
        <f t="shared" ref="I313" si="1069">I314+I315+I316+I318+I319</f>
        <v>0</v>
      </c>
      <c r="J313" s="173" t="e">
        <f>I313/H313*100</f>
        <v>#DIV/0!</v>
      </c>
      <c r="K313" s="173">
        <f t="shared" ref="K313:L313" si="1070">K314+K315+K316+K318+K319</f>
        <v>0</v>
      </c>
      <c r="L313" s="173">
        <f t="shared" si="1070"/>
        <v>0</v>
      </c>
      <c r="M313" s="173" t="e">
        <f>L313/K313*100</f>
        <v>#DIV/0!</v>
      </c>
      <c r="N313" s="173">
        <f t="shared" ref="N313:O313" si="1071">N314+N315+N316+N318+N319</f>
        <v>0</v>
      </c>
      <c r="O313" s="173">
        <f t="shared" si="1071"/>
        <v>0</v>
      </c>
      <c r="P313" s="173" t="e">
        <f>O313/N313*100</f>
        <v>#DIV/0!</v>
      </c>
      <c r="Q313" s="173">
        <f t="shared" ref="Q313:R313" si="1072">Q314+Q315+Q316+Q318+Q319</f>
        <v>0</v>
      </c>
      <c r="R313" s="173">
        <f t="shared" si="1072"/>
        <v>0</v>
      </c>
      <c r="S313" s="173" t="e">
        <f>R313/Q313*100</f>
        <v>#DIV/0!</v>
      </c>
      <c r="T313" s="173">
        <f t="shared" ref="T313:U313" si="1073">T314+T315+T316+T318+T319</f>
        <v>74.400000000000006</v>
      </c>
      <c r="U313" s="173">
        <f t="shared" si="1073"/>
        <v>74.400000000000006</v>
      </c>
      <c r="V313" s="173">
        <f>U313/T313*100</f>
        <v>100</v>
      </c>
      <c r="W313" s="173">
        <f t="shared" ref="W313:X313" si="1074">W314+W315+W316+W318+W319</f>
        <v>0</v>
      </c>
      <c r="X313" s="173">
        <f t="shared" si="1074"/>
        <v>0</v>
      </c>
      <c r="Y313" s="173" t="e">
        <f>X313/W313*100</f>
        <v>#DIV/0!</v>
      </c>
      <c r="Z313" s="173">
        <f t="shared" ref="Z313:AC313" si="1075">Z314+Z315+Z316+Z318+Z319</f>
        <v>1072.4000000000001</v>
      </c>
      <c r="AA313" s="173">
        <f t="shared" si="1075"/>
        <v>0</v>
      </c>
      <c r="AB313" s="173">
        <f t="shared" si="1075"/>
        <v>0</v>
      </c>
      <c r="AC313" s="173">
        <f t="shared" si="1075"/>
        <v>0</v>
      </c>
      <c r="AD313" s="173">
        <f>AC313/Z313*100</f>
        <v>0</v>
      </c>
      <c r="AE313" s="173">
        <f t="shared" ref="AE313:AH313" si="1076">AE314+AE315+AE316+AE318+AE319</f>
        <v>0</v>
      </c>
      <c r="AF313" s="173">
        <f t="shared" si="1076"/>
        <v>0</v>
      </c>
      <c r="AG313" s="173">
        <f t="shared" si="1076"/>
        <v>0</v>
      </c>
      <c r="AH313" s="173">
        <f t="shared" si="1076"/>
        <v>0</v>
      </c>
      <c r="AI313" s="173" t="e">
        <f>AH313/AE313*100</f>
        <v>#DIV/0!</v>
      </c>
      <c r="AJ313" s="173">
        <f t="shared" ref="AJ313:AM313" si="1077">AJ314+AJ315+AJ316+AJ318+AJ319</f>
        <v>0</v>
      </c>
      <c r="AK313" s="173">
        <f t="shared" si="1077"/>
        <v>0</v>
      </c>
      <c r="AL313" s="173">
        <f t="shared" si="1077"/>
        <v>0</v>
      </c>
      <c r="AM313" s="173">
        <f t="shared" si="1077"/>
        <v>0</v>
      </c>
      <c r="AN313" s="173" t="e">
        <f>AM313/AJ313*100</f>
        <v>#DIV/0!</v>
      </c>
      <c r="AO313" s="173">
        <f t="shared" ref="AO313:AP313" si="1078">AO314+AO315+AO316+AO318+AO319</f>
        <v>0</v>
      </c>
      <c r="AP313" s="173">
        <f t="shared" si="1078"/>
        <v>0</v>
      </c>
      <c r="AQ313" s="173" t="e">
        <f>AP313/AO313*100</f>
        <v>#DIV/0!</v>
      </c>
      <c r="AR313" s="173">
        <f t="shared" ref="AR313:AU313" si="1079">AR314+AR315+AR316+AR318+AR319</f>
        <v>0</v>
      </c>
      <c r="AS313" s="173">
        <f t="shared" si="1079"/>
        <v>0</v>
      </c>
      <c r="AT313" s="173">
        <f t="shared" si="1079"/>
        <v>0</v>
      </c>
      <c r="AU313" s="173">
        <f t="shared" si="1079"/>
        <v>0</v>
      </c>
      <c r="AV313" s="173" t="e">
        <f>AU313/AR313*100</f>
        <v>#DIV/0!</v>
      </c>
      <c r="AW313" s="173">
        <f t="shared" ref="AW313:AX313" si="1080">AW314+AW315+AW316+AW318+AW319</f>
        <v>0</v>
      </c>
      <c r="AX313" s="173">
        <f t="shared" si="1080"/>
        <v>0</v>
      </c>
      <c r="AY313" s="173" t="e">
        <f>AX313/AW313*100</f>
        <v>#DIV/0!</v>
      </c>
      <c r="AZ313" s="321"/>
    </row>
    <row r="314" spans="1:52" ht="31.2">
      <c r="A314" s="313"/>
      <c r="B314" s="316"/>
      <c r="C314" s="316"/>
      <c r="D314" s="183" t="s">
        <v>37</v>
      </c>
      <c r="E314" s="151">
        <f t="shared" si="1067"/>
        <v>0</v>
      </c>
      <c r="F314" s="151">
        <f t="shared" si="1068"/>
        <v>0</v>
      </c>
      <c r="G314" s="176"/>
      <c r="H314" s="152"/>
      <c r="I314" s="152"/>
      <c r="J314" s="177"/>
      <c r="K314" s="152"/>
      <c r="L314" s="152"/>
      <c r="M314" s="177"/>
      <c r="N314" s="152"/>
      <c r="O314" s="152"/>
      <c r="P314" s="179"/>
      <c r="Q314" s="152"/>
      <c r="R314" s="152"/>
      <c r="S314" s="177"/>
      <c r="T314" s="152"/>
      <c r="U314" s="152"/>
      <c r="V314" s="177"/>
      <c r="W314" s="152"/>
      <c r="X314" s="152"/>
      <c r="Y314" s="177"/>
      <c r="Z314" s="152"/>
      <c r="AA314" s="155"/>
      <c r="AB314" s="178"/>
      <c r="AC314" s="177"/>
      <c r="AD314" s="179"/>
      <c r="AE314" s="152"/>
      <c r="AF314" s="155"/>
      <c r="AG314" s="178"/>
      <c r="AH314" s="184"/>
      <c r="AI314" s="179"/>
      <c r="AJ314" s="152"/>
      <c r="AK314" s="155"/>
      <c r="AL314" s="178"/>
      <c r="AM314" s="184"/>
      <c r="AN314" s="179"/>
      <c r="AO314" s="185"/>
      <c r="AP314" s="152"/>
      <c r="AQ314" s="152"/>
      <c r="AR314" s="152"/>
      <c r="AS314" s="153"/>
      <c r="AT314" s="178"/>
      <c r="AU314" s="184"/>
      <c r="AV314" s="179"/>
      <c r="AW314" s="152"/>
      <c r="AX314" s="154"/>
      <c r="AY314" s="179"/>
      <c r="AZ314" s="322"/>
    </row>
    <row r="315" spans="1:52" ht="64.5" customHeight="1">
      <c r="A315" s="313"/>
      <c r="B315" s="316"/>
      <c r="C315" s="316"/>
      <c r="D315" s="186" t="s">
        <v>2</v>
      </c>
      <c r="E315" s="151">
        <f t="shared" si="1067"/>
        <v>0</v>
      </c>
      <c r="F315" s="151">
        <f t="shared" si="1068"/>
        <v>0</v>
      </c>
      <c r="G315" s="187"/>
      <c r="H315" s="157"/>
      <c r="I315" s="157"/>
      <c r="J315" s="158"/>
      <c r="K315" s="157"/>
      <c r="L315" s="157"/>
      <c r="M315" s="158"/>
      <c r="N315" s="157"/>
      <c r="O315" s="157"/>
      <c r="P315" s="188"/>
      <c r="Q315" s="157"/>
      <c r="R315" s="157"/>
      <c r="S315" s="158"/>
      <c r="T315" s="157"/>
      <c r="U315" s="157"/>
      <c r="V315" s="158"/>
      <c r="W315" s="157"/>
      <c r="X315" s="157"/>
      <c r="Y315" s="158"/>
      <c r="Z315" s="157"/>
      <c r="AA315" s="161"/>
      <c r="AB315" s="162"/>
      <c r="AC315" s="158"/>
      <c r="AD315" s="188"/>
      <c r="AE315" s="157"/>
      <c r="AF315" s="161"/>
      <c r="AG315" s="162"/>
      <c r="AH315" s="189"/>
      <c r="AI315" s="188"/>
      <c r="AJ315" s="157"/>
      <c r="AK315" s="161"/>
      <c r="AL315" s="162"/>
      <c r="AM315" s="189"/>
      <c r="AN315" s="188"/>
      <c r="AO315" s="164"/>
      <c r="AP315" s="158"/>
      <c r="AQ315" s="158"/>
      <c r="AR315" s="157"/>
      <c r="AS315" s="159"/>
      <c r="AT315" s="162"/>
      <c r="AU315" s="189"/>
      <c r="AV315" s="188"/>
      <c r="AW315" s="157"/>
      <c r="AX315" s="160"/>
      <c r="AY315" s="188"/>
      <c r="AZ315" s="322"/>
    </row>
    <row r="316" spans="1:52" ht="21.75" customHeight="1">
      <c r="A316" s="313"/>
      <c r="B316" s="316"/>
      <c r="C316" s="316"/>
      <c r="D316" s="238" t="s">
        <v>287</v>
      </c>
      <c r="E316" s="151">
        <f t="shared" si="1067"/>
        <v>1146.8000000000002</v>
      </c>
      <c r="F316" s="151">
        <f t="shared" si="1068"/>
        <v>74.400000000000006</v>
      </c>
      <c r="G316" s="187"/>
      <c r="H316" s="157"/>
      <c r="I316" s="157"/>
      <c r="J316" s="158"/>
      <c r="K316" s="157"/>
      <c r="L316" s="157"/>
      <c r="M316" s="158"/>
      <c r="N316" s="157"/>
      <c r="O316" s="157"/>
      <c r="P316" s="188"/>
      <c r="Q316" s="157"/>
      <c r="R316" s="157"/>
      <c r="S316" s="158"/>
      <c r="T316" s="157">
        <v>74.400000000000006</v>
      </c>
      <c r="U316" s="157">
        <v>74.400000000000006</v>
      </c>
      <c r="V316" s="158"/>
      <c r="W316" s="157"/>
      <c r="X316" s="157"/>
      <c r="Y316" s="158"/>
      <c r="Z316" s="157">
        <v>1072.4000000000001</v>
      </c>
      <c r="AA316" s="161"/>
      <c r="AB316" s="162"/>
      <c r="AC316" s="158"/>
      <c r="AD316" s="188"/>
      <c r="AE316" s="157"/>
      <c r="AF316" s="161"/>
      <c r="AG316" s="162"/>
      <c r="AH316" s="189"/>
      <c r="AI316" s="188"/>
      <c r="AJ316" s="157"/>
      <c r="AK316" s="161"/>
      <c r="AL316" s="162"/>
      <c r="AM316" s="189"/>
      <c r="AN316" s="188"/>
      <c r="AO316" s="157"/>
      <c r="AP316" s="189"/>
      <c r="AQ316" s="188"/>
      <c r="AR316" s="157"/>
      <c r="AS316" s="161"/>
      <c r="AT316" s="162"/>
      <c r="AU316" s="189"/>
      <c r="AV316" s="188"/>
      <c r="AW316" s="157"/>
      <c r="AX316" s="160"/>
      <c r="AY316" s="163"/>
      <c r="AZ316" s="322"/>
    </row>
    <row r="317" spans="1:52" ht="87.75" customHeight="1">
      <c r="A317" s="313"/>
      <c r="B317" s="316"/>
      <c r="C317" s="316"/>
      <c r="D317" s="238" t="s">
        <v>295</v>
      </c>
      <c r="E317" s="151">
        <f t="shared" si="1067"/>
        <v>0</v>
      </c>
      <c r="F317" s="151">
        <f t="shared" si="1068"/>
        <v>0</v>
      </c>
      <c r="G317" s="156"/>
      <c r="H317" s="166"/>
      <c r="I317" s="166"/>
      <c r="J317" s="165"/>
      <c r="K317" s="166"/>
      <c r="L317" s="166"/>
      <c r="M317" s="165"/>
      <c r="N317" s="166"/>
      <c r="O317" s="166"/>
      <c r="P317" s="171"/>
      <c r="Q317" s="166"/>
      <c r="R317" s="166"/>
      <c r="S317" s="165"/>
      <c r="T317" s="166"/>
      <c r="U317" s="166"/>
      <c r="V317" s="165"/>
      <c r="W317" s="166"/>
      <c r="X317" s="166"/>
      <c r="Y317" s="165"/>
      <c r="Z317" s="166"/>
      <c r="AA317" s="168"/>
      <c r="AB317" s="169"/>
      <c r="AC317" s="165"/>
      <c r="AD317" s="171"/>
      <c r="AE317" s="166"/>
      <c r="AF317" s="168"/>
      <c r="AG317" s="169"/>
      <c r="AH317" s="192"/>
      <c r="AI317" s="171"/>
      <c r="AJ317" s="166"/>
      <c r="AK317" s="168"/>
      <c r="AL317" s="169"/>
      <c r="AM317" s="192"/>
      <c r="AN317" s="171"/>
      <c r="AO317" s="166"/>
      <c r="AP317" s="192"/>
      <c r="AQ317" s="171"/>
      <c r="AR317" s="166"/>
      <c r="AS317" s="170"/>
      <c r="AT317" s="169"/>
      <c r="AU317" s="192"/>
      <c r="AV317" s="171"/>
      <c r="AW317" s="157"/>
      <c r="AX317" s="167"/>
      <c r="AY317" s="171"/>
      <c r="AZ317" s="322"/>
    </row>
    <row r="318" spans="1:52" ht="21.75" customHeight="1">
      <c r="A318" s="313"/>
      <c r="B318" s="316"/>
      <c r="C318" s="316"/>
      <c r="D318" s="238" t="s">
        <v>288</v>
      </c>
      <c r="E318" s="151">
        <f t="shared" si="1067"/>
        <v>0</v>
      </c>
      <c r="F318" s="151">
        <f t="shared" si="1068"/>
        <v>0</v>
      </c>
      <c r="G318" s="156"/>
      <c r="H318" s="166"/>
      <c r="I318" s="166"/>
      <c r="J318" s="165"/>
      <c r="K318" s="166"/>
      <c r="L318" s="166"/>
      <c r="M318" s="165"/>
      <c r="N318" s="166"/>
      <c r="O318" s="166"/>
      <c r="P318" s="171"/>
      <c r="Q318" s="166"/>
      <c r="R318" s="166"/>
      <c r="S318" s="165"/>
      <c r="T318" s="166"/>
      <c r="U318" s="166"/>
      <c r="V318" s="165"/>
      <c r="W318" s="166"/>
      <c r="X318" s="166"/>
      <c r="Y318" s="165"/>
      <c r="Z318" s="166"/>
      <c r="AA318" s="168"/>
      <c r="AB318" s="169"/>
      <c r="AC318" s="165"/>
      <c r="AD318" s="171"/>
      <c r="AE318" s="166"/>
      <c r="AF318" s="168"/>
      <c r="AG318" s="169"/>
      <c r="AH318" s="192"/>
      <c r="AI318" s="171"/>
      <c r="AJ318" s="166"/>
      <c r="AK318" s="168"/>
      <c r="AL318" s="169"/>
      <c r="AM318" s="192"/>
      <c r="AN318" s="171"/>
      <c r="AO318" s="166"/>
      <c r="AP318" s="192"/>
      <c r="AQ318" s="171"/>
      <c r="AR318" s="166"/>
      <c r="AS318" s="170"/>
      <c r="AT318" s="169"/>
      <c r="AU318" s="192"/>
      <c r="AV318" s="171"/>
      <c r="AW318" s="166"/>
      <c r="AX318" s="167"/>
      <c r="AY318" s="171"/>
      <c r="AZ318" s="322"/>
    </row>
    <row r="319" spans="1:52" ht="33.75" customHeight="1">
      <c r="A319" s="314"/>
      <c r="B319" s="317"/>
      <c r="C319" s="317"/>
      <c r="D319" s="174" t="s">
        <v>43</v>
      </c>
      <c r="E319" s="151">
        <f t="shared" si="1067"/>
        <v>0</v>
      </c>
      <c r="F319" s="151">
        <f t="shared" si="1068"/>
        <v>0</v>
      </c>
      <c r="G319" s="176"/>
      <c r="H319" s="152"/>
      <c r="I319" s="152"/>
      <c r="J319" s="177"/>
      <c r="K319" s="152"/>
      <c r="L319" s="152"/>
      <c r="M319" s="177"/>
      <c r="N319" s="152"/>
      <c r="O319" s="152"/>
      <c r="P319" s="179"/>
      <c r="Q319" s="152"/>
      <c r="R319" s="152"/>
      <c r="S319" s="177"/>
      <c r="T319" s="152"/>
      <c r="U319" s="152"/>
      <c r="V319" s="177"/>
      <c r="W319" s="152"/>
      <c r="X319" s="152"/>
      <c r="Y319" s="177"/>
      <c r="Z319" s="152"/>
      <c r="AA319" s="155"/>
      <c r="AB319" s="178"/>
      <c r="AC319" s="177"/>
      <c r="AD319" s="179"/>
      <c r="AE319" s="152"/>
      <c r="AF319" s="155"/>
      <c r="AG319" s="178"/>
      <c r="AH319" s="184"/>
      <c r="AI319" s="179"/>
      <c r="AJ319" s="152"/>
      <c r="AK319" s="155"/>
      <c r="AL319" s="178"/>
      <c r="AM319" s="184"/>
      <c r="AN319" s="179"/>
      <c r="AO319" s="152"/>
      <c r="AP319" s="184"/>
      <c r="AQ319" s="179"/>
      <c r="AR319" s="152"/>
      <c r="AS319" s="153"/>
      <c r="AT319" s="178"/>
      <c r="AU319" s="184"/>
      <c r="AV319" s="179"/>
      <c r="AW319" s="152"/>
      <c r="AX319" s="152"/>
      <c r="AY319" s="179"/>
      <c r="AZ319" s="323"/>
    </row>
    <row r="320" spans="1:52" ht="18.75" customHeight="1">
      <c r="A320" s="312" t="s">
        <v>387</v>
      </c>
      <c r="B320" s="315" t="s">
        <v>388</v>
      </c>
      <c r="C320" s="315" t="s">
        <v>320</v>
      </c>
      <c r="D320" s="181" t="s">
        <v>41</v>
      </c>
      <c r="E320" s="151">
        <f t="shared" ref="E320:E326" si="1081">H320+K320+N320+Q320+T320+W320+Z320+AE320+AJ320+AO320+AR320+AW320</f>
        <v>9531.4946300000011</v>
      </c>
      <c r="F320" s="151">
        <f t="shared" ref="F320:F326" si="1082">I320+L320+O320+R320+U320+X320+AA320+AF320+AK320+AP320+AS320+AX320</f>
        <v>7096.9393400000008</v>
      </c>
      <c r="G320" s="182">
        <f>F320/E320</f>
        <v>0.74457780395350226</v>
      </c>
      <c r="H320" s="173">
        <f>H321+H322+H323+H325+H326</f>
        <v>0</v>
      </c>
      <c r="I320" s="173">
        <f t="shared" ref="I320" si="1083">I321+I322+I323+I325+I326</f>
        <v>0</v>
      </c>
      <c r="J320" s="173" t="e">
        <f>I320/H320*100</f>
        <v>#DIV/0!</v>
      </c>
      <c r="K320" s="173">
        <f t="shared" ref="K320:L320" si="1084">K321+K322+K323+K325+K326</f>
        <v>1714.92644</v>
      </c>
      <c r="L320" s="173">
        <f t="shared" si="1084"/>
        <v>1714.92644</v>
      </c>
      <c r="M320" s="173">
        <f>L320/K320*100</f>
        <v>100</v>
      </c>
      <c r="N320" s="173">
        <f t="shared" ref="N320:O320" si="1085">N321+N322+N323+N325+N326</f>
        <v>1955.0308000000002</v>
      </c>
      <c r="O320" s="173">
        <f t="shared" si="1085"/>
        <v>1955.0308000000002</v>
      </c>
      <c r="P320" s="173">
        <f>O320/N320*100</f>
        <v>100</v>
      </c>
      <c r="Q320" s="173">
        <f t="shared" ref="Q320:R320" si="1086">Q321+Q322+Q323+Q325+Q326</f>
        <v>1516.1208799999999</v>
      </c>
      <c r="R320" s="173">
        <f t="shared" si="1086"/>
        <v>1516.1208799999999</v>
      </c>
      <c r="S320" s="173">
        <f>R320/Q320*100</f>
        <v>100</v>
      </c>
      <c r="T320" s="173">
        <f t="shared" ref="T320:U320" si="1087">T321+T322+T323+T325+T326</f>
        <v>1910.8612200000002</v>
      </c>
      <c r="U320" s="173">
        <f t="shared" si="1087"/>
        <v>1910.8612200000002</v>
      </c>
      <c r="V320" s="173">
        <f>U320/T320*100</f>
        <v>100</v>
      </c>
      <c r="W320" s="173">
        <f t="shared" ref="W320:X320" si="1088">W321+W322+W323+W325+W326</f>
        <v>1133.35529</v>
      </c>
      <c r="X320" s="173">
        <f t="shared" si="1088"/>
        <v>0</v>
      </c>
      <c r="Y320" s="173">
        <f>X320/W320*100</f>
        <v>0</v>
      </c>
      <c r="Z320" s="173">
        <f t="shared" ref="Z320:AC320" si="1089">Z321+Z322+Z323+Z325+Z326</f>
        <v>0</v>
      </c>
      <c r="AA320" s="173">
        <f t="shared" si="1089"/>
        <v>0</v>
      </c>
      <c r="AB320" s="173">
        <f t="shared" si="1089"/>
        <v>0</v>
      </c>
      <c r="AC320" s="173">
        <f t="shared" si="1089"/>
        <v>0</v>
      </c>
      <c r="AD320" s="173" t="e">
        <f>AC320/Z320*100</f>
        <v>#DIV/0!</v>
      </c>
      <c r="AE320" s="173">
        <f t="shared" ref="AE320:AH320" si="1090">AE321+AE322+AE323+AE325+AE326</f>
        <v>1301.2</v>
      </c>
      <c r="AF320" s="173">
        <f t="shared" si="1090"/>
        <v>0</v>
      </c>
      <c r="AG320" s="173">
        <f t="shared" si="1090"/>
        <v>0</v>
      </c>
      <c r="AH320" s="173">
        <f t="shared" si="1090"/>
        <v>0</v>
      </c>
      <c r="AI320" s="173">
        <f>AH320/AE320*100</f>
        <v>0</v>
      </c>
      <c r="AJ320" s="173">
        <f t="shared" ref="AJ320:AM320" si="1091">AJ321+AJ322+AJ323+AJ325+AJ326</f>
        <v>0</v>
      </c>
      <c r="AK320" s="173">
        <f t="shared" si="1091"/>
        <v>0</v>
      </c>
      <c r="AL320" s="173">
        <f t="shared" si="1091"/>
        <v>0</v>
      </c>
      <c r="AM320" s="173">
        <f t="shared" si="1091"/>
        <v>0</v>
      </c>
      <c r="AN320" s="173" t="e">
        <f>AM320/AJ320*100</f>
        <v>#DIV/0!</v>
      </c>
      <c r="AO320" s="173">
        <f t="shared" ref="AO320:AP320" si="1092">AO321+AO322+AO323+AO325+AO326</f>
        <v>0</v>
      </c>
      <c r="AP320" s="173">
        <f t="shared" si="1092"/>
        <v>0</v>
      </c>
      <c r="AQ320" s="173" t="e">
        <f>AP320/AO320*100</f>
        <v>#DIV/0!</v>
      </c>
      <c r="AR320" s="173">
        <f t="shared" ref="AR320:AU320" si="1093">AR321+AR322+AR323+AR325+AR326</f>
        <v>0</v>
      </c>
      <c r="AS320" s="173">
        <f t="shared" si="1093"/>
        <v>0</v>
      </c>
      <c r="AT320" s="173">
        <f t="shared" si="1093"/>
        <v>0</v>
      </c>
      <c r="AU320" s="173">
        <f t="shared" si="1093"/>
        <v>0</v>
      </c>
      <c r="AV320" s="173" t="e">
        <f>AU320/AR320*100</f>
        <v>#DIV/0!</v>
      </c>
      <c r="AW320" s="173">
        <f t="shared" ref="AW320:AX320" si="1094">AW321+AW322+AW323+AW325+AW326</f>
        <v>0</v>
      </c>
      <c r="AX320" s="173">
        <f t="shared" si="1094"/>
        <v>0</v>
      </c>
      <c r="AY320" s="173" t="e">
        <f>AX320/AW320*100</f>
        <v>#DIV/0!</v>
      </c>
      <c r="AZ320" s="321"/>
    </row>
    <row r="321" spans="1:52" ht="31.2">
      <c r="A321" s="313"/>
      <c r="B321" s="316"/>
      <c r="C321" s="316"/>
      <c r="D321" s="183" t="s">
        <v>37</v>
      </c>
      <c r="E321" s="151">
        <f t="shared" si="1081"/>
        <v>0</v>
      </c>
      <c r="F321" s="151">
        <f t="shared" si="1082"/>
        <v>0</v>
      </c>
      <c r="G321" s="176"/>
      <c r="H321" s="152"/>
      <c r="I321" s="152"/>
      <c r="J321" s="177"/>
      <c r="K321" s="152"/>
      <c r="L321" s="152"/>
      <c r="M321" s="177"/>
      <c r="N321" s="152"/>
      <c r="O321" s="152"/>
      <c r="P321" s="179"/>
      <c r="Q321" s="152"/>
      <c r="R321" s="152"/>
      <c r="S321" s="177"/>
      <c r="T321" s="152"/>
      <c r="U321" s="152"/>
      <c r="V321" s="177"/>
      <c r="W321" s="152"/>
      <c r="X321" s="152"/>
      <c r="Y321" s="177"/>
      <c r="Z321" s="152"/>
      <c r="AA321" s="155"/>
      <c r="AB321" s="178"/>
      <c r="AC321" s="177"/>
      <c r="AD321" s="179"/>
      <c r="AE321" s="152"/>
      <c r="AF321" s="155"/>
      <c r="AG321" s="178"/>
      <c r="AH321" s="184"/>
      <c r="AI321" s="179"/>
      <c r="AJ321" s="152"/>
      <c r="AK321" s="155"/>
      <c r="AL321" s="178"/>
      <c r="AM321" s="184"/>
      <c r="AN321" s="179"/>
      <c r="AO321" s="185"/>
      <c r="AP321" s="152"/>
      <c r="AQ321" s="152"/>
      <c r="AR321" s="152"/>
      <c r="AS321" s="153"/>
      <c r="AT321" s="178"/>
      <c r="AU321" s="184"/>
      <c r="AV321" s="179"/>
      <c r="AW321" s="152"/>
      <c r="AX321" s="154"/>
      <c r="AY321" s="179"/>
      <c r="AZ321" s="322"/>
    </row>
    <row r="322" spans="1:52" ht="64.5" customHeight="1">
      <c r="A322" s="313"/>
      <c r="B322" s="316"/>
      <c r="C322" s="316"/>
      <c r="D322" s="186" t="s">
        <v>2</v>
      </c>
      <c r="E322" s="151">
        <f t="shared" si="1081"/>
        <v>0</v>
      </c>
      <c r="F322" s="151">
        <f t="shared" si="1082"/>
        <v>0</v>
      </c>
      <c r="G322" s="187"/>
      <c r="H322" s="157"/>
      <c r="I322" s="157"/>
      <c r="J322" s="158"/>
      <c r="K322" s="157"/>
      <c r="L322" s="157"/>
      <c r="M322" s="158"/>
      <c r="N322" s="157"/>
      <c r="O322" s="157"/>
      <c r="P322" s="188"/>
      <c r="Q322" s="157"/>
      <c r="R322" s="157"/>
      <c r="S322" s="158"/>
      <c r="T322" s="157"/>
      <c r="U322" s="157"/>
      <c r="V322" s="158"/>
      <c r="W322" s="157"/>
      <c r="X322" s="157"/>
      <c r="Y322" s="158"/>
      <c r="Z322" s="157"/>
      <c r="AA322" s="161"/>
      <c r="AB322" s="162"/>
      <c r="AC322" s="158"/>
      <c r="AD322" s="188"/>
      <c r="AE322" s="157"/>
      <c r="AF322" s="161"/>
      <c r="AG322" s="162"/>
      <c r="AH322" s="189"/>
      <c r="AI322" s="188"/>
      <c r="AJ322" s="157"/>
      <c r="AK322" s="161"/>
      <c r="AL322" s="162"/>
      <c r="AM322" s="189"/>
      <c r="AN322" s="188"/>
      <c r="AO322" s="164"/>
      <c r="AP322" s="158"/>
      <c r="AQ322" s="158"/>
      <c r="AR322" s="157"/>
      <c r="AS322" s="159"/>
      <c r="AT322" s="162"/>
      <c r="AU322" s="189"/>
      <c r="AV322" s="188"/>
      <c r="AW322" s="157"/>
      <c r="AX322" s="160"/>
      <c r="AY322" s="188"/>
      <c r="AZ322" s="322"/>
    </row>
    <row r="323" spans="1:52" ht="21.75" customHeight="1">
      <c r="A323" s="313"/>
      <c r="B323" s="316"/>
      <c r="C323" s="316"/>
      <c r="D323" s="238" t="s">
        <v>287</v>
      </c>
      <c r="E323" s="151">
        <f t="shared" si="1081"/>
        <v>9531.4946300000011</v>
      </c>
      <c r="F323" s="151">
        <f t="shared" si="1082"/>
        <v>7096.9393400000008</v>
      </c>
      <c r="G323" s="187"/>
      <c r="H323" s="157"/>
      <c r="I323" s="157"/>
      <c r="J323" s="158"/>
      <c r="K323" s="157">
        <v>1714.92644</v>
      </c>
      <c r="L323" s="157">
        <v>1714.92644</v>
      </c>
      <c r="M323" s="158"/>
      <c r="N323" s="157">
        <f>3669.95724-1714.92644</f>
        <v>1955.0308000000002</v>
      </c>
      <c r="O323" s="157">
        <f>3669.95724-1714.92644</f>
        <v>1955.0308000000002</v>
      </c>
      <c r="P323" s="188"/>
      <c r="Q323" s="157">
        <v>1516.1208799999999</v>
      </c>
      <c r="R323" s="157">
        <v>1516.1208799999999</v>
      </c>
      <c r="S323" s="158"/>
      <c r="T323" s="157">
        <f>1522.9+387.96122</f>
        <v>1910.8612200000002</v>
      </c>
      <c r="U323" s="157">
        <f>1522.9+387.96122</f>
        <v>1910.8612200000002</v>
      </c>
      <c r="V323" s="158"/>
      <c r="W323" s="157">
        <f>1521.3+0.01651-387.96122</f>
        <v>1133.35529</v>
      </c>
      <c r="X323" s="157"/>
      <c r="Y323" s="158"/>
      <c r="Z323" s="157"/>
      <c r="AA323" s="161"/>
      <c r="AB323" s="162"/>
      <c r="AC323" s="158"/>
      <c r="AD323" s="188"/>
      <c r="AE323" s="157">
        <v>1301.2</v>
      </c>
      <c r="AF323" s="161"/>
      <c r="AG323" s="162"/>
      <c r="AH323" s="189"/>
      <c r="AI323" s="188"/>
      <c r="AJ323" s="157"/>
      <c r="AK323" s="161"/>
      <c r="AL323" s="162"/>
      <c r="AM323" s="189"/>
      <c r="AN323" s="188"/>
      <c r="AO323" s="157"/>
      <c r="AP323" s="189"/>
      <c r="AQ323" s="188"/>
      <c r="AR323" s="157"/>
      <c r="AS323" s="161"/>
      <c r="AT323" s="162"/>
      <c r="AU323" s="189"/>
      <c r="AV323" s="188"/>
      <c r="AW323" s="157"/>
      <c r="AX323" s="160"/>
      <c r="AY323" s="163"/>
      <c r="AZ323" s="322"/>
    </row>
    <row r="324" spans="1:52" ht="87.75" customHeight="1">
      <c r="A324" s="313"/>
      <c r="B324" s="316"/>
      <c r="C324" s="316"/>
      <c r="D324" s="238" t="s">
        <v>295</v>
      </c>
      <c r="E324" s="151">
        <f t="shared" si="1081"/>
        <v>0</v>
      </c>
      <c r="F324" s="151">
        <f t="shared" si="1082"/>
        <v>0</v>
      </c>
      <c r="G324" s="156"/>
      <c r="H324" s="166"/>
      <c r="I324" s="166"/>
      <c r="J324" s="165"/>
      <c r="K324" s="166"/>
      <c r="L324" s="166"/>
      <c r="M324" s="165"/>
      <c r="N324" s="166"/>
      <c r="O324" s="166"/>
      <c r="P324" s="171"/>
      <c r="Q324" s="166"/>
      <c r="R324" s="166"/>
      <c r="S324" s="165"/>
      <c r="T324" s="166"/>
      <c r="U324" s="166"/>
      <c r="V324" s="165"/>
      <c r="W324" s="166"/>
      <c r="X324" s="166"/>
      <c r="Y324" s="165"/>
      <c r="Z324" s="166"/>
      <c r="AA324" s="168"/>
      <c r="AB324" s="169"/>
      <c r="AC324" s="165"/>
      <c r="AD324" s="171"/>
      <c r="AE324" s="166"/>
      <c r="AF324" s="168"/>
      <c r="AG324" s="169"/>
      <c r="AH324" s="192"/>
      <c r="AI324" s="171"/>
      <c r="AJ324" s="166"/>
      <c r="AK324" s="168"/>
      <c r="AL324" s="169"/>
      <c r="AM324" s="192"/>
      <c r="AN324" s="171"/>
      <c r="AO324" s="166"/>
      <c r="AP324" s="192"/>
      <c r="AQ324" s="171"/>
      <c r="AR324" s="166"/>
      <c r="AS324" s="170"/>
      <c r="AT324" s="169"/>
      <c r="AU324" s="192"/>
      <c r="AV324" s="171"/>
      <c r="AW324" s="157"/>
      <c r="AX324" s="167"/>
      <c r="AY324" s="171"/>
      <c r="AZ324" s="322"/>
    </row>
    <row r="325" spans="1:52" ht="21.75" customHeight="1">
      <c r="A325" s="313"/>
      <c r="B325" s="316"/>
      <c r="C325" s="316"/>
      <c r="D325" s="238" t="s">
        <v>288</v>
      </c>
      <c r="E325" s="151">
        <f t="shared" si="1081"/>
        <v>0</v>
      </c>
      <c r="F325" s="151">
        <f t="shared" si="1082"/>
        <v>0</v>
      </c>
      <c r="G325" s="156"/>
      <c r="H325" s="166"/>
      <c r="I325" s="166"/>
      <c r="J325" s="165"/>
      <c r="K325" s="166"/>
      <c r="L325" s="166"/>
      <c r="M325" s="165"/>
      <c r="N325" s="166"/>
      <c r="O325" s="166"/>
      <c r="P325" s="171"/>
      <c r="Q325" s="166"/>
      <c r="R325" s="166"/>
      <c r="S325" s="165"/>
      <c r="T325" s="166"/>
      <c r="U325" s="166"/>
      <c r="V325" s="165"/>
      <c r="W325" s="166"/>
      <c r="X325" s="166"/>
      <c r="Y325" s="165"/>
      <c r="Z325" s="166"/>
      <c r="AA325" s="168"/>
      <c r="AB325" s="169"/>
      <c r="AC325" s="165"/>
      <c r="AD325" s="171"/>
      <c r="AE325" s="166"/>
      <c r="AF325" s="168"/>
      <c r="AG325" s="169"/>
      <c r="AH325" s="192"/>
      <c r="AI325" s="171"/>
      <c r="AJ325" s="166"/>
      <c r="AK325" s="168"/>
      <c r="AL325" s="169"/>
      <c r="AM325" s="192"/>
      <c r="AN325" s="171"/>
      <c r="AO325" s="166"/>
      <c r="AP325" s="192"/>
      <c r="AQ325" s="171"/>
      <c r="AR325" s="166"/>
      <c r="AS325" s="170"/>
      <c r="AT325" s="169"/>
      <c r="AU325" s="192"/>
      <c r="AV325" s="171"/>
      <c r="AW325" s="166"/>
      <c r="AX325" s="167"/>
      <c r="AY325" s="171"/>
      <c r="AZ325" s="322"/>
    </row>
    <row r="326" spans="1:52" ht="33.75" customHeight="1">
      <c r="A326" s="314"/>
      <c r="B326" s="317"/>
      <c r="C326" s="317"/>
      <c r="D326" s="174" t="s">
        <v>43</v>
      </c>
      <c r="E326" s="151">
        <f t="shared" si="1081"/>
        <v>0</v>
      </c>
      <c r="F326" s="151">
        <f t="shared" si="1082"/>
        <v>0</v>
      </c>
      <c r="G326" s="176"/>
      <c r="H326" s="152"/>
      <c r="I326" s="152"/>
      <c r="J326" s="177"/>
      <c r="K326" s="152"/>
      <c r="L326" s="152"/>
      <c r="M326" s="177"/>
      <c r="N326" s="152"/>
      <c r="O326" s="152"/>
      <c r="P326" s="179"/>
      <c r="Q326" s="152"/>
      <c r="R326" s="152"/>
      <c r="S326" s="177"/>
      <c r="T326" s="152"/>
      <c r="U326" s="152"/>
      <c r="V326" s="177"/>
      <c r="W326" s="152"/>
      <c r="X326" s="152"/>
      <c r="Y326" s="177"/>
      <c r="Z326" s="152"/>
      <c r="AA326" s="155"/>
      <c r="AB326" s="178"/>
      <c r="AC326" s="177"/>
      <c r="AD326" s="179"/>
      <c r="AE326" s="152"/>
      <c r="AF326" s="155"/>
      <c r="AG326" s="178"/>
      <c r="AH326" s="184"/>
      <c r="AI326" s="179"/>
      <c r="AJ326" s="152"/>
      <c r="AK326" s="155"/>
      <c r="AL326" s="178"/>
      <c r="AM326" s="184"/>
      <c r="AN326" s="179"/>
      <c r="AO326" s="152"/>
      <c r="AP326" s="184"/>
      <c r="AQ326" s="179"/>
      <c r="AR326" s="152"/>
      <c r="AS326" s="153"/>
      <c r="AT326" s="178"/>
      <c r="AU326" s="184"/>
      <c r="AV326" s="179"/>
      <c r="AW326" s="152"/>
      <c r="AX326" s="152"/>
      <c r="AY326" s="179"/>
      <c r="AZ326" s="323"/>
    </row>
    <row r="327" spans="1:52" ht="18.75" customHeight="1">
      <c r="A327" s="312" t="s">
        <v>390</v>
      </c>
      <c r="B327" s="315" t="s">
        <v>391</v>
      </c>
      <c r="C327" s="315" t="s">
        <v>320</v>
      </c>
      <c r="D327" s="181" t="s">
        <v>41</v>
      </c>
      <c r="E327" s="151">
        <f t="shared" ref="E327:E340" si="1095">H327+K327+N327+Q327+T327+W327+Z327+AE327+AJ327+AO327+AR327+AW327</f>
        <v>3104.6776</v>
      </c>
      <c r="F327" s="151">
        <f t="shared" ref="F327:F340" si="1096">I327+L327+O327+R327+U327+X327+AA327+AF327+AK327+AP327+AS327+AX327</f>
        <v>2757.7465999999999</v>
      </c>
      <c r="G327" s="182">
        <f>F327/E327</f>
        <v>0.88825538600207632</v>
      </c>
      <c r="H327" s="173">
        <f>H328+H329+H330+H332+H333</f>
        <v>0</v>
      </c>
      <c r="I327" s="173">
        <f t="shared" ref="I327" si="1097">I328+I329+I330+I332+I333</f>
        <v>0</v>
      </c>
      <c r="J327" s="173" t="e">
        <f>I327/H327*100</f>
        <v>#DIV/0!</v>
      </c>
      <c r="K327" s="173">
        <f t="shared" ref="K327:L327" si="1098">K328+K329+K330+K332+K333</f>
        <v>0</v>
      </c>
      <c r="L327" s="173">
        <f t="shared" si="1098"/>
        <v>0</v>
      </c>
      <c r="M327" s="173" t="e">
        <f>L327/K327*100</f>
        <v>#DIV/0!</v>
      </c>
      <c r="N327" s="173">
        <f t="shared" ref="N327:O327" si="1099">N328+N329+N330+N332+N333</f>
        <v>2757.7465999999999</v>
      </c>
      <c r="O327" s="173">
        <f t="shared" si="1099"/>
        <v>2757.7465999999999</v>
      </c>
      <c r="P327" s="173">
        <f>O327/N327*100</f>
        <v>100</v>
      </c>
      <c r="Q327" s="173">
        <f t="shared" ref="Q327:R327" si="1100">Q328+Q329+Q330+Q332+Q333</f>
        <v>0</v>
      </c>
      <c r="R327" s="173">
        <f t="shared" si="1100"/>
        <v>0</v>
      </c>
      <c r="S327" s="173" t="e">
        <f>R327/Q327*100</f>
        <v>#DIV/0!</v>
      </c>
      <c r="T327" s="173">
        <f t="shared" ref="T327:U327" si="1101">T328+T329+T330+T332+T333</f>
        <v>0</v>
      </c>
      <c r="U327" s="173">
        <f t="shared" si="1101"/>
        <v>0</v>
      </c>
      <c r="V327" s="173" t="e">
        <f>U327/T327*100</f>
        <v>#DIV/0!</v>
      </c>
      <c r="W327" s="173">
        <f t="shared" ref="W327:X327" si="1102">W328+W329+W330+W332+W333</f>
        <v>0</v>
      </c>
      <c r="X327" s="173">
        <f t="shared" si="1102"/>
        <v>0</v>
      </c>
      <c r="Y327" s="173" t="e">
        <f>X327/W327*100</f>
        <v>#DIV/0!</v>
      </c>
      <c r="Z327" s="173">
        <f t="shared" ref="Z327:AC327" si="1103">Z328+Z329+Z330+Z332+Z333</f>
        <v>346.93099999999998</v>
      </c>
      <c r="AA327" s="173">
        <f t="shared" si="1103"/>
        <v>0</v>
      </c>
      <c r="AB327" s="173">
        <f t="shared" si="1103"/>
        <v>0</v>
      </c>
      <c r="AC327" s="173">
        <f t="shared" si="1103"/>
        <v>0</v>
      </c>
      <c r="AD327" s="173">
        <f>AC327/Z327*100</f>
        <v>0</v>
      </c>
      <c r="AE327" s="173">
        <f t="shared" ref="AE327:AH327" si="1104">AE328+AE329+AE330+AE332+AE333</f>
        <v>0</v>
      </c>
      <c r="AF327" s="173">
        <f t="shared" si="1104"/>
        <v>0</v>
      </c>
      <c r="AG327" s="173">
        <f t="shared" si="1104"/>
        <v>0</v>
      </c>
      <c r="AH327" s="173">
        <f t="shared" si="1104"/>
        <v>0</v>
      </c>
      <c r="AI327" s="173" t="e">
        <f>AH327/AE327*100</f>
        <v>#DIV/0!</v>
      </c>
      <c r="AJ327" s="173">
        <f t="shared" ref="AJ327:AM327" si="1105">AJ328+AJ329+AJ330+AJ332+AJ333</f>
        <v>0</v>
      </c>
      <c r="AK327" s="173">
        <f t="shared" si="1105"/>
        <v>0</v>
      </c>
      <c r="AL327" s="173">
        <f t="shared" si="1105"/>
        <v>0</v>
      </c>
      <c r="AM327" s="173">
        <f t="shared" si="1105"/>
        <v>0</v>
      </c>
      <c r="AN327" s="173" t="e">
        <f>AM327/AJ327*100</f>
        <v>#DIV/0!</v>
      </c>
      <c r="AO327" s="173">
        <f t="shared" ref="AO327:AP327" si="1106">AO328+AO329+AO330+AO332+AO333</f>
        <v>0</v>
      </c>
      <c r="AP327" s="173">
        <f t="shared" si="1106"/>
        <v>0</v>
      </c>
      <c r="AQ327" s="173" t="e">
        <f>AP327/AO327*100</f>
        <v>#DIV/0!</v>
      </c>
      <c r="AR327" s="173">
        <f t="shared" ref="AR327:AU327" si="1107">AR328+AR329+AR330+AR332+AR333</f>
        <v>0</v>
      </c>
      <c r="AS327" s="173">
        <f t="shared" si="1107"/>
        <v>0</v>
      </c>
      <c r="AT327" s="173">
        <f t="shared" si="1107"/>
        <v>0</v>
      </c>
      <c r="AU327" s="173">
        <f t="shared" si="1107"/>
        <v>0</v>
      </c>
      <c r="AV327" s="173" t="e">
        <f>AU327/AR327*100</f>
        <v>#DIV/0!</v>
      </c>
      <c r="AW327" s="173">
        <f t="shared" ref="AW327:AX327" si="1108">AW328+AW329+AW330+AW332+AW333</f>
        <v>0</v>
      </c>
      <c r="AX327" s="173">
        <f t="shared" si="1108"/>
        <v>0</v>
      </c>
      <c r="AY327" s="173" t="e">
        <f>AX327/AW327*100</f>
        <v>#DIV/0!</v>
      </c>
      <c r="AZ327" s="321"/>
    </row>
    <row r="328" spans="1:52" ht="31.2">
      <c r="A328" s="313"/>
      <c r="B328" s="316"/>
      <c r="C328" s="316"/>
      <c r="D328" s="183" t="s">
        <v>37</v>
      </c>
      <c r="E328" s="151">
        <f t="shared" si="1095"/>
        <v>0</v>
      </c>
      <c r="F328" s="151">
        <f t="shared" si="1096"/>
        <v>0</v>
      </c>
      <c r="G328" s="176"/>
      <c r="H328" s="152"/>
      <c r="I328" s="152"/>
      <c r="J328" s="177"/>
      <c r="K328" s="152"/>
      <c r="L328" s="152"/>
      <c r="M328" s="177"/>
      <c r="N328" s="152"/>
      <c r="O328" s="152"/>
      <c r="P328" s="179"/>
      <c r="Q328" s="152"/>
      <c r="R328" s="152"/>
      <c r="S328" s="177"/>
      <c r="T328" s="152"/>
      <c r="U328" s="152"/>
      <c r="V328" s="177"/>
      <c r="W328" s="152"/>
      <c r="X328" s="152"/>
      <c r="Y328" s="177"/>
      <c r="Z328" s="152"/>
      <c r="AA328" s="155"/>
      <c r="AB328" s="178"/>
      <c r="AC328" s="177"/>
      <c r="AD328" s="179"/>
      <c r="AE328" s="152"/>
      <c r="AF328" s="155"/>
      <c r="AG328" s="178"/>
      <c r="AH328" s="184"/>
      <c r="AI328" s="179"/>
      <c r="AJ328" s="152"/>
      <c r="AK328" s="155"/>
      <c r="AL328" s="178"/>
      <c r="AM328" s="184"/>
      <c r="AN328" s="179"/>
      <c r="AO328" s="185"/>
      <c r="AP328" s="152"/>
      <c r="AQ328" s="152"/>
      <c r="AR328" s="152"/>
      <c r="AS328" s="153"/>
      <c r="AT328" s="178"/>
      <c r="AU328" s="184"/>
      <c r="AV328" s="179"/>
      <c r="AW328" s="152"/>
      <c r="AX328" s="154"/>
      <c r="AY328" s="179"/>
      <c r="AZ328" s="322"/>
    </row>
    <row r="329" spans="1:52" ht="64.5" customHeight="1">
      <c r="A329" s="313"/>
      <c r="B329" s="316"/>
      <c r="C329" s="316"/>
      <c r="D329" s="186" t="s">
        <v>2</v>
      </c>
      <c r="E329" s="151">
        <f t="shared" si="1095"/>
        <v>0</v>
      </c>
      <c r="F329" s="151">
        <f t="shared" si="1096"/>
        <v>0</v>
      </c>
      <c r="G329" s="187"/>
      <c r="H329" s="157"/>
      <c r="I329" s="157"/>
      <c r="J329" s="158"/>
      <c r="K329" s="157"/>
      <c r="L329" s="157"/>
      <c r="M329" s="158"/>
      <c r="N329" s="157"/>
      <c r="O329" s="157"/>
      <c r="P329" s="188"/>
      <c r="Q329" s="157"/>
      <c r="R329" s="157"/>
      <c r="S329" s="158"/>
      <c r="T329" s="157"/>
      <c r="U329" s="157"/>
      <c r="V329" s="158"/>
      <c r="W329" s="157"/>
      <c r="X329" s="157"/>
      <c r="Y329" s="158"/>
      <c r="Z329" s="157"/>
      <c r="AA329" s="161"/>
      <c r="AB329" s="162"/>
      <c r="AC329" s="158"/>
      <c r="AD329" s="188"/>
      <c r="AE329" s="157"/>
      <c r="AF329" s="161"/>
      <c r="AG329" s="162"/>
      <c r="AH329" s="189"/>
      <c r="AI329" s="188"/>
      <c r="AJ329" s="157"/>
      <c r="AK329" s="161"/>
      <c r="AL329" s="162"/>
      <c r="AM329" s="189"/>
      <c r="AN329" s="188"/>
      <c r="AO329" s="164"/>
      <c r="AP329" s="158"/>
      <c r="AQ329" s="158"/>
      <c r="AR329" s="157"/>
      <c r="AS329" s="159"/>
      <c r="AT329" s="162"/>
      <c r="AU329" s="189"/>
      <c r="AV329" s="188"/>
      <c r="AW329" s="157"/>
      <c r="AX329" s="160"/>
      <c r="AY329" s="188"/>
      <c r="AZ329" s="322"/>
    </row>
    <row r="330" spans="1:52" ht="21.75" customHeight="1">
      <c r="A330" s="313"/>
      <c r="B330" s="316"/>
      <c r="C330" s="316"/>
      <c r="D330" s="238" t="s">
        <v>287</v>
      </c>
      <c r="E330" s="239">
        <f t="shared" si="1095"/>
        <v>3104.6776</v>
      </c>
      <c r="F330" s="239">
        <f t="shared" si="1096"/>
        <v>2757.7465999999999</v>
      </c>
      <c r="G330" s="187"/>
      <c r="H330" s="157"/>
      <c r="I330" s="157"/>
      <c r="J330" s="158"/>
      <c r="K330" s="157"/>
      <c r="L330" s="157"/>
      <c r="M330" s="158"/>
      <c r="N330" s="157">
        <v>2757.7465999999999</v>
      </c>
      <c r="O330" s="157">
        <v>2757.7465999999999</v>
      </c>
      <c r="P330" s="188"/>
      <c r="Q330" s="157"/>
      <c r="R330" s="157"/>
      <c r="S330" s="158"/>
      <c r="T330" s="157">
        <v>0</v>
      </c>
      <c r="U330" s="157"/>
      <c r="V330" s="158"/>
      <c r="W330" s="157"/>
      <c r="X330" s="157"/>
      <c r="Y330" s="158"/>
      <c r="Z330" s="157">
        <v>346.93099999999998</v>
      </c>
      <c r="AA330" s="161"/>
      <c r="AB330" s="162"/>
      <c r="AC330" s="158"/>
      <c r="AD330" s="188"/>
      <c r="AE330" s="157"/>
      <c r="AF330" s="161"/>
      <c r="AG330" s="162"/>
      <c r="AH330" s="189"/>
      <c r="AI330" s="188"/>
      <c r="AJ330" s="157"/>
      <c r="AK330" s="161"/>
      <c r="AL330" s="162"/>
      <c r="AM330" s="189"/>
      <c r="AN330" s="188"/>
      <c r="AO330" s="157"/>
      <c r="AP330" s="189"/>
      <c r="AQ330" s="188"/>
      <c r="AR330" s="157"/>
      <c r="AS330" s="161"/>
      <c r="AT330" s="162"/>
      <c r="AU330" s="189"/>
      <c r="AV330" s="188"/>
      <c r="AW330" s="157"/>
      <c r="AX330" s="160"/>
      <c r="AY330" s="163"/>
      <c r="AZ330" s="322"/>
    </row>
    <row r="331" spans="1:52" ht="87.75" customHeight="1">
      <c r="A331" s="313"/>
      <c r="B331" s="316"/>
      <c r="C331" s="316"/>
      <c r="D331" s="238" t="s">
        <v>295</v>
      </c>
      <c r="E331" s="151">
        <f t="shared" si="1095"/>
        <v>3104.6776</v>
      </c>
      <c r="F331" s="151">
        <f t="shared" si="1096"/>
        <v>2757.7465999999999</v>
      </c>
      <c r="G331" s="156"/>
      <c r="H331" s="166"/>
      <c r="I331" s="166"/>
      <c r="J331" s="165"/>
      <c r="K331" s="166"/>
      <c r="L331" s="166"/>
      <c r="M331" s="165"/>
      <c r="N331" s="157">
        <v>2757.7465999999999</v>
      </c>
      <c r="O331" s="157">
        <v>2757.7465999999999</v>
      </c>
      <c r="P331" s="188"/>
      <c r="Q331" s="157"/>
      <c r="R331" s="157"/>
      <c r="S331" s="158"/>
      <c r="T331" s="157">
        <v>0</v>
      </c>
      <c r="U331" s="166"/>
      <c r="V331" s="165"/>
      <c r="W331" s="166"/>
      <c r="X331" s="166"/>
      <c r="Y331" s="165"/>
      <c r="Z331" s="166">
        <v>346.93099999999998</v>
      </c>
      <c r="AA331" s="168"/>
      <c r="AB331" s="169"/>
      <c r="AC331" s="165"/>
      <c r="AD331" s="171"/>
      <c r="AE331" s="166"/>
      <c r="AF331" s="168"/>
      <c r="AG331" s="169"/>
      <c r="AH331" s="192"/>
      <c r="AI331" s="171"/>
      <c r="AJ331" s="166"/>
      <c r="AK331" s="168"/>
      <c r="AL331" s="169"/>
      <c r="AM331" s="192"/>
      <c r="AN331" s="171"/>
      <c r="AO331" s="166"/>
      <c r="AP331" s="192"/>
      <c r="AQ331" s="171"/>
      <c r="AR331" s="166"/>
      <c r="AS331" s="170"/>
      <c r="AT331" s="169"/>
      <c r="AU331" s="192"/>
      <c r="AV331" s="171"/>
      <c r="AW331" s="157"/>
      <c r="AX331" s="167"/>
      <c r="AY331" s="171"/>
      <c r="AZ331" s="322"/>
    </row>
    <row r="332" spans="1:52" ht="21.75" customHeight="1">
      <c r="A332" s="313"/>
      <c r="B332" s="316"/>
      <c r="C332" s="316"/>
      <c r="D332" s="238" t="s">
        <v>288</v>
      </c>
      <c r="E332" s="151">
        <f t="shared" si="1095"/>
        <v>0</v>
      </c>
      <c r="F332" s="151">
        <f t="shared" si="1096"/>
        <v>0</v>
      </c>
      <c r="G332" s="156"/>
      <c r="H332" s="166"/>
      <c r="I332" s="166"/>
      <c r="J332" s="165"/>
      <c r="K332" s="166"/>
      <c r="L332" s="166"/>
      <c r="M332" s="165"/>
      <c r="N332" s="166"/>
      <c r="O332" s="166"/>
      <c r="P332" s="171"/>
      <c r="Q332" s="166"/>
      <c r="R332" s="166"/>
      <c r="S332" s="165"/>
      <c r="T332" s="166"/>
      <c r="U332" s="166"/>
      <c r="V332" s="165"/>
      <c r="W332" s="166"/>
      <c r="X332" s="166"/>
      <c r="Y332" s="165"/>
      <c r="Z332" s="166"/>
      <c r="AA332" s="168"/>
      <c r="AB332" s="169"/>
      <c r="AC332" s="165"/>
      <c r="AD332" s="171"/>
      <c r="AE332" s="166"/>
      <c r="AF332" s="168"/>
      <c r="AG332" s="169"/>
      <c r="AH332" s="192"/>
      <c r="AI332" s="171"/>
      <c r="AJ332" s="166"/>
      <c r="AK332" s="168"/>
      <c r="AL332" s="169"/>
      <c r="AM332" s="192"/>
      <c r="AN332" s="171"/>
      <c r="AO332" s="166"/>
      <c r="AP332" s="192"/>
      <c r="AQ332" s="171"/>
      <c r="AR332" s="166"/>
      <c r="AS332" s="170"/>
      <c r="AT332" s="169"/>
      <c r="AU332" s="192"/>
      <c r="AV332" s="171"/>
      <c r="AW332" s="166"/>
      <c r="AX332" s="167"/>
      <c r="AY332" s="171"/>
      <c r="AZ332" s="322"/>
    </row>
    <row r="333" spans="1:52" ht="33.75" customHeight="1">
      <c r="A333" s="314"/>
      <c r="B333" s="317"/>
      <c r="C333" s="317"/>
      <c r="D333" s="174" t="s">
        <v>43</v>
      </c>
      <c r="E333" s="151">
        <f t="shared" si="1095"/>
        <v>0</v>
      </c>
      <c r="F333" s="151">
        <f t="shared" si="1096"/>
        <v>0</v>
      </c>
      <c r="G333" s="176"/>
      <c r="H333" s="152"/>
      <c r="I333" s="152"/>
      <c r="J333" s="177"/>
      <c r="K333" s="152"/>
      <c r="L333" s="152"/>
      <c r="M333" s="177"/>
      <c r="N333" s="152"/>
      <c r="O333" s="152"/>
      <c r="P333" s="179"/>
      <c r="Q333" s="152"/>
      <c r="R333" s="152"/>
      <c r="S333" s="177"/>
      <c r="T333" s="152"/>
      <c r="U333" s="152"/>
      <c r="V333" s="177"/>
      <c r="W333" s="152"/>
      <c r="X333" s="152"/>
      <c r="Y333" s="177"/>
      <c r="Z333" s="152"/>
      <c r="AA333" s="155"/>
      <c r="AB333" s="178"/>
      <c r="AC333" s="177"/>
      <c r="AD333" s="179"/>
      <c r="AE333" s="152"/>
      <c r="AF333" s="155"/>
      <c r="AG333" s="178"/>
      <c r="AH333" s="184"/>
      <c r="AI333" s="179"/>
      <c r="AJ333" s="152"/>
      <c r="AK333" s="155"/>
      <c r="AL333" s="178"/>
      <c r="AM333" s="184"/>
      <c r="AN333" s="179"/>
      <c r="AO333" s="152"/>
      <c r="AP333" s="184"/>
      <c r="AQ333" s="179"/>
      <c r="AR333" s="152"/>
      <c r="AS333" s="153"/>
      <c r="AT333" s="178"/>
      <c r="AU333" s="184"/>
      <c r="AV333" s="179"/>
      <c r="AW333" s="152"/>
      <c r="AX333" s="152"/>
      <c r="AY333" s="179"/>
      <c r="AZ333" s="323"/>
    </row>
    <row r="334" spans="1:52" ht="18.75" customHeight="1">
      <c r="A334" s="312" t="s">
        <v>392</v>
      </c>
      <c r="B334" s="315" t="s">
        <v>393</v>
      </c>
      <c r="C334" s="315" t="s">
        <v>320</v>
      </c>
      <c r="D334" s="181" t="s">
        <v>41</v>
      </c>
      <c r="E334" s="151">
        <f t="shared" si="1095"/>
        <v>74.965000000000003</v>
      </c>
      <c r="F334" s="151">
        <f t="shared" si="1096"/>
        <v>24.965</v>
      </c>
      <c r="G334" s="182">
        <f>F334/E334</f>
        <v>0.33302207696925229</v>
      </c>
      <c r="H334" s="173">
        <f>H335+H336+H337+H339+H340</f>
        <v>0</v>
      </c>
      <c r="I334" s="173">
        <f t="shared" ref="I334" si="1109">I335+I336+I337+I339+I340</f>
        <v>0</v>
      </c>
      <c r="J334" s="173" t="e">
        <f>I334/H334*100</f>
        <v>#DIV/0!</v>
      </c>
      <c r="K334" s="173">
        <f t="shared" ref="K334:L334" si="1110">K335+K336+K337+K339+K340</f>
        <v>0</v>
      </c>
      <c r="L334" s="173">
        <f t="shared" si="1110"/>
        <v>0</v>
      </c>
      <c r="M334" s="173" t="e">
        <f>L334/K334*100</f>
        <v>#DIV/0!</v>
      </c>
      <c r="N334" s="173">
        <f t="shared" ref="N334:O334" si="1111">N335+N336+N337+N339+N340</f>
        <v>24.965</v>
      </c>
      <c r="O334" s="173">
        <f t="shared" si="1111"/>
        <v>24.965</v>
      </c>
      <c r="P334" s="173">
        <f>O334/N334*100</f>
        <v>100</v>
      </c>
      <c r="Q334" s="173">
        <f t="shared" ref="Q334:R334" si="1112">Q335+Q336+Q337+Q339+Q340</f>
        <v>0</v>
      </c>
      <c r="R334" s="173">
        <f t="shared" si="1112"/>
        <v>0</v>
      </c>
      <c r="S334" s="173" t="e">
        <f>R334/Q334*100</f>
        <v>#DIV/0!</v>
      </c>
      <c r="T334" s="173">
        <f t="shared" ref="T334:U334" si="1113">T335+T336+T337+T339+T340</f>
        <v>0</v>
      </c>
      <c r="U334" s="173">
        <f t="shared" si="1113"/>
        <v>0</v>
      </c>
      <c r="V334" s="173" t="e">
        <f>U334/T334*100</f>
        <v>#DIV/0!</v>
      </c>
      <c r="W334" s="173">
        <f t="shared" ref="W334:X334" si="1114">W335+W336+W337+W339+W340</f>
        <v>0</v>
      </c>
      <c r="X334" s="173">
        <f t="shared" si="1114"/>
        <v>0</v>
      </c>
      <c r="Y334" s="173" t="e">
        <f>X334/W334*100</f>
        <v>#DIV/0!</v>
      </c>
      <c r="Z334" s="173">
        <f t="shared" ref="Z334:AC334" si="1115">Z335+Z336+Z337+Z339+Z340</f>
        <v>50</v>
      </c>
      <c r="AA334" s="173">
        <f t="shared" si="1115"/>
        <v>0</v>
      </c>
      <c r="AB334" s="173">
        <f t="shared" si="1115"/>
        <v>0</v>
      </c>
      <c r="AC334" s="173">
        <f t="shared" si="1115"/>
        <v>0</v>
      </c>
      <c r="AD334" s="173">
        <f>AC334/Z334*100</f>
        <v>0</v>
      </c>
      <c r="AE334" s="173">
        <f t="shared" ref="AE334:AH334" si="1116">AE335+AE336+AE337+AE339+AE340</f>
        <v>0</v>
      </c>
      <c r="AF334" s="173">
        <f t="shared" si="1116"/>
        <v>0</v>
      </c>
      <c r="AG334" s="173">
        <f t="shared" si="1116"/>
        <v>0</v>
      </c>
      <c r="AH334" s="173">
        <f t="shared" si="1116"/>
        <v>0</v>
      </c>
      <c r="AI334" s="173" t="e">
        <f>AH334/AE334*100</f>
        <v>#DIV/0!</v>
      </c>
      <c r="AJ334" s="173">
        <f t="shared" ref="AJ334:AM334" si="1117">AJ335+AJ336+AJ337+AJ339+AJ340</f>
        <v>0</v>
      </c>
      <c r="AK334" s="173">
        <f t="shared" si="1117"/>
        <v>0</v>
      </c>
      <c r="AL334" s="173">
        <f t="shared" si="1117"/>
        <v>0</v>
      </c>
      <c r="AM334" s="173">
        <f t="shared" si="1117"/>
        <v>0</v>
      </c>
      <c r="AN334" s="173" t="e">
        <f>AM334/AJ334*100</f>
        <v>#DIV/0!</v>
      </c>
      <c r="AO334" s="173">
        <f t="shared" ref="AO334:AP334" si="1118">AO335+AO336+AO337+AO339+AO340</f>
        <v>0</v>
      </c>
      <c r="AP334" s="173">
        <f t="shared" si="1118"/>
        <v>0</v>
      </c>
      <c r="AQ334" s="173" t="e">
        <f>AP334/AO334*100</f>
        <v>#DIV/0!</v>
      </c>
      <c r="AR334" s="173">
        <f t="shared" ref="AR334:AU334" si="1119">AR335+AR336+AR337+AR339+AR340</f>
        <v>0</v>
      </c>
      <c r="AS334" s="173">
        <f t="shared" si="1119"/>
        <v>0</v>
      </c>
      <c r="AT334" s="173">
        <f t="shared" si="1119"/>
        <v>0</v>
      </c>
      <c r="AU334" s="173">
        <f t="shared" si="1119"/>
        <v>0</v>
      </c>
      <c r="AV334" s="173" t="e">
        <f>AU334/AR334*100</f>
        <v>#DIV/0!</v>
      </c>
      <c r="AW334" s="173">
        <f t="shared" ref="AW334:AX334" si="1120">AW335+AW336+AW337+AW339+AW340</f>
        <v>0</v>
      </c>
      <c r="AX334" s="173">
        <f t="shared" si="1120"/>
        <v>0</v>
      </c>
      <c r="AY334" s="173" t="e">
        <f>AX334/AW334*100</f>
        <v>#DIV/0!</v>
      </c>
      <c r="AZ334" s="321"/>
    </row>
    <row r="335" spans="1:52" ht="31.2">
      <c r="A335" s="313"/>
      <c r="B335" s="316"/>
      <c r="C335" s="316"/>
      <c r="D335" s="183" t="s">
        <v>37</v>
      </c>
      <c r="E335" s="151">
        <f t="shared" si="1095"/>
        <v>0</v>
      </c>
      <c r="F335" s="151">
        <f t="shared" si="1096"/>
        <v>0</v>
      </c>
      <c r="G335" s="176"/>
      <c r="H335" s="152"/>
      <c r="I335" s="152"/>
      <c r="J335" s="177"/>
      <c r="K335" s="152"/>
      <c r="L335" s="152"/>
      <c r="M335" s="177"/>
      <c r="N335" s="152"/>
      <c r="O335" s="152"/>
      <c r="P335" s="179"/>
      <c r="Q335" s="152"/>
      <c r="R335" s="152"/>
      <c r="S335" s="177"/>
      <c r="T335" s="152"/>
      <c r="U335" s="152"/>
      <c r="V335" s="177"/>
      <c r="W335" s="152"/>
      <c r="X335" s="152"/>
      <c r="Y335" s="177"/>
      <c r="Z335" s="152"/>
      <c r="AA335" s="155"/>
      <c r="AB335" s="178"/>
      <c r="AC335" s="177"/>
      <c r="AD335" s="179"/>
      <c r="AE335" s="152"/>
      <c r="AF335" s="155"/>
      <c r="AG335" s="178"/>
      <c r="AH335" s="184"/>
      <c r="AI335" s="179"/>
      <c r="AJ335" s="152"/>
      <c r="AK335" s="155"/>
      <c r="AL335" s="178"/>
      <c r="AM335" s="184"/>
      <c r="AN335" s="179"/>
      <c r="AO335" s="185"/>
      <c r="AP335" s="152"/>
      <c r="AQ335" s="152"/>
      <c r="AR335" s="152"/>
      <c r="AS335" s="153"/>
      <c r="AT335" s="178"/>
      <c r="AU335" s="184"/>
      <c r="AV335" s="179"/>
      <c r="AW335" s="152"/>
      <c r="AX335" s="154"/>
      <c r="AY335" s="179"/>
      <c r="AZ335" s="322"/>
    </row>
    <row r="336" spans="1:52" ht="64.5" customHeight="1">
      <c r="A336" s="313"/>
      <c r="B336" s="316"/>
      <c r="C336" s="316"/>
      <c r="D336" s="186" t="s">
        <v>2</v>
      </c>
      <c r="E336" s="151">
        <f t="shared" si="1095"/>
        <v>0</v>
      </c>
      <c r="F336" s="151">
        <f t="shared" si="1096"/>
        <v>0</v>
      </c>
      <c r="G336" s="187"/>
      <c r="H336" s="157"/>
      <c r="I336" s="157"/>
      <c r="J336" s="158"/>
      <c r="K336" s="157"/>
      <c r="L336" s="157"/>
      <c r="M336" s="158"/>
      <c r="N336" s="157"/>
      <c r="O336" s="157"/>
      <c r="P336" s="188"/>
      <c r="Q336" s="157"/>
      <c r="R336" s="157"/>
      <c r="S336" s="158"/>
      <c r="T336" s="157"/>
      <c r="U336" s="157"/>
      <c r="V336" s="158"/>
      <c r="W336" s="157"/>
      <c r="X336" s="157"/>
      <c r="Y336" s="158"/>
      <c r="Z336" s="157"/>
      <c r="AA336" s="161"/>
      <c r="AB336" s="162"/>
      <c r="AC336" s="158"/>
      <c r="AD336" s="188"/>
      <c r="AE336" s="157"/>
      <c r="AF336" s="161"/>
      <c r="AG336" s="162"/>
      <c r="AH336" s="189"/>
      <c r="AI336" s="188"/>
      <c r="AJ336" s="157"/>
      <c r="AK336" s="161"/>
      <c r="AL336" s="162"/>
      <c r="AM336" s="189"/>
      <c r="AN336" s="188"/>
      <c r="AO336" s="164"/>
      <c r="AP336" s="158"/>
      <c r="AQ336" s="158"/>
      <c r="AR336" s="157"/>
      <c r="AS336" s="159"/>
      <c r="AT336" s="162"/>
      <c r="AU336" s="189"/>
      <c r="AV336" s="188"/>
      <c r="AW336" s="157"/>
      <c r="AX336" s="160"/>
      <c r="AY336" s="188"/>
      <c r="AZ336" s="322"/>
    </row>
    <row r="337" spans="1:52" ht="21.75" customHeight="1">
      <c r="A337" s="313"/>
      <c r="B337" s="316"/>
      <c r="C337" s="316"/>
      <c r="D337" s="238" t="s">
        <v>287</v>
      </c>
      <c r="E337" s="151">
        <f t="shared" si="1095"/>
        <v>74.965000000000003</v>
      </c>
      <c r="F337" s="151">
        <f t="shared" si="1096"/>
        <v>24.965</v>
      </c>
      <c r="G337" s="187"/>
      <c r="H337" s="157"/>
      <c r="I337" s="157"/>
      <c r="J337" s="158"/>
      <c r="K337" s="157"/>
      <c r="L337" s="157"/>
      <c r="M337" s="158"/>
      <c r="N337" s="157">
        <v>24.965</v>
      </c>
      <c r="O337" s="157">
        <v>24.965</v>
      </c>
      <c r="P337" s="188"/>
      <c r="Q337" s="157"/>
      <c r="R337" s="157"/>
      <c r="S337" s="158"/>
      <c r="T337" s="157">
        <v>0</v>
      </c>
      <c r="U337" s="157"/>
      <c r="V337" s="158"/>
      <c r="W337" s="157"/>
      <c r="X337" s="157"/>
      <c r="Y337" s="158"/>
      <c r="Z337" s="157">
        <v>50</v>
      </c>
      <c r="AA337" s="161"/>
      <c r="AB337" s="162"/>
      <c r="AC337" s="158"/>
      <c r="AD337" s="188"/>
      <c r="AE337" s="157"/>
      <c r="AF337" s="161"/>
      <c r="AG337" s="162"/>
      <c r="AH337" s="189"/>
      <c r="AI337" s="188"/>
      <c r="AJ337" s="157"/>
      <c r="AK337" s="161"/>
      <c r="AL337" s="162"/>
      <c r="AM337" s="189"/>
      <c r="AN337" s="188"/>
      <c r="AO337" s="157"/>
      <c r="AP337" s="189"/>
      <c r="AQ337" s="188"/>
      <c r="AR337" s="157"/>
      <c r="AS337" s="161"/>
      <c r="AT337" s="162"/>
      <c r="AU337" s="189"/>
      <c r="AV337" s="188"/>
      <c r="AW337" s="157"/>
      <c r="AX337" s="160"/>
      <c r="AY337" s="163"/>
      <c r="AZ337" s="322"/>
    </row>
    <row r="338" spans="1:52" ht="87.75" customHeight="1">
      <c r="A338" s="313"/>
      <c r="B338" s="316"/>
      <c r="C338" s="316"/>
      <c r="D338" s="238" t="s">
        <v>295</v>
      </c>
      <c r="E338" s="151">
        <f t="shared" si="1095"/>
        <v>24.965</v>
      </c>
      <c r="F338" s="151">
        <f t="shared" si="1096"/>
        <v>24.965</v>
      </c>
      <c r="G338" s="156"/>
      <c r="H338" s="166"/>
      <c r="I338" s="166"/>
      <c r="J338" s="165"/>
      <c r="K338" s="166"/>
      <c r="L338" s="166"/>
      <c r="M338" s="165"/>
      <c r="N338" s="157">
        <v>24.965</v>
      </c>
      <c r="O338" s="157">
        <v>24.965</v>
      </c>
      <c r="P338" s="171"/>
      <c r="Q338" s="166"/>
      <c r="R338" s="166"/>
      <c r="S338" s="165"/>
      <c r="T338" s="166"/>
      <c r="U338" s="166"/>
      <c r="V338" s="165"/>
      <c r="W338" s="166"/>
      <c r="X338" s="166"/>
      <c r="Y338" s="165"/>
      <c r="Z338" s="166"/>
      <c r="AA338" s="168"/>
      <c r="AB338" s="169"/>
      <c r="AC338" s="165"/>
      <c r="AD338" s="171"/>
      <c r="AE338" s="166"/>
      <c r="AF338" s="168"/>
      <c r="AG338" s="169"/>
      <c r="AH338" s="192"/>
      <c r="AI338" s="171"/>
      <c r="AJ338" s="166"/>
      <c r="AK338" s="168"/>
      <c r="AL338" s="169"/>
      <c r="AM338" s="192"/>
      <c r="AN338" s="171"/>
      <c r="AO338" s="166"/>
      <c r="AP338" s="192"/>
      <c r="AQ338" s="171"/>
      <c r="AR338" s="166"/>
      <c r="AS338" s="170"/>
      <c r="AT338" s="169"/>
      <c r="AU338" s="192"/>
      <c r="AV338" s="171"/>
      <c r="AW338" s="157"/>
      <c r="AX338" s="167"/>
      <c r="AY338" s="171"/>
      <c r="AZ338" s="322"/>
    </row>
    <row r="339" spans="1:52" ht="21.75" customHeight="1">
      <c r="A339" s="313"/>
      <c r="B339" s="316"/>
      <c r="C339" s="316"/>
      <c r="D339" s="238" t="s">
        <v>288</v>
      </c>
      <c r="E339" s="151">
        <f t="shared" si="1095"/>
        <v>0</v>
      </c>
      <c r="F339" s="151">
        <f t="shared" si="1096"/>
        <v>0</v>
      </c>
      <c r="G339" s="156"/>
      <c r="H339" s="166"/>
      <c r="I339" s="166"/>
      <c r="J339" s="165"/>
      <c r="K339" s="166"/>
      <c r="L339" s="166"/>
      <c r="M339" s="165"/>
      <c r="N339" s="166"/>
      <c r="O339" s="166"/>
      <c r="P339" s="171"/>
      <c r="Q339" s="166"/>
      <c r="R339" s="166"/>
      <c r="S339" s="165"/>
      <c r="T339" s="166"/>
      <c r="U339" s="166"/>
      <c r="V339" s="165"/>
      <c r="W339" s="166"/>
      <c r="X339" s="166"/>
      <c r="Y339" s="165"/>
      <c r="Z339" s="166"/>
      <c r="AA339" s="168"/>
      <c r="AB339" s="169"/>
      <c r="AC339" s="165"/>
      <c r="AD339" s="171"/>
      <c r="AE339" s="166"/>
      <c r="AF339" s="168"/>
      <c r="AG339" s="169"/>
      <c r="AH339" s="192"/>
      <c r="AI339" s="171"/>
      <c r="AJ339" s="166"/>
      <c r="AK339" s="168"/>
      <c r="AL339" s="169"/>
      <c r="AM339" s="192"/>
      <c r="AN339" s="171"/>
      <c r="AO339" s="166"/>
      <c r="AP339" s="192"/>
      <c r="AQ339" s="171"/>
      <c r="AR339" s="166"/>
      <c r="AS339" s="170"/>
      <c r="AT339" s="169"/>
      <c r="AU339" s="192"/>
      <c r="AV339" s="171"/>
      <c r="AW339" s="166"/>
      <c r="AX339" s="167"/>
      <c r="AY339" s="171"/>
      <c r="AZ339" s="322"/>
    </row>
    <row r="340" spans="1:52" ht="33.75" customHeight="1">
      <c r="A340" s="314"/>
      <c r="B340" s="317"/>
      <c r="C340" s="317"/>
      <c r="D340" s="174" t="s">
        <v>43</v>
      </c>
      <c r="E340" s="151">
        <f t="shared" si="1095"/>
        <v>0</v>
      </c>
      <c r="F340" s="151">
        <f t="shared" si="1096"/>
        <v>0</v>
      </c>
      <c r="G340" s="176"/>
      <c r="H340" s="152"/>
      <c r="I340" s="152"/>
      <c r="J340" s="177"/>
      <c r="K340" s="152"/>
      <c r="L340" s="152"/>
      <c r="M340" s="177"/>
      <c r="N340" s="152"/>
      <c r="O340" s="152"/>
      <c r="P340" s="179"/>
      <c r="Q340" s="152"/>
      <c r="R340" s="152"/>
      <c r="S340" s="177"/>
      <c r="T340" s="152"/>
      <c r="U340" s="152"/>
      <c r="V340" s="177"/>
      <c r="W340" s="152"/>
      <c r="X340" s="152"/>
      <c r="Y340" s="177"/>
      <c r="Z340" s="152"/>
      <c r="AA340" s="155"/>
      <c r="AB340" s="178"/>
      <c r="AC340" s="177"/>
      <c r="AD340" s="179"/>
      <c r="AE340" s="152"/>
      <c r="AF340" s="155"/>
      <c r="AG340" s="178"/>
      <c r="AH340" s="184"/>
      <c r="AI340" s="179"/>
      <c r="AJ340" s="152"/>
      <c r="AK340" s="155"/>
      <c r="AL340" s="178"/>
      <c r="AM340" s="184"/>
      <c r="AN340" s="179"/>
      <c r="AO340" s="152"/>
      <c r="AP340" s="184"/>
      <c r="AQ340" s="179"/>
      <c r="AR340" s="152"/>
      <c r="AS340" s="153"/>
      <c r="AT340" s="178"/>
      <c r="AU340" s="184"/>
      <c r="AV340" s="179"/>
      <c r="AW340" s="152"/>
      <c r="AX340" s="152"/>
      <c r="AY340" s="179"/>
      <c r="AZ340" s="323"/>
    </row>
    <row r="341" spans="1:52" ht="18.75" customHeight="1">
      <c r="A341" s="312" t="s">
        <v>394</v>
      </c>
      <c r="B341" s="315" t="s">
        <v>395</v>
      </c>
      <c r="C341" s="315" t="s">
        <v>320</v>
      </c>
      <c r="D341" s="181" t="s">
        <v>41</v>
      </c>
      <c r="E341" s="151">
        <f t="shared" ref="E341:E347" si="1121">H341+K341+N341+Q341+T341+W341+Z341+AE341+AJ341+AO341+AR341+AW341</f>
        <v>755</v>
      </c>
      <c r="F341" s="151">
        <f t="shared" ref="F341:F347" si="1122">I341+L341+O341+R341+U341+X341+AA341+AF341+AK341+AP341+AS341+AX341</f>
        <v>524.06788000000006</v>
      </c>
      <c r="G341" s="182">
        <f>F341/E341</f>
        <v>0.69412964238410602</v>
      </c>
      <c r="H341" s="173">
        <f>H342+H343+H344+H346+H347</f>
        <v>0</v>
      </c>
      <c r="I341" s="173">
        <f t="shared" ref="I341" si="1123">I342+I343+I344+I346+I347</f>
        <v>0</v>
      </c>
      <c r="J341" s="173" t="e">
        <f>I341/H341*100</f>
        <v>#DIV/0!</v>
      </c>
      <c r="K341" s="173">
        <f t="shared" ref="K341:L341" si="1124">K342+K343+K344+K346+K347</f>
        <v>0</v>
      </c>
      <c r="L341" s="173">
        <f t="shared" si="1124"/>
        <v>0</v>
      </c>
      <c r="M341" s="173" t="e">
        <f>L341/K341*100</f>
        <v>#DIV/0!</v>
      </c>
      <c r="N341" s="173">
        <f t="shared" ref="N341:O341" si="1125">N342+N343+N344+N346+N347</f>
        <v>0</v>
      </c>
      <c r="O341" s="173">
        <f t="shared" si="1125"/>
        <v>0</v>
      </c>
      <c r="P341" s="173" t="e">
        <f>O341/N341*100</f>
        <v>#DIV/0!</v>
      </c>
      <c r="Q341" s="173">
        <f t="shared" ref="Q341:R341" si="1126">Q342+Q343+Q344+Q346+Q347</f>
        <v>0</v>
      </c>
      <c r="R341" s="173">
        <f t="shared" si="1126"/>
        <v>0</v>
      </c>
      <c r="S341" s="173" t="e">
        <f>R341/Q341*100</f>
        <v>#DIV/0!</v>
      </c>
      <c r="T341" s="173">
        <f t="shared" ref="T341:U341" si="1127">T342+T343+T344+T346+T347</f>
        <v>524.06788000000006</v>
      </c>
      <c r="U341" s="173">
        <f t="shared" si="1127"/>
        <v>524.06788000000006</v>
      </c>
      <c r="V341" s="173">
        <f>U341/T341*100</f>
        <v>100</v>
      </c>
      <c r="W341" s="173">
        <f t="shared" ref="W341:X341" si="1128">W342+W343+W344+W346+W347</f>
        <v>136.53211999999999</v>
      </c>
      <c r="X341" s="173">
        <f t="shared" si="1128"/>
        <v>0</v>
      </c>
      <c r="Y341" s="173">
        <f>X341/W341*100</f>
        <v>0</v>
      </c>
      <c r="Z341" s="173">
        <f t="shared" ref="Z341:AC341" si="1129">Z342+Z343+Z344+Z346+Z347</f>
        <v>94.4</v>
      </c>
      <c r="AA341" s="173">
        <f t="shared" si="1129"/>
        <v>0</v>
      </c>
      <c r="AB341" s="173">
        <f t="shared" si="1129"/>
        <v>0</v>
      </c>
      <c r="AC341" s="173">
        <f t="shared" si="1129"/>
        <v>0</v>
      </c>
      <c r="AD341" s="173">
        <f>AC341/Z341*100</f>
        <v>0</v>
      </c>
      <c r="AE341" s="173">
        <f t="shared" ref="AE341:AH341" si="1130">AE342+AE343+AE344+AE346+AE347</f>
        <v>0</v>
      </c>
      <c r="AF341" s="173">
        <f t="shared" si="1130"/>
        <v>0</v>
      </c>
      <c r="AG341" s="173">
        <f t="shared" si="1130"/>
        <v>0</v>
      </c>
      <c r="AH341" s="173">
        <f t="shared" si="1130"/>
        <v>0</v>
      </c>
      <c r="AI341" s="173" t="e">
        <f>AH341/AE341*100</f>
        <v>#DIV/0!</v>
      </c>
      <c r="AJ341" s="173">
        <f t="shared" ref="AJ341:AM341" si="1131">AJ342+AJ343+AJ344+AJ346+AJ347</f>
        <v>0</v>
      </c>
      <c r="AK341" s="173">
        <f t="shared" si="1131"/>
        <v>0</v>
      </c>
      <c r="AL341" s="173">
        <f t="shared" si="1131"/>
        <v>0</v>
      </c>
      <c r="AM341" s="173">
        <f t="shared" si="1131"/>
        <v>0</v>
      </c>
      <c r="AN341" s="173" t="e">
        <f>AM341/AJ341*100</f>
        <v>#DIV/0!</v>
      </c>
      <c r="AO341" s="173">
        <f t="shared" ref="AO341:AP341" si="1132">AO342+AO343+AO344+AO346+AO347</f>
        <v>0</v>
      </c>
      <c r="AP341" s="173">
        <f t="shared" si="1132"/>
        <v>0</v>
      </c>
      <c r="AQ341" s="173" t="e">
        <f>AP341/AO341*100</f>
        <v>#DIV/0!</v>
      </c>
      <c r="AR341" s="173">
        <f t="shared" ref="AR341:AU341" si="1133">AR342+AR343+AR344+AR346+AR347</f>
        <v>0</v>
      </c>
      <c r="AS341" s="173">
        <f t="shared" si="1133"/>
        <v>0</v>
      </c>
      <c r="AT341" s="173">
        <f t="shared" si="1133"/>
        <v>0</v>
      </c>
      <c r="AU341" s="173">
        <f t="shared" si="1133"/>
        <v>0</v>
      </c>
      <c r="AV341" s="173" t="e">
        <f>AU341/AR341*100</f>
        <v>#DIV/0!</v>
      </c>
      <c r="AW341" s="173">
        <f t="shared" ref="AW341:AX341" si="1134">AW342+AW343+AW344+AW346+AW347</f>
        <v>0</v>
      </c>
      <c r="AX341" s="173">
        <f t="shared" si="1134"/>
        <v>0</v>
      </c>
      <c r="AY341" s="173" t="e">
        <f>AX341/AW341*100</f>
        <v>#DIV/0!</v>
      </c>
      <c r="AZ341" s="321"/>
    </row>
    <row r="342" spans="1:52" ht="31.2">
      <c r="A342" s="313"/>
      <c r="B342" s="316"/>
      <c r="C342" s="316"/>
      <c r="D342" s="183" t="s">
        <v>37</v>
      </c>
      <c r="E342" s="151">
        <f t="shared" si="1121"/>
        <v>0</v>
      </c>
      <c r="F342" s="151">
        <f t="shared" si="1122"/>
        <v>0</v>
      </c>
      <c r="G342" s="176"/>
      <c r="H342" s="152"/>
      <c r="I342" s="152"/>
      <c r="J342" s="177"/>
      <c r="K342" s="152"/>
      <c r="L342" s="152"/>
      <c r="M342" s="177"/>
      <c r="N342" s="152"/>
      <c r="O342" s="152"/>
      <c r="P342" s="179"/>
      <c r="Q342" s="152"/>
      <c r="R342" s="152"/>
      <c r="S342" s="177"/>
      <c r="T342" s="152"/>
      <c r="U342" s="152"/>
      <c r="V342" s="177"/>
      <c r="W342" s="152"/>
      <c r="X342" s="152"/>
      <c r="Y342" s="177"/>
      <c r="Z342" s="152"/>
      <c r="AA342" s="155"/>
      <c r="AB342" s="178"/>
      <c r="AC342" s="177"/>
      <c r="AD342" s="179"/>
      <c r="AE342" s="152"/>
      <c r="AF342" s="155"/>
      <c r="AG342" s="178"/>
      <c r="AH342" s="184"/>
      <c r="AI342" s="179"/>
      <c r="AJ342" s="152"/>
      <c r="AK342" s="155"/>
      <c r="AL342" s="178"/>
      <c r="AM342" s="184"/>
      <c r="AN342" s="179"/>
      <c r="AO342" s="185"/>
      <c r="AP342" s="152"/>
      <c r="AQ342" s="152"/>
      <c r="AR342" s="152"/>
      <c r="AS342" s="153"/>
      <c r="AT342" s="178"/>
      <c r="AU342" s="184"/>
      <c r="AV342" s="179"/>
      <c r="AW342" s="152"/>
      <c r="AX342" s="154"/>
      <c r="AY342" s="179"/>
      <c r="AZ342" s="322"/>
    </row>
    <row r="343" spans="1:52" ht="64.5" customHeight="1">
      <c r="A343" s="313"/>
      <c r="B343" s="316"/>
      <c r="C343" s="316"/>
      <c r="D343" s="186" t="s">
        <v>2</v>
      </c>
      <c r="E343" s="151">
        <f t="shared" si="1121"/>
        <v>0</v>
      </c>
      <c r="F343" s="151">
        <f t="shared" si="1122"/>
        <v>0</v>
      </c>
      <c r="G343" s="187"/>
      <c r="H343" s="157"/>
      <c r="I343" s="157"/>
      <c r="J343" s="158"/>
      <c r="K343" s="157"/>
      <c r="L343" s="157"/>
      <c r="M343" s="158"/>
      <c r="N343" s="157"/>
      <c r="O343" s="157"/>
      <c r="P343" s="188"/>
      <c r="Q343" s="157"/>
      <c r="R343" s="157"/>
      <c r="S343" s="158"/>
      <c r="T343" s="157"/>
      <c r="U343" s="157"/>
      <c r="V343" s="158"/>
      <c r="W343" s="157"/>
      <c r="X343" s="157"/>
      <c r="Y343" s="158"/>
      <c r="Z343" s="157"/>
      <c r="AA343" s="161"/>
      <c r="AB343" s="162"/>
      <c r="AC343" s="158"/>
      <c r="AD343" s="188"/>
      <c r="AE343" s="157"/>
      <c r="AF343" s="161"/>
      <c r="AG343" s="162"/>
      <c r="AH343" s="189"/>
      <c r="AI343" s="188"/>
      <c r="AJ343" s="157"/>
      <c r="AK343" s="161"/>
      <c r="AL343" s="162"/>
      <c r="AM343" s="189"/>
      <c r="AN343" s="188"/>
      <c r="AO343" s="164"/>
      <c r="AP343" s="158"/>
      <c r="AQ343" s="158"/>
      <c r="AR343" s="157"/>
      <c r="AS343" s="159"/>
      <c r="AT343" s="162"/>
      <c r="AU343" s="189"/>
      <c r="AV343" s="188"/>
      <c r="AW343" s="157"/>
      <c r="AX343" s="160"/>
      <c r="AY343" s="188"/>
      <c r="AZ343" s="322"/>
    </row>
    <row r="344" spans="1:52" ht="21.75" customHeight="1">
      <c r="A344" s="313"/>
      <c r="B344" s="316"/>
      <c r="C344" s="316"/>
      <c r="D344" s="238" t="s">
        <v>287</v>
      </c>
      <c r="E344" s="151">
        <f t="shared" si="1121"/>
        <v>755</v>
      </c>
      <c r="F344" s="151">
        <f t="shared" si="1122"/>
        <v>524.06788000000006</v>
      </c>
      <c r="G344" s="187"/>
      <c r="H344" s="157"/>
      <c r="I344" s="157"/>
      <c r="J344" s="158"/>
      <c r="K344" s="157"/>
      <c r="L344" s="157"/>
      <c r="M344" s="158"/>
      <c r="N344" s="157"/>
      <c r="O344" s="157"/>
      <c r="P344" s="188"/>
      <c r="Q344" s="157"/>
      <c r="R344" s="157"/>
      <c r="S344" s="158"/>
      <c r="T344" s="157">
        <f>660.6-136.53212</f>
        <v>524.06788000000006</v>
      </c>
      <c r="U344" s="157">
        <f>660.6-136.53212</f>
        <v>524.06788000000006</v>
      </c>
      <c r="V344" s="158"/>
      <c r="W344" s="157">
        <v>136.53211999999999</v>
      </c>
      <c r="X344" s="157"/>
      <c r="Y344" s="158"/>
      <c r="Z344" s="157">
        <v>94.4</v>
      </c>
      <c r="AA344" s="161"/>
      <c r="AB344" s="162"/>
      <c r="AC344" s="158"/>
      <c r="AD344" s="188"/>
      <c r="AE344" s="157"/>
      <c r="AF344" s="161"/>
      <c r="AG344" s="162"/>
      <c r="AH344" s="189"/>
      <c r="AI344" s="188"/>
      <c r="AJ344" s="157"/>
      <c r="AK344" s="161"/>
      <c r="AL344" s="162"/>
      <c r="AM344" s="189"/>
      <c r="AN344" s="188"/>
      <c r="AO344" s="157"/>
      <c r="AP344" s="189"/>
      <c r="AQ344" s="188"/>
      <c r="AR344" s="157"/>
      <c r="AS344" s="161"/>
      <c r="AT344" s="162"/>
      <c r="AU344" s="189"/>
      <c r="AV344" s="188"/>
      <c r="AW344" s="157"/>
      <c r="AX344" s="160"/>
      <c r="AY344" s="163"/>
      <c r="AZ344" s="322"/>
    </row>
    <row r="345" spans="1:52" ht="87.75" customHeight="1">
      <c r="A345" s="313"/>
      <c r="B345" s="316"/>
      <c r="C345" s="316"/>
      <c r="D345" s="238" t="s">
        <v>295</v>
      </c>
      <c r="E345" s="151">
        <f t="shared" si="1121"/>
        <v>0</v>
      </c>
      <c r="F345" s="151">
        <f t="shared" si="1122"/>
        <v>0</v>
      </c>
      <c r="G345" s="156"/>
      <c r="H345" s="166"/>
      <c r="I345" s="166"/>
      <c r="J345" s="165"/>
      <c r="K345" s="166"/>
      <c r="L345" s="166"/>
      <c r="M345" s="165"/>
      <c r="N345" s="166"/>
      <c r="O345" s="166"/>
      <c r="P345" s="171"/>
      <c r="Q345" s="166"/>
      <c r="R345" s="166"/>
      <c r="S345" s="165"/>
      <c r="T345" s="166"/>
      <c r="U345" s="166"/>
      <c r="V345" s="165"/>
      <c r="W345" s="166"/>
      <c r="X345" s="166"/>
      <c r="Y345" s="165"/>
      <c r="Z345" s="166"/>
      <c r="AA345" s="168"/>
      <c r="AB345" s="169"/>
      <c r="AC345" s="165"/>
      <c r="AD345" s="171"/>
      <c r="AE345" s="166"/>
      <c r="AF345" s="168"/>
      <c r="AG345" s="169"/>
      <c r="AH345" s="192"/>
      <c r="AI345" s="171"/>
      <c r="AJ345" s="166"/>
      <c r="AK345" s="168"/>
      <c r="AL345" s="169"/>
      <c r="AM345" s="192"/>
      <c r="AN345" s="171"/>
      <c r="AO345" s="166"/>
      <c r="AP345" s="192"/>
      <c r="AQ345" s="171"/>
      <c r="AR345" s="166"/>
      <c r="AS345" s="170"/>
      <c r="AT345" s="169"/>
      <c r="AU345" s="192"/>
      <c r="AV345" s="171"/>
      <c r="AW345" s="157"/>
      <c r="AX345" s="167"/>
      <c r="AY345" s="171"/>
      <c r="AZ345" s="322"/>
    </row>
    <row r="346" spans="1:52" ht="21.75" customHeight="1">
      <c r="A346" s="313"/>
      <c r="B346" s="316"/>
      <c r="C346" s="316"/>
      <c r="D346" s="238" t="s">
        <v>288</v>
      </c>
      <c r="E346" s="151">
        <f t="shared" si="1121"/>
        <v>0</v>
      </c>
      <c r="F346" s="151">
        <f t="shared" si="1122"/>
        <v>0</v>
      </c>
      <c r="G346" s="156"/>
      <c r="H346" s="166"/>
      <c r="I346" s="166"/>
      <c r="J346" s="165"/>
      <c r="K346" s="166"/>
      <c r="L346" s="166"/>
      <c r="M346" s="165"/>
      <c r="N346" s="166"/>
      <c r="O346" s="166"/>
      <c r="P346" s="171"/>
      <c r="Q346" s="166"/>
      <c r="R346" s="166"/>
      <c r="S346" s="165"/>
      <c r="T346" s="166"/>
      <c r="U346" s="166"/>
      <c r="V346" s="165"/>
      <c r="W346" s="166"/>
      <c r="X346" s="166"/>
      <c r="Y346" s="165"/>
      <c r="Z346" s="166"/>
      <c r="AA346" s="168"/>
      <c r="AB346" s="169"/>
      <c r="AC346" s="165"/>
      <c r="AD346" s="171"/>
      <c r="AE346" s="166"/>
      <c r="AF346" s="168"/>
      <c r="AG346" s="169"/>
      <c r="AH346" s="192"/>
      <c r="AI346" s="171"/>
      <c r="AJ346" s="166"/>
      <c r="AK346" s="168"/>
      <c r="AL346" s="169"/>
      <c r="AM346" s="192"/>
      <c r="AN346" s="171"/>
      <c r="AO346" s="166"/>
      <c r="AP346" s="192"/>
      <c r="AQ346" s="171"/>
      <c r="AR346" s="166"/>
      <c r="AS346" s="170"/>
      <c r="AT346" s="169"/>
      <c r="AU346" s="192"/>
      <c r="AV346" s="171"/>
      <c r="AW346" s="166"/>
      <c r="AX346" s="167"/>
      <c r="AY346" s="171"/>
      <c r="AZ346" s="322"/>
    </row>
    <row r="347" spans="1:52" ht="33.75" customHeight="1">
      <c r="A347" s="314"/>
      <c r="B347" s="317"/>
      <c r="C347" s="317"/>
      <c r="D347" s="174" t="s">
        <v>43</v>
      </c>
      <c r="E347" s="151">
        <f t="shared" si="1121"/>
        <v>0</v>
      </c>
      <c r="F347" s="151">
        <f t="shared" si="1122"/>
        <v>0</v>
      </c>
      <c r="G347" s="176"/>
      <c r="H347" s="152"/>
      <c r="I347" s="152"/>
      <c r="J347" s="177"/>
      <c r="K347" s="152"/>
      <c r="L347" s="152"/>
      <c r="M347" s="177"/>
      <c r="N347" s="152"/>
      <c r="O347" s="152"/>
      <c r="P347" s="179"/>
      <c r="Q347" s="152"/>
      <c r="R347" s="152"/>
      <c r="S347" s="177"/>
      <c r="T347" s="152"/>
      <c r="U347" s="152"/>
      <c r="V347" s="177"/>
      <c r="W347" s="152"/>
      <c r="X347" s="152"/>
      <c r="Y347" s="177"/>
      <c r="Z347" s="152"/>
      <c r="AA347" s="155"/>
      <c r="AB347" s="178"/>
      <c r="AC347" s="177"/>
      <c r="AD347" s="179"/>
      <c r="AE347" s="152"/>
      <c r="AF347" s="155"/>
      <c r="AG347" s="178"/>
      <c r="AH347" s="184"/>
      <c r="AI347" s="179"/>
      <c r="AJ347" s="152"/>
      <c r="AK347" s="155"/>
      <c r="AL347" s="178"/>
      <c r="AM347" s="184"/>
      <c r="AN347" s="179"/>
      <c r="AO347" s="152"/>
      <c r="AP347" s="184"/>
      <c r="AQ347" s="179"/>
      <c r="AR347" s="152"/>
      <c r="AS347" s="153"/>
      <c r="AT347" s="178"/>
      <c r="AU347" s="184"/>
      <c r="AV347" s="179"/>
      <c r="AW347" s="152"/>
      <c r="AX347" s="152"/>
      <c r="AY347" s="179"/>
      <c r="AZ347" s="323"/>
    </row>
    <row r="348" spans="1:52" ht="18.75" customHeight="1">
      <c r="A348" s="312" t="s">
        <v>396</v>
      </c>
      <c r="B348" s="315" t="s">
        <v>397</v>
      </c>
      <c r="C348" s="315" t="s">
        <v>320</v>
      </c>
      <c r="D348" s="181" t="s">
        <v>41</v>
      </c>
      <c r="E348" s="151">
        <f t="shared" ref="E348:E354" si="1135">H348+K348+N348+Q348+T348+W348+Z348+AE348+AJ348+AO348+AR348+AW348</f>
        <v>146.30000000000001</v>
      </c>
      <c r="F348" s="151">
        <f t="shared" ref="F348:F354" si="1136">I348+L348+O348+R348+U348+X348+AA348+AF348+AK348+AP348+AS348+AX348</f>
        <v>132</v>
      </c>
      <c r="G348" s="182">
        <f>F348/E348</f>
        <v>0.90225563909774431</v>
      </c>
      <c r="H348" s="173">
        <f>H349+H350+H351+H353+H354</f>
        <v>0</v>
      </c>
      <c r="I348" s="173">
        <f t="shared" ref="I348" si="1137">I349+I350+I351+I353+I354</f>
        <v>0</v>
      </c>
      <c r="J348" s="173" t="e">
        <f>I348/H348*100</f>
        <v>#DIV/0!</v>
      </c>
      <c r="K348" s="173">
        <f t="shared" ref="K348:L348" si="1138">K349+K350+K351+K353+K354</f>
        <v>0</v>
      </c>
      <c r="L348" s="173">
        <f t="shared" si="1138"/>
        <v>0</v>
      </c>
      <c r="M348" s="173" t="e">
        <f>L348/K348*100</f>
        <v>#DIV/0!</v>
      </c>
      <c r="N348" s="173">
        <f t="shared" ref="N348:O348" si="1139">N349+N350+N351+N353+N354</f>
        <v>0</v>
      </c>
      <c r="O348" s="173">
        <f t="shared" si="1139"/>
        <v>0</v>
      </c>
      <c r="P348" s="173" t="e">
        <f>O348/N348*100</f>
        <v>#DIV/0!</v>
      </c>
      <c r="Q348" s="173">
        <f t="shared" ref="Q348:R348" si="1140">Q349+Q350+Q351+Q353+Q354</f>
        <v>132</v>
      </c>
      <c r="R348" s="173">
        <f t="shared" si="1140"/>
        <v>132</v>
      </c>
      <c r="S348" s="173">
        <f>R348/Q348*100</f>
        <v>100</v>
      </c>
      <c r="T348" s="173">
        <f t="shared" ref="T348:U348" si="1141">T349+T350+T351+T353+T354</f>
        <v>0</v>
      </c>
      <c r="U348" s="173">
        <f t="shared" si="1141"/>
        <v>0</v>
      </c>
      <c r="V348" s="173" t="e">
        <f>U348/T348*100</f>
        <v>#DIV/0!</v>
      </c>
      <c r="W348" s="173">
        <f t="shared" ref="W348:X348" si="1142">W349+W350+W351+W353+W354</f>
        <v>0</v>
      </c>
      <c r="X348" s="173">
        <f t="shared" si="1142"/>
        <v>0</v>
      </c>
      <c r="Y348" s="173" t="e">
        <f>X348/W348*100</f>
        <v>#DIV/0!</v>
      </c>
      <c r="Z348" s="173">
        <f t="shared" ref="Z348:AC348" si="1143">Z349+Z350+Z351+Z353+Z354</f>
        <v>14.3</v>
      </c>
      <c r="AA348" s="173">
        <f t="shared" si="1143"/>
        <v>0</v>
      </c>
      <c r="AB348" s="173">
        <f t="shared" si="1143"/>
        <v>0</v>
      </c>
      <c r="AC348" s="173">
        <f t="shared" si="1143"/>
        <v>0</v>
      </c>
      <c r="AD348" s="173">
        <f>AC348/Z348*100</f>
        <v>0</v>
      </c>
      <c r="AE348" s="173">
        <f t="shared" ref="AE348:AH348" si="1144">AE349+AE350+AE351+AE353+AE354</f>
        <v>0</v>
      </c>
      <c r="AF348" s="173">
        <f t="shared" si="1144"/>
        <v>0</v>
      </c>
      <c r="AG348" s="173">
        <f t="shared" si="1144"/>
        <v>0</v>
      </c>
      <c r="AH348" s="173">
        <f t="shared" si="1144"/>
        <v>0</v>
      </c>
      <c r="AI348" s="173" t="e">
        <f>AH348/AE348*100</f>
        <v>#DIV/0!</v>
      </c>
      <c r="AJ348" s="173">
        <f t="shared" ref="AJ348:AM348" si="1145">AJ349+AJ350+AJ351+AJ353+AJ354</f>
        <v>0</v>
      </c>
      <c r="AK348" s="173">
        <f t="shared" si="1145"/>
        <v>0</v>
      </c>
      <c r="AL348" s="173">
        <f t="shared" si="1145"/>
        <v>0</v>
      </c>
      <c r="AM348" s="173">
        <f t="shared" si="1145"/>
        <v>0</v>
      </c>
      <c r="AN348" s="173" t="e">
        <f>AM348/AJ348*100</f>
        <v>#DIV/0!</v>
      </c>
      <c r="AO348" s="173">
        <f t="shared" ref="AO348:AP348" si="1146">AO349+AO350+AO351+AO353+AO354</f>
        <v>0</v>
      </c>
      <c r="AP348" s="173">
        <f t="shared" si="1146"/>
        <v>0</v>
      </c>
      <c r="AQ348" s="173" t="e">
        <f>AP348/AO348*100</f>
        <v>#DIV/0!</v>
      </c>
      <c r="AR348" s="173">
        <f t="shared" ref="AR348:AU348" si="1147">AR349+AR350+AR351+AR353+AR354</f>
        <v>0</v>
      </c>
      <c r="AS348" s="173">
        <f t="shared" si="1147"/>
        <v>0</v>
      </c>
      <c r="AT348" s="173">
        <f t="shared" si="1147"/>
        <v>0</v>
      </c>
      <c r="AU348" s="173">
        <f t="shared" si="1147"/>
        <v>0</v>
      </c>
      <c r="AV348" s="173" t="e">
        <f>AU348/AR348*100</f>
        <v>#DIV/0!</v>
      </c>
      <c r="AW348" s="173">
        <f t="shared" ref="AW348:AX348" si="1148">AW349+AW350+AW351+AW353+AW354</f>
        <v>0</v>
      </c>
      <c r="AX348" s="173">
        <f t="shared" si="1148"/>
        <v>0</v>
      </c>
      <c r="AY348" s="173" t="e">
        <f>AX348/AW348*100</f>
        <v>#DIV/0!</v>
      </c>
      <c r="AZ348" s="321"/>
    </row>
    <row r="349" spans="1:52" ht="31.2">
      <c r="A349" s="313"/>
      <c r="B349" s="316"/>
      <c r="C349" s="316"/>
      <c r="D349" s="183" t="s">
        <v>37</v>
      </c>
      <c r="E349" s="151">
        <f t="shared" si="1135"/>
        <v>0</v>
      </c>
      <c r="F349" s="151">
        <f t="shared" si="1136"/>
        <v>0</v>
      </c>
      <c r="G349" s="176"/>
      <c r="H349" s="152"/>
      <c r="I349" s="152"/>
      <c r="J349" s="177"/>
      <c r="K349" s="152"/>
      <c r="L349" s="152"/>
      <c r="M349" s="177"/>
      <c r="N349" s="152"/>
      <c r="O349" s="152"/>
      <c r="P349" s="179"/>
      <c r="Q349" s="152"/>
      <c r="R349" s="152"/>
      <c r="S349" s="177"/>
      <c r="T349" s="152"/>
      <c r="U349" s="152"/>
      <c r="V349" s="177"/>
      <c r="W349" s="152"/>
      <c r="X349" s="152"/>
      <c r="Y349" s="177"/>
      <c r="Z349" s="152"/>
      <c r="AA349" s="155"/>
      <c r="AB349" s="178"/>
      <c r="AC349" s="177"/>
      <c r="AD349" s="179"/>
      <c r="AE349" s="152"/>
      <c r="AF349" s="155"/>
      <c r="AG349" s="178"/>
      <c r="AH349" s="184"/>
      <c r="AI349" s="179"/>
      <c r="AJ349" s="152"/>
      <c r="AK349" s="155"/>
      <c r="AL349" s="178"/>
      <c r="AM349" s="184"/>
      <c r="AN349" s="179"/>
      <c r="AO349" s="185"/>
      <c r="AP349" s="152"/>
      <c r="AQ349" s="152"/>
      <c r="AR349" s="152"/>
      <c r="AS349" s="153"/>
      <c r="AT349" s="178"/>
      <c r="AU349" s="184"/>
      <c r="AV349" s="179"/>
      <c r="AW349" s="152"/>
      <c r="AX349" s="154"/>
      <c r="AY349" s="179"/>
      <c r="AZ349" s="322"/>
    </row>
    <row r="350" spans="1:52" ht="64.5" customHeight="1">
      <c r="A350" s="313"/>
      <c r="B350" s="316"/>
      <c r="C350" s="316"/>
      <c r="D350" s="186" t="s">
        <v>2</v>
      </c>
      <c r="E350" s="151">
        <f t="shared" si="1135"/>
        <v>0</v>
      </c>
      <c r="F350" s="151">
        <f t="shared" si="1136"/>
        <v>0</v>
      </c>
      <c r="G350" s="187"/>
      <c r="H350" s="157"/>
      <c r="I350" s="157"/>
      <c r="J350" s="158"/>
      <c r="K350" s="157"/>
      <c r="L350" s="157"/>
      <c r="M350" s="158"/>
      <c r="N350" s="157"/>
      <c r="O350" s="157"/>
      <c r="P350" s="188"/>
      <c r="Q350" s="157"/>
      <c r="R350" s="157"/>
      <c r="S350" s="158"/>
      <c r="T350" s="157"/>
      <c r="U350" s="157"/>
      <c r="V350" s="158"/>
      <c r="W350" s="157"/>
      <c r="X350" s="157"/>
      <c r="Y350" s="158"/>
      <c r="Z350" s="157"/>
      <c r="AA350" s="161"/>
      <c r="AB350" s="162"/>
      <c r="AC350" s="158"/>
      <c r="AD350" s="188"/>
      <c r="AE350" s="157"/>
      <c r="AF350" s="161"/>
      <c r="AG350" s="162"/>
      <c r="AH350" s="189"/>
      <c r="AI350" s="188"/>
      <c r="AJ350" s="157"/>
      <c r="AK350" s="161"/>
      <c r="AL350" s="162"/>
      <c r="AM350" s="189"/>
      <c r="AN350" s="188"/>
      <c r="AO350" s="164"/>
      <c r="AP350" s="158"/>
      <c r="AQ350" s="158"/>
      <c r="AR350" s="157"/>
      <c r="AS350" s="159"/>
      <c r="AT350" s="162"/>
      <c r="AU350" s="189"/>
      <c r="AV350" s="188"/>
      <c r="AW350" s="157"/>
      <c r="AX350" s="160"/>
      <c r="AY350" s="188"/>
      <c r="AZ350" s="322"/>
    </row>
    <row r="351" spans="1:52" ht="21.75" customHeight="1">
      <c r="A351" s="313"/>
      <c r="B351" s="316"/>
      <c r="C351" s="316"/>
      <c r="D351" s="238" t="s">
        <v>287</v>
      </c>
      <c r="E351" s="151">
        <f t="shared" si="1135"/>
        <v>146.30000000000001</v>
      </c>
      <c r="F351" s="151">
        <f t="shared" si="1136"/>
        <v>132</v>
      </c>
      <c r="G351" s="187"/>
      <c r="H351" s="157"/>
      <c r="I351" s="157"/>
      <c r="J351" s="158"/>
      <c r="K351" s="157"/>
      <c r="L351" s="157"/>
      <c r="M351" s="158"/>
      <c r="N351" s="157"/>
      <c r="O351" s="157"/>
      <c r="P351" s="188"/>
      <c r="Q351" s="157">
        <v>132</v>
      </c>
      <c r="R351" s="157">
        <v>132</v>
      </c>
      <c r="S351" s="158"/>
      <c r="T351" s="157">
        <v>0</v>
      </c>
      <c r="U351" s="157"/>
      <c r="V351" s="158"/>
      <c r="W351" s="157"/>
      <c r="X351" s="157"/>
      <c r="Y351" s="158"/>
      <c r="Z351" s="157">
        <v>14.3</v>
      </c>
      <c r="AA351" s="161"/>
      <c r="AB351" s="162"/>
      <c r="AC351" s="158"/>
      <c r="AD351" s="188"/>
      <c r="AE351" s="157"/>
      <c r="AF351" s="161"/>
      <c r="AG351" s="162"/>
      <c r="AH351" s="189"/>
      <c r="AI351" s="188"/>
      <c r="AJ351" s="157"/>
      <c r="AK351" s="161"/>
      <c r="AL351" s="162"/>
      <c r="AM351" s="189"/>
      <c r="AN351" s="188"/>
      <c r="AO351" s="157"/>
      <c r="AP351" s="189"/>
      <c r="AQ351" s="188"/>
      <c r="AR351" s="157"/>
      <c r="AS351" s="161"/>
      <c r="AT351" s="162"/>
      <c r="AU351" s="189"/>
      <c r="AV351" s="188"/>
      <c r="AW351" s="157"/>
      <c r="AX351" s="160"/>
      <c r="AY351" s="163"/>
      <c r="AZ351" s="322"/>
    </row>
    <row r="352" spans="1:52" ht="87.75" customHeight="1">
      <c r="A352" s="313"/>
      <c r="B352" s="316"/>
      <c r="C352" s="316"/>
      <c r="D352" s="238" t="s">
        <v>295</v>
      </c>
      <c r="E352" s="151">
        <f t="shared" si="1135"/>
        <v>0</v>
      </c>
      <c r="F352" s="151">
        <f t="shared" si="1136"/>
        <v>0</v>
      </c>
      <c r="G352" s="156"/>
      <c r="H352" s="166"/>
      <c r="I352" s="166"/>
      <c r="J352" s="165"/>
      <c r="K352" s="166"/>
      <c r="L352" s="166"/>
      <c r="M352" s="165"/>
      <c r="N352" s="166"/>
      <c r="O352" s="166"/>
      <c r="P352" s="171"/>
      <c r="Q352" s="166"/>
      <c r="R352" s="166"/>
      <c r="S352" s="165"/>
      <c r="T352" s="166"/>
      <c r="U352" s="166"/>
      <c r="V352" s="165"/>
      <c r="W352" s="166"/>
      <c r="X352" s="166"/>
      <c r="Y352" s="165"/>
      <c r="Z352" s="166"/>
      <c r="AA352" s="168"/>
      <c r="AB352" s="169"/>
      <c r="AC352" s="165"/>
      <c r="AD352" s="171"/>
      <c r="AE352" s="166"/>
      <c r="AF352" s="168"/>
      <c r="AG352" s="169"/>
      <c r="AH352" s="192"/>
      <c r="AI352" s="171"/>
      <c r="AJ352" s="166"/>
      <c r="AK352" s="168"/>
      <c r="AL352" s="169"/>
      <c r="AM352" s="192"/>
      <c r="AN352" s="171"/>
      <c r="AO352" s="166"/>
      <c r="AP352" s="192"/>
      <c r="AQ352" s="171"/>
      <c r="AR352" s="166"/>
      <c r="AS352" s="170"/>
      <c r="AT352" s="169"/>
      <c r="AU352" s="192"/>
      <c r="AV352" s="171"/>
      <c r="AW352" s="157"/>
      <c r="AX352" s="167"/>
      <c r="AY352" s="171"/>
      <c r="AZ352" s="322"/>
    </row>
    <row r="353" spans="1:52" ht="21.75" customHeight="1">
      <c r="A353" s="313"/>
      <c r="B353" s="316"/>
      <c r="C353" s="316"/>
      <c r="D353" s="238" t="s">
        <v>288</v>
      </c>
      <c r="E353" s="151">
        <f t="shared" si="1135"/>
        <v>0</v>
      </c>
      <c r="F353" s="151">
        <f t="shared" si="1136"/>
        <v>0</v>
      </c>
      <c r="G353" s="156"/>
      <c r="H353" s="166"/>
      <c r="I353" s="166"/>
      <c r="J353" s="165"/>
      <c r="K353" s="166"/>
      <c r="L353" s="166"/>
      <c r="M353" s="165"/>
      <c r="N353" s="166"/>
      <c r="O353" s="166"/>
      <c r="P353" s="171"/>
      <c r="Q353" s="166"/>
      <c r="R353" s="166"/>
      <c r="S353" s="165"/>
      <c r="T353" s="166"/>
      <c r="U353" s="166"/>
      <c r="V353" s="165"/>
      <c r="W353" s="166"/>
      <c r="X353" s="166"/>
      <c r="Y353" s="165"/>
      <c r="Z353" s="166"/>
      <c r="AA353" s="168"/>
      <c r="AB353" s="169"/>
      <c r="AC353" s="165"/>
      <c r="AD353" s="171"/>
      <c r="AE353" s="166"/>
      <c r="AF353" s="168"/>
      <c r="AG353" s="169"/>
      <c r="AH353" s="192"/>
      <c r="AI353" s="171"/>
      <c r="AJ353" s="166"/>
      <c r="AK353" s="168"/>
      <c r="AL353" s="169"/>
      <c r="AM353" s="192"/>
      <c r="AN353" s="171"/>
      <c r="AO353" s="166"/>
      <c r="AP353" s="192"/>
      <c r="AQ353" s="171"/>
      <c r="AR353" s="166"/>
      <c r="AS353" s="170"/>
      <c r="AT353" s="169"/>
      <c r="AU353" s="192"/>
      <c r="AV353" s="171"/>
      <c r="AW353" s="166"/>
      <c r="AX353" s="167"/>
      <c r="AY353" s="171"/>
      <c r="AZ353" s="322"/>
    </row>
    <row r="354" spans="1:52" ht="33.75" customHeight="1">
      <c r="A354" s="314"/>
      <c r="B354" s="317"/>
      <c r="C354" s="317"/>
      <c r="D354" s="174" t="s">
        <v>43</v>
      </c>
      <c r="E354" s="151">
        <f t="shared" si="1135"/>
        <v>0</v>
      </c>
      <c r="F354" s="151">
        <f t="shared" si="1136"/>
        <v>0</v>
      </c>
      <c r="G354" s="176"/>
      <c r="H354" s="152"/>
      <c r="I354" s="152"/>
      <c r="J354" s="177"/>
      <c r="K354" s="152"/>
      <c r="L354" s="152"/>
      <c r="M354" s="177"/>
      <c r="N354" s="152"/>
      <c r="O354" s="152"/>
      <c r="P354" s="179"/>
      <c r="Q354" s="152"/>
      <c r="R354" s="152"/>
      <c r="S354" s="177"/>
      <c r="T354" s="152"/>
      <c r="U354" s="152"/>
      <c r="V354" s="177"/>
      <c r="W354" s="152"/>
      <c r="X354" s="152"/>
      <c r="Y354" s="177"/>
      <c r="Z354" s="152"/>
      <c r="AA354" s="155"/>
      <c r="AB354" s="178"/>
      <c r="AC354" s="177"/>
      <c r="AD354" s="179"/>
      <c r="AE354" s="152"/>
      <c r="AF354" s="155"/>
      <c r="AG354" s="178"/>
      <c r="AH354" s="184"/>
      <c r="AI354" s="179"/>
      <c r="AJ354" s="152"/>
      <c r="AK354" s="155"/>
      <c r="AL354" s="178"/>
      <c r="AM354" s="184"/>
      <c r="AN354" s="179"/>
      <c r="AO354" s="152"/>
      <c r="AP354" s="184"/>
      <c r="AQ354" s="179"/>
      <c r="AR354" s="152"/>
      <c r="AS354" s="153"/>
      <c r="AT354" s="178"/>
      <c r="AU354" s="184"/>
      <c r="AV354" s="179"/>
      <c r="AW354" s="152"/>
      <c r="AX354" s="152"/>
      <c r="AY354" s="179"/>
      <c r="AZ354" s="323"/>
    </row>
    <row r="355" spans="1:52" ht="18.75" customHeight="1">
      <c r="A355" s="312" t="s">
        <v>399</v>
      </c>
      <c r="B355" s="315" t="s">
        <v>398</v>
      </c>
      <c r="C355" s="315" t="s">
        <v>320</v>
      </c>
      <c r="D355" s="181" t="s">
        <v>41</v>
      </c>
      <c r="E355" s="151">
        <f t="shared" ref="E355:E361" si="1149">H355+K355+N355+Q355+T355+W355+Z355+AE355+AJ355+AO355+AR355+AW355</f>
        <v>132.63387</v>
      </c>
      <c r="F355" s="151">
        <f t="shared" ref="F355:F361" si="1150">I355+L355+O355+R355+U355+X355+AA355+AF355+AK355+AP355+AS355+AX355</f>
        <v>102.53386999999999</v>
      </c>
      <c r="G355" s="182">
        <f>F355/E355</f>
        <v>0.77305947568294575</v>
      </c>
      <c r="H355" s="173">
        <f>H356+H357+H358+H360+H361</f>
        <v>0</v>
      </c>
      <c r="I355" s="173">
        <f t="shared" ref="I355" si="1151">I356+I357+I358+I360+I361</f>
        <v>0</v>
      </c>
      <c r="J355" s="173" t="e">
        <f>I355/H355*100</f>
        <v>#DIV/0!</v>
      </c>
      <c r="K355" s="173">
        <f t="shared" ref="K355:L355" si="1152">K356+K357+K358+K360+K361</f>
        <v>0</v>
      </c>
      <c r="L355" s="173">
        <f t="shared" si="1152"/>
        <v>0</v>
      </c>
      <c r="M355" s="173" t="e">
        <f>L355/K355*100</f>
        <v>#DIV/0!</v>
      </c>
      <c r="N355" s="173">
        <f t="shared" ref="N355:O355" si="1153">N356+N357+N358+N360+N361</f>
        <v>102.53386999999999</v>
      </c>
      <c r="O355" s="173">
        <f t="shared" si="1153"/>
        <v>102.53386999999999</v>
      </c>
      <c r="P355" s="173">
        <f>O355/N355*100</f>
        <v>100</v>
      </c>
      <c r="Q355" s="173">
        <f t="shared" ref="Q355:R355" si="1154">Q356+Q357+Q358+Q360+Q361</f>
        <v>0</v>
      </c>
      <c r="R355" s="173">
        <f t="shared" si="1154"/>
        <v>0</v>
      </c>
      <c r="S355" s="173" t="e">
        <f>R355/Q355*100</f>
        <v>#DIV/0!</v>
      </c>
      <c r="T355" s="173">
        <f t="shared" ref="T355:U355" si="1155">T356+T357+T358+T360+T361</f>
        <v>0</v>
      </c>
      <c r="U355" s="173">
        <f t="shared" si="1155"/>
        <v>0</v>
      </c>
      <c r="V355" s="173" t="e">
        <f>U355/T355*100</f>
        <v>#DIV/0!</v>
      </c>
      <c r="W355" s="173">
        <f t="shared" ref="W355:X355" si="1156">W356+W357+W358+W360+W361</f>
        <v>0</v>
      </c>
      <c r="X355" s="173">
        <f t="shared" si="1156"/>
        <v>0</v>
      </c>
      <c r="Y355" s="173" t="e">
        <f>X355/W355*100</f>
        <v>#DIV/0!</v>
      </c>
      <c r="Z355" s="173">
        <f t="shared" ref="Z355:AC355" si="1157">Z356+Z357+Z358+Z360+Z361</f>
        <v>30.1</v>
      </c>
      <c r="AA355" s="173">
        <f t="shared" si="1157"/>
        <v>0</v>
      </c>
      <c r="AB355" s="173">
        <f t="shared" si="1157"/>
        <v>0</v>
      </c>
      <c r="AC355" s="173">
        <f t="shared" si="1157"/>
        <v>0</v>
      </c>
      <c r="AD355" s="173">
        <f>AC355/Z355*100</f>
        <v>0</v>
      </c>
      <c r="AE355" s="173">
        <f t="shared" ref="AE355:AH355" si="1158">AE356+AE357+AE358+AE360+AE361</f>
        <v>0</v>
      </c>
      <c r="AF355" s="173">
        <f t="shared" si="1158"/>
        <v>0</v>
      </c>
      <c r="AG355" s="173">
        <f t="shared" si="1158"/>
        <v>0</v>
      </c>
      <c r="AH355" s="173">
        <f t="shared" si="1158"/>
        <v>0</v>
      </c>
      <c r="AI355" s="173" t="e">
        <f>AH355/AE355*100</f>
        <v>#DIV/0!</v>
      </c>
      <c r="AJ355" s="173">
        <f t="shared" ref="AJ355:AM355" si="1159">AJ356+AJ357+AJ358+AJ360+AJ361</f>
        <v>0</v>
      </c>
      <c r="AK355" s="173">
        <f t="shared" si="1159"/>
        <v>0</v>
      </c>
      <c r="AL355" s="173">
        <f t="shared" si="1159"/>
        <v>0</v>
      </c>
      <c r="AM355" s="173">
        <f t="shared" si="1159"/>
        <v>0</v>
      </c>
      <c r="AN355" s="173" t="e">
        <f>AM355/AJ355*100</f>
        <v>#DIV/0!</v>
      </c>
      <c r="AO355" s="173">
        <f t="shared" ref="AO355:AP355" si="1160">AO356+AO357+AO358+AO360+AO361</f>
        <v>0</v>
      </c>
      <c r="AP355" s="173">
        <f t="shared" si="1160"/>
        <v>0</v>
      </c>
      <c r="AQ355" s="173" t="e">
        <f>AP355/AO355*100</f>
        <v>#DIV/0!</v>
      </c>
      <c r="AR355" s="173">
        <f t="shared" ref="AR355:AU355" si="1161">AR356+AR357+AR358+AR360+AR361</f>
        <v>0</v>
      </c>
      <c r="AS355" s="173">
        <f t="shared" si="1161"/>
        <v>0</v>
      </c>
      <c r="AT355" s="173">
        <f t="shared" si="1161"/>
        <v>0</v>
      </c>
      <c r="AU355" s="173">
        <f t="shared" si="1161"/>
        <v>0</v>
      </c>
      <c r="AV355" s="173" t="e">
        <f>AU355/AR355*100</f>
        <v>#DIV/0!</v>
      </c>
      <c r="AW355" s="173">
        <f t="shared" ref="AW355:AX355" si="1162">AW356+AW357+AW358+AW360+AW361</f>
        <v>0</v>
      </c>
      <c r="AX355" s="173">
        <f t="shared" si="1162"/>
        <v>0</v>
      </c>
      <c r="AY355" s="173" t="e">
        <f>AX355/AW355*100</f>
        <v>#DIV/0!</v>
      </c>
      <c r="AZ355" s="321"/>
    </row>
    <row r="356" spans="1:52" ht="31.2">
      <c r="A356" s="313"/>
      <c r="B356" s="316"/>
      <c r="C356" s="316"/>
      <c r="D356" s="183" t="s">
        <v>37</v>
      </c>
      <c r="E356" s="151">
        <f t="shared" si="1149"/>
        <v>0</v>
      </c>
      <c r="F356" s="151">
        <f t="shared" si="1150"/>
        <v>0</v>
      </c>
      <c r="G356" s="176"/>
      <c r="H356" s="152"/>
      <c r="I356" s="152"/>
      <c r="J356" s="177"/>
      <c r="K356" s="152"/>
      <c r="L356" s="152"/>
      <c r="M356" s="177"/>
      <c r="N356" s="152"/>
      <c r="O356" s="152"/>
      <c r="P356" s="179"/>
      <c r="Q356" s="152"/>
      <c r="R356" s="152"/>
      <c r="S356" s="177"/>
      <c r="T356" s="152"/>
      <c r="U356" s="152"/>
      <c r="V356" s="177"/>
      <c r="W356" s="152"/>
      <c r="X356" s="152"/>
      <c r="Y356" s="177"/>
      <c r="Z356" s="152"/>
      <c r="AA356" s="155"/>
      <c r="AB356" s="178"/>
      <c r="AC356" s="177"/>
      <c r="AD356" s="179"/>
      <c r="AE356" s="152"/>
      <c r="AF356" s="155"/>
      <c r="AG356" s="178"/>
      <c r="AH356" s="184"/>
      <c r="AI356" s="179"/>
      <c r="AJ356" s="152"/>
      <c r="AK356" s="155"/>
      <c r="AL356" s="178"/>
      <c r="AM356" s="184"/>
      <c r="AN356" s="179"/>
      <c r="AO356" s="185"/>
      <c r="AP356" s="152"/>
      <c r="AQ356" s="152"/>
      <c r="AR356" s="152"/>
      <c r="AS356" s="153"/>
      <c r="AT356" s="178"/>
      <c r="AU356" s="184"/>
      <c r="AV356" s="179"/>
      <c r="AW356" s="152"/>
      <c r="AX356" s="154"/>
      <c r="AY356" s="179"/>
      <c r="AZ356" s="322"/>
    </row>
    <row r="357" spans="1:52" ht="64.5" customHeight="1">
      <c r="A357" s="313"/>
      <c r="B357" s="316"/>
      <c r="C357" s="316"/>
      <c r="D357" s="186" t="s">
        <v>2</v>
      </c>
      <c r="E357" s="151">
        <f t="shared" si="1149"/>
        <v>0</v>
      </c>
      <c r="F357" s="151">
        <f t="shared" si="1150"/>
        <v>0</v>
      </c>
      <c r="G357" s="187"/>
      <c r="H357" s="157"/>
      <c r="I357" s="157"/>
      <c r="J357" s="158"/>
      <c r="K357" s="157"/>
      <c r="L357" s="157"/>
      <c r="M357" s="158"/>
      <c r="N357" s="157"/>
      <c r="O357" s="157"/>
      <c r="P357" s="188"/>
      <c r="Q357" s="157"/>
      <c r="R357" s="157"/>
      <c r="S357" s="158"/>
      <c r="T357" s="157"/>
      <c r="U357" s="157"/>
      <c r="V357" s="158"/>
      <c r="W357" s="157"/>
      <c r="X357" s="157"/>
      <c r="Y357" s="158"/>
      <c r="Z357" s="157"/>
      <c r="AA357" s="161"/>
      <c r="AB357" s="162"/>
      <c r="AC357" s="158"/>
      <c r="AD357" s="188"/>
      <c r="AE357" s="157"/>
      <c r="AF357" s="161"/>
      <c r="AG357" s="162"/>
      <c r="AH357" s="189"/>
      <c r="AI357" s="188"/>
      <c r="AJ357" s="157"/>
      <c r="AK357" s="161"/>
      <c r="AL357" s="162"/>
      <c r="AM357" s="189"/>
      <c r="AN357" s="188"/>
      <c r="AO357" s="164"/>
      <c r="AP357" s="158"/>
      <c r="AQ357" s="158"/>
      <c r="AR357" s="157"/>
      <c r="AS357" s="159"/>
      <c r="AT357" s="162"/>
      <c r="AU357" s="189"/>
      <c r="AV357" s="188"/>
      <c r="AW357" s="157"/>
      <c r="AX357" s="160"/>
      <c r="AY357" s="188"/>
      <c r="AZ357" s="322"/>
    </row>
    <row r="358" spans="1:52" ht="21.75" customHeight="1">
      <c r="A358" s="313"/>
      <c r="B358" s="316"/>
      <c r="C358" s="316"/>
      <c r="D358" s="238" t="s">
        <v>287</v>
      </c>
      <c r="E358" s="151">
        <f t="shared" si="1149"/>
        <v>132.63387</v>
      </c>
      <c r="F358" s="151">
        <f t="shared" si="1150"/>
        <v>102.53386999999999</v>
      </c>
      <c r="G358" s="187"/>
      <c r="H358" s="157"/>
      <c r="I358" s="157"/>
      <c r="J358" s="158"/>
      <c r="K358" s="157"/>
      <c r="L358" s="157"/>
      <c r="M358" s="158"/>
      <c r="N358" s="157">
        <v>102.53386999999999</v>
      </c>
      <c r="O358" s="157">
        <v>102.53386999999999</v>
      </c>
      <c r="P358" s="188"/>
      <c r="Q358" s="157"/>
      <c r="R358" s="157"/>
      <c r="S358" s="158"/>
      <c r="T358" s="157">
        <v>0</v>
      </c>
      <c r="U358" s="157"/>
      <c r="V358" s="158"/>
      <c r="W358" s="157"/>
      <c r="X358" s="157"/>
      <c r="Y358" s="158"/>
      <c r="Z358" s="157">
        <v>30.1</v>
      </c>
      <c r="AA358" s="161"/>
      <c r="AB358" s="162"/>
      <c r="AC358" s="158"/>
      <c r="AD358" s="188"/>
      <c r="AE358" s="157"/>
      <c r="AF358" s="161"/>
      <c r="AG358" s="162"/>
      <c r="AH358" s="189"/>
      <c r="AI358" s="188"/>
      <c r="AJ358" s="157"/>
      <c r="AK358" s="161"/>
      <c r="AL358" s="162"/>
      <c r="AM358" s="189"/>
      <c r="AN358" s="188"/>
      <c r="AO358" s="157"/>
      <c r="AP358" s="189"/>
      <c r="AQ358" s="188"/>
      <c r="AR358" s="157"/>
      <c r="AS358" s="161"/>
      <c r="AT358" s="162"/>
      <c r="AU358" s="189"/>
      <c r="AV358" s="188"/>
      <c r="AW358" s="157"/>
      <c r="AX358" s="160"/>
      <c r="AY358" s="163"/>
      <c r="AZ358" s="322"/>
    </row>
    <row r="359" spans="1:52" ht="87.75" customHeight="1">
      <c r="A359" s="313"/>
      <c r="B359" s="316"/>
      <c r="C359" s="316"/>
      <c r="D359" s="238" t="s">
        <v>295</v>
      </c>
      <c r="E359" s="151">
        <f t="shared" si="1149"/>
        <v>0</v>
      </c>
      <c r="F359" s="151">
        <f t="shared" si="1150"/>
        <v>0</v>
      </c>
      <c r="G359" s="156"/>
      <c r="H359" s="166"/>
      <c r="I359" s="166"/>
      <c r="J359" s="165"/>
      <c r="K359" s="166"/>
      <c r="L359" s="166"/>
      <c r="M359" s="165"/>
      <c r="N359" s="166"/>
      <c r="O359" s="166"/>
      <c r="P359" s="171"/>
      <c r="Q359" s="166"/>
      <c r="R359" s="166"/>
      <c r="S359" s="165"/>
      <c r="T359" s="166"/>
      <c r="U359" s="166"/>
      <c r="V359" s="165"/>
      <c r="W359" s="166"/>
      <c r="X359" s="166"/>
      <c r="Y359" s="165"/>
      <c r="Z359" s="166"/>
      <c r="AA359" s="168"/>
      <c r="AB359" s="169"/>
      <c r="AC359" s="165"/>
      <c r="AD359" s="171"/>
      <c r="AE359" s="166"/>
      <c r="AF359" s="168"/>
      <c r="AG359" s="169"/>
      <c r="AH359" s="192"/>
      <c r="AI359" s="171"/>
      <c r="AJ359" s="166"/>
      <c r="AK359" s="168"/>
      <c r="AL359" s="169"/>
      <c r="AM359" s="192"/>
      <c r="AN359" s="171"/>
      <c r="AO359" s="166"/>
      <c r="AP359" s="192"/>
      <c r="AQ359" s="171"/>
      <c r="AR359" s="166"/>
      <c r="AS359" s="170"/>
      <c r="AT359" s="169"/>
      <c r="AU359" s="192"/>
      <c r="AV359" s="171"/>
      <c r="AW359" s="157"/>
      <c r="AX359" s="167"/>
      <c r="AY359" s="171"/>
      <c r="AZ359" s="322"/>
    </row>
    <row r="360" spans="1:52" ht="21.75" customHeight="1">
      <c r="A360" s="313"/>
      <c r="B360" s="316"/>
      <c r="C360" s="316"/>
      <c r="D360" s="238" t="s">
        <v>288</v>
      </c>
      <c r="E360" s="151">
        <f t="shared" si="1149"/>
        <v>0</v>
      </c>
      <c r="F360" s="151">
        <f t="shared" si="1150"/>
        <v>0</v>
      </c>
      <c r="G360" s="156"/>
      <c r="H360" s="166"/>
      <c r="I360" s="166"/>
      <c r="J360" s="165"/>
      <c r="K360" s="166"/>
      <c r="L360" s="166"/>
      <c r="M360" s="165"/>
      <c r="N360" s="166"/>
      <c r="O360" s="166"/>
      <c r="P360" s="171"/>
      <c r="Q360" s="166"/>
      <c r="R360" s="166"/>
      <c r="S360" s="165"/>
      <c r="T360" s="166"/>
      <c r="U360" s="166"/>
      <c r="V360" s="165"/>
      <c r="W360" s="166"/>
      <c r="X360" s="166"/>
      <c r="Y360" s="165"/>
      <c r="Z360" s="166"/>
      <c r="AA360" s="168"/>
      <c r="AB360" s="169"/>
      <c r="AC360" s="165"/>
      <c r="AD360" s="171"/>
      <c r="AE360" s="166"/>
      <c r="AF360" s="168"/>
      <c r="AG360" s="169"/>
      <c r="AH360" s="192"/>
      <c r="AI360" s="171"/>
      <c r="AJ360" s="166"/>
      <c r="AK360" s="168"/>
      <c r="AL360" s="169"/>
      <c r="AM360" s="192"/>
      <c r="AN360" s="171"/>
      <c r="AO360" s="166"/>
      <c r="AP360" s="192"/>
      <c r="AQ360" s="171"/>
      <c r="AR360" s="166"/>
      <c r="AS360" s="170"/>
      <c r="AT360" s="169"/>
      <c r="AU360" s="192"/>
      <c r="AV360" s="171"/>
      <c r="AW360" s="166"/>
      <c r="AX360" s="167"/>
      <c r="AY360" s="171"/>
      <c r="AZ360" s="322"/>
    </row>
    <row r="361" spans="1:52" ht="33.75" customHeight="1">
      <c r="A361" s="314"/>
      <c r="B361" s="317"/>
      <c r="C361" s="317"/>
      <c r="D361" s="174" t="s">
        <v>43</v>
      </c>
      <c r="E361" s="151">
        <f t="shared" si="1149"/>
        <v>0</v>
      </c>
      <c r="F361" s="151">
        <f t="shared" si="1150"/>
        <v>0</v>
      </c>
      <c r="G361" s="176"/>
      <c r="H361" s="152"/>
      <c r="I361" s="152"/>
      <c r="J361" s="177"/>
      <c r="K361" s="152"/>
      <c r="L361" s="152"/>
      <c r="M361" s="177"/>
      <c r="N361" s="152"/>
      <c r="O361" s="152"/>
      <c r="P361" s="179"/>
      <c r="Q361" s="152"/>
      <c r="R361" s="152"/>
      <c r="S361" s="177"/>
      <c r="T361" s="152"/>
      <c r="U361" s="152"/>
      <c r="V361" s="177"/>
      <c r="W361" s="152"/>
      <c r="X361" s="152"/>
      <c r="Y361" s="177"/>
      <c r="Z361" s="152"/>
      <c r="AA361" s="155"/>
      <c r="AB361" s="178"/>
      <c r="AC361" s="177"/>
      <c r="AD361" s="179"/>
      <c r="AE361" s="152"/>
      <c r="AF361" s="155"/>
      <c r="AG361" s="178"/>
      <c r="AH361" s="184"/>
      <c r="AI361" s="179"/>
      <c r="AJ361" s="152"/>
      <c r="AK361" s="155"/>
      <c r="AL361" s="178"/>
      <c r="AM361" s="184"/>
      <c r="AN361" s="179"/>
      <c r="AO361" s="152"/>
      <c r="AP361" s="184"/>
      <c r="AQ361" s="179"/>
      <c r="AR361" s="152"/>
      <c r="AS361" s="153"/>
      <c r="AT361" s="178"/>
      <c r="AU361" s="184"/>
      <c r="AV361" s="179"/>
      <c r="AW361" s="152"/>
      <c r="AX361" s="152"/>
      <c r="AY361" s="179"/>
      <c r="AZ361" s="323"/>
    </row>
    <row r="362" spans="1:52" ht="18.75" customHeight="1">
      <c r="A362" s="312" t="s">
        <v>400</v>
      </c>
      <c r="B362" s="315" t="s">
        <v>401</v>
      </c>
      <c r="C362" s="315" t="s">
        <v>320</v>
      </c>
      <c r="D362" s="181" t="s">
        <v>41</v>
      </c>
      <c r="E362" s="151">
        <f t="shared" ref="E362:E368" si="1163">H362+K362+N362+Q362+T362+W362+Z362+AE362+AJ362+AO362+AR362+AW362</f>
        <v>362.43499000000003</v>
      </c>
      <c r="F362" s="151">
        <f t="shared" ref="F362:F368" si="1164">I362+L362+O362+R362+U362+X362+AA362+AF362+AK362+AP362+AS362+AX362</f>
        <v>265.63499000000002</v>
      </c>
      <c r="G362" s="182">
        <f>F362/E362</f>
        <v>0.73291761923979803</v>
      </c>
      <c r="H362" s="173">
        <f>H363+H364+H365+H367+H368</f>
        <v>0</v>
      </c>
      <c r="I362" s="173">
        <f t="shared" ref="I362" si="1165">I363+I364+I365+I367+I368</f>
        <v>0</v>
      </c>
      <c r="J362" s="173" t="e">
        <f>I362/H362*100</f>
        <v>#DIV/0!</v>
      </c>
      <c r="K362" s="173">
        <f t="shared" ref="K362:L362" si="1166">K363+K364+K365+K367+K368</f>
        <v>0</v>
      </c>
      <c r="L362" s="173">
        <f t="shared" si="1166"/>
        <v>0</v>
      </c>
      <c r="M362" s="173" t="e">
        <f>L362/K362*100</f>
        <v>#DIV/0!</v>
      </c>
      <c r="N362" s="173">
        <f t="shared" ref="N362:O362" si="1167">N363+N364+N365+N367+N368</f>
        <v>265.63499000000002</v>
      </c>
      <c r="O362" s="173">
        <f t="shared" si="1167"/>
        <v>265.63499000000002</v>
      </c>
      <c r="P362" s="173">
        <f>O362/N362*100</f>
        <v>100</v>
      </c>
      <c r="Q362" s="173">
        <f t="shared" ref="Q362:R362" si="1168">Q363+Q364+Q365+Q367+Q368</f>
        <v>0</v>
      </c>
      <c r="R362" s="173">
        <f t="shared" si="1168"/>
        <v>0</v>
      </c>
      <c r="S362" s="173" t="e">
        <f>R362/Q362*100</f>
        <v>#DIV/0!</v>
      </c>
      <c r="T362" s="173">
        <f t="shared" ref="T362:U362" si="1169">T363+T364+T365+T367+T368</f>
        <v>0</v>
      </c>
      <c r="U362" s="173">
        <f t="shared" si="1169"/>
        <v>0</v>
      </c>
      <c r="V362" s="173" t="e">
        <f>U362/T362*100</f>
        <v>#DIV/0!</v>
      </c>
      <c r="W362" s="173">
        <f t="shared" ref="W362:X362" si="1170">W363+W364+W365+W367+W368</f>
        <v>0</v>
      </c>
      <c r="X362" s="173">
        <f t="shared" si="1170"/>
        <v>0</v>
      </c>
      <c r="Y362" s="173" t="e">
        <f>X362/W362*100</f>
        <v>#DIV/0!</v>
      </c>
      <c r="Z362" s="173">
        <f t="shared" ref="Z362:AC362" si="1171">Z363+Z364+Z365+Z367+Z368</f>
        <v>96.8</v>
      </c>
      <c r="AA362" s="173">
        <f t="shared" si="1171"/>
        <v>0</v>
      </c>
      <c r="AB362" s="173">
        <f t="shared" si="1171"/>
        <v>0</v>
      </c>
      <c r="AC362" s="173">
        <f t="shared" si="1171"/>
        <v>0</v>
      </c>
      <c r="AD362" s="173">
        <f>AC362/Z362*100</f>
        <v>0</v>
      </c>
      <c r="AE362" s="173">
        <f t="shared" ref="AE362:AH362" si="1172">AE363+AE364+AE365+AE367+AE368</f>
        <v>0</v>
      </c>
      <c r="AF362" s="173">
        <f t="shared" si="1172"/>
        <v>0</v>
      </c>
      <c r="AG362" s="173">
        <f t="shared" si="1172"/>
        <v>0</v>
      </c>
      <c r="AH362" s="173">
        <f t="shared" si="1172"/>
        <v>0</v>
      </c>
      <c r="AI362" s="173" t="e">
        <f>AH362/AE362*100</f>
        <v>#DIV/0!</v>
      </c>
      <c r="AJ362" s="173">
        <f t="shared" ref="AJ362:AM362" si="1173">AJ363+AJ364+AJ365+AJ367+AJ368</f>
        <v>0</v>
      </c>
      <c r="AK362" s="173">
        <f t="shared" si="1173"/>
        <v>0</v>
      </c>
      <c r="AL362" s="173">
        <f t="shared" si="1173"/>
        <v>0</v>
      </c>
      <c r="AM362" s="173">
        <f t="shared" si="1173"/>
        <v>0</v>
      </c>
      <c r="AN362" s="173" t="e">
        <f>AM362/AJ362*100</f>
        <v>#DIV/0!</v>
      </c>
      <c r="AO362" s="173">
        <f t="shared" ref="AO362:AP362" si="1174">AO363+AO364+AO365+AO367+AO368</f>
        <v>0</v>
      </c>
      <c r="AP362" s="173">
        <f t="shared" si="1174"/>
        <v>0</v>
      </c>
      <c r="AQ362" s="173" t="e">
        <f>AP362/AO362*100</f>
        <v>#DIV/0!</v>
      </c>
      <c r="AR362" s="173">
        <f t="shared" ref="AR362:AU362" si="1175">AR363+AR364+AR365+AR367+AR368</f>
        <v>0</v>
      </c>
      <c r="AS362" s="173">
        <f t="shared" si="1175"/>
        <v>0</v>
      </c>
      <c r="AT362" s="173">
        <f t="shared" si="1175"/>
        <v>0</v>
      </c>
      <c r="AU362" s="173">
        <f t="shared" si="1175"/>
        <v>0</v>
      </c>
      <c r="AV362" s="173" t="e">
        <f>AU362/AR362*100</f>
        <v>#DIV/0!</v>
      </c>
      <c r="AW362" s="173">
        <f t="shared" ref="AW362:AX362" si="1176">AW363+AW364+AW365+AW367+AW368</f>
        <v>0</v>
      </c>
      <c r="AX362" s="173">
        <f t="shared" si="1176"/>
        <v>0</v>
      </c>
      <c r="AY362" s="173" t="e">
        <f>AX362/AW362*100</f>
        <v>#DIV/0!</v>
      </c>
      <c r="AZ362" s="321"/>
    </row>
    <row r="363" spans="1:52" ht="31.2">
      <c r="A363" s="313"/>
      <c r="B363" s="316"/>
      <c r="C363" s="316"/>
      <c r="D363" s="183" t="s">
        <v>37</v>
      </c>
      <c r="E363" s="151">
        <f t="shared" si="1163"/>
        <v>0</v>
      </c>
      <c r="F363" s="151">
        <f t="shared" si="1164"/>
        <v>0</v>
      </c>
      <c r="G363" s="176"/>
      <c r="H363" s="152"/>
      <c r="I363" s="152"/>
      <c r="J363" s="177"/>
      <c r="K363" s="152"/>
      <c r="L363" s="152"/>
      <c r="M363" s="177"/>
      <c r="N363" s="152"/>
      <c r="O363" s="152"/>
      <c r="P363" s="179"/>
      <c r="Q363" s="152"/>
      <c r="R363" s="152"/>
      <c r="S363" s="177"/>
      <c r="T363" s="152"/>
      <c r="U363" s="152"/>
      <c r="V363" s="177"/>
      <c r="W363" s="152"/>
      <c r="X363" s="152"/>
      <c r="Y363" s="177"/>
      <c r="Z363" s="152"/>
      <c r="AA363" s="155"/>
      <c r="AB363" s="178"/>
      <c r="AC363" s="177"/>
      <c r="AD363" s="179"/>
      <c r="AE363" s="152"/>
      <c r="AF363" s="155"/>
      <c r="AG363" s="178"/>
      <c r="AH363" s="184"/>
      <c r="AI363" s="179"/>
      <c r="AJ363" s="152"/>
      <c r="AK363" s="155"/>
      <c r="AL363" s="178"/>
      <c r="AM363" s="184"/>
      <c r="AN363" s="179"/>
      <c r="AO363" s="185"/>
      <c r="AP363" s="152"/>
      <c r="AQ363" s="152"/>
      <c r="AR363" s="152"/>
      <c r="AS363" s="153"/>
      <c r="AT363" s="178"/>
      <c r="AU363" s="184"/>
      <c r="AV363" s="179"/>
      <c r="AW363" s="152"/>
      <c r="AX363" s="154"/>
      <c r="AY363" s="179"/>
      <c r="AZ363" s="322"/>
    </row>
    <row r="364" spans="1:52" ht="64.5" customHeight="1">
      <c r="A364" s="313"/>
      <c r="B364" s="316"/>
      <c r="C364" s="316"/>
      <c r="D364" s="186" t="s">
        <v>2</v>
      </c>
      <c r="E364" s="151">
        <f t="shared" si="1163"/>
        <v>0</v>
      </c>
      <c r="F364" s="151">
        <f t="shared" si="1164"/>
        <v>0</v>
      </c>
      <c r="G364" s="187"/>
      <c r="H364" s="157"/>
      <c r="I364" s="157"/>
      <c r="J364" s="158"/>
      <c r="K364" s="157"/>
      <c r="L364" s="157"/>
      <c r="M364" s="158"/>
      <c r="N364" s="157"/>
      <c r="O364" s="157"/>
      <c r="P364" s="188"/>
      <c r="Q364" s="157"/>
      <c r="R364" s="157"/>
      <c r="S364" s="158"/>
      <c r="T364" s="157"/>
      <c r="U364" s="157"/>
      <c r="V364" s="158"/>
      <c r="W364" s="157"/>
      <c r="X364" s="157"/>
      <c r="Y364" s="158"/>
      <c r="Z364" s="157"/>
      <c r="AA364" s="161"/>
      <c r="AB364" s="162"/>
      <c r="AC364" s="158"/>
      <c r="AD364" s="188"/>
      <c r="AE364" s="157"/>
      <c r="AF364" s="161"/>
      <c r="AG364" s="162"/>
      <c r="AH364" s="189"/>
      <c r="AI364" s="188"/>
      <c r="AJ364" s="157"/>
      <c r="AK364" s="161"/>
      <c r="AL364" s="162"/>
      <c r="AM364" s="189"/>
      <c r="AN364" s="188"/>
      <c r="AO364" s="164"/>
      <c r="AP364" s="158"/>
      <c r="AQ364" s="158"/>
      <c r="AR364" s="157"/>
      <c r="AS364" s="159"/>
      <c r="AT364" s="162"/>
      <c r="AU364" s="189"/>
      <c r="AV364" s="188"/>
      <c r="AW364" s="157"/>
      <c r="AX364" s="160"/>
      <c r="AY364" s="188"/>
      <c r="AZ364" s="322"/>
    </row>
    <row r="365" spans="1:52" ht="21.75" customHeight="1">
      <c r="A365" s="313"/>
      <c r="B365" s="316"/>
      <c r="C365" s="316"/>
      <c r="D365" s="238" t="s">
        <v>287</v>
      </c>
      <c r="E365" s="151">
        <f t="shared" si="1163"/>
        <v>362.43499000000003</v>
      </c>
      <c r="F365" s="151">
        <f t="shared" si="1164"/>
        <v>265.63499000000002</v>
      </c>
      <c r="G365" s="187"/>
      <c r="H365" s="157"/>
      <c r="I365" s="157"/>
      <c r="J365" s="158"/>
      <c r="K365" s="157"/>
      <c r="L365" s="157"/>
      <c r="M365" s="158"/>
      <c r="N365" s="157">
        <v>265.63499000000002</v>
      </c>
      <c r="O365" s="157">
        <v>265.63499000000002</v>
      </c>
      <c r="P365" s="188"/>
      <c r="Q365" s="157"/>
      <c r="R365" s="157"/>
      <c r="S365" s="158"/>
      <c r="T365" s="157"/>
      <c r="U365" s="157"/>
      <c r="V365" s="158"/>
      <c r="W365" s="157">
        <v>0</v>
      </c>
      <c r="X365" s="157"/>
      <c r="Y365" s="158"/>
      <c r="Z365" s="157">
        <v>96.8</v>
      </c>
      <c r="AA365" s="161"/>
      <c r="AB365" s="162"/>
      <c r="AC365" s="158"/>
      <c r="AD365" s="188"/>
      <c r="AE365" s="157"/>
      <c r="AF365" s="161"/>
      <c r="AG365" s="162"/>
      <c r="AH365" s="189"/>
      <c r="AI365" s="188"/>
      <c r="AJ365" s="157"/>
      <c r="AK365" s="161"/>
      <c r="AL365" s="162"/>
      <c r="AM365" s="189"/>
      <c r="AN365" s="188"/>
      <c r="AO365" s="157"/>
      <c r="AP365" s="189"/>
      <c r="AQ365" s="188"/>
      <c r="AR365" s="157"/>
      <c r="AS365" s="161"/>
      <c r="AT365" s="162"/>
      <c r="AU365" s="189"/>
      <c r="AV365" s="188"/>
      <c r="AW365" s="157"/>
      <c r="AX365" s="160"/>
      <c r="AY365" s="163"/>
      <c r="AZ365" s="322"/>
    </row>
    <row r="366" spans="1:52" ht="87.75" customHeight="1">
      <c r="A366" s="313"/>
      <c r="B366" s="316"/>
      <c r="C366" s="316"/>
      <c r="D366" s="238" t="s">
        <v>295</v>
      </c>
      <c r="E366" s="151">
        <f t="shared" si="1163"/>
        <v>0</v>
      </c>
      <c r="F366" s="151">
        <f t="shared" si="1164"/>
        <v>0</v>
      </c>
      <c r="G366" s="156"/>
      <c r="H366" s="166"/>
      <c r="I366" s="166"/>
      <c r="J366" s="165"/>
      <c r="K366" s="166"/>
      <c r="L366" s="166"/>
      <c r="M366" s="165"/>
      <c r="N366" s="166"/>
      <c r="O366" s="166"/>
      <c r="P366" s="171"/>
      <c r="Q366" s="166"/>
      <c r="R366" s="166"/>
      <c r="S366" s="165"/>
      <c r="T366" s="166"/>
      <c r="U366" s="166"/>
      <c r="V366" s="165"/>
      <c r="W366" s="166"/>
      <c r="X366" s="166"/>
      <c r="Y366" s="165"/>
      <c r="Z366" s="166"/>
      <c r="AA366" s="168"/>
      <c r="AB366" s="169"/>
      <c r="AC366" s="165"/>
      <c r="AD366" s="171"/>
      <c r="AE366" s="166"/>
      <c r="AF366" s="168"/>
      <c r="AG366" s="169"/>
      <c r="AH366" s="192"/>
      <c r="AI366" s="171"/>
      <c r="AJ366" s="166"/>
      <c r="AK366" s="168"/>
      <c r="AL366" s="169"/>
      <c r="AM366" s="192"/>
      <c r="AN366" s="171"/>
      <c r="AO366" s="166"/>
      <c r="AP366" s="192"/>
      <c r="AQ366" s="171"/>
      <c r="AR366" s="166"/>
      <c r="AS366" s="170"/>
      <c r="AT366" s="169"/>
      <c r="AU366" s="192"/>
      <c r="AV366" s="171"/>
      <c r="AW366" s="157"/>
      <c r="AX366" s="167"/>
      <c r="AY366" s="171"/>
      <c r="AZ366" s="322"/>
    </row>
    <row r="367" spans="1:52" ht="21.75" customHeight="1">
      <c r="A367" s="313"/>
      <c r="B367" s="316"/>
      <c r="C367" s="316"/>
      <c r="D367" s="238" t="s">
        <v>288</v>
      </c>
      <c r="E367" s="151">
        <f t="shared" si="1163"/>
        <v>0</v>
      </c>
      <c r="F367" s="151">
        <f t="shared" si="1164"/>
        <v>0</v>
      </c>
      <c r="G367" s="156"/>
      <c r="H367" s="166"/>
      <c r="I367" s="166"/>
      <c r="J367" s="165"/>
      <c r="K367" s="166"/>
      <c r="L367" s="166"/>
      <c r="M367" s="165"/>
      <c r="N367" s="166"/>
      <c r="O367" s="166"/>
      <c r="P367" s="171"/>
      <c r="Q367" s="166"/>
      <c r="R367" s="166"/>
      <c r="S367" s="165"/>
      <c r="T367" s="166"/>
      <c r="U367" s="166"/>
      <c r="V367" s="165"/>
      <c r="W367" s="166"/>
      <c r="X367" s="166"/>
      <c r="Y367" s="165"/>
      <c r="Z367" s="166"/>
      <c r="AA367" s="168"/>
      <c r="AB367" s="169"/>
      <c r="AC367" s="165"/>
      <c r="AD367" s="171"/>
      <c r="AE367" s="166"/>
      <c r="AF367" s="168"/>
      <c r="AG367" s="169"/>
      <c r="AH367" s="192"/>
      <c r="AI367" s="171"/>
      <c r="AJ367" s="166"/>
      <c r="AK367" s="168"/>
      <c r="AL367" s="169"/>
      <c r="AM367" s="192"/>
      <c r="AN367" s="171"/>
      <c r="AO367" s="166"/>
      <c r="AP367" s="192"/>
      <c r="AQ367" s="171"/>
      <c r="AR367" s="166"/>
      <c r="AS367" s="170"/>
      <c r="AT367" s="169"/>
      <c r="AU367" s="192"/>
      <c r="AV367" s="171"/>
      <c r="AW367" s="166"/>
      <c r="AX367" s="167"/>
      <c r="AY367" s="171"/>
      <c r="AZ367" s="322"/>
    </row>
    <row r="368" spans="1:52" ht="33.75" customHeight="1">
      <c r="A368" s="314"/>
      <c r="B368" s="317"/>
      <c r="C368" s="317"/>
      <c r="D368" s="174" t="s">
        <v>43</v>
      </c>
      <c r="E368" s="151">
        <f t="shared" si="1163"/>
        <v>0</v>
      </c>
      <c r="F368" s="151">
        <f t="shared" si="1164"/>
        <v>0</v>
      </c>
      <c r="G368" s="176"/>
      <c r="H368" s="152"/>
      <c r="I368" s="152"/>
      <c r="J368" s="177"/>
      <c r="K368" s="152"/>
      <c r="L368" s="152"/>
      <c r="M368" s="177"/>
      <c r="N368" s="152"/>
      <c r="O368" s="152"/>
      <c r="P368" s="179"/>
      <c r="Q368" s="152"/>
      <c r="R368" s="152"/>
      <c r="S368" s="177"/>
      <c r="T368" s="152"/>
      <c r="U368" s="152"/>
      <c r="V368" s="177"/>
      <c r="W368" s="152"/>
      <c r="X368" s="152"/>
      <c r="Y368" s="177"/>
      <c r="Z368" s="152"/>
      <c r="AA368" s="155"/>
      <c r="AB368" s="178"/>
      <c r="AC368" s="177"/>
      <c r="AD368" s="179"/>
      <c r="AE368" s="152"/>
      <c r="AF368" s="155"/>
      <c r="AG368" s="178"/>
      <c r="AH368" s="184"/>
      <c r="AI368" s="179"/>
      <c r="AJ368" s="152"/>
      <c r="AK368" s="155"/>
      <c r="AL368" s="178"/>
      <c r="AM368" s="184"/>
      <c r="AN368" s="179"/>
      <c r="AO368" s="152"/>
      <c r="AP368" s="184"/>
      <c r="AQ368" s="179"/>
      <c r="AR368" s="152"/>
      <c r="AS368" s="153"/>
      <c r="AT368" s="178"/>
      <c r="AU368" s="184"/>
      <c r="AV368" s="179"/>
      <c r="AW368" s="152"/>
      <c r="AX368" s="152"/>
      <c r="AY368" s="179"/>
      <c r="AZ368" s="323"/>
    </row>
    <row r="369" spans="1:52" ht="18.75" customHeight="1">
      <c r="A369" s="312" t="s">
        <v>402</v>
      </c>
      <c r="B369" s="315" t="s">
        <v>403</v>
      </c>
      <c r="C369" s="315" t="s">
        <v>320</v>
      </c>
      <c r="D369" s="181" t="s">
        <v>41</v>
      </c>
      <c r="E369" s="151">
        <f t="shared" ref="E369:E375" si="1177">H369+K369+N369+Q369+T369+W369+Z369+AE369+AJ369+AO369+AR369+AW369</f>
        <v>27.1</v>
      </c>
      <c r="F369" s="151">
        <f t="shared" ref="F369:F375" si="1178">I369+L369+O369+R369+U369+X369+AA369+AF369+AK369+AP369+AS369+AX369</f>
        <v>0</v>
      </c>
      <c r="G369" s="182">
        <f>F369/E369</f>
        <v>0</v>
      </c>
      <c r="H369" s="173">
        <f>H370+H371+H372+H374+H375</f>
        <v>0</v>
      </c>
      <c r="I369" s="173">
        <f t="shared" ref="I369" si="1179">I370+I371+I372+I374+I375</f>
        <v>0</v>
      </c>
      <c r="J369" s="173" t="e">
        <f>I369/H369*100</f>
        <v>#DIV/0!</v>
      </c>
      <c r="K369" s="173">
        <f t="shared" ref="K369:L369" si="1180">K370+K371+K372+K374+K375</f>
        <v>0</v>
      </c>
      <c r="L369" s="173">
        <f t="shared" si="1180"/>
        <v>0</v>
      </c>
      <c r="M369" s="173" t="e">
        <f>L369/K369*100</f>
        <v>#DIV/0!</v>
      </c>
      <c r="N369" s="173">
        <f t="shared" ref="N369:O369" si="1181">N370+N371+N372+N374+N375</f>
        <v>0</v>
      </c>
      <c r="O369" s="173">
        <f t="shared" si="1181"/>
        <v>0</v>
      </c>
      <c r="P369" s="173" t="e">
        <f>O369/N369*100</f>
        <v>#DIV/0!</v>
      </c>
      <c r="Q369" s="173">
        <f t="shared" ref="Q369:R369" si="1182">Q370+Q371+Q372+Q374+Q375</f>
        <v>0</v>
      </c>
      <c r="R369" s="173">
        <f t="shared" si="1182"/>
        <v>0</v>
      </c>
      <c r="S369" s="173" t="e">
        <f>R369/Q369*100</f>
        <v>#DIV/0!</v>
      </c>
      <c r="T369" s="173">
        <f t="shared" ref="T369:U369" si="1183">T370+T371+T372+T374+T375</f>
        <v>0</v>
      </c>
      <c r="U369" s="173">
        <f t="shared" si="1183"/>
        <v>0</v>
      </c>
      <c r="V369" s="173" t="e">
        <f>U369/T369*100</f>
        <v>#DIV/0!</v>
      </c>
      <c r="W369" s="173">
        <f t="shared" ref="W369:X369" si="1184">W370+W371+W372+W374+W375</f>
        <v>0</v>
      </c>
      <c r="X369" s="173">
        <f t="shared" si="1184"/>
        <v>0</v>
      </c>
      <c r="Y369" s="173" t="e">
        <f>X369/W369*100</f>
        <v>#DIV/0!</v>
      </c>
      <c r="Z369" s="173">
        <f t="shared" ref="Z369:AC369" si="1185">Z370+Z371+Z372+Z374+Z375</f>
        <v>27.1</v>
      </c>
      <c r="AA369" s="173">
        <f t="shared" si="1185"/>
        <v>0</v>
      </c>
      <c r="AB369" s="173">
        <f t="shared" si="1185"/>
        <v>0</v>
      </c>
      <c r="AC369" s="173">
        <f t="shared" si="1185"/>
        <v>0</v>
      </c>
      <c r="AD369" s="173">
        <f>AC369/Z369*100</f>
        <v>0</v>
      </c>
      <c r="AE369" s="173">
        <f t="shared" ref="AE369:AH369" si="1186">AE370+AE371+AE372+AE374+AE375</f>
        <v>0</v>
      </c>
      <c r="AF369" s="173">
        <f t="shared" si="1186"/>
        <v>0</v>
      </c>
      <c r="AG369" s="173">
        <f t="shared" si="1186"/>
        <v>0</v>
      </c>
      <c r="AH369" s="173">
        <f t="shared" si="1186"/>
        <v>0</v>
      </c>
      <c r="AI369" s="173" t="e">
        <f>AH369/AE369*100</f>
        <v>#DIV/0!</v>
      </c>
      <c r="AJ369" s="173">
        <f t="shared" ref="AJ369:AM369" si="1187">AJ370+AJ371+AJ372+AJ374+AJ375</f>
        <v>0</v>
      </c>
      <c r="AK369" s="173">
        <f t="shared" si="1187"/>
        <v>0</v>
      </c>
      <c r="AL369" s="173">
        <f t="shared" si="1187"/>
        <v>0</v>
      </c>
      <c r="AM369" s="173">
        <f t="shared" si="1187"/>
        <v>0</v>
      </c>
      <c r="AN369" s="173" t="e">
        <f>AM369/AJ369*100</f>
        <v>#DIV/0!</v>
      </c>
      <c r="AO369" s="173">
        <f t="shared" ref="AO369:AP369" si="1188">AO370+AO371+AO372+AO374+AO375</f>
        <v>0</v>
      </c>
      <c r="AP369" s="173">
        <f t="shared" si="1188"/>
        <v>0</v>
      </c>
      <c r="AQ369" s="173" t="e">
        <f>AP369/AO369*100</f>
        <v>#DIV/0!</v>
      </c>
      <c r="AR369" s="173">
        <f t="shared" ref="AR369:AU369" si="1189">AR370+AR371+AR372+AR374+AR375</f>
        <v>0</v>
      </c>
      <c r="AS369" s="173">
        <f t="shared" si="1189"/>
        <v>0</v>
      </c>
      <c r="AT369" s="173">
        <f t="shared" si="1189"/>
        <v>0</v>
      </c>
      <c r="AU369" s="173">
        <f t="shared" si="1189"/>
        <v>0</v>
      </c>
      <c r="AV369" s="173" t="e">
        <f>AU369/AR369*100</f>
        <v>#DIV/0!</v>
      </c>
      <c r="AW369" s="173">
        <f t="shared" ref="AW369:AX369" si="1190">AW370+AW371+AW372+AW374+AW375</f>
        <v>0</v>
      </c>
      <c r="AX369" s="173">
        <f t="shared" si="1190"/>
        <v>0</v>
      </c>
      <c r="AY369" s="173" t="e">
        <f>AX369/AW369*100</f>
        <v>#DIV/0!</v>
      </c>
      <c r="AZ369" s="321"/>
    </row>
    <row r="370" spans="1:52" ht="31.2">
      <c r="A370" s="313"/>
      <c r="B370" s="316"/>
      <c r="C370" s="316"/>
      <c r="D370" s="183" t="s">
        <v>37</v>
      </c>
      <c r="E370" s="151">
        <f t="shared" si="1177"/>
        <v>0</v>
      </c>
      <c r="F370" s="151">
        <f t="shared" si="1178"/>
        <v>0</v>
      </c>
      <c r="G370" s="176"/>
      <c r="H370" s="152"/>
      <c r="I370" s="152"/>
      <c r="J370" s="177"/>
      <c r="K370" s="152"/>
      <c r="L370" s="152"/>
      <c r="M370" s="177"/>
      <c r="N370" s="152"/>
      <c r="O370" s="152"/>
      <c r="P370" s="179"/>
      <c r="Q370" s="152"/>
      <c r="R370" s="152"/>
      <c r="S370" s="177"/>
      <c r="T370" s="152"/>
      <c r="U370" s="152"/>
      <c r="V370" s="177"/>
      <c r="W370" s="152"/>
      <c r="X370" s="152"/>
      <c r="Y370" s="177"/>
      <c r="Z370" s="152"/>
      <c r="AA370" s="155"/>
      <c r="AB370" s="178"/>
      <c r="AC370" s="177"/>
      <c r="AD370" s="179"/>
      <c r="AE370" s="152"/>
      <c r="AF370" s="155"/>
      <c r="AG370" s="178"/>
      <c r="AH370" s="184"/>
      <c r="AI370" s="179"/>
      <c r="AJ370" s="152"/>
      <c r="AK370" s="155"/>
      <c r="AL370" s="178"/>
      <c r="AM370" s="184"/>
      <c r="AN370" s="179"/>
      <c r="AO370" s="185"/>
      <c r="AP370" s="152"/>
      <c r="AQ370" s="152"/>
      <c r="AR370" s="152"/>
      <c r="AS370" s="153"/>
      <c r="AT370" s="178"/>
      <c r="AU370" s="184"/>
      <c r="AV370" s="179"/>
      <c r="AW370" s="152"/>
      <c r="AX370" s="154"/>
      <c r="AY370" s="179"/>
      <c r="AZ370" s="322"/>
    </row>
    <row r="371" spans="1:52" ht="64.5" customHeight="1">
      <c r="A371" s="313"/>
      <c r="B371" s="316"/>
      <c r="C371" s="316"/>
      <c r="D371" s="186" t="s">
        <v>2</v>
      </c>
      <c r="E371" s="151">
        <f t="shared" si="1177"/>
        <v>0</v>
      </c>
      <c r="F371" s="151">
        <f t="shared" si="1178"/>
        <v>0</v>
      </c>
      <c r="G371" s="187"/>
      <c r="H371" s="157"/>
      <c r="I371" s="157"/>
      <c r="J371" s="158"/>
      <c r="K371" s="157"/>
      <c r="L371" s="157"/>
      <c r="M371" s="158"/>
      <c r="N371" s="157"/>
      <c r="O371" s="157"/>
      <c r="P371" s="188"/>
      <c r="Q371" s="157"/>
      <c r="R371" s="157"/>
      <c r="S371" s="158"/>
      <c r="T371" s="157"/>
      <c r="U371" s="157"/>
      <c r="V371" s="158"/>
      <c r="W371" s="157"/>
      <c r="X371" s="157"/>
      <c r="Y371" s="158"/>
      <c r="Z371" s="157"/>
      <c r="AA371" s="161"/>
      <c r="AB371" s="162"/>
      <c r="AC371" s="158"/>
      <c r="AD371" s="188"/>
      <c r="AE371" s="157"/>
      <c r="AF371" s="161"/>
      <c r="AG371" s="162"/>
      <c r="AH371" s="189"/>
      <c r="AI371" s="188"/>
      <c r="AJ371" s="157"/>
      <c r="AK371" s="161"/>
      <c r="AL371" s="162"/>
      <c r="AM371" s="189"/>
      <c r="AN371" s="188"/>
      <c r="AO371" s="164"/>
      <c r="AP371" s="158"/>
      <c r="AQ371" s="158"/>
      <c r="AR371" s="157"/>
      <c r="AS371" s="159"/>
      <c r="AT371" s="162"/>
      <c r="AU371" s="189"/>
      <c r="AV371" s="188"/>
      <c r="AW371" s="157"/>
      <c r="AX371" s="160"/>
      <c r="AY371" s="188"/>
      <c r="AZ371" s="322"/>
    </row>
    <row r="372" spans="1:52" ht="21.75" customHeight="1">
      <c r="A372" s="313"/>
      <c r="B372" s="316"/>
      <c r="C372" s="316"/>
      <c r="D372" s="238" t="s">
        <v>287</v>
      </c>
      <c r="E372" s="151">
        <f t="shared" si="1177"/>
        <v>27.1</v>
      </c>
      <c r="F372" s="151">
        <f t="shared" si="1178"/>
        <v>0</v>
      </c>
      <c r="G372" s="187"/>
      <c r="H372" s="157"/>
      <c r="I372" s="157"/>
      <c r="J372" s="158"/>
      <c r="K372" s="157"/>
      <c r="L372" s="157"/>
      <c r="M372" s="158"/>
      <c r="N372" s="157"/>
      <c r="O372" s="157"/>
      <c r="P372" s="188"/>
      <c r="Q372" s="157"/>
      <c r="R372" s="157"/>
      <c r="S372" s="158"/>
      <c r="T372" s="157"/>
      <c r="U372" s="157"/>
      <c r="V372" s="158"/>
      <c r="W372" s="157">
        <v>0</v>
      </c>
      <c r="X372" s="157"/>
      <c r="Y372" s="158"/>
      <c r="Z372" s="157">
        <v>27.1</v>
      </c>
      <c r="AA372" s="161"/>
      <c r="AB372" s="162"/>
      <c r="AC372" s="158"/>
      <c r="AD372" s="188"/>
      <c r="AE372" s="157"/>
      <c r="AF372" s="161"/>
      <c r="AG372" s="162"/>
      <c r="AH372" s="189"/>
      <c r="AI372" s="188"/>
      <c r="AJ372" s="157"/>
      <c r="AK372" s="161"/>
      <c r="AL372" s="162"/>
      <c r="AM372" s="189"/>
      <c r="AN372" s="188"/>
      <c r="AO372" s="157"/>
      <c r="AP372" s="189"/>
      <c r="AQ372" s="188"/>
      <c r="AR372" s="157"/>
      <c r="AS372" s="161"/>
      <c r="AT372" s="162"/>
      <c r="AU372" s="189"/>
      <c r="AV372" s="188"/>
      <c r="AW372" s="157"/>
      <c r="AX372" s="160"/>
      <c r="AY372" s="163"/>
      <c r="AZ372" s="322"/>
    </row>
    <row r="373" spans="1:52" ht="87.75" customHeight="1">
      <c r="A373" s="313"/>
      <c r="B373" s="316"/>
      <c r="C373" s="316"/>
      <c r="D373" s="238" t="s">
        <v>295</v>
      </c>
      <c r="E373" s="151">
        <f t="shared" si="1177"/>
        <v>0</v>
      </c>
      <c r="F373" s="151">
        <f t="shared" si="1178"/>
        <v>0</v>
      </c>
      <c r="G373" s="156"/>
      <c r="H373" s="166"/>
      <c r="I373" s="166"/>
      <c r="J373" s="165"/>
      <c r="K373" s="166"/>
      <c r="L373" s="166"/>
      <c r="M373" s="165"/>
      <c r="N373" s="166"/>
      <c r="O373" s="166"/>
      <c r="P373" s="171"/>
      <c r="Q373" s="166"/>
      <c r="R373" s="166"/>
      <c r="S373" s="165"/>
      <c r="T373" s="166"/>
      <c r="U373" s="166"/>
      <c r="V373" s="165"/>
      <c r="W373" s="166"/>
      <c r="X373" s="166"/>
      <c r="Y373" s="165"/>
      <c r="Z373" s="166"/>
      <c r="AA373" s="168"/>
      <c r="AB373" s="169"/>
      <c r="AC373" s="165"/>
      <c r="AD373" s="171"/>
      <c r="AE373" s="166"/>
      <c r="AF373" s="168"/>
      <c r="AG373" s="169"/>
      <c r="AH373" s="192"/>
      <c r="AI373" s="171"/>
      <c r="AJ373" s="166"/>
      <c r="AK373" s="168"/>
      <c r="AL373" s="169"/>
      <c r="AM373" s="192"/>
      <c r="AN373" s="171"/>
      <c r="AO373" s="166"/>
      <c r="AP373" s="192"/>
      <c r="AQ373" s="171"/>
      <c r="AR373" s="166"/>
      <c r="AS373" s="170"/>
      <c r="AT373" s="169"/>
      <c r="AU373" s="192"/>
      <c r="AV373" s="171"/>
      <c r="AW373" s="157"/>
      <c r="AX373" s="167"/>
      <c r="AY373" s="171"/>
      <c r="AZ373" s="322"/>
    </row>
    <row r="374" spans="1:52" ht="21.75" customHeight="1">
      <c r="A374" s="313"/>
      <c r="B374" s="316"/>
      <c r="C374" s="316"/>
      <c r="D374" s="238" t="s">
        <v>288</v>
      </c>
      <c r="E374" s="151">
        <f t="shared" si="1177"/>
        <v>0</v>
      </c>
      <c r="F374" s="151">
        <f t="shared" si="1178"/>
        <v>0</v>
      </c>
      <c r="G374" s="156"/>
      <c r="H374" s="166"/>
      <c r="I374" s="166"/>
      <c r="J374" s="165"/>
      <c r="K374" s="166"/>
      <c r="L374" s="166"/>
      <c r="M374" s="165"/>
      <c r="N374" s="166"/>
      <c r="O374" s="166"/>
      <c r="P374" s="171"/>
      <c r="Q374" s="166"/>
      <c r="R374" s="166"/>
      <c r="S374" s="165"/>
      <c r="T374" s="166"/>
      <c r="U374" s="166"/>
      <c r="V374" s="165"/>
      <c r="W374" s="166"/>
      <c r="X374" s="166"/>
      <c r="Y374" s="165"/>
      <c r="Z374" s="166"/>
      <c r="AA374" s="168"/>
      <c r="AB374" s="169"/>
      <c r="AC374" s="165"/>
      <c r="AD374" s="171"/>
      <c r="AE374" s="166"/>
      <c r="AF374" s="168"/>
      <c r="AG374" s="169"/>
      <c r="AH374" s="192"/>
      <c r="AI374" s="171"/>
      <c r="AJ374" s="166"/>
      <c r="AK374" s="168"/>
      <c r="AL374" s="169"/>
      <c r="AM374" s="192"/>
      <c r="AN374" s="171"/>
      <c r="AO374" s="166"/>
      <c r="AP374" s="192"/>
      <c r="AQ374" s="171"/>
      <c r="AR374" s="166"/>
      <c r="AS374" s="170"/>
      <c r="AT374" s="169"/>
      <c r="AU374" s="192"/>
      <c r="AV374" s="171"/>
      <c r="AW374" s="166"/>
      <c r="AX374" s="167"/>
      <c r="AY374" s="171"/>
      <c r="AZ374" s="322"/>
    </row>
    <row r="375" spans="1:52" ht="33.75" customHeight="1">
      <c r="A375" s="314"/>
      <c r="B375" s="317"/>
      <c r="C375" s="317"/>
      <c r="D375" s="174" t="s">
        <v>43</v>
      </c>
      <c r="E375" s="151">
        <f t="shared" si="1177"/>
        <v>0</v>
      </c>
      <c r="F375" s="151">
        <f t="shared" si="1178"/>
        <v>0</v>
      </c>
      <c r="G375" s="176"/>
      <c r="H375" s="152"/>
      <c r="I375" s="152"/>
      <c r="J375" s="177"/>
      <c r="K375" s="152"/>
      <c r="L375" s="152"/>
      <c r="M375" s="177"/>
      <c r="N375" s="152"/>
      <c r="O375" s="152"/>
      <c r="P375" s="179"/>
      <c r="Q375" s="152"/>
      <c r="R375" s="152"/>
      <c r="S375" s="177"/>
      <c r="T375" s="152"/>
      <c r="U375" s="152"/>
      <c r="V375" s="177"/>
      <c r="W375" s="152"/>
      <c r="X375" s="152"/>
      <c r="Y375" s="177"/>
      <c r="Z375" s="152"/>
      <c r="AA375" s="155"/>
      <c r="AB375" s="178"/>
      <c r="AC375" s="177"/>
      <c r="AD375" s="179"/>
      <c r="AE375" s="152"/>
      <c r="AF375" s="155"/>
      <c r="AG375" s="178"/>
      <c r="AH375" s="184"/>
      <c r="AI375" s="179"/>
      <c r="AJ375" s="152"/>
      <c r="AK375" s="155"/>
      <c r="AL375" s="178"/>
      <c r="AM375" s="184"/>
      <c r="AN375" s="179"/>
      <c r="AO375" s="152"/>
      <c r="AP375" s="184"/>
      <c r="AQ375" s="179"/>
      <c r="AR375" s="152"/>
      <c r="AS375" s="153"/>
      <c r="AT375" s="178"/>
      <c r="AU375" s="184"/>
      <c r="AV375" s="179"/>
      <c r="AW375" s="152"/>
      <c r="AX375" s="152"/>
      <c r="AY375" s="179"/>
      <c r="AZ375" s="323"/>
    </row>
    <row r="376" spans="1:52" ht="18.75" customHeight="1">
      <c r="A376" s="312" t="s">
        <v>406</v>
      </c>
      <c r="B376" s="315" t="s">
        <v>404</v>
      </c>
      <c r="C376" s="315" t="s">
        <v>320</v>
      </c>
      <c r="D376" s="181" t="s">
        <v>41</v>
      </c>
      <c r="E376" s="151">
        <f t="shared" ref="E376:E382" si="1191">H376+K376+N376+Q376+T376+W376+Z376+AE376+AJ376+AO376+AR376+AW376</f>
        <v>18.38617</v>
      </c>
      <c r="F376" s="151">
        <f t="shared" ref="F376:F382" si="1192">I376+L376+O376+R376+U376+X376+AA376+AF376+AK376+AP376+AS376+AX376</f>
        <v>18.38617</v>
      </c>
      <c r="G376" s="182">
        <f>F376/E376</f>
        <v>1</v>
      </c>
      <c r="H376" s="173">
        <f>H377+H378+H379+H381+H382</f>
        <v>0</v>
      </c>
      <c r="I376" s="173">
        <f t="shared" ref="I376" si="1193">I377+I378+I379+I381+I382</f>
        <v>0</v>
      </c>
      <c r="J376" s="173" t="e">
        <f>I376/H376*100</f>
        <v>#DIV/0!</v>
      </c>
      <c r="K376" s="173">
        <f t="shared" ref="K376:L376" si="1194">K377+K378+K379+K381+K382</f>
        <v>18.38617</v>
      </c>
      <c r="L376" s="173">
        <f t="shared" si="1194"/>
        <v>18.38617</v>
      </c>
      <c r="M376" s="173">
        <f>L376/K376*100</f>
        <v>100</v>
      </c>
      <c r="N376" s="173">
        <f t="shared" ref="N376:O376" si="1195">N377+N378+N379+N381+N382</f>
        <v>0</v>
      </c>
      <c r="O376" s="173">
        <f t="shared" si="1195"/>
        <v>0</v>
      </c>
      <c r="P376" s="173" t="e">
        <f>O376/N376*100</f>
        <v>#DIV/0!</v>
      </c>
      <c r="Q376" s="173">
        <f t="shared" ref="Q376:R376" si="1196">Q377+Q378+Q379+Q381+Q382</f>
        <v>0</v>
      </c>
      <c r="R376" s="173">
        <f t="shared" si="1196"/>
        <v>0</v>
      </c>
      <c r="S376" s="173" t="e">
        <f>R376/Q376*100</f>
        <v>#DIV/0!</v>
      </c>
      <c r="T376" s="173">
        <f t="shared" ref="T376:U376" si="1197">T377+T378+T379+T381+T382</f>
        <v>0</v>
      </c>
      <c r="U376" s="173">
        <f t="shared" si="1197"/>
        <v>0</v>
      </c>
      <c r="V376" s="173" t="e">
        <f>U376/T376*100</f>
        <v>#DIV/0!</v>
      </c>
      <c r="W376" s="173">
        <f t="shared" ref="W376:X376" si="1198">W377+W378+W379+W381+W382</f>
        <v>0</v>
      </c>
      <c r="X376" s="173">
        <f t="shared" si="1198"/>
        <v>0</v>
      </c>
      <c r="Y376" s="173" t="e">
        <f>X376/W376*100</f>
        <v>#DIV/0!</v>
      </c>
      <c r="Z376" s="173">
        <f t="shared" ref="Z376:AC376" si="1199">Z377+Z378+Z379+Z381+Z382</f>
        <v>0</v>
      </c>
      <c r="AA376" s="173">
        <f t="shared" si="1199"/>
        <v>0</v>
      </c>
      <c r="AB376" s="173">
        <f t="shared" si="1199"/>
        <v>0</v>
      </c>
      <c r="AC376" s="173">
        <f t="shared" si="1199"/>
        <v>0</v>
      </c>
      <c r="AD376" s="173" t="e">
        <f>AC376/Z376*100</f>
        <v>#DIV/0!</v>
      </c>
      <c r="AE376" s="173">
        <f t="shared" ref="AE376:AH376" si="1200">AE377+AE378+AE379+AE381+AE382</f>
        <v>0</v>
      </c>
      <c r="AF376" s="173">
        <f t="shared" si="1200"/>
        <v>0</v>
      </c>
      <c r="AG376" s="173">
        <f t="shared" si="1200"/>
        <v>0</v>
      </c>
      <c r="AH376" s="173">
        <f t="shared" si="1200"/>
        <v>0</v>
      </c>
      <c r="AI376" s="173" t="e">
        <f>AH376/AE376*100</f>
        <v>#DIV/0!</v>
      </c>
      <c r="AJ376" s="173">
        <f t="shared" ref="AJ376:AM376" si="1201">AJ377+AJ378+AJ379+AJ381+AJ382</f>
        <v>0</v>
      </c>
      <c r="AK376" s="173">
        <f t="shared" si="1201"/>
        <v>0</v>
      </c>
      <c r="AL376" s="173">
        <f t="shared" si="1201"/>
        <v>0</v>
      </c>
      <c r="AM376" s="173">
        <f t="shared" si="1201"/>
        <v>0</v>
      </c>
      <c r="AN376" s="173" t="e">
        <f>AM376/AJ376*100</f>
        <v>#DIV/0!</v>
      </c>
      <c r="AO376" s="173">
        <f t="shared" ref="AO376:AP376" si="1202">AO377+AO378+AO379+AO381+AO382</f>
        <v>0</v>
      </c>
      <c r="AP376" s="173">
        <f t="shared" si="1202"/>
        <v>0</v>
      </c>
      <c r="AQ376" s="173" t="e">
        <f>AP376/AO376*100</f>
        <v>#DIV/0!</v>
      </c>
      <c r="AR376" s="173">
        <f t="shared" ref="AR376:AU376" si="1203">AR377+AR378+AR379+AR381+AR382</f>
        <v>0</v>
      </c>
      <c r="AS376" s="173">
        <f t="shared" si="1203"/>
        <v>0</v>
      </c>
      <c r="AT376" s="173">
        <f t="shared" si="1203"/>
        <v>0</v>
      </c>
      <c r="AU376" s="173">
        <f t="shared" si="1203"/>
        <v>0</v>
      </c>
      <c r="AV376" s="173" t="e">
        <f>AU376/AR376*100</f>
        <v>#DIV/0!</v>
      </c>
      <c r="AW376" s="173">
        <f t="shared" ref="AW376:AX376" si="1204">AW377+AW378+AW379+AW381+AW382</f>
        <v>0</v>
      </c>
      <c r="AX376" s="173">
        <f t="shared" si="1204"/>
        <v>0</v>
      </c>
      <c r="AY376" s="173" t="e">
        <f>AX376/AW376*100</f>
        <v>#DIV/0!</v>
      </c>
      <c r="AZ376" s="321"/>
    </row>
    <row r="377" spans="1:52" ht="31.2">
      <c r="A377" s="313"/>
      <c r="B377" s="316"/>
      <c r="C377" s="316"/>
      <c r="D377" s="183" t="s">
        <v>37</v>
      </c>
      <c r="E377" s="151">
        <f t="shared" si="1191"/>
        <v>0</v>
      </c>
      <c r="F377" s="151">
        <f t="shared" si="1192"/>
        <v>0</v>
      </c>
      <c r="G377" s="176"/>
      <c r="H377" s="152"/>
      <c r="I377" s="152"/>
      <c r="J377" s="177"/>
      <c r="K377" s="152"/>
      <c r="L377" s="152"/>
      <c r="M377" s="177"/>
      <c r="N377" s="152"/>
      <c r="O377" s="152"/>
      <c r="P377" s="179"/>
      <c r="Q377" s="152"/>
      <c r="R377" s="152"/>
      <c r="S377" s="177"/>
      <c r="T377" s="152"/>
      <c r="U377" s="152"/>
      <c r="V377" s="177"/>
      <c r="W377" s="152"/>
      <c r="X377" s="152"/>
      <c r="Y377" s="177"/>
      <c r="Z377" s="152"/>
      <c r="AA377" s="155"/>
      <c r="AB377" s="178"/>
      <c r="AC377" s="177"/>
      <c r="AD377" s="179"/>
      <c r="AE377" s="152"/>
      <c r="AF377" s="155"/>
      <c r="AG377" s="178"/>
      <c r="AH377" s="184"/>
      <c r="AI377" s="179"/>
      <c r="AJ377" s="152"/>
      <c r="AK377" s="155"/>
      <c r="AL377" s="178"/>
      <c r="AM377" s="184"/>
      <c r="AN377" s="179"/>
      <c r="AO377" s="185"/>
      <c r="AP377" s="152"/>
      <c r="AQ377" s="152"/>
      <c r="AR377" s="152"/>
      <c r="AS377" s="153"/>
      <c r="AT377" s="178"/>
      <c r="AU377" s="184"/>
      <c r="AV377" s="179"/>
      <c r="AW377" s="152"/>
      <c r="AX377" s="154"/>
      <c r="AY377" s="179"/>
      <c r="AZ377" s="322"/>
    </row>
    <row r="378" spans="1:52" ht="64.5" customHeight="1">
      <c r="A378" s="313"/>
      <c r="B378" s="316"/>
      <c r="C378" s="316"/>
      <c r="D378" s="186" t="s">
        <v>2</v>
      </c>
      <c r="E378" s="151">
        <f t="shared" si="1191"/>
        <v>0</v>
      </c>
      <c r="F378" s="151">
        <f t="shared" si="1192"/>
        <v>0</v>
      </c>
      <c r="G378" s="187"/>
      <c r="H378" s="157"/>
      <c r="I378" s="157"/>
      <c r="J378" s="158"/>
      <c r="K378" s="157"/>
      <c r="L378" s="157"/>
      <c r="M378" s="158"/>
      <c r="N378" s="157"/>
      <c r="O378" s="157"/>
      <c r="P378" s="188"/>
      <c r="Q378" s="157"/>
      <c r="R378" s="157"/>
      <c r="S378" s="158"/>
      <c r="T378" s="157"/>
      <c r="U378" s="157"/>
      <c r="V378" s="158"/>
      <c r="W378" s="157"/>
      <c r="X378" s="157"/>
      <c r="Y378" s="158"/>
      <c r="Z378" s="157"/>
      <c r="AA378" s="161"/>
      <c r="AB378" s="162"/>
      <c r="AC378" s="158"/>
      <c r="AD378" s="188"/>
      <c r="AE378" s="157"/>
      <c r="AF378" s="161"/>
      <c r="AG378" s="162"/>
      <c r="AH378" s="189"/>
      <c r="AI378" s="188"/>
      <c r="AJ378" s="157"/>
      <c r="AK378" s="161"/>
      <c r="AL378" s="162"/>
      <c r="AM378" s="189"/>
      <c r="AN378" s="188"/>
      <c r="AO378" s="164"/>
      <c r="AP378" s="158"/>
      <c r="AQ378" s="158"/>
      <c r="AR378" s="157"/>
      <c r="AS378" s="159"/>
      <c r="AT378" s="162"/>
      <c r="AU378" s="189"/>
      <c r="AV378" s="188"/>
      <c r="AW378" s="157"/>
      <c r="AX378" s="160"/>
      <c r="AY378" s="188"/>
      <c r="AZ378" s="322"/>
    </row>
    <row r="379" spans="1:52" ht="21.75" customHeight="1">
      <c r="A379" s="313"/>
      <c r="B379" s="316"/>
      <c r="C379" s="316"/>
      <c r="D379" s="238" t="s">
        <v>287</v>
      </c>
      <c r="E379" s="151">
        <f t="shared" si="1191"/>
        <v>18.38617</v>
      </c>
      <c r="F379" s="151">
        <f t="shared" si="1192"/>
        <v>18.38617</v>
      </c>
      <c r="G379" s="187"/>
      <c r="H379" s="157"/>
      <c r="I379" s="157"/>
      <c r="J379" s="158"/>
      <c r="K379" s="157">
        <v>18.38617</v>
      </c>
      <c r="L379" s="157">
        <v>18.38617</v>
      </c>
      <c r="M379" s="158"/>
      <c r="N379" s="157"/>
      <c r="O379" s="157"/>
      <c r="P379" s="188"/>
      <c r="Q379" s="157"/>
      <c r="R379" s="157"/>
      <c r="S379" s="158"/>
      <c r="T379" s="157"/>
      <c r="U379" s="157"/>
      <c r="V379" s="158"/>
      <c r="W379" s="157"/>
      <c r="X379" s="157"/>
      <c r="Y379" s="158"/>
      <c r="Z379" s="157"/>
      <c r="AA379" s="161"/>
      <c r="AB379" s="162"/>
      <c r="AC379" s="158"/>
      <c r="AD379" s="188"/>
      <c r="AE379" s="157"/>
      <c r="AF379" s="161"/>
      <c r="AG379" s="162"/>
      <c r="AH379" s="189"/>
      <c r="AI379" s="188"/>
      <c r="AJ379" s="157"/>
      <c r="AK379" s="161"/>
      <c r="AL379" s="162"/>
      <c r="AM379" s="189"/>
      <c r="AN379" s="188"/>
      <c r="AO379" s="157"/>
      <c r="AP379" s="189"/>
      <c r="AQ379" s="188"/>
      <c r="AR379" s="157"/>
      <c r="AS379" s="161"/>
      <c r="AT379" s="162"/>
      <c r="AU379" s="189"/>
      <c r="AV379" s="188"/>
      <c r="AW379" s="157"/>
      <c r="AX379" s="160"/>
      <c r="AY379" s="163"/>
      <c r="AZ379" s="322"/>
    </row>
    <row r="380" spans="1:52" ht="87.75" customHeight="1">
      <c r="A380" s="313"/>
      <c r="B380" s="316"/>
      <c r="C380" s="316"/>
      <c r="D380" s="238" t="s">
        <v>295</v>
      </c>
      <c r="E380" s="151">
        <f t="shared" si="1191"/>
        <v>0</v>
      </c>
      <c r="F380" s="151">
        <f t="shared" si="1192"/>
        <v>0</v>
      </c>
      <c r="G380" s="156"/>
      <c r="H380" s="166"/>
      <c r="I380" s="166"/>
      <c r="J380" s="165"/>
      <c r="K380" s="166"/>
      <c r="L380" s="166"/>
      <c r="M380" s="165"/>
      <c r="N380" s="166"/>
      <c r="O380" s="166"/>
      <c r="P380" s="171"/>
      <c r="Q380" s="166"/>
      <c r="R380" s="166"/>
      <c r="S380" s="165"/>
      <c r="T380" s="166"/>
      <c r="U380" s="166"/>
      <c r="V380" s="165"/>
      <c r="W380" s="166"/>
      <c r="X380" s="166"/>
      <c r="Y380" s="165"/>
      <c r="Z380" s="166"/>
      <c r="AA380" s="168"/>
      <c r="AB380" s="169"/>
      <c r="AC380" s="165"/>
      <c r="AD380" s="171"/>
      <c r="AE380" s="166"/>
      <c r="AF380" s="168"/>
      <c r="AG380" s="169"/>
      <c r="AH380" s="192"/>
      <c r="AI380" s="171"/>
      <c r="AJ380" s="166"/>
      <c r="AK380" s="168"/>
      <c r="AL380" s="169"/>
      <c r="AM380" s="192"/>
      <c r="AN380" s="171"/>
      <c r="AO380" s="166"/>
      <c r="AP380" s="192"/>
      <c r="AQ380" s="171"/>
      <c r="AR380" s="166"/>
      <c r="AS380" s="170"/>
      <c r="AT380" s="169"/>
      <c r="AU380" s="192"/>
      <c r="AV380" s="171"/>
      <c r="AW380" s="157"/>
      <c r="AX380" s="167"/>
      <c r="AY380" s="171"/>
      <c r="AZ380" s="322"/>
    </row>
    <row r="381" spans="1:52" ht="21.75" customHeight="1">
      <c r="A381" s="313"/>
      <c r="B381" s="316"/>
      <c r="C381" s="316"/>
      <c r="D381" s="238" t="s">
        <v>288</v>
      </c>
      <c r="E381" s="151">
        <f t="shared" si="1191"/>
        <v>0</v>
      </c>
      <c r="F381" s="151">
        <f t="shared" si="1192"/>
        <v>0</v>
      </c>
      <c r="G381" s="156"/>
      <c r="H381" s="166"/>
      <c r="I381" s="166"/>
      <c r="J381" s="165"/>
      <c r="K381" s="166"/>
      <c r="L381" s="166"/>
      <c r="M381" s="165"/>
      <c r="N381" s="166"/>
      <c r="O381" s="166"/>
      <c r="P381" s="171"/>
      <c r="Q381" s="166"/>
      <c r="R381" s="166"/>
      <c r="S381" s="165"/>
      <c r="T381" s="166"/>
      <c r="U381" s="166"/>
      <c r="V381" s="165"/>
      <c r="W381" s="166"/>
      <c r="X381" s="166"/>
      <c r="Y381" s="165"/>
      <c r="Z381" s="166"/>
      <c r="AA381" s="168"/>
      <c r="AB381" s="169"/>
      <c r="AC381" s="165"/>
      <c r="AD381" s="171"/>
      <c r="AE381" s="166"/>
      <c r="AF381" s="168"/>
      <c r="AG381" s="169"/>
      <c r="AH381" s="192"/>
      <c r="AI381" s="171"/>
      <c r="AJ381" s="166"/>
      <c r="AK381" s="168"/>
      <c r="AL381" s="169"/>
      <c r="AM381" s="192"/>
      <c r="AN381" s="171"/>
      <c r="AO381" s="166"/>
      <c r="AP381" s="192"/>
      <c r="AQ381" s="171"/>
      <c r="AR381" s="166"/>
      <c r="AS381" s="170"/>
      <c r="AT381" s="169"/>
      <c r="AU381" s="192"/>
      <c r="AV381" s="171"/>
      <c r="AW381" s="166"/>
      <c r="AX381" s="167"/>
      <c r="AY381" s="171"/>
      <c r="AZ381" s="322"/>
    </row>
    <row r="382" spans="1:52" ht="33.75" customHeight="1">
      <c r="A382" s="314"/>
      <c r="B382" s="317"/>
      <c r="C382" s="317"/>
      <c r="D382" s="174" t="s">
        <v>43</v>
      </c>
      <c r="E382" s="151">
        <f t="shared" si="1191"/>
        <v>0</v>
      </c>
      <c r="F382" s="151">
        <f t="shared" si="1192"/>
        <v>0</v>
      </c>
      <c r="G382" s="176"/>
      <c r="H382" s="152"/>
      <c r="I382" s="152"/>
      <c r="J382" s="177"/>
      <c r="K382" s="152"/>
      <c r="L382" s="152"/>
      <c r="M382" s="177"/>
      <c r="N382" s="152"/>
      <c r="O382" s="152"/>
      <c r="P382" s="179"/>
      <c r="Q382" s="152"/>
      <c r="R382" s="152"/>
      <c r="S382" s="177"/>
      <c r="T382" s="152"/>
      <c r="U382" s="152"/>
      <c r="V382" s="177"/>
      <c r="W382" s="152"/>
      <c r="X382" s="152"/>
      <c r="Y382" s="177"/>
      <c r="Z382" s="152"/>
      <c r="AA382" s="155"/>
      <c r="AB382" s="178"/>
      <c r="AC382" s="177"/>
      <c r="AD382" s="179"/>
      <c r="AE382" s="152"/>
      <c r="AF382" s="155"/>
      <c r="AG382" s="178"/>
      <c r="AH382" s="184"/>
      <c r="AI382" s="179"/>
      <c r="AJ382" s="152"/>
      <c r="AK382" s="155"/>
      <c r="AL382" s="178"/>
      <c r="AM382" s="184"/>
      <c r="AN382" s="179"/>
      <c r="AO382" s="152"/>
      <c r="AP382" s="184"/>
      <c r="AQ382" s="179"/>
      <c r="AR382" s="152"/>
      <c r="AS382" s="153"/>
      <c r="AT382" s="178"/>
      <c r="AU382" s="184"/>
      <c r="AV382" s="179"/>
      <c r="AW382" s="152"/>
      <c r="AX382" s="152"/>
      <c r="AY382" s="179"/>
      <c r="AZ382" s="323"/>
    </row>
    <row r="383" spans="1:52" ht="18.75" customHeight="1">
      <c r="A383" s="312" t="s">
        <v>407</v>
      </c>
      <c r="B383" s="315" t="s">
        <v>405</v>
      </c>
      <c r="C383" s="315" t="s">
        <v>320</v>
      </c>
      <c r="D383" s="181" t="s">
        <v>41</v>
      </c>
      <c r="E383" s="151">
        <f t="shared" ref="E383:E389" si="1205">H383+K383+N383+Q383+T383+W383+Z383+AE383+AJ383+AO383+AR383+AW383</f>
        <v>564.33000000000004</v>
      </c>
      <c r="F383" s="151">
        <f t="shared" ref="F383:F389" si="1206">I383+L383+O383+R383+U383+X383+AA383+AF383+AK383+AP383+AS383+AX383</f>
        <v>564.33000000000004</v>
      </c>
      <c r="G383" s="182">
        <f>F383/E383</f>
        <v>1</v>
      </c>
      <c r="H383" s="173">
        <f>H384+H385+H386+H388+H389</f>
        <v>0</v>
      </c>
      <c r="I383" s="173">
        <f t="shared" ref="I383" si="1207">I384+I385+I386+I388+I389</f>
        <v>0</v>
      </c>
      <c r="J383" s="173" t="e">
        <f>I383/H383*100</f>
        <v>#DIV/0!</v>
      </c>
      <c r="K383" s="173">
        <f t="shared" ref="K383:L383" si="1208">K384+K385+K386+K388+K389</f>
        <v>0</v>
      </c>
      <c r="L383" s="173">
        <f t="shared" si="1208"/>
        <v>0</v>
      </c>
      <c r="M383" s="173" t="e">
        <f>L383/K383*100</f>
        <v>#DIV/0!</v>
      </c>
      <c r="N383" s="173">
        <f t="shared" ref="N383:O383" si="1209">N384+N385+N386+N388+N389</f>
        <v>564.33000000000004</v>
      </c>
      <c r="O383" s="173">
        <f t="shared" si="1209"/>
        <v>564.33000000000004</v>
      </c>
      <c r="P383" s="173">
        <f>O383/N383*100</f>
        <v>100</v>
      </c>
      <c r="Q383" s="173">
        <f t="shared" ref="Q383:R383" si="1210">Q384+Q385+Q386+Q388+Q389</f>
        <v>0</v>
      </c>
      <c r="R383" s="173">
        <f t="shared" si="1210"/>
        <v>0</v>
      </c>
      <c r="S383" s="173" t="e">
        <f>R383/Q383*100</f>
        <v>#DIV/0!</v>
      </c>
      <c r="T383" s="173">
        <f t="shared" ref="T383:U383" si="1211">T384+T385+T386+T388+T389</f>
        <v>0</v>
      </c>
      <c r="U383" s="173">
        <f t="shared" si="1211"/>
        <v>0</v>
      </c>
      <c r="V383" s="173" t="e">
        <f>U383/T383*100</f>
        <v>#DIV/0!</v>
      </c>
      <c r="W383" s="173">
        <f t="shared" ref="W383:X383" si="1212">W384+W385+W386+W388+W389</f>
        <v>0</v>
      </c>
      <c r="X383" s="173">
        <f t="shared" si="1212"/>
        <v>0</v>
      </c>
      <c r="Y383" s="173" t="e">
        <f>X383/W383*100</f>
        <v>#DIV/0!</v>
      </c>
      <c r="Z383" s="173">
        <f t="shared" ref="Z383:AC383" si="1213">Z384+Z385+Z386+Z388+Z389</f>
        <v>0</v>
      </c>
      <c r="AA383" s="173">
        <f t="shared" si="1213"/>
        <v>0</v>
      </c>
      <c r="AB383" s="173">
        <f t="shared" si="1213"/>
        <v>0</v>
      </c>
      <c r="AC383" s="173">
        <f t="shared" si="1213"/>
        <v>0</v>
      </c>
      <c r="AD383" s="173" t="e">
        <f>AC383/Z383*100</f>
        <v>#DIV/0!</v>
      </c>
      <c r="AE383" s="173">
        <f t="shared" ref="AE383:AH383" si="1214">AE384+AE385+AE386+AE388+AE389</f>
        <v>0</v>
      </c>
      <c r="AF383" s="173">
        <f t="shared" si="1214"/>
        <v>0</v>
      </c>
      <c r="AG383" s="173">
        <f t="shared" si="1214"/>
        <v>0</v>
      </c>
      <c r="AH383" s="173">
        <f t="shared" si="1214"/>
        <v>0</v>
      </c>
      <c r="AI383" s="173" t="e">
        <f>AH383/AE383*100</f>
        <v>#DIV/0!</v>
      </c>
      <c r="AJ383" s="173">
        <f t="shared" ref="AJ383:AM383" si="1215">AJ384+AJ385+AJ386+AJ388+AJ389</f>
        <v>0</v>
      </c>
      <c r="AK383" s="173">
        <f t="shared" si="1215"/>
        <v>0</v>
      </c>
      <c r="AL383" s="173">
        <f t="shared" si="1215"/>
        <v>0</v>
      </c>
      <c r="AM383" s="173">
        <f t="shared" si="1215"/>
        <v>0</v>
      </c>
      <c r="AN383" s="173" t="e">
        <f>AM383/AJ383*100</f>
        <v>#DIV/0!</v>
      </c>
      <c r="AO383" s="173">
        <f t="shared" ref="AO383:AP383" si="1216">AO384+AO385+AO386+AO388+AO389</f>
        <v>0</v>
      </c>
      <c r="AP383" s="173">
        <f t="shared" si="1216"/>
        <v>0</v>
      </c>
      <c r="AQ383" s="173" t="e">
        <f>AP383/AO383*100</f>
        <v>#DIV/0!</v>
      </c>
      <c r="AR383" s="173">
        <f t="shared" ref="AR383:AU383" si="1217">AR384+AR385+AR386+AR388+AR389</f>
        <v>0</v>
      </c>
      <c r="AS383" s="173">
        <f t="shared" si="1217"/>
        <v>0</v>
      </c>
      <c r="AT383" s="173">
        <f t="shared" si="1217"/>
        <v>0</v>
      </c>
      <c r="AU383" s="173">
        <f t="shared" si="1217"/>
        <v>0</v>
      </c>
      <c r="AV383" s="173" t="e">
        <f>AU383/AR383*100</f>
        <v>#DIV/0!</v>
      </c>
      <c r="AW383" s="173">
        <f t="shared" ref="AW383:AX383" si="1218">AW384+AW385+AW386+AW388+AW389</f>
        <v>0</v>
      </c>
      <c r="AX383" s="173">
        <f t="shared" si="1218"/>
        <v>0</v>
      </c>
      <c r="AY383" s="173" t="e">
        <f>AX383/AW383*100</f>
        <v>#DIV/0!</v>
      </c>
      <c r="AZ383" s="321"/>
    </row>
    <row r="384" spans="1:52" ht="31.2">
      <c r="A384" s="313"/>
      <c r="B384" s="316"/>
      <c r="C384" s="316"/>
      <c r="D384" s="183" t="s">
        <v>37</v>
      </c>
      <c r="E384" s="151">
        <f t="shared" si="1205"/>
        <v>0</v>
      </c>
      <c r="F384" s="151">
        <f t="shared" si="1206"/>
        <v>0</v>
      </c>
      <c r="G384" s="176"/>
      <c r="H384" s="152"/>
      <c r="I384" s="152"/>
      <c r="J384" s="177"/>
      <c r="K384" s="152"/>
      <c r="L384" s="152"/>
      <c r="M384" s="177"/>
      <c r="N384" s="152"/>
      <c r="O384" s="152"/>
      <c r="P384" s="179"/>
      <c r="Q384" s="152"/>
      <c r="R384" s="152"/>
      <c r="S384" s="177"/>
      <c r="T384" s="152"/>
      <c r="U384" s="152"/>
      <c r="V384" s="177"/>
      <c r="W384" s="152"/>
      <c r="X384" s="152"/>
      <c r="Y384" s="177"/>
      <c r="Z384" s="152"/>
      <c r="AA384" s="155"/>
      <c r="AB384" s="178"/>
      <c r="AC384" s="177"/>
      <c r="AD384" s="179"/>
      <c r="AE384" s="152"/>
      <c r="AF384" s="155"/>
      <c r="AG384" s="178"/>
      <c r="AH384" s="184"/>
      <c r="AI384" s="179"/>
      <c r="AJ384" s="152"/>
      <c r="AK384" s="155"/>
      <c r="AL384" s="178"/>
      <c r="AM384" s="184"/>
      <c r="AN384" s="179"/>
      <c r="AO384" s="185"/>
      <c r="AP384" s="152"/>
      <c r="AQ384" s="152"/>
      <c r="AR384" s="152"/>
      <c r="AS384" s="153"/>
      <c r="AT384" s="178"/>
      <c r="AU384" s="184"/>
      <c r="AV384" s="179"/>
      <c r="AW384" s="152"/>
      <c r="AX384" s="154"/>
      <c r="AY384" s="179"/>
      <c r="AZ384" s="322"/>
    </row>
    <row r="385" spans="1:52" ht="64.5" customHeight="1">
      <c r="A385" s="313"/>
      <c r="B385" s="316"/>
      <c r="C385" s="316"/>
      <c r="D385" s="186" t="s">
        <v>2</v>
      </c>
      <c r="E385" s="151">
        <f t="shared" si="1205"/>
        <v>0</v>
      </c>
      <c r="F385" s="151">
        <f t="shared" si="1206"/>
        <v>0</v>
      </c>
      <c r="G385" s="187"/>
      <c r="H385" s="157"/>
      <c r="I385" s="157"/>
      <c r="J385" s="158"/>
      <c r="K385" s="157"/>
      <c r="L385" s="157"/>
      <c r="M385" s="158"/>
      <c r="N385" s="157"/>
      <c r="O385" s="157"/>
      <c r="P385" s="188"/>
      <c r="Q385" s="157"/>
      <c r="R385" s="157"/>
      <c r="S385" s="158"/>
      <c r="T385" s="157"/>
      <c r="U385" s="157"/>
      <c r="V385" s="158"/>
      <c r="W385" s="157"/>
      <c r="X385" s="157"/>
      <c r="Y385" s="158"/>
      <c r="Z385" s="157"/>
      <c r="AA385" s="161"/>
      <c r="AB385" s="162"/>
      <c r="AC385" s="158"/>
      <c r="AD385" s="188"/>
      <c r="AE385" s="157"/>
      <c r="AF385" s="161"/>
      <c r="AG385" s="162"/>
      <c r="AH385" s="189"/>
      <c r="AI385" s="188"/>
      <c r="AJ385" s="157"/>
      <c r="AK385" s="161"/>
      <c r="AL385" s="162"/>
      <c r="AM385" s="189"/>
      <c r="AN385" s="188"/>
      <c r="AO385" s="164"/>
      <c r="AP385" s="158"/>
      <c r="AQ385" s="158"/>
      <c r="AR385" s="157"/>
      <c r="AS385" s="159"/>
      <c r="AT385" s="162"/>
      <c r="AU385" s="189"/>
      <c r="AV385" s="188"/>
      <c r="AW385" s="157"/>
      <c r="AX385" s="160"/>
      <c r="AY385" s="188"/>
      <c r="AZ385" s="322"/>
    </row>
    <row r="386" spans="1:52" ht="21.75" customHeight="1">
      <c r="A386" s="313"/>
      <c r="B386" s="316"/>
      <c r="C386" s="316"/>
      <c r="D386" s="238" t="s">
        <v>287</v>
      </c>
      <c r="E386" s="151">
        <f t="shared" si="1205"/>
        <v>564.33000000000004</v>
      </c>
      <c r="F386" s="151">
        <f t="shared" si="1206"/>
        <v>564.33000000000004</v>
      </c>
      <c r="G386" s="187"/>
      <c r="H386" s="157"/>
      <c r="I386" s="157"/>
      <c r="J386" s="158"/>
      <c r="K386" s="157"/>
      <c r="L386" s="157"/>
      <c r="M386" s="158"/>
      <c r="N386" s="157">
        <v>564.33000000000004</v>
      </c>
      <c r="O386" s="157">
        <v>564.33000000000004</v>
      </c>
      <c r="P386" s="188"/>
      <c r="Q386" s="157"/>
      <c r="R386" s="157"/>
      <c r="S386" s="158"/>
      <c r="T386" s="157"/>
      <c r="U386" s="157"/>
      <c r="V386" s="158"/>
      <c r="W386" s="157"/>
      <c r="X386" s="157"/>
      <c r="Y386" s="158"/>
      <c r="Z386" s="157"/>
      <c r="AA386" s="161"/>
      <c r="AB386" s="162"/>
      <c r="AC386" s="158"/>
      <c r="AD386" s="188"/>
      <c r="AE386" s="157"/>
      <c r="AF386" s="161"/>
      <c r="AG386" s="162"/>
      <c r="AH386" s="189"/>
      <c r="AI386" s="188"/>
      <c r="AJ386" s="157"/>
      <c r="AK386" s="161"/>
      <c r="AL386" s="162"/>
      <c r="AM386" s="189"/>
      <c r="AN386" s="188"/>
      <c r="AO386" s="157"/>
      <c r="AP386" s="189"/>
      <c r="AQ386" s="188"/>
      <c r="AR386" s="157"/>
      <c r="AS386" s="161"/>
      <c r="AT386" s="162"/>
      <c r="AU386" s="189"/>
      <c r="AV386" s="188"/>
      <c r="AW386" s="157"/>
      <c r="AX386" s="160"/>
      <c r="AY386" s="163"/>
      <c r="AZ386" s="322"/>
    </row>
    <row r="387" spans="1:52" ht="87.75" customHeight="1">
      <c r="A387" s="313"/>
      <c r="B387" s="316"/>
      <c r="C387" s="316"/>
      <c r="D387" s="238" t="s">
        <v>295</v>
      </c>
      <c r="E387" s="151">
        <f t="shared" si="1205"/>
        <v>0</v>
      </c>
      <c r="F387" s="151">
        <f t="shared" si="1206"/>
        <v>0</v>
      </c>
      <c r="G387" s="156"/>
      <c r="H387" s="166"/>
      <c r="I387" s="166"/>
      <c r="J387" s="165"/>
      <c r="K387" s="166"/>
      <c r="L387" s="166"/>
      <c r="M387" s="165"/>
      <c r="N387" s="166"/>
      <c r="O387" s="166"/>
      <c r="P387" s="171"/>
      <c r="Q387" s="166"/>
      <c r="R387" s="166"/>
      <c r="S387" s="165"/>
      <c r="T387" s="166"/>
      <c r="U387" s="166"/>
      <c r="V387" s="165"/>
      <c r="W387" s="166"/>
      <c r="X387" s="166"/>
      <c r="Y387" s="165"/>
      <c r="Z387" s="166"/>
      <c r="AA387" s="168"/>
      <c r="AB387" s="169"/>
      <c r="AC387" s="165"/>
      <c r="AD387" s="171"/>
      <c r="AE387" s="166"/>
      <c r="AF387" s="168"/>
      <c r="AG387" s="169"/>
      <c r="AH387" s="192"/>
      <c r="AI387" s="171"/>
      <c r="AJ387" s="166"/>
      <c r="AK387" s="168"/>
      <c r="AL387" s="169"/>
      <c r="AM387" s="192"/>
      <c r="AN387" s="171"/>
      <c r="AO387" s="166"/>
      <c r="AP387" s="192"/>
      <c r="AQ387" s="171"/>
      <c r="AR387" s="166"/>
      <c r="AS387" s="170"/>
      <c r="AT387" s="169"/>
      <c r="AU387" s="192"/>
      <c r="AV387" s="171"/>
      <c r="AW387" s="157"/>
      <c r="AX387" s="167"/>
      <c r="AY387" s="171"/>
      <c r="AZ387" s="322"/>
    </row>
    <row r="388" spans="1:52" ht="21.75" customHeight="1">
      <c r="A388" s="313"/>
      <c r="B388" s="316"/>
      <c r="C388" s="316"/>
      <c r="D388" s="238" t="s">
        <v>288</v>
      </c>
      <c r="E388" s="151">
        <f t="shared" si="1205"/>
        <v>0</v>
      </c>
      <c r="F388" s="151">
        <f t="shared" si="1206"/>
        <v>0</v>
      </c>
      <c r="G388" s="156"/>
      <c r="H388" s="166"/>
      <c r="I388" s="166"/>
      <c r="J388" s="165"/>
      <c r="K388" s="166"/>
      <c r="L388" s="166"/>
      <c r="M388" s="165"/>
      <c r="N388" s="166"/>
      <c r="O388" s="166"/>
      <c r="P388" s="171"/>
      <c r="Q388" s="166"/>
      <c r="R388" s="166"/>
      <c r="S388" s="165"/>
      <c r="T388" s="166"/>
      <c r="U388" s="166"/>
      <c r="V388" s="165"/>
      <c r="W388" s="166"/>
      <c r="X388" s="166"/>
      <c r="Y388" s="165"/>
      <c r="Z388" s="166"/>
      <c r="AA388" s="168"/>
      <c r="AB388" s="169"/>
      <c r="AC388" s="165"/>
      <c r="AD388" s="171"/>
      <c r="AE388" s="166"/>
      <c r="AF388" s="168"/>
      <c r="AG388" s="169"/>
      <c r="AH388" s="192"/>
      <c r="AI388" s="171"/>
      <c r="AJ388" s="166"/>
      <c r="AK388" s="168"/>
      <c r="AL388" s="169"/>
      <c r="AM388" s="192"/>
      <c r="AN388" s="171"/>
      <c r="AO388" s="166"/>
      <c r="AP388" s="192"/>
      <c r="AQ388" s="171"/>
      <c r="AR388" s="166"/>
      <c r="AS388" s="170"/>
      <c r="AT388" s="169"/>
      <c r="AU388" s="192"/>
      <c r="AV388" s="171"/>
      <c r="AW388" s="166"/>
      <c r="AX388" s="167"/>
      <c r="AY388" s="171"/>
      <c r="AZ388" s="322"/>
    </row>
    <row r="389" spans="1:52" ht="33.75" customHeight="1">
      <c r="A389" s="314"/>
      <c r="B389" s="317"/>
      <c r="C389" s="317"/>
      <c r="D389" s="174" t="s">
        <v>43</v>
      </c>
      <c r="E389" s="151">
        <f t="shared" si="1205"/>
        <v>0</v>
      </c>
      <c r="F389" s="151">
        <f t="shared" si="1206"/>
        <v>0</v>
      </c>
      <c r="G389" s="176"/>
      <c r="H389" s="152"/>
      <c r="I389" s="152"/>
      <c r="J389" s="177"/>
      <c r="K389" s="152"/>
      <c r="L389" s="152"/>
      <c r="M389" s="177"/>
      <c r="N389" s="152"/>
      <c r="O389" s="152"/>
      <c r="P389" s="179"/>
      <c r="Q389" s="152"/>
      <c r="R389" s="152"/>
      <c r="S389" s="177"/>
      <c r="T389" s="152"/>
      <c r="U389" s="152"/>
      <c r="V389" s="177"/>
      <c r="W389" s="152"/>
      <c r="X389" s="152"/>
      <c r="Y389" s="177"/>
      <c r="Z389" s="152"/>
      <c r="AA389" s="155"/>
      <c r="AB389" s="178"/>
      <c r="AC389" s="177"/>
      <c r="AD389" s="179"/>
      <c r="AE389" s="152"/>
      <c r="AF389" s="155"/>
      <c r="AG389" s="178"/>
      <c r="AH389" s="184"/>
      <c r="AI389" s="179"/>
      <c r="AJ389" s="152"/>
      <c r="AK389" s="155"/>
      <c r="AL389" s="178"/>
      <c r="AM389" s="184"/>
      <c r="AN389" s="179"/>
      <c r="AO389" s="152"/>
      <c r="AP389" s="184"/>
      <c r="AQ389" s="179"/>
      <c r="AR389" s="152"/>
      <c r="AS389" s="153"/>
      <c r="AT389" s="178"/>
      <c r="AU389" s="184"/>
      <c r="AV389" s="179"/>
      <c r="AW389" s="152"/>
      <c r="AX389" s="152"/>
      <c r="AY389" s="179"/>
      <c r="AZ389" s="323"/>
    </row>
    <row r="390" spans="1:52" ht="18.75" customHeight="1">
      <c r="A390" s="312" t="s">
        <v>408</v>
      </c>
      <c r="B390" s="315" t="s">
        <v>409</v>
      </c>
      <c r="C390" s="315" t="s">
        <v>320</v>
      </c>
      <c r="D390" s="181" t="s">
        <v>41</v>
      </c>
      <c r="E390" s="151">
        <f t="shared" ref="E390:E396" si="1219">H390+K390+N390+Q390+T390+W390+Z390+AE390+AJ390+AO390+AR390+AW390</f>
        <v>555</v>
      </c>
      <c r="F390" s="151">
        <f t="shared" ref="F390:F396" si="1220">I390+L390+O390+R390+U390+X390+AA390+AF390+AK390+AP390+AS390+AX390</f>
        <v>0</v>
      </c>
      <c r="G390" s="182">
        <f>F390/E390</f>
        <v>0</v>
      </c>
      <c r="H390" s="173">
        <f>H391+H392+H393+H395+H396</f>
        <v>0</v>
      </c>
      <c r="I390" s="173">
        <f t="shared" ref="I390" si="1221">I391+I392+I393+I395+I396</f>
        <v>0</v>
      </c>
      <c r="J390" s="173" t="e">
        <f>I390/H390*100</f>
        <v>#DIV/0!</v>
      </c>
      <c r="K390" s="173">
        <f t="shared" ref="K390:L390" si="1222">K391+K392+K393+K395+K396</f>
        <v>0</v>
      </c>
      <c r="L390" s="173">
        <f t="shared" si="1222"/>
        <v>0</v>
      </c>
      <c r="M390" s="173" t="e">
        <f>L390/K390*100</f>
        <v>#DIV/0!</v>
      </c>
      <c r="N390" s="173">
        <f t="shared" ref="N390:O390" si="1223">N391+N392+N393+N395+N396</f>
        <v>0</v>
      </c>
      <c r="O390" s="173">
        <f t="shared" si="1223"/>
        <v>0</v>
      </c>
      <c r="P390" s="173" t="e">
        <f>O390/N390*100</f>
        <v>#DIV/0!</v>
      </c>
      <c r="Q390" s="173">
        <f t="shared" ref="Q390:R390" si="1224">Q391+Q392+Q393+Q395+Q396</f>
        <v>0</v>
      </c>
      <c r="R390" s="173">
        <f t="shared" si="1224"/>
        <v>0</v>
      </c>
      <c r="S390" s="173" t="e">
        <f>R390/Q390*100</f>
        <v>#DIV/0!</v>
      </c>
      <c r="T390" s="173">
        <f t="shared" ref="T390:U390" si="1225">T391+T392+T393+T395+T396</f>
        <v>0</v>
      </c>
      <c r="U390" s="173">
        <f t="shared" si="1225"/>
        <v>0</v>
      </c>
      <c r="V390" s="173" t="e">
        <f>U390/T390*100</f>
        <v>#DIV/0!</v>
      </c>
      <c r="W390" s="173">
        <f t="shared" ref="W390:X390" si="1226">W391+W392+W393+W395+W396</f>
        <v>0</v>
      </c>
      <c r="X390" s="173">
        <f t="shared" si="1226"/>
        <v>0</v>
      </c>
      <c r="Y390" s="173" t="e">
        <f>X390/W390*100</f>
        <v>#DIV/0!</v>
      </c>
      <c r="Z390" s="173">
        <f t="shared" ref="Z390:AC390" si="1227">Z391+Z392+Z393+Z395+Z396</f>
        <v>555</v>
      </c>
      <c r="AA390" s="173">
        <f t="shared" si="1227"/>
        <v>0</v>
      </c>
      <c r="AB390" s="173">
        <f t="shared" si="1227"/>
        <v>0</v>
      </c>
      <c r="AC390" s="173">
        <f t="shared" si="1227"/>
        <v>0</v>
      </c>
      <c r="AD390" s="173">
        <f>AC390/Z390*100</f>
        <v>0</v>
      </c>
      <c r="AE390" s="173">
        <f t="shared" ref="AE390:AH390" si="1228">AE391+AE392+AE393+AE395+AE396</f>
        <v>0</v>
      </c>
      <c r="AF390" s="173">
        <f t="shared" si="1228"/>
        <v>0</v>
      </c>
      <c r="AG390" s="173">
        <f t="shared" si="1228"/>
        <v>0</v>
      </c>
      <c r="AH390" s="173">
        <f t="shared" si="1228"/>
        <v>0</v>
      </c>
      <c r="AI390" s="173" t="e">
        <f>AH390/AE390*100</f>
        <v>#DIV/0!</v>
      </c>
      <c r="AJ390" s="173">
        <f t="shared" ref="AJ390:AM390" si="1229">AJ391+AJ392+AJ393+AJ395+AJ396</f>
        <v>0</v>
      </c>
      <c r="AK390" s="173">
        <f t="shared" si="1229"/>
        <v>0</v>
      </c>
      <c r="AL390" s="173">
        <f t="shared" si="1229"/>
        <v>0</v>
      </c>
      <c r="AM390" s="173">
        <f t="shared" si="1229"/>
        <v>0</v>
      </c>
      <c r="AN390" s="173" t="e">
        <f>AM390/AJ390*100</f>
        <v>#DIV/0!</v>
      </c>
      <c r="AO390" s="173">
        <f t="shared" ref="AO390:AP390" si="1230">AO391+AO392+AO393+AO395+AO396</f>
        <v>0</v>
      </c>
      <c r="AP390" s="173">
        <f t="shared" si="1230"/>
        <v>0</v>
      </c>
      <c r="AQ390" s="173" t="e">
        <f>AP390/AO390*100</f>
        <v>#DIV/0!</v>
      </c>
      <c r="AR390" s="173">
        <f t="shared" ref="AR390:AU390" si="1231">AR391+AR392+AR393+AR395+AR396</f>
        <v>0</v>
      </c>
      <c r="AS390" s="173">
        <f t="shared" si="1231"/>
        <v>0</v>
      </c>
      <c r="AT390" s="173">
        <f t="shared" si="1231"/>
        <v>0</v>
      </c>
      <c r="AU390" s="173">
        <f t="shared" si="1231"/>
        <v>0</v>
      </c>
      <c r="AV390" s="173" t="e">
        <f>AU390/AR390*100</f>
        <v>#DIV/0!</v>
      </c>
      <c r="AW390" s="173">
        <f t="shared" ref="AW390:AX390" si="1232">AW391+AW392+AW393+AW395+AW396</f>
        <v>0</v>
      </c>
      <c r="AX390" s="173">
        <f t="shared" si="1232"/>
        <v>0</v>
      </c>
      <c r="AY390" s="173" t="e">
        <f>AX390/AW390*100</f>
        <v>#DIV/0!</v>
      </c>
      <c r="AZ390" s="321"/>
    </row>
    <row r="391" spans="1:52" ht="31.2">
      <c r="A391" s="313"/>
      <c r="B391" s="316"/>
      <c r="C391" s="316"/>
      <c r="D391" s="183" t="s">
        <v>37</v>
      </c>
      <c r="E391" s="151">
        <f t="shared" si="1219"/>
        <v>0</v>
      </c>
      <c r="F391" s="151">
        <f t="shared" si="1220"/>
        <v>0</v>
      </c>
      <c r="G391" s="176"/>
      <c r="H391" s="152"/>
      <c r="I391" s="152"/>
      <c r="J391" s="177"/>
      <c r="K391" s="152"/>
      <c r="L391" s="152"/>
      <c r="M391" s="177"/>
      <c r="N391" s="152"/>
      <c r="O391" s="152"/>
      <c r="P391" s="179"/>
      <c r="Q391" s="152"/>
      <c r="R391" s="152"/>
      <c r="S391" s="177"/>
      <c r="T391" s="152"/>
      <c r="U391" s="152"/>
      <c r="V391" s="177"/>
      <c r="W391" s="152"/>
      <c r="X391" s="152"/>
      <c r="Y391" s="177"/>
      <c r="Z391" s="152"/>
      <c r="AA391" s="155"/>
      <c r="AB391" s="178"/>
      <c r="AC391" s="177"/>
      <c r="AD391" s="179"/>
      <c r="AE391" s="152"/>
      <c r="AF391" s="155"/>
      <c r="AG391" s="178"/>
      <c r="AH391" s="184"/>
      <c r="AI391" s="179"/>
      <c r="AJ391" s="152"/>
      <c r="AK391" s="155"/>
      <c r="AL391" s="178"/>
      <c r="AM391" s="184"/>
      <c r="AN391" s="179"/>
      <c r="AO391" s="185"/>
      <c r="AP391" s="152"/>
      <c r="AQ391" s="152"/>
      <c r="AR391" s="152"/>
      <c r="AS391" s="153"/>
      <c r="AT391" s="178"/>
      <c r="AU391" s="184"/>
      <c r="AV391" s="179"/>
      <c r="AW391" s="152"/>
      <c r="AX391" s="154"/>
      <c r="AY391" s="179"/>
      <c r="AZ391" s="322"/>
    </row>
    <row r="392" spans="1:52" ht="64.5" customHeight="1">
      <c r="A392" s="313"/>
      <c r="B392" s="316"/>
      <c r="C392" s="316"/>
      <c r="D392" s="186" t="s">
        <v>2</v>
      </c>
      <c r="E392" s="151">
        <f t="shared" si="1219"/>
        <v>0</v>
      </c>
      <c r="F392" s="151">
        <f t="shared" si="1220"/>
        <v>0</v>
      </c>
      <c r="G392" s="187"/>
      <c r="H392" s="157"/>
      <c r="I392" s="157"/>
      <c r="J392" s="158"/>
      <c r="K392" s="157"/>
      <c r="L392" s="157"/>
      <c r="M392" s="158"/>
      <c r="N392" s="157"/>
      <c r="O392" s="157"/>
      <c r="P392" s="188"/>
      <c r="Q392" s="157"/>
      <c r="R392" s="157"/>
      <c r="S392" s="158"/>
      <c r="T392" s="157"/>
      <c r="U392" s="157"/>
      <c r="V392" s="158"/>
      <c r="W392" s="157"/>
      <c r="X392" s="157"/>
      <c r="Y392" s="158"/>
      <c r="Z392" s="157"/>
      <c r="AA392" s="161"/>
      <c r="AB392" s="162"/>
      <c r="AC392" s="158"/>
      <c r="AD392" s="188"/>
      <c r="AE392" s="157"/>
      <c r="AF392" s="161"/>
      <c r="AG392" s="162"/>
      <c r="AH392" s="189"/>
      <c r="AI392" s="188"/>
      <c r="AJ392" s="157"/>
      <c r="AK392" s="161"/>
      <c r="AL392" s="162"/>
      <c r="AM392" s="189"/>
      <c r="AN392" s="188"/>
      <c r="AO392" s="164"/>
      <c r="AP392" s="158"/>
      <c r="AQ392" s="158"/>
      <c r="AR392" s="157"/>
      <c r="AS392" s="159"/>
      <c r="AT392" s="162"/>
      <c r="AU392" s="189"/>
      <c r="AV392" s="188"/>
      <c r="AW392" s="157"/>
      <c r="AX392" s="160"/>
      <c r="AY392" s="188"/>
      <c r="AZ392" s="322"/>
    </row>
    <row r="393" spans="1:52" ht="21.75" customHeight="1">
      <c r="A393" s="313"/>
      <c r="B393" s="316"/>
      <c r="C393" s="316"/>
      <c r="D393" s="238" t="s">
        <v>287</v>
      </c>
      <c r="E393" s="151">
        <f t="shared" si="1219"/>
        <v>555</v>
      </c>
      <c r="F393" s="151">
        <f t="shared" si="1220"/>
        <v>0</v>
      </c>
      <c r="G393" s="187"/>
      <c r="H393" s="157"/>
      <c r="I393" s="157"/>
      <c r="J393" s="158"/>
      <c r="K393" s="157"/>
      <c r="L393" s="157"/>
      <c r="M393" s="158"/>
      <c r="N393" s="157"/>
      <c r="O393" s="157"/>
      <c r="P393" s="188"/>
      <c r="Q393" s="157"/>
      <c r="R393" s="157"/>
      <c r="S393" s="158"/>
      <c r="T393" s="157"/>
      <c r="U393" s="157"/>
      <c r="V393" s="158"/>
      <c r="W393" s="157">
        <v>0</v>
      </c>
      <c r="X393" s="157"/>
      <c r="Y393" s="158"/>
      <c r="Z393" s="157">
        <v>555</v>
      </c>
      <c r="AA393" s="161"/>
      <c r="AB393" s="162"/>
      <c r="AC393" s="158"/>
      <c r="AD393" s="188"/>
      <c r="AE393" s="157"/>
      <c r="AF393" s="161"/>
      <c r="AG393" s="162"/>
      <c r="AH393" s="189"/>
      <c r="AI393" s="188"/>
      <c r="AJ393" s="157"/>
      <c r="AK393" s="161"/>
      <c r="AL393" s="162"/>
      <c r="AM393" s="189"/>
      <c r="AN393" s="188"/>
      <c r="AO393" s="157"/>
      <c r="AP393" s="189"/>
      <c r="AQ393" s="188"/>
      <c r="AR393" s="157"/>
      <c r="AS393" s="161"/>
      <c r="AT393" s="162"/>
      <c r="AU393" s="189"/>
      <c r="AV393" s="188"/>
      <c r="AW393" s="157"/>
      <c r="AX393" s="160"/>
      <c r="AY393" s="163"/>
      <c r="AZ393" s="322"/>
    </row>
    <row r="394" spans="1:52" ht="87.75" customHeight="1">
      <c r="A394" s="313"/>
      <c r="B394" s="316"/>
      <c r="C394" s="316"/>
      <c r="D394" s="238" t="s">
        <v>295</v>
      </c>
      <c r="E394" s="151">
        <f t="shared" si="1219"/>
        <v>0</v>
      </c>
      <c r="F394" s="151">
        <f t="shared" si="1220"/>
        <v>0</v>
      </c>
      <c r="G394" s="156"/>
      <c r="H394" s="166"/>
      <c r="I394" s="166"/>
      <c r="J394" s="165"/>
      <c r="K394" s="166"/>
      <c r="L394" s="166"/>
      <c r="M394" s="165"/>
      <c r="N394" s="166"/>
      <c r="O394" s="166"/>
      <c r="P394" s="171"/>
      <c r="Q394" s="166"/>
      <c r="R394" s="166"/>
      <c r="S394" s="165"/>
      <c r="T394" s="166"/>
      <c r="U394" s="166"/>
      <c r="V394" s="165"/>
      <c r="W394" s="166"/>
      <c r="X394" s="166"/>
      <c r="Y394" s="165"/>
      <c r="Z394" s="166"/>
      <c r="AA394" s="168"/>
      <c r="AB394" s="169"/>
      <c r="AC394" s="165"/>
      <c r="AD394" s="171"/>
      <c r="AE394" s="166"/>
      <c r="AF394" s="168"/>
      <c r="AG394" s="169"/>
      <c r="AH394" s="192"/>
      <c r="AI394" s="171"/>
      <c r="AJ394" s="166"/>
      <c r="AK394" s="168"/>
      <c r="AL394" s="169"/>
      <c r="AM394" s="192"/>
      <c r="AN394" s="171"/>
      <c r="AO394" s="166"/>
      <c r="AP394" s="192"/>
      <c r="AQ394" s="171"/>
      <c r="AR394" s="166"/>
      <c r="AS394" s="170"/>
      <c r="AT394" s="169"/>
      <c r="AU394" s="192"/>
      <c r="AV394" s="171"/>
      <c r="AW394" s="157"/>
      <c r="AX394" s="167"/>
      <c r="AY394" s="171"/>
      <c r="AZ394" s="322"/>
    </row>
    <row r="395" spans="1:52" ht="21.75" customHeight="1">
      <c r="A395" s="313"/>
      <c r="B395" s="316"/>
      <c r="C395" s="316"/>
      <c r="D395" s="238" t="s">
        <v>288</v>
      </c>
      <c r="E395" s="151">
        <f t="shared" si="1219"/>
        <v>0</v>
      </c>
      <c r="F395" s="151">
        <f t="shared" si="1220"/>
        <v>0</v>
      </c>
      <c r="G395" s="156"/>
      <c r="H395" s="166"/>
      <c r="I395" s="166"/>
      <c r="J395" s="165"/>
      <c r="K395" s="166"/>
      <c r="L395" s="166"/>
      <c r="M395" s="165"/>
      <c r="N395" s="166"/>
      <c r="O395" s="166"/>
      <c r="P395" s="171"/>
      <c r="Q395" s="166"/>
      <c r="R395" s="166"/>
      <c r="S395" s="165"/>
      <c r="T395" s="166"/>
      <c r="U395" s="166"/>
      <c r="V395" s="165"/>
      <c r="W395" s="166"/>
      <c r="X395" s="166"/>
      <c r="Y395" s="165"/>
      <c r="Z395" s="166"/>
      <c r="AA395" s="168"/>
      <c r="AB395" s="169"/>
      <c r="AC395" s="165"/>
      <c r="AD395" s="171"/>
      <c r="AE395" s="166"/>
      <c r="AF395" s="168"/>
      <c r="AG395" s="169"/>
      <c r="AH395" s="192"/>
      <c r="AI395" s="171"/>
      <c r="AJ395" s="166"/>
      <c r="AK395" s="168"/>
      <c r="AL395" s="169"/>
      <c r="AM395" s="192"/>
      <c r="AN395" s="171"/>
      <c r="AO395" s="166"/>
      <c r="AP395" s="192"/>
      <c r="AQ395" s="171"/>
      <c r="AR395" s="166"/>
      <c r="AS395" s="170"/>
      <c r="AT395" s="169"/>
      <c r="AU395" s="192"/>
      <c r="AV395" s="171"/>
      <c r="AW395" s="166"/>
      <c r="AX395" s="167"/>
      <c r="AY395" s="171"/>
      <c r="AZ395" s="322"/>
    </row>
    <row r="396" spans="1:52" ht="33.75" customHeight="1">
      <c r="A396" s="314"/>
      <c r="B396" s="317"/>
      <c r="C396" s="317"/>
      <c r="D396" s="174" t="s">
        <v>43</v>
      </c>
      <c r="E396" s="151">
        <f t="shared" si="1219"/>
        <v>0</v>
      </c>
      <c r="F396" s="151">
        <f t="shared" si="1220"/>
        <v>0</v>
      </c>
      <c r="G396" s="176"/>
      <c r="H396" s="152"/>
      <c r="I396" s="152"/>
      <c r="J396" s="177"/>
      <c r="K396" s="152"/>
      <c r="L396" s="152"/>
      <c r="M396" s="177"/>
      <c r="N396" s="152"/>
      <c r="O396" s="152"/>
      <c r="P396" s="179"/>
      <c r="Q396" s="152"/>
      <c r="R396" s="152"/>
      <c r="S396" s="177"/>
      <c r="T396" s="152"/>
      <c r="U396" s="152"/>
      <c r="V396" s="177"/>
      <c r="W396" s="152"/>
      <c r="X396" s="152"/>
      <c r="Y396" s="177"/>
      <c r="Z396" s="152"/>
      <c r="AA396" s="155"/>
      <c r="AB396" s="178"/>
      <c r="AC396" s="177"/>
      <c r="AD396" s="179"/>
      <c r="AE396" s="152"/>
      <c r="AF396" s="155"/>
      <c r="AG396" s="178"/>
      <c r="AH396" s="184"/>
      <c r="AI396" s="179"/>
      <c r="AJ396" s="152"/>
      <c r="AK396" s="155"/>
      <c r="AL396" s="178"/>
      <c r="AM396" s="184"/>
      <c r="AN396" s="179"/>
      <c r="AO396" s="152"/>
      <c r="AP396" s="184"/>
      <c r="AQ396" s="179"/>
      <c r="AR396" s="152"/>
      <c r="AS396" s="153"/>
      <c r="AT396" s="178"/>
      <c r="AU396" s="184"/>
      <c r="AV396" s="179"/>
      <c r="AW396" s="152"/>
      <c r="AX396" s="152"/>
      <c r="AY396" s="179"/>
      <c r="AZ396" s="323"/>
    </row>
    <row r="397" spans="1:52" ht="24" customHeight="1">
      <c r="A397" s="312" t="s">
        <v>410</v>
      </c>
      <c r="B397" s="315" t="s">
        <v>411</v>
      </c>
      <c r="C397" s="315" t="s">
        <v>320</v>
      </c>
      <c r="D397" s="181" t="s">
        <v>41</v>
      </c>
      <c r="E397" s="151">
        <f t="shared" ref="E397:E403" si="1233">H397+K397+N397+Q397+T397+W397+Z397+AE397+AJ397+AO397+AR397+AW397</f>
        <v>3703.3</v>
      </c>
      <c r="F397" s="151">
        <f t="shared" ref="F397:F403" si="1234">I397+L397+O397+R397+U397+X397+AA397+AF397+AK397+AP397+AS397+AX397</f>
        <v>0</v>
      </c>
      <c r="G397" s="182">
        <f>F397/E397</f>
        <v>0</v>
      </c>
      <c r="H397" s="173">
        <f>H398+H399+H400+H402+H403</f>
        <v>0</v>
      </c>
      <c r="I397" s="173">
        <f t="shared" ref="I397" si="1235">I398+I399+I400+I402+I403</f>
        <v>0</v>
      </c>
      <c r="J397" s="173" t="e">
        <f>I397/H397*100</f>
        <v>#DIV/0!</v>
      </c>
      <c r="K397" s="173">
        <f t="shared" ref="K397:L397" si="1236">K398+K399+K400+K402+K403</f>
        <v>0</v>
      </c>
      <c r="L397" s="173">
        <f t="shared" si="1236"/>
        <v>0</v>
      </c>
      <c r="M397" s="173" t="e">
        <f>L397/K397*100</f>
        <v>#DIV/0!</v>
      </c>
      <c r="N397" s="173">
        <f t="shared" ref="N397:O397" si="1237">N398+N399+N400+N402+N403</f>
        <v>0</v>
      </c>
      <c r="O397" s="173">
        <f t="shared" si="1237"/>
        <v>0</v>
      </c>
      <c r="P397" s="173" t="e">
        <f>O397/N397*100</f>
        <v>#DIV/0!</v>
      </c>
      <c r="Q397" s="173">
        <f t="shared" ref="Q397:R397" si="1238">Q398+Q399+Q400+Q402+Q403</f>
        <v>0</v>
      </c>
      <c r="R397" s="173">
        <f t="shared" si="1238"/>
        <v>0</v>
      </c>
      <c r="S397" s="173" t="e">
        <f>R397/Q397*100</f>
        <v>#DIV/0!</v>
      </c>
      <c r="T397" s="173">
        <f t="shared" ref="T397:U397" si="1239">T398+T399+T400+T402+T403</f>
        <v>0</v>
      </c>
      <c r="U397" s="173">
        <f t="shared" si="1239"/>
        <v>0</v>
      </c>
      <c r="V397" s="173" t="e">
        <f>U397/T397*100</f>
        <v>#DIV/0!</v>
      </c>
      <c r="W397" s="173">
        <f t="shared" ref="W397:X397" si="1240">W398+W399+W400+W402+W403</f>
        <v>0</v>
      </c>
      <c r="X397" s="173">
        <f t="shared" si="1240"/>
        <v>0</v>
      </c>
      <c r="Y397" s="173" t="e">
        <f>X397/W397*100</f>
        <v>#DIV/0!</v>
      </c>
      <c r="Z397" s="173">
        <f t="shared" ref="Z397:AC397" si="1241">Z398+Z399+Z400+Z402+Z403</f>
        <v>0</v>
      </c>
      <c r="AA397" s="173">
        <f t="shared" si="1241"/>
        <v>0</v>
      </c>
      <c r="AB397" s="173">
        <f t="shared" si="1241"/>
        <v>0</v>
      </c>
      <c r="AC397" s="173">
        <f t="shared" si="1241"/>
        <v>0</v>
      </c>
      <c r="AD397" s="173" t="e">
        <f>AC397/Z397*100</f>
        <v>#DIV/0!</v>
      </c>
      <c r="AE397" s="173">
        <f t="shared" ref="AE397:AH397" si="1242">AE398+AE399+AE400+AE402+AE403</f>
        <v>3703.3</v>
      </c>
      <c r="AF397" s="173">
        <f t="shared" si="1242"/>
        <v>0</v>
      </c>
      <c r="AG397" s="173">
        <f t="shared" si="1242"/>
        <v>0</v>
      </c>
      <c r="AH397" s="173">
        <f t="shared" si="1242"/>
        <v>0</v>
      </c>
      <c r="AI397" s="173">
        <f>AH397/AE397*100</f>
        <v>0</v>
      </c>
      <c r="AJ397" s="173">
        <f t="shared" ref="AJ397:AM397" si="1243">AJ398+AJ399+AJ400+AJ402+AJ403</f>
        <v>0</v>
      </c>
      <c r="AK397" s="173">
        <f t="shared" si="1243"/>
        <v>0</v>
      </c>
      <c r="AL397" s="173">
        <f t="shared" si="1243"/>
        <v>0</v>
      </c>
      <c r="AM397" s="173">
        <f t="shared" si="1243"/>
        <v>0</v>
      </c>
      <c r="AN397" s="173" t="e">
        <f>AM397/AJ397*100</f>
        <v>#DIV/0!</v>
      </c>
      <c r="AO397" s="173">
        <f t="shared" ref="AO397:AP397" si="1244">AO398+AO399+AO400+AO402+AO403</f>
        <v>0</v>
      </c>
      <c r="AP397" s="173">
        <f t="shared" si="1244"/>
        <v>0</v>
      </c>
      <c r="AQ397" s="173" t="e">
        <f>AP397/AO397*100</f>
        <v>#DIV/0!</v>
      </c>
      <c r="AR397" s="173">
        <f t="shared" ref="AR397:AU397" si="1245">AR398+AR399+AR400+AR402+AR403</f>
        <v>0</v>
      </c>
      <c r="AS397" s="173">
        <f t="shared" si="1245"/>
        <v>0</v>
      </c>
      <c r="AT397" s="173">
        <f t="shared" si="1245"/>
        <v>0</v>
      </c>
      <c r="AU397" s="173">
        <f t="shared" si="1245"/>
        <v>0</v>
      </c>
      <c r="AV397" s="173" t="e">
        <f>AU397/AR397*100</f>
        <v>#DIV/0!</v>
      </c>
      <c r="AW397" s="173">
        <f t="shared" ref="AW397:AX397" si="1246">AW398+AW399+AW400+AW402+AW403</f>
        <v>0</v>
      </c>
      <c r="AX397" s="173">
        <f t="shared" si="1246"/>
        <v>0</v>
      </c>
      <c r="AY397" s="173" t="e">
        <f>AX397/AW397*100</f>
        <v>#DIV/0!</v>
      </c>
      <c r="AZ397" s="321"/>
    </row>
    <row r="398" spans="1:52" ht="31.2">
      <c r="A398" s="313"/>
      <c r="B398" s="316"/>
      <c r="C398" s="316"/>
      <c r="D398" s="183" t="s">
        <v>37</v>
      </c>
      <c r="E398" s="151">
        <f t="shared" si="1233"/>
        <v>0</v>
      </c>
      <c r="F398" s="151">
        <f t="shared" si="1234"/>
        <v>0</v>
      </c>
      <c r="G398" s="176"/>
      <c r="H398" s="152"/>
      <c r="I398" s="152"/>
      <c r="J398" s="177"/>
      <c r="K398" s="152"/>
      <c r="L398" s="152"/>
      <c r="M398" s="177"/>
      <c r="N398" s="152"/>
      <c r="O398" s="152"/>
      <c r="P398" s="179"/>
      <c r="Q398" s="152"/>
      <c r="R398" s="152"/>
      <c r="S398" s="177"/>
      <c r="T398" s="152"/>
      <c r="U398" s="152"/>
      <c r="V398" s="177"/>
      <c r="W398" s="152"/>
      <c r="X398" s="152"/>
      <c r="Y398" s="177"/>
      <c r="Z398" s="152"/>
      <c r="AA398" s="155"/>
      <c r="AB398" s="178"/>
      <c r="AC398" s="177"/>
      <c r="AD398" s="179"/>
      <c r="AE398" s="152"/>
      <c r="AF398" s="155"/>
      <c r="AG398" s="178"/>
      <c r="AH398" s="184"/>
      <c r="AI398" s="179"/>
      <c r="AJ398" s="152"/>
      <c r="AK398" s="155"/>
      <c r="AL398" s="178"/>
      <c r="AM398" s="184"/>
      <c r="AN398" s="179"/>
      <c r="AO398" s="185"/>
      <c r="AP398" s="152"/>
      <c r="AQ398" s="152"/>
      <c r="AR398" s="152"/>
      <c r="AS398" s="153"/>
      <c r="AT398" s="178"/>
      <c r="AU398" s="184"/>
      <c r="AV398" s="179"/>
      <c r="AW398" s="152"/>
      <c r="AX398" s="154"/>
      <c r="AY398" s="179"/>
      <c r="AZ398" s="322"/>
    </row>
    <row r="399" spans="1:52" ht="64.5" customHeight="1">
      <c r="A399" s="313"/>
      <c r="B399" s="316"/>
      <c r="C399" s="316"/>
      <c r="D399" s="186" t="s">
        <v>2</v>
      </c>
      <c r="E399" s="151">
        <f t="shared" si="1233"/>
        <v>0</v>
      </c>
      <c r="F399" s="151">
        <f t="shared" si="1234"/>
        <v>0</v>
      </c>
      <c r="G399" s="187"/>
      <c r="H399" s="157"/>
      <c r="I399" s="157"/>
      <c r="J399" s="158"/>
      <c r="K399" s="157"/>
      <c r="L399" s="157"/>
      <c r="M399" s="158"/>
      <c r="N399" s="157"/>
      <c r="O399" s="157"/>
      <c r="P399" s="188"/>
      <c r="Q399" s="157"/>
      <c r="R399" s="157"/>
      <c r="S399" s="158"/>
      <c r="T399" s="157"/>
      <c r="U399" s="157"/>
      <c r="V399" s="158"/>
      <c r="W399" s="157"/>
      <c r="X399" s="157"/>
      <c r="Y399" s="158"/>
      <c r="Z399" s="157"/>
      <c r="AA399" s="161"/>
      <c r="AB399" s="162"/>
      <c r="AC399" s="158"/>
      <c r="AD399" s="188"/>
      <c r="AE399" s="157"/>
      <c r="AF399" s="161"/>
      <c r="AG399" s="162"/>
      <c r="AH399" s="189"/>
      <c r="AI399" s="188"/>
      <c r="AJ399" s="157"/>
      <c r="AK399" s="161"/>
      <c r="AL399" s="162"/>
      <c r="AM399" s="189"/>
      <c r="AN399" s="188"/>
      <c r="AO399" s="164"/>
      <c r="AP399" s="158"/>
      <c r="AQ399" s="158"/>
      <c r="AR399" s="157"/>
      <c r="AS399" s="159"/>
      <c r="AT399" s="162"/>
      <c r="AU399" s="189"/>
      <c r="AV399" s="188"/>
      <c r="AW399" s="157"/>
      <c r="AX399" s="160"/>
      <c r="AY399" s="188"/>
      <c r="AZ399" s="322"/>
    </row>
    <row r="400" spans="1:52" ht="21.75" customHeight="1">
      <c r="A400" s="313"/>
      <c r="B400" s="316"/>
      <c r="C400" s="316"/>
      <c r="D400" s="238" t="s">
        <v>287</v>
      </c>
      <c r="E400" s="151">
        <f t="shared" si="1233"/>
        <v>3703.3</v>
      </c>
      <c r="F400" s="151">
        <f t="shared" si="1234"/>
        <v>0</v>
      </c>
      <c r="G400" s="187"/>
      <c r="H400" s="157"/>
      <c r="I400" s="157"/>
      <c r="J400" s="158"/>
      <c r="K400" s="157"/>
      <c r="L400" s="157"/>
      <c r="M400" s="158"/>
      <c r="N400" s="157"/>
      <c r="O400" s="157"/>
      <c r="P400" s="188"/>
      <c r="Q400" s="157"/>
      <c r="R400" s="157"/>
      <c r="S400" s="158"/>
      <c r="T400" s="157"/>
      <c r="U400" s="157"/>
      <c r="V400" s="158"/>
      <c r="W400" s="157"/>
      <c r="X400" s="157"/>
      <c r="Y400" s="158"/>
      <c r="Z400" s="157"/>
      <c r="AA400" s="161"/>
      <c r="AB400" s="162"/>
      <c r="AC400" s="158"/>
      <c r="AD400" s="188"/>
      <c r="AE400" s="157">
        <v>3703.3</v>
      </c>
      <c r="AF400" s="161"/>
      <c r="AG400" s="162"/>
      <c r="AH400" s="189"/>
      <c r="AI400" s="188"/>
      <c r="AJ400" s="157"/>
      <c r="AK400" s="161"/>
      <c r="AL400" s="162"/>
      <c r="AM400" s="189"/>
      <c r="AN400" s="188"/>
      <c r="AO400" s="157"/>
      <c r="AP400" s="189"/>
      <c r="AQ400" s="188"/>
      <c r="AR400" s="157"/>
      <c r="AS400" s="161"/>
      <c r="AT400" s="162"/>
      <c r="AU400" s="189"/>
      <c r="AV400" s="188"/>
      <c r="AW400" s="157"/>
      <c r="AX400" s="160"/>
      <c r="AY400" s="163"/>
      <c r="AZ400" s="322"/>
    </row>
    <row r="401" spans="1:52" ht="87.75" customHeight="1">
      <c r="A401" s="313"/>
      <c r="B401" s="316"/>
      <c r="C401" s="316"/>
      <c r="D401" s="238" t="s">
        <v>295</v>
      </c>
      <c r="E401" s="151">
        <f t="shared" si="1233"/>
        <v>0</v>
      </c>
      <c r="F401" s="151">
        <f t="shared" si="1234"/>
        <v>0</v>
      </c>
      <c r="G401" s="156"/>
      <c r="H401" s="166"/>
      <c r="I401" s="166"/>
      <c r="J401" s="165"/>
      <c r="K401" s="166"/>
      <c r="L401" s="166"/>
      <c r="M401" s="165"/>
      <c r="N401" s="166"/>
      <c r="O401" s="166"/>
      <c r="P401" s="171"/>
      <c r="Q401" s="166"/>
      <c r="R401" s="166"/>
      <c r="S401" s="165"/>
      <c r="T401" s="166"/>
      <c r="U401" s="166"/>
      <c r="V401" s="165"/>
      <c r="W401" s="166"/>
      <c r="X401" s="166"/>
      <c r="Y401" s="165"/>
      <c r="Z401" s="166"/>
      <c r="AA401" s="168"/>
      <c r="AB401" s="169"/>
      <c r="AC401" s="165"/>
      <c r="AD401" s="171"/>
      <c r="AE401" s="166"/>
      <c r="AF401" s="168"/>
      <c r="AG401" s="169"/>
      <c r="AH401" s="192"/>
      <c r="AI401" s="171"/>
      <c r="AJ401" s="166"/>
      <c r="AK401" s="168"/>
      <c r="AL401" s="169"/>
      <c r="AM401" s="192"/>
      <c r="AN401" s="171"/>
      <c r="AO401" s="166"/>
      <c r="AP401" s="192"/>
      <c r="AQ401" s="171"/>
      <c r="AR401" s="166"/>
      <c r="AS401" s="170"/>
      <c r="AT401" s="169"/>
      <c r="AU401" s="192"/>
      <c r="AV401" s="171"/>
      <c r="AW401" s="157"/>
      <c r="AX401" s="167"/>
      <c r="AY401" s="171"/>
      <c r="AZ401" s="322"/>
    </row>
    <row r="402" spans="1:52" ht="21.75" customHeight="1">
      <c r="A402" s="313"/>
      <c r="B402" s="316"/>
      <c r="C402" s="316"/>
      <c r="D402" s="238" t="s">
        <v>288</v>
      </c>
      <c r="E402" s="151">
        <f t="shared" si="1233"/>
        <v>0</v>
      </c>
      <c r="F402" s="151">
        <f t="shared" si="1234"/>
        <v>0</v>
      </c>
      <c r="G402" s="156"/>
      <c r="H402" s="166"/>
      <c r="I402" s="166"/>
      <c r="J402" s="165"/>
      <c r="K402" s="166"/>
      <c r="L402" s="166"/>
      <c r="M402" s="165"/>
      <c r="N402" s="166"/>
      <c r="O402" s="166"/>
      <c r="P402" s="171"/>
      <c r="Q402" s="166"/>
      <c r="R402" s="166"/>
      <c r="S402" s="165"/>
      <c r="T402" s="166"/>
      <c r="U402" s="166"/>
      <c r="V402" s="165"/>
      <c r="W402" s="166"/>
      <c r="X402" s="166"/>
      <c r="Y402" s="165"/>
      <c r="Z402" s="166"/>
      <c r="AA402" s="168"/>
      <c r="AB402" s="169"/>
      <c r="AC402" s="165"/>
      <c r="AD402" s="171"/>
      <c r="AE402" s="166"/>
      <c r="AF402" s="168"/>
      <c r="AG402" s="169"/>
      <c r="AH402" s="192"/>
      <c r="AI402" s="171"/>
      <c r="AJ402" s="166"/>
      <c r="AK402" s="168"/>
      <c r="AL402" s="169"/>
      <c r="AM402" s="192"/>
      <c r="AN402" s="171"/>
      <c r="AO402" s="166"/>
      <c r="AP402" s="192"/>
      <c r="AQ402" s="171"/>
      <c r="AR402" s="166"/>
      <c r="AS402" s="170"/>
      <c r="AT402" s="169"/>
      <c r="AU402" s="192"/>
      <c r="AV402" s="171"/>
      <c r="AW402" s="166"/>
      <c r="AX402" s="167"/>
      <c r="AY402" s="171"/>
      <c r="AZ402" s="322"/>
    </row>
    <row r="403" spans="1:52" ht="33.75" customHeight="1">
      <c r="A403" s="314"/>
      <c r="B403" s="317"/>
      <c r="C403" s="317"/>
      <c r="D403" s="174" t="s">
        <v>43</v>
      </c>
      <c r="E403" s="151">
        <f t="shared" si="1233"/>
        <v>0</v>
      </c>
      <c r="F403" s="151">
        <f t="shared" si="1234"/>
        <v>0</v>
      </c>
      <c r="G403" s="176"/>
      <c r="H403" s="152"/>
      <c r="I403" s="152"/>
      <c r="J403" s="177"/>
      <c r="K403" s="152"/>
      <c r="L403" s="152"/>
      <c r="M403" s="177"/>
      <c r="N403" s="152"/>
      <c r="O403" s="152"/>
      <c r="P403" s="179"/>
      <c r="Q403" s="152"/>
      <c r="R403" s="152"/>
      <c r="S403" s="177"/>
      <c r="T403" s="152"/>
      <c r="U403" s="152"/>
      <c r="V403" s="177"/>
      <c r="W403" s="152"/>
      <c r="X403" s="152"/>
      <c r="Y403" s="177"/>
      <c r="Z403" s="152"/>
      <c r="AA403" s="155"/>
      <c r="AB403" s="178"/>
      <c r="AC403" s="177"/>
      <c r="AD403" s="179"/>
      <c r="AE403" s="152"/>
      <c r="AF403" s="155"/>
      <c r="AG403" s="178"/>
      <c r="AH403" s="184"/>
      <c r="AI403" s="179"/>
      <c r="AJ403" s="152"/>
      <c r="AK403" s="155"/>
      <c r="AL403" s="178"/>
      <c r="AM403" s="184"/>
      <c r="AN403" s="179"/>
      <c r="AO403" s="152"/>
      <c r="AP403" s="184"/>
      <c r="AQ403" s="179"/>
      <c r="AR403" s="152"/>
      <c r="AS403" s="153"/>
      <c r="AT403" s="178"/>
      <c r="AU403" s="184"/>
      <c r="AV403" s="179"/>
      <c r="AW403" s="152"/>
      <c r="AX403" s="152"/>
      <c r="AY403" s="179"/>
      <c r="AZ403" s="323"/>
    </row>
    <row r="404" spans="1:52" ht="24" customHeight="1">
      <c r="A404" s="312" t="s">
        <v>410</v>
      </c>
      <c r="B404" s="315" t="s">
        <v>448</v>
      </c>
      <c r="C404" s="315" t="s">
        <v>320</v>
      </c>
      <c r="D404" s="181" t="s">
        <v>41</v>
      </c>
      <c r="E404" s="151">
        <f t="shared" ref="E404:E410" si="1247">H404+K404+N404+Q404+T404+W404+Z404+AE404+AJ404+AO404+AR404+AW404</f>
        <v>7681.6138300000002</v>
      </c>
      <c r="F404" s="151">
        <f t="shared" ref="F404:F410" si="1248">I404+L404+O404+R404+U404+X404+AA404+AF404+AK404+AP404+AS404+AX404</f>
        <v>0</v>
      </c>
      <c r="G404" s="182">
        <f>F404/E404</f>
        <v>0</v>
      </c>
      <c r="H404" s="173">
        <f>H405+H406+H407+H409+H410</f>
        <v>0</v>
      </c>
      <c r="I404" s="173">
        <f t="shared" ref="I404" si="1249">I405+I406+I407+I409+I410</f>
        <v>0</v>
      </c>
      <c r="J404" s="173" t="e">
        <f>I404/H404*100</f>
        <v>#DIV/0!</v>
      </c>
      <c r="K404" s="173">
        <f t="shared" ref="K404:L404" si="1250">K405+K406+K407+K409+K410</f>
        <v>0</v>
      </c>
      <c r="L404" s="173">
        <f t="shared" si="1250"/>
        <v>0</v>
      </c>
      <c r="M404" s="173" t="e">
        <f>L404/K404*100</f>
        <v>#DIV/0!</v>
      </c>
      <c r="N404" s="173">
        <f t="shared" ref="N404:O404" si="1251">N405+N406+N407+N409+N410</f>
        <v>0</v>
      </c>
      <c r="O404" s="173">
        <f t="shared" si="1251"/>
        <v>0</v>
      </c>
      <c r="P404" s="173" t="e">
        <f>O404/N404*100</f>
        <v>#DIV/0!</v>
      </c>
      <c r="Q404" s="173">
        <f t="shared" ref="Q404:R404" si="1252">Q405+Q406+Q407+Q409+Q410</f>
        <v>0</v>
      </c>
      <c r="R404" s="173">
        <f t="shared" si="1252"/>
        <v>0</v>
      </c>
      <c r="S404" s="173" t="e">
        <f>R404/Q404*100</f>
        <v>#DIV/0!</v>
      </c>
      <c r="T404" s="173">
        <f t="shared" ref="T404:U404" si="1253">T405+T406+T407+T409+T410</f>
        <v>0</v>
      </c>
      <c r="U404" s="173">
        <f t="shared" si="1253"/>
        <v>0</v>
      </c>
      <c r="V404" s="173" t="e">
        <f>U404/T404*100</f>
        <v>#DIV/0!</v>
      </c>
      <c r="W404" s="173">
        <f t="shared" ref="W404:X404" si="1254">W405+W406+W407+W409+W410</f>
        <v>0</v>
      </c>
      <c r="X404" s="173">
        <f t="shared" si="1254"/>
        <v>0</v>
      </c>
      <c r="Y404" s="173" t="e">
        <f>X404/W404*100</f>
        <v>#DIV/0!</v>
      </c>
      <c r="Z404" s="173">
        <f t="shared" ref="Z404:AC404" si="1255">Z405+Z406+Z407+Z409+Z410</f>
        <v>0</v>
      </c>
      <c r="AA404" s="173">
        <f t="shared" si="1255"/>
        <v>0</v>
      </c>
      <c r="AB404" s="173">
        <f t="shared" si="1255"/>
        <v>0</v>
      </c>
      <c r="AC404" s="173">
        <f t="shared" si="1255"/>
        <v>0</v>
      </c>
      <c r="AD404" s="173" t="e">
        <f>AC404/Z404*100</f>
        <v>#DIV/0!</v>
      </c>
      <c r="AE404" s="173">
        <f t="shared" ref="AE404:AH404" si="1256">AE405+AE406+AE407+AE409+AE410</f>
        <v>7681.6138300000002</v>
      </c>
      <c r="AF404" s="173">
        <f t="shared" si="1256"/>
        <v>0</v>
      </c>
      <c r="AG404" s="173">
        <f t="shared" si="1256"/>
        <v>0</v>
      </c>
      <c r="AH404" s="173">
        <f t="shared" si="1256"/>
        <v>0</v>
      </c>
      <c r="AI404" s="173">
        <f>AH404/AE404*100</f>
        <v>0</v>
      </c>
      <c r="AJ404" s="173">
        <f t="shared" ref="AJ404:AM404" si="1257">AJ405+AJ406+AJ407+AJ409+AJ410</f>
        <v>0</v>
      </c>
      <c r="AK404" s="173">
        <f t="shared" si="1257"/>
        <v>0</v>
      </c>
      <c r="AL404" s="173">
        <f t="shared" si="1257"/>
        <v>0</v>
      </c>
      <c r="AM404" s="173">
        <f t="shared" si="1257"/>
        <v>0</v>
      </c>
      <c r="AN404" s="173" t="e">
        <f>AM404/AJ404*100</f>
        <v>#DIV/0!</v>
      </c>
      <c r="AO404" s="173">
        <f t="shared" ref="AO404:AP404" si="1258">AO405+AO406+AO407+AO409+AO410</f>
        <v>0</v>
      </c>
      <c r="AP404" s="173">
        <f t="shared" si="1258"/>
        <v>0</v>
      </c>
      <c r="AQ404" s="173" t="e">
        <f>AP404/AO404*100</f>
        <v>#DIV/0!</v>
      </c>
      <c r="AR404" s="173">
        <f t="shared" ref="AR404:AU404" si="1259">AR405+AR406+AR407+AR409+AR410</f>
        <v>0</v>
      </c>
      <c r="AS404" s="173">
        <f t="shared" si="1259"/>
        <v>0</v>
      </c>
      <c r="AT404" s="173">
        <f t="shared" si="1259"/>
        <v>0</v>
      </c>
      <c r="AU404" s="173">
        <f t="shared" si="1259"/>
        <v>0</v>
      </c>
      <c r="AV404" s="173" t="e">
        <f>AU404/AR404*100</f>
        <v>#DIV/0!</v>
      </c>
      <c r="AW404" s="173">
        <f t="shared" ref="AW404:AX404" si="1260">AW405+AW406+AW407+AW409+AW410</f>
        <v>0</v>
      </c>
      <c r="AX404" s="173">
        <f t="shared" si="1260"/>
        <v>0</v>
      </c>
      <c r="AY404" s="173" t="e">
        <f>AX404/AW404*100</f>
        <v>#DIV/0!</v>
      </c>
      <c r="AZ404" s="321"/>
    </row>
    <row r="405" spans="1:52" ht="31.2">
      <c r="A405" s="313"/>
      <c r="B405" s="316"/>
      <c r="C405" s="316"/>
      <c r="D405" s="183" t="s">
        <v>37</v>
      </c>
      <c r="E405" s="151">
        <f t="shared" si="1247"/>
        <v>0</v>
      </c>
      <c r="F405" s="151">
        <f t="shared" si="1248"/>
        <v>0</v>
      </c>
      <c r="G405" s="176"/>
      <c r="H405" s="152"/>
      <c r="I405" s="152"/>
      <c r="J405" s="177"/>
      <c r="K405" s="152"/>
      <c r="L405" s="152"/>
      <c r="M405" s="177"/>
      <c r="N405" s="152"/>
      <c r="O405" s="152"/>
      <c r="P405" s="179"/>
      <c r="Q405" s="152"/>
      <c r="R405" s="152"/>
      <c r="S405" s="177"/>
      <c r="T405" s="152"/>
      <c r="U405" s="152"/>
      <c r="V405" s="177"/>
      <c r="W405" s="152"/>
      <c r="X405" s="152"/>
      <c r="Y405" s="177"/>
      <c r="Z405" s="152"/>
      <c r="AA405" s="155"/>
      <c r="AB405" s="178"/>
      <c r="AC405" s="177"/>
      <c r="AD405" s="179"/>
      <c r="AE405" s="152"/>
      <c r="AF405" s="155"/>
      <c r="AG405" s="178"/>
      <c r="AH405" s="184"/>
      <c r="AI405" s="179"/>
      <c r="AJ405" s="152"/>
      <c r="AK405" s="155"/>
      <c r="AL405" s="178"/>
      <c r="AM405" s="184"/>
      <c r="AN405" s="179"/>
      <c r="AO405" s="185"/>
      <c r="AP405" s="152"/>
      <c r="AQ405" s="152"/>
      <c r="AR405" s="152"/>
      <c r="AS405" s="153"/>
      <c r="AT405" s="178"/>
      <c r="AU405" s="184"/>
      <c r="AV405" s="179"/>
      <c r="AW405" s="152"/>
      <c r="AX405" s="154"/>
      <c r="AY405" s="179"/>
      <c r="AZ405" s="322"/>
    </row>
    <row r="406" spans="1:52" ht="64.5" customHeight="1">
      <c r="A406" s="313"/>
      <c r="B406" s="316"/>
      <c r="C406" s="316"/>
      <c r="D406" s="186" t="s">
        <v>2</v>
      </c>
      <c r="E406" s="151">
        <f t="shared" si="1247"/>
        <v>0</v>
      </c>
      <c r="F406" s="151">
        <f t="shared" si="1248"/>
        <v>0</v>
      </c>
      <c r="G406" s="187"/>
      <c r="H406" s="157"/>
      <c r="I406" s="157"/>
      <c r="J406" s="158"/>
      <c r="K406" s="157"/>
      <c r="L406" s="157"/>
      <c r="M406" s="158"/>
      <c r="N406" s="157"/>
      <c r="O406" s="157"/>
      <c r="P406" s="188"/>
      <c r="Q406" s="157"/>
      <c r="R406" s="157"/>
      <c r="S406" s="158"/>
      <c r="T406" s="157"/>
      <c r="U406" s="157"/>
      <c r="V406" s="158"/>
      <c r="W406" s="157"/>
      <c r="X406" s="157"/>
      <c r="Y406" s="158"/>
      <c r="Z406" s="157"/>
      <c r="AA406" s="161"/>
      <c r="AB406" s="162"/>
      <c r="AC406" s="158"/>
      <c r="AD406" s="188"/>
      <c r="AE406" s="157"/>
      <c r="AF406" s="161"/>
      <c r="AG406" s="162"/>
      <c r="AH406" s="189"/>
      <c r="AI406" s="188"/>
      <c r="AJ406" s="157"/>
      <c r="AK406" s="161"/>
      <c r="AL406" s="162"/>
      <c r="AM406" s="189"/>
      <c r="AN406" s="188"/>
      <c r="AO406" s="164"/>
      <c r="AP406" s="158"/>
      <c r="AQ406" s="158"/>
      <c r="AR406" s="157"/>
      <c r="AS406" s="159"/>
      <c r="AT406" s="162"/>
      <c r="AU406" s="189"/>
      <c r="AV406" s="188"/>
      <c r="AW406" s="157"/>
      <c r="AX406" s="160"/>
      <c r="AY406" s="188"/>
      <c r="AZ406" s="322"/>
    </row>
    <row r="407" spans="1:52" ht="21.75" customHeight="1">
      <c r="A407" s="313"/>
      <c r="B407" s="316"/>
      <c r="C407" s="316"/>
      <c r="D407" s="249" t="s">
        <v>287</v>
      </c>
      <c r="E407" s="151">
        <f t="shared" si="1247"/>
        <v>7681.6138300000002</v>
      </c>
      <c r="F407" s="151">
        <f t="shared" si="1248"/>
        <v>0</v>
      </c>
      <c r="G407" s="187"/>
      <c r="H407" s="157"/>
      <c r="I407" s="157"/>
      <c r="J407" s="158"/>
      <c r="K407" s="157"/>
      <c r="L407" s="157"/>
      <c r="M407" s="158"/>
      <c r="N407" s="157"/>
      <c r="O407" s="157"/>
      <c r="P407" s="188"/>
      <c r="Q407" s="157"/>
      <c r="R407" s="157"/>
      <c r="S407" s="158"/>
      <c r="T407" s="157"/>
      <c r="U407" s="157"/>
      <c r="V407" s="158"/>
      <c r="W407" s="157"/>
      <c r="X407" s="157"/>
      <c r="Y407" s="158"/>
      <c r="Z407" s="157"/>
      <c r="AA407" s="161"/>
      <c r="AB407" s="162"/>
      <c r="AC407" s="158"/>
      <c r="AD407" s="188"/>
      <c r="AE407" s="157">
        <v>7681.6138300000002</v>
      </c>
      <c r="AF407" s="161"/>
      <c r="AG407" s="162"/>
      <c r="AH407" s="189"/>
      <c r="AI407" s="188"/>
      <c r="AJ407" s="157"/>
      <c r="AK407" s="161"/>
      <c r="AL407" s="162"/>
      <c r="AM407" s="189"/>
      <c r="AN407" s="188"/>
      <c r="AO407" s="157"/>
      <c r="AP407" s="189"/>
      <c r="AQ407" s="188"/>
      <c r="AR407" s="157"/>
      <c r="AS407" s="161"/>
      <c r="AT407" s="162"/>
      <c r="AU407" s="189"/>
      <c r="AV407" s="188"/>
      <c r="AW407" s="157"/>
      <c r="AX407" s="160"/>
      <c r="AY407" s="163"/>
      <c r="AZ407" s="322"/>
    </row>
    <row r="408" spans="1:52" ht="87.75" customHeight="1">
      <c r="A408" s="313"/>
      <c r="B408" s="316"/>
      <c r="C408" s="316"/>
      <c r="D408" s="249" t="s">
        <v>295</v>
      </c>
      <c r="E408" s="151">
        <f t="shared" si="1247"/>
        <v>0</v>
      </c>
      <c r="F408" s="151">
        <f t="shared" si="1248"/>
        <v>0</v>
      </c>
      <c r="G408" s="156"/>
      <c r="H408" s="166"/>
      <c r="I408" s="166"/>
      <c r="J408" s="165"/>
      <c r="K408" s="166"/>
      <c r="L408" s="166"/>
      <c r="M408" s="165"/>
      <c r="N408" s="166"/>
      <c r="O408" s="166"/>
      <c r="P408" s="171"/>
      <c r="Q408" s="166"/>
      <c r="R408" s="166"/>
      <c r="S408" s="165"/>
      <c r="T408" s="166"/>
      <c r="U408" s="166"/>
      <c r="V408" s="165"/>
      <c r="W408" s="166"/>
      <c r="X408" s="166"/>
      <c r="Y408" s="165"/>
      <c r="Z408" s="166"/>
      <c r="AA408" s="168"/>
      <c r="AB408" s="169"/>
      <c r="AC408" s="165"/>
      <c r="AD408" s="171"/>
      <c r="AE408" s="166"/>
      <c r="AF408" s="168"/>
      <c r="AG408" s="169"/>
      <c r="AH408" s="192"/>
      <c r="AI408" s="171"/>
      <c r="AJ408" s="166"/>
      <c r="AK408" s="168"/>
      <c r="AL408" s="169"/>
      <c r="AM408" s="192"/>
      <c r="AN408" s="171"/>
      <c r="AO408" s="166"/>
      <c r="AP408" s="192"/>
      <c r="AQ408" s="171"/>
      <c r="AR408" s="166"/>
      <c r="AS408" s="170"/>
      <c r="AT408" s="169"/>
      <c r="AU408" s="192"/>
      <c r="AV408" s="171"/>
      <c r="AW408" s="157"/>
      <c r="AX408" s="167"/>
      <c r="AY408" s="171"/>
      <c r="AZ408" s="322"/>
    </row>
    <row r="409" spans="1:52" ht="21.75" customHeight="1">
      <c r="A409" s="313"/>
      <c r="B409" s="316"/>
      <c r="C409" s="316"/>
      <c r="D409" s="249" t="s">
        <v>288</v>
      </c>
      <c r="E409" s="151">
        <f t="shared" si="1247"/>
        <v>0</v>
      </c>
      <c r="F409" s="151">
        <f t="shared" si="1248"/>
        <v>0</v>
      </c>
      <c r="G409" s="156"/>
      <c r="H409" s="166"/>
      <c r="I409" s="166"/>
      <c r="J409" s="165"/>
      <c r="K409" s="166"/>
      <c r="L409" s="166"/>
      <c r="M409" s="165"/>
      <c r="N409" s="166"/>
      <c r="O409" s="166"/>
      <c r="P409" s="171"/>
      <c r="Q409" s="166"/>
      <c r="R409" s="166"/>
      <c r="S409" s="165"/>
      <c r="T409" s="166"/>
      <c r="U409" s="166"/>
      <c r="V409" s="165"/>
      <c r="W409" s="166"/>
      <c r="X409" s="166"/>
      <c r="Y409" s="165"/>
      <c r="Z409" s="166"/>
      <c r="AA409" s="168"/>
      <c r="AB409" s="169"/>
      <c r="AC409" s="165"/>
      <c r="AD409" s="171"/>
      <c r="AE409" s="166"/>
      <c r="AF409" s="168"/>
      <c r="AG409" s="169"/>
      <c r="AH409" s="192"/>
      <c r="AI409" s="171"/>
      <c r="AJ409" s="166"/>
      <c r="AK409" s="168"/>
      <c r="AL409" s="169"/>
      <c r="AM409" s="192"/>
      <c r="AN409" s="171"/>
      <c r="AO409" s="166"/>
      <c r="AP409" s="192"/>
      <c r="AQ409" s="171"/>
      <c r="AR409" s="166"/>
      <c r="AS409" s="170"/>
      <c r="AT409" s="169"/>
      <c r="AU409" s="192"/>
      <c r="AV409" s="171"/>
      <c r="AW409" s="166"/>
      <c r="AX409" s="167"/>
      <c r="AY409" s="171"/>
      <c r="AZ409" s="322"/>
    </row>
    <row r="410" spans="1:52" ht="33.75" customHeight="1">
      <c r="A410" s="314"/>
      <c r="B410" s="317"/>
      <c r="C410" s="317"/>
      <c r="D410" s="174" t="s">
        <v>43</v>
      </c>
      <c r="E410" s="151">
        <f t="shared" si="1247"/>
        <v>0</v>
      </c>
      <c r="F410" s="151">
        <f t="shared" si="1248"/>
        <v>0</v>
      </c>
      <c r="G410" s="176"/>
      <c r="H410" s="152"/>
      <c r="I410" s="152"/>
      <c r="J410" s="177"/>
      <c r="K410" s="152"/>
      <c r="L410" s="152"/>
      <c r="M410" s="177"/>
      <c r="N410" s="152"/>
      <c r="O410" s="152"/>
      <c r="P410" s="179"/>
      <c r="Q410" s="152"/>
      <c r="R410" s="152"/>
      <c r="S410" s="177"/>
      <c r="T410" s="152"/>
      <c r="U410" s="152"/>
      <c r="V410" s="177"/>
      <c r="W410" s="152"/>
      <c r="X410" s="152"/>
      <c r="Y410" s="177"/>
      <c r="Z410" s="152"/>
      <c r="AA410" s="155"/>
      <c r="AB410" s="178"/>
      <c r="AC410" s="177"/>
      <c r="AD410" s="179"/>
      <c r="AE410" s="152"/>
      <c r="AF410" s="155"/>
      <c r="AG410" s="178"/>
      <c r="AH410" s="184"/>
      <c r="AI410" s="179"/>
      <c r="AJ410" s="152"/>
      <c r="AK410" s="155"/>
      <c r="AL410" s="178"/>
      <c r="AM410" s="184"/>
      <c r="AN410" s="179"/>
      <c r="AO410" s="152"/>
      <c r="AP410" s="184"/>
      <c r="AQ410" s="179"/>
      <c r="AR410" s="152"/>
      <c r="AS410" s="153"/>
      <c r="AT410" s="178"/>
      <c r="AU410" s="184"/>
      <c r="AV410" s="179"/>
      <c r="AW410" s="152"/>
      <c r="AX410" s="152"/>
      <c r="AY410" s="179"/>
      <c r="AZ410" s="323"/>
    </row>
    <row r="411" spans="1:52" ht="24" customHeight="1">
      <c r="A411" s="312" t="s">
        <v>410</v>
      </c>
      <c r="B411" s="315" t="s">
        <v>455</v>
      </c>
      <c r="C411" s="315" t="s">
        <v>320</v>
      </c>
      <c r="D411" s="181" t="s">
        <v>41</v>
      </c>
      <c r="E411" s="151">
        <f t="shared" ref="E411:E417" si="1261">H411+K411+N411+Q411+T411+W411+Z411+AE411+AJ411+AO411+AR411+AW411</f>
        <v>1054.4000000000001</v>
      </c>
      <c r="F411" s="151">
        <f t="shared" ref="F411:F417" si="1262">I411+L411+O411+R411+U411+X411+AA411+AF411+AK411+AP411+AS411+AX411</f>
        <v>0</v>
      </c>
      <c r="G411" s="182">
        <f>F411/E411</f>
        <v>0</v>
      </c>
      <c r="H411" s="173">
        <f>H412+H413+H414+H416+H417</f>
        <v>0</v>
      </c>
      <c r="I411" s="173">
        <f t="shared" ref="I411" si="1263">I412+I413+I414+I416+I417</f>
        <v>0</v>
      </c>
      <c r="J411" s="173" t="e">
        <f>I411/H411*100</f>
        <v>#DIV/0!</v>
      </c>
      <c r="K411" s="173">
        <f t="shared" ref="K411:L411" si="1264">K412+K413+K414+K416+K417</f>
        <v>0</v>
      </c>
      <c r="L411" s="173">
        <f t="shared" si="1264"/>
        <v>0</v>
      </c>
      <c r="M411" s="173" t="e">
        <f>L411/K411*100</f>
        <v>#DIV/0!</v>
      </c>
      <c r="N411" s="173">
        <f t="shared" ref="N411:O411" si="1265">N412+N413+N414+N416+N417</f>
        <v>0</v>
      </c>
      <c r="O411" s="173">
        <f t="shared" si="1265"/>
        <v>0</v>
      </c>
      <c r="P411" s="173" t="e">
        <f>O411/N411*100</f>
        <v>#DIV/0!</v>
      </c>
      <c r="Q411" s="173">
        <f t="shared" ref="Q411:R411" si="1266">Q412+Q413+Q414+Q416+Q417</f>
        <v>0</v>
      </c>
      <c r="R411" s="173">
        <f t="shared" si="1266"/>
        <v>0</v>
      </c>
      <c r="S411" s="173" t="e">
        <f>R411/Q411*100</f>
        <v>#DIV/0!</v>
      </c>
      <c r="T411" s="173">
        <f t="shared" ref="T411:U411" si="1267">T412+T413+T414+T416+T417</f>
        <v>0</v>
      </c>
      <c r="U411" s="173">
        <f t="shared" si="1267"/>
        <v>0</v>
      </c>
      <c r="V411" s="173" t="e">
        <f>U411/T411*100</f>
        <v>#DIV/0!</v>
      </c>
      <c r="W411" s="173">
        <f t="shared" ref="W411:X411" si="1268">W412+W413+W414+W416+W417</f>
        <v>0</v>
      </c>
      <c r="X411" s="173">
        <f t="shared" si="1268"/>
        <v>0</v>
      </c>
      <c r="Y411" s="173" t="e">
        <f>X411/W411*100</f>
        <v>#DIV/0!</v>
      </c>
      <c r="Z411" s="173">
        <f t="shared" ref="Z411:AC411" si="1269">Z412+Z413+Z414+Z416+Z417</f>
        <v>1054.4000000000001</v>
      </c>
      <c r="AA411" s="173">
        <f t="shared" si="1269"/>
        <v>0</v>
      </c>
      <c r="AB411" s="173">
        <f t="shared" si="1269"/>
        <v>0</v>
      </c>
      <c r="AC411" s="173">
        <f t="shared" si="1269"/>
        <v>0</v>
      </c>
      <c r="AD411" s="173">
        <f>AC411/Z411*100</f>
        <v>0</v>
      </c>
      <c r="AE411" s="173">
        <f t="shared" ref="AE411:AH411" si="1270">AE412+AE413+AE414+AE416+AE417</f>
        <v>0</v>
      </c>
      <c r="AF411" s="173">
        <f t="shared" si="1270"/>
        <v>0</v>
      </c>
      <c r="AG411" s="173">
        <f t="shared" si="1270"/>
        <v>0</v>
      </c>
      <c r="AH411" s="173">
        <f t="shared" si="1270"/>
        <v>0</v>
      </c>
      <c r="AI411" s="173" t="e">
        <f>AH411/AE411*100</f>
        <v>#DIV/0!</v>
      </c>
      <c r="AJ411" s="173">
        <f t="shared" ref="AJ411:AM411" si="1271">AJ412+AJ413+AJ414+AJ416+AJ417</f>
        <v>0</v>
      </c>
      <c r="AK411" s="173">
        <f t="shared" si="1271"/>
        <v>0</v>
      </c>
      <c r="AL411" s="173">
        <f t="shared" si="1271"/>
        <v>0</v>
      </c>
      <c r="AM411" s="173">
        <f t="shared" si="1271"/>
        <v>0</v>
      </c>
      <c r="AN411" s="173" t="e">
        <f>AM411/AJ411*100</f>
        <v>#DIV/0!</v>
      </c>
      <c r="AO411" s="173">
        <f t="shared" ref="AO411:AP411" si="1272">AO412+AO413+AO414+AO416+AO417</f>
        <v>0</v>
      </c>
      <c r="AP411" s="173">
        <f t="shared" si="1272"/>
        <v>0</v>
      </c>
      <c r="AQ411" s="173" t="e">
        <f>AP411/AO411*100</f>
        <v>#DIV/0!</v>
      </c>
      <c r="AR411" s="173">
        <f t="shared" ref="AR411:AU411" si="1273">AR412+AR413+AR414+AR416+AR417</f>
        <v>0</v>
      </c>
      <c r="AS411" s="173">
        <f t="shared" si="1273"/>
        <v>0</v>
      </c>
      <c r="AT411" s="173">
        <f t="shared" si="1273"/>
        <v>0</v>
      </c>
      <c r="AU411" s="173">
        <f t="shared" si="1273"/>
        <v>0</v>
      </c>
      <c r="AV411" s="173" t="e">
        <f>AU411/AR411*100</f>
        <v>#DIV/0!</v>
      </c>
      <c r="AW411" s="173">
        <f t="shared" ref="AW411:AX411" si="1274">AW412+AW413+AW414+AW416+AW417</f>
        <v>0</v>
      </c>
      <c r="AX411" s="173">
        <f t="shared" si="1274"/>
        <v>0</v>
      </c>
      <c r="AY411" s="173" t="e">
        <f>AX411/AW411*100</f>
        <v>#DIV/0!</v>
      </c>
      <c r="AZ411" s="321"/>
    </row>
    <row r="412" spans="1:52" ht="31.2">
      <c r="A412" s="313"/>
      <c r="B412" s="316"/>
      <c r="C412" s="316"/>
      <c r="D412" s="183" t="s">
        <v>37</v>
      </c>
      <c r="E412" s="151">
        <f t="shared" si="1261"/>
        <v>0</v>
      </c>
      <c r="F412" s="151">
        <f t="shared" si="1262"/>
        <v>0</v>
      </c>
      <c r="G412" s="176"/>
      <c r="H412" s="152"/>
      <c r="I412" s="152"/>
      <c r="J412" s="177"/>
      <c r="K412" s="152"/>
      <c r="L412" s="152"/>
      <c r="M412" s="177"/>
      <c r="N412" s="152"/>
      <c r="O412" s="152"/>
      <c r="P412" s="179"/>
      <c r="Q412" s="152"/>
      <c r="R412" s="152"/>
      <c r="S412" s="177"/>
      <c r="T412" s="152"/>
      <c r="U412" s="152"/>
      <c r="V412" s="177"/>
      <c r="W412" s="152"/>
      <c r="X412" s="152"/>
      <c r="Y412" s="177"/>
      <c r="Z412" s="152"/>
      <c r="AA412" s="155"/>
      <c r="AB412" s="178"/>
      <c r="AC412" s="177"/>
      <c r="AD412" s="179"/>
      <c r="AE412" s="152"/>
      <c r="AF412" s="155"/>
      <c r="AG412" s="178"/>
      <c r="AH412" s="184"/>
      <c r="AI412" s="179"/>
      <c r="AJ412" s="152"/>
      <c r="AK412" s="155"/>
      <c r="AL412" s="178"/>
      <c r="AM412" s="184"/>
      <c r="AN412" s="179"/>
      <c r="AO412" s="185"/>
      <c r="AP412" s="152"/>
      <c r="AQ412" s="152"/>
      <c r="AR412" s="152"/>
      <c r="AS412" s="153"/>
      <c r="AT412" s="178"/>
      <c r="AU412" s="184"/>
      <c r="AV412" s="179"/>
      <c r="AW412" s="152"/>
      <c r="AX412" s="154"/>
      <c r="AY412" s="179"/>
      <c r="AZ412" s="322"/>
    </row>
    <row r="413" spans="1:52" ht="64.5" customHeight="1">
      <c r="A413" s="313"/>
      <c r="B413" s="316"/>
      <c r="C413" s="316"/>
      <c r="D413" s="186" t="s">
        <v>2</v>
      </c>
      <c r="E413" s="151">
        <f t="shared" si="1261"/>
        <v>0</v>
      </c>
      <c r="F413" s="151">
        <f t="shared" si="1262"/>
        <v>0</v>
      </c>
      <c r="G413" s="187"/>
      <c r="H413" s="157"/>
      <c r="I413" s="157"/>
      <c r="J413" s="158"/>
      <c r="K413" s="157"/>
      <c r="L413" s="157"/>
      <c r="M413" s="158"/>
      <c r="N413" s="157"/>
      <c r="O413" s="157"/>
      <c r="P413" s="188"/>
      <c r="Q413" s="157"/>
      <c r="R413" s="157"/>
      <c r="S413" s="158"/>
      <c r="T413" s="157"/>
      <c r="U413" s="157"/>
      <c r="V413" s="158"/>
      <c r="W413" s="157"/>
      <c r="X413" s="157"/>
      <c r="Y413" s="158"/>
      <c r="Z413" s="157"/>
      <c r="AA413" s="161"/>
      <c r="AB413" s="162"/>
      <c r="AC413" s="158"/>
      <c r="AD413" s="188"/>
      <c r="AE413" s="157"/>
      <c r="AF413" s="161"/>
      <c r="AG413" s="162"/>
      <c r="AH413" s="189"/>
      <c r="AI413" s="188"/>
      <c r="AJ413" s="157"/>
      <c r="AK413" s="161"/>
      <c r="AL413" s="162"/>
      <c r="AM413" s="189"/>
      <c r="AN413" s="188"/>
      <c r="AO413" s="164"/>
      <c r="AP413" s="158"/>
      <c r="AQ413" s="158"/>
      <c r="AR413" s="157"/>
      <c r="AS413" s="159"/>
      <c r="AT413" s="162"/>
      <c r="AU413" s="189"/>
      <c r="AV413" s="188"/>
      <c r="AW413" s="157"/>
      <c r="AX413" s="160"/>
      <c r="AY413" s="188"/>
      <c r="AZ413" s="322"/>
    </row>
    <row r="414" spans="1:52" ht="21.75" customHeight="1">
      <c r="A414" s="313"/>
      <c r="B414" s="316"/>
      <c r="C414" s="316"/>
      <c r="D414" s="249" t="s">
        <v>287</v>
      </c>
      <c r="E414" s="151">
        <f t="shared" si="1261"/>
        <v>1054.4000000000001</v>
      </c>
      <c r="F414" s="151">
        <f t="shared" si="1262"/>
        <v>0</v>
      </c>
      <c r="G414" s="187"/>
      <c r="H414" s="157"/>
      <c r="I414" s="157"/>
      <c r="J414" s="158"/>
      <c r="K414" s="157"/>
      <c r="L414" s="157"/>
      <c r="M414" s="158"/>
      <c r="N414" s="157"/>
      <c r="O414" s="157"/>
      <c r="P414" s="188"/>
      <c r="Q414" s="157"/>
      <c r="R414" s="157"/>
      <c r="S414" s="158"/>
      <c r="T414" s="157"/>
      <c r="U414" s="157"/>
      <c r="V414" s="158"/>
      <c r="W414" s="157">
        <v>0</v>
      </c>
      <c r="X414" s="157"/>
      <c r="Y414" s="158"/>
      <c r="Z414" s="157">
        <v>1054.4000000000001</v>
      </c>
      <c r="AA414" s="161"/>
      <c r="AB414" s="162"/>
      <c r="AC414" s="158"/>
      <c r="AD414" s="188"/>
      <c r="AE414" s="157"/>
      <c r="AF414" s="161"/>
      <c r="AG414" s="162"/>
      <c r="AH414" s="189"/>
      <c r="AI414" s="188"/>
      <c r="AJ414" s="157"/>
      <c r="AK414" s="161"/>
      <c r="AL414" s="162"/>
      <c r="AM414" s="189"/>
      <c r="AN414" s="188"/>
      <c r="AO414" s="157"/>
      <c r="AP414" s="189"/>
      <c r="AQ414" s="188"/>
      <c r="AR414" s="157"/>
      <c r="AS414" s="161"/>
      <c r="AT414" s="162"/>
      <c r="AU414" s="189"/>
      <c r="AV414" s="188"/>
      <c r="AW414" s="157"/>
      <c r="AX414" s="160"/>
      <c r="AY414" s="163"/>
      <c r="AZ414" s="322"/>
    </row>
    <row r="415" spans="1:52" ht="87.75" customHeight="1">
      <c r="A415" s="313"/>
      <c r="B415" s="316"/>
      <c r="C415" s="316"/>
      <c r="D415" s="249" t="s">
        <v>295</v>
      </c>
      <c r="E415" s="151">
        <f t="shared" si="1261"/>
        <v>0</v>
      </c>
      <c r="F415" s="151">
        <f t="shared" si="1262"/>
        <v>0</v>
      </c>
      <c r="G415" s="156"/>
      <c r="H415" s="166"/>
      <c r="I415" s="166"/>
      <c r="J415" s="165"/>
      <c r="K415" s="166"/>
      <c r="L415" s="166"/>
      <c r="M415" s="165"/>
      <c r="N415" s="166"/>
      <c r="O415" s="166"/>
      <c r="P415" s="171"/>
      <c r="Q415" s="166"/>
      <c r="R415" s="166"/>
      <c r="S415" s="165"/>
      <c r="T415" s="166"/>
      <c r="U415" s="166"/>
      <c r="V415" s="165"/>
      <c r="W415" s="166"/>
      <c r="X415" s="166"/>
      <c r="Y415" s="165"/>
      <c r="Z415" s="166"/>
      <c r="AA415" s="168"/>
      <c r="AB415" s="169"/>
      <c r="AC415" s="165"/>
      <c r="AD415" s="171"/>
      <c r="AE415" s="166"/>
      <c r="AF415" s="168"/>
      <c r="AG415" s="169"/>
      <c r="AH415" s="192"/>
      <c r="AI415" s="171"/>
      <c r="AJ415" s="166"/>
      <c r="AK415" s="168"/>
      <c r="AL415" s="169"/>
      <c r="AM415" s="192"/>
      <c r="AN415" s="171"/>
      <c r="AO415" s="166"/>
      <c r="AP415" s="192"/>
      <c r="AQ415" s="171"/>
      <c r="AR415" s="166"/>
      <c r="AS415" s="170"/>
      <c r="AT415" s="169"/>
      <c r="AU415" s="192"/>
      <c r="AV415" s="171"/>
      <c r="AW415" s="157"/>
      <c r="AX415" s="167"/>
      <c r="AY415" s="171"/>
      <c r="AZ415" s="322"/>
    </row>
    <row r="416" spans="1:52" ht="21.75" customHeight="1">
      <c r="A416" s="313"/>
      <c r="B416" s="316"/>
      <c r="C416" s="316"/>
      <c r="D416" s="249" t="s">
        <v>288</v>
      </c>
      <c r="E416" s="151">
        <f t="shared" si="1261"/>
        <v>0</v>
      </c>
      <c r="F416" s="151">
        <f t="shared" si="1262"/>
        <v>0</v>
      </c>
      <c r="G416" s="156"/>
      <c r="H416" s="166"/>
      <c r="I416" s="166"/>
      <c r="J416" s="165"/>
      <c r="K416" s="166"/>
      <c r="L416" s="166"/>
      <c r="M416" s="165"/>
      <c r="N416" s="166"/>
      <c r="O416" s="166"/>
      <c r="P416" s="171"/>
      <c r="Q416" s="166"/>
      <c r="R416" s="166"/>
      <c r="S416" s="165"/>
      <c r="T416" s="166"/>
      <c r="U416" s="166"/>
      <c r="V416" s="165"/>
      <c r="W416" s="166"/>
      <c r="X416" s="166"/>
      <c r="Y416" s="165"/>
      <c r="Z416" s="166"/>
      <c r="AA416" s="168"/>
      <c r="AB416" s="169"/>
      <c r="AC416" s="165"/>
      <c r="AD416" s="171"/>
      <c r="AE416" s="166"/>
      <c r="AF416" s="168"/>
      <c r="AG416" s="169"/>
      <c r="AH416" s="192"/>
      <c r="AI416" s="171"/>
      <c r="AJ416" s="166"/>
      <c r="AK416" s="168"/>
      <c r="AL416" s="169"/>
      <c r="AM416" s="192"/>
      <c r="AN416" s="171"/>
      <c r="AO416" s="166"/>
      <c r="AP416" s="192"/>
      <c r="AQ416" s="171"/>
      <c r="AR416" s="166"/>
      <c r="AS416" s="170"/>
      <c r="AT416" s="169"/>
      <c r="AU416" s="192"/>
      <c r="AV416" s="171"/>
      <c r="AW416" s="166"/>
      <c r="AX416" s="167"/>
      <c r="AY416" s="171"/>
      <c r="AZ416" s="322"/>
    </row>
    <row r="417" spans="1:52" ht="33.75" customHeight="1">
      <c r="A417" s="314"/>
      <c r="B417" s="317"/>
      <c r="C417" s="317"/>
      <c r="D417" s="174" t="s">
        <v>43</v>
      </c>
      <c r="E417" s="151">
        <f t="shared" si="1261"/>
        <v>0</v>
      </c>
      <c r="F417" s="151">
        <f t="shared" si="1262"/>
        <v>0</v>
      </c>
      <c r="G417" s="176"/>
      <c r="H417" s="152"/>
      <c r="I417" s="152"/>
      <c r="J417" s="177"/>
      <c r="K417" s="152"/>
      <c r="L417" s="152"/>
      <c r="M417" s="177"/>
      <c r="N417" s="152"/>
      <c r="O417" s="152"/>
      <c r="P417" s="179"/>
      <c r="Q417" s="152"/>
      <c r="R417" s="152"/>
      <c r="S417" s="177"/>
      <c r="T417" s="152"/>
      <c r="U417" s="152"/>
      <c r="V417" s="177"/>
      <c r="W417" s="152"/>
      <c r="X417" s="152"/>
      <c r="Y417" s="177"/>
      <c r="Z417" s="152"/>
      <c r="AA417" s="155"/>
      <c r="AB417" s="178"/>
      <c r="AC417" s="177"/>
      <c r="AD417" s="179"/>
      <c r="AE417" s="152"/>
      <c r="AF417" s="155"/>
      <c r="AG417" s="178"/>
      <c r="AH417" s="184"/>
      <c r="AI417" s="179"/>
      <c r="AJ417" s="152"/>
      <c r="AK417" s="155"/>
      <c r="AL417" s="178"/>
      <c r="AM417" s="184"/>
      <c r="AN417" s="179"/>
      <c r="AO417" s="152"/>
      <c r="AP417" s="184"/>
      <c r="AQ417" s="179"/>
      <c r="AR417" s="152"/>
      <c r="AS417" s="153"/>
      <c r="AT417" s="178"/>
      <c r="AU417" s="184"/>
      <c r="AV417" s="179"/>
      <c r="AW417" s="152"/>
      <c r="AX417" s="152"/>
      <c r="AY417" s="179"/>
      <c r="AZ417" s="323"/>
    </row>
    <row r="418" spans="1:52" ht="24" customHeight="1">
      <c r="A418" s="312" t="s">
        <v>410</v>
      </c>
      <c r="B418" s="315" t="s">
        <v>449</v>
      </c>
      <c r="C418" s="315" t="s">
        <v>320</v>
      </c>
      <c r="D418" s="181" t="s">
        <v>41</v>
      </c>
      <c r="E418" s="151">
        <f t="shared" ref="E418:E424" si="1275">H418+K418+N418+Q418+T418+W418+Z418+AE418+AJ418+AO418+AR418+AW418</f>
        <v>980.9</v>
      </c>
      <c r="F418" s="151">
        <f t="shared" ref="F418:F424" si="1276">I418+L418+O418+R418+U418+X418+AA418+AF418+AK418+AP418+AS418+AX418</f>
        <v>0</v>
      </c>
      <c r="G418" s="182">
        <f>F418/E418</f>
        <v>0</v>
      </c>
      <c r="H418" s="173">
        <f>H419+H420+H421+H423+H424</f>
        <v>0</v>
      </c>
      <c r="I418" s="173">
        <f t="shared" ref="I418" si="1277">I419+I420+I421+I423+I424</f>
        <v>0</v>
      </c>
      <c r="J418" s="173" t="e">
        <f>I418/H418*100</f>
        <v>#DIV/0!</v>
      </c>
      <c r="K418" s="173">
        <f t="shared" ref="K418:L418" si="1278">K419+K420+K421+K423+K424</f>
        <v>0</v>
      </c>
      <c r="L418" s="173">
        <f t="shared" si="1278"/>
        <v>0</v>
      </c>
      <c r="M418" s="173" t="e">
        <f>L418/K418*100</f>
        <v>#DIV/0!</v>
      </c>
      <c r="N418" s="173">
        <f t="shared" ref="N418:O418" si="1279">N419+N420+N421+N423+N424</f>
        <v>0</v>
      </c>
      <c r="O418" s="173">
        <f t="shared" si="1279"/>
        <v>0</v>
      </c>
      <c r="P418" s="173" t="e">
        <f>O418/N418*100</f>
        <v>#DIV/0!</v>
      </c>
      <c r="Q418" s="173">
        <f t="shared" ref="Q418:R418" si="1280">Q419+Q420+Q421+Q423+Q424</f>
        <v>0</v>
      </c>
      <c r="R418" s="173">
        <f t="shared" si="1280"/>
        <v>0</v>
      </c>
      <c r="S418" s="173" t="e">
        <f>R418/Q418*100</f>
        <v>#DIV/0!</v>
      </c>
      <c r="T418" s="173">
        <f t="shared" ref="T418:U418" si="1281">T419+T420+T421+T423+T424</f>
        <v>0</v>
      </c>
      <c r="U418" s="173">
        <f t="shared" si="1281"/>
        <v>0</v>
      </c>
      <c r="V418" s="173" t="e">
        <f>U418/T418*100</f>
        <v>#DIV/0!</v>
      </c>
      <c r="W418" s="173">
        <f t="shared" ref="W418:X418" si="1282">W419+W420+W421+W423+W424</f>
        <v>0</v>
      </c>
      <c r="X418" s="173">
        <f t="shared" si="1282"/>
        <v>0</v>
      </c>
      <c r="Y418" s="173" t="e">
        <f>X418/W418*100</f>
        <v>#DIV/0!</v>
      </c>
      <c r="Z418" s="173">
        <f t="shared" ref="Z418:AC418" si="1283">Z419+Z420+Z421+Z423+Z424</f>
        <v>980.9</v>
      </c>
      <c r="AA418" s="173">
        <f t="shared" si="1283"/>
        <v>0</v>
      </c>
      <c r="AB418" s="173">
        <f t="shared" si="1283"/>
        <v>0</v>
      </c>
      <c r="AC418" s="173">
        <f t="shared" si="1283"/>
        <v>0</v>
      </c>
      <c r="AD418" s="173">
        <f>AC418/Z418*100</f>
        <v>0</v>
      </c>
      <c r="AE418" s="173">
        <f t="shared" ref="AE418:AH418" si="1284">AE419+AE420+AE421+AE423+AE424</f>
        <v>0</v>
      </c>
      <c r="AF418" s="173">
        <f t="shared" si="1284"/>
        <v>0</v>
      </c>
      <c r="AG418" s="173">
        <f t="shared" si="1284"/>
        <v>0</v>
      </c>
      <c r="AH418" s="173">
        <f t="shared" si="1284"/>
        <v>0</v>
      </c>
      <c r="AI418" s="173" t="e">
        <f>AH418/AE418*100</f>
        <v>#DIV/0!</v>
      </c>
      <c r="AJ418" s="173">
        <f t="shared" ref="AJ418:AM418" si="1285">AJ419+AJ420+AJ421+AJ423+AJ424</f>
        <v>0</v>
      </c>
      <c r="AK418" s="173">
        <f t="shared" si="1285"/>
        <v>0</v>
      </c>
      <c r="AL418" s="173">
        <f t="shared" si="1285"/>
        <v>0</v>
      </c>
      <c r="AM418" s="173">
        <f t="shared" si="1285"/>
        <v>0</v>
      </c>
      <c r="AN418" s="173" t="e">
        <f>AM418/AJ418*100</f>
        <v>#DIV/0!</v>
      </c>
      <c r="AO418" s="173">
        <f t="shared" ref="AO418:AP418" si="1286">AO419+AO420+AO421+AO423+AO424</f>
        <v>0</v>
      </c>
      <c r="AP418" s="173">
        <f t="shared" si="1286"/>
        <v>0</v>
      </c>
      <c r="AQ418" s="173" t="e">
        <f>AP418/AO418*100</f>
        <v>#DIV/0!</v>
      </c>
      <c r="AR418" s="173">
        <f t="shared" ref="AR418:AU418" si="1287">AR419+AR420+AR421+AR423+AR424</f>
        <v>0</v>
      </c>
      <c r="AS418" s="173">
        <f t="shared" si="1287"/>
        <v>0</v>
      </c>
      <c r="AT418" s="173">
        <f t="shared" si="1287"/>
        <v>0</v>
      </c>
      <c r="AU418" s="173">
        <f t="shared" si="1287"/>
        <v>0</v>
      </c>
      <c r="AV418" s="173" t="e">
        <f>AU418/AR418*100</f>
        <v>#DIV/0!</v>
      </c>
      <c r="AW418" s="173">
        <f t="shared" ref="AW418:AX418" si="1288">AW419+AW420+AW421+AW423+AW424</f>
        <v>0</v>
      </c>
      <c r="AX418" s="173">
        <f t="shared" si="1288"/>
        <v>0</v>
      </c>
      <c r="AY418" s="173" t="e">
        <f>AX418/AW418*100</f>
        <v>#DIV/0!</v>
      </c>
      <c r="AZ418" s="321"/>
    </row>
    <row r="419" spans="1:52" ht="31.2">
      <c r="A419" s="313"/>
      <c r="B419" s="316"/>
      <c r="C419" s="316"/>
      <c r="D419" s="183" t="s">
        <v>37</v>
      </c>
      <c r="E419" s="151">
        <f t="shared" si="1275"/>
        <v>0</v>
      </c>
      <c r="F419" s="151">
        <f t="shared" si="1276"/>
        <v>0</v>
      </c>
      <c r="G419" s="176"/>
      <c r="H419" s="152"/>
      <c r="I419" s="152"/>
      <c r="J419" s="177"/>
      <c r="K419" s="152"/>
      <c r="L419" s="152"/>
      <c r="M419" s="177"/>
      <c r="N419" s="152"/>
      <c r="O419" s="152"/>
      <c r="P419" s="179"/>
      <c r="Q419" s="152"/>
      <c r="R419" s="152"/>
      <c r="S419" s="177"/>
      <c r="T419" s="152"/>
      <c r="U419" s="152"/>
      <c r="V419" s="177"/>
      <c r="W419" s="152"/>
      <c r="X419" s="152"/>
      <c r="Y419" s="177"/>
      <c r="Z419" s="152"/>
      <c r="AA419" s="155"/>
      <c r="AB419" s="178"/>
      <c r="AC419" s="177"/>
      <c r="AD419" s="179"/>
      <c r="AE419" s="152"/>
      <c r="AF419" s="155"/>
      <c r="AG419" s="178"/>
      <c r="AH419" s="184"/>
      <c r="AI419" s="179"/>
      <c r="AJ419" s="152"/>
      <c r="AK419" s="155"/>
      <c r="AL419" s="178"/>
      <c r="AM419" s="184"/>
      <c r="AN419" s="179"/>
      <c r="AO419" s="185"/>
      <c r="AP419" s="152"/>
      <c r="AQ419" s="152"/>
      <c r="AR419" s="152"/>
      <c r="AS419" s="153"/>
      <c r="AT419" s="178"/>
      <c r="AU419" s="184"/>
      <c r="AV419" s="179"/>
      <c r="AW419" s="152"/>
      <c r="AX419" s="154"/>
      <c r="AY419" s="179"/>
      <c r="AZ419" s="322"/>
    </row>
    <row r="420" spans="1:52" ht="64.5" customHeight="1">
      <c r="A420" s="313"/>
      <c r="B420" s="316"/>
      <c r="C420" s="316"/>
      <c r="D420" s="186" t="s">
        <v>2</v>
      </c>
      <c r="E420" s="151">
        <f t="shared" si="1275"/>
        <v>0</v>
      </c>
      <c r="F420" s="151">
        <f t="shared" si="1276"/>
        <v>0</v>
      </c>
      <c r="G420" s="187"/>
      <c r="H420" s="157"/>
      <c r="I420" s="157"/>
      <c r="J420" s="158"/>
      <c r="K420" s="157"/>
      <c r="L420" s="157"/>
      <c r="M420" s="158"/>
      <c r="N420" s="157"/>
      <c r="O420" s="157"/>
      <c r="P420" s="188"/>
      <c r="Q420" s="157"/>
      <c r="R420" s="157"/>
      <c r="S420" s="158"/>
      <c r="T420" s="157"/>
      <c r="U420" s="157"/>
      <c r="V420" s="158"/>
      <c r="W420" s="157"/>
      <c r="X420" s="157"/>
      <c r="Y420" s="158"/>
      <c r="Z420" s="157"/>
      <c r="AA420" s="161"/>
      <c r="AB420" s="162"/>
      <c r="AC420" s="158"/>
      <c r="AD420" s="188"/>
      <c r="AE420" s="157"/>
      <c r="AF420" s="161"/>
      <c r="AG420" s="162"/>
      <c r="AH420" s="189"/>
      <c r="AI420" s="188"/>
      <c r="AJ420" s="157"/>
      <c r="AK420" s="161"/>
      <c r="AL420" s="162"/>
      <c r="AM420" s="189"/>
      <c r="AN420" s="188"/>
      <c r="AO420" s="164"/>
      <c r="AP420" s="158"/>
      <c r="AQ420" s="158"/>
      <c r="AR420" s="157"/>
      <c r="AS420" s="159"/>
      <c r="AT420" s="162"/>
      <c r="AU420" s="189"/>
      <c r="AV420" s="188"/>
      <c r="AW420" s="157"/>
      <c r="AX420" s="160"/>
      <c r="AY420" s="188"/>
      <c r="AZ420" s="322"/>
    </row>
    <row r="421" spans="1:52" ht="21.75" customHeight="1">
      <c r="A421" s="313"/>
      <c r="B421" s="316"/>
      <c r="C421" s="316"/>
      <c r="D421" s="249" t="s">
        <v>287</v>
      </c>
      <c r="E421" s="151">
        <f t="shared" si="1275"/>
        <v>980.9</v>
      </c>
      <c r="F421" s="151">
        <f t="shared" si="1276"/>
        <v>0</v>
      </c>
      <c r="G421" s="187"/>
      <c r="H421" s="157"/>
      <c r="I421" s="157"/>
      <c r="J421" s="158"/>
      <c r="K421" s="157"/>
      <c r="L421" s="157"/>
      <c r="M421" s="158"/>
      <c r="N421" s="157"/>
      <c r="O421" s="157"/>
      <c r="P421" s="188"/>
      <c r="Q421" s="157"/>
      <c r="R421" s="157"/>
      <c r="S421" s="158"/>
      <c r="T421" s="157"/>
      <c r="U421" s="157"/>
      <c r="V421" s="158"/>
      <c r="W421" s="157">
        <v>0</v>
      </c>
      <c r="X421" s="157"/>
      <c r="Y421" s="158"/>
      <c r="Z421" s="157">
        <v>980.9</v>
      </c>
      <c r="AA421" s="161"/>
      <c r="AB421" s="162"/>
      <c r="AC421" s="158"/>
      <c r="AD421" s="188"/>
      <c r="AE421" s="157"/>
      <c r="AF421" s="161"/>
      <c r="AG421" s="162"/>
      <c r="AH421" s="189"/>
      <c r="AI421" s="188"/>
      <c r="AJ421" s="157"/>
      <c r="AK421" s="161"/>
      <c r="AL421" s="162"/>
      <c r="AM421" s="189"/>
      <c r="AN421" s="188"/>
      <c r="AO421" s="157"/>
      <c r="AP421" s="189"/>
      <c r="AQ421" s="188"/>
      <c r="AR421" s="157"/>
      <c r="AS421" s="161"/>
      <c r="AT421" s="162"/>
      <c r="AU421" s="189"/>
      <c r="AV421" s="188"/>
      <c r="AW421" s="157"/>
      <c r="AX421" s="160"/>
      <c r="AY421" s="163"/>
      <c r="AZ421" s="322"/>
    </row>
    <row r="422" spans="1:52" ht="87.75" customHeight="1">
      <c r="A422" s="313"/>
      <c r="B422" s="316"/>
      <c r="C422" s="316"/>
      <c r="D422" s="249" t="s">
        <v>295</v>
      </c>
      <c r="E422" s="151">
        <f t="shared" si="1275"/>
        <v>0</v>
      </c>
      <c r="F422" s="151">
        <f t="shared" si="1276"/>
        <v>0</v>
      </c>
      <c r="G422" s="156"/>
      <c r="H422" s="166"/>
      <c r="I422" s="166"/>
      <c r="J422" s="165"/>
      <c r="K422" s="166"/>
      <c r="L422" s="166"/>
      <c r="M422" s="165"/>
      <c r="N422" s="166"/>
      <c r="O422" s="166"/>
      <c r="P422" s="171"/>
      <c r="Q422" s="166"/>
      <c r="R422" s="166"/>
      <c r="S422" s="165"/>
      <c r="T422" s="166"/>
      <c r="U422" s="166"/>
      <c r="V422" s="165"/>
      <c r="W422" s="166"/>
      <c r="X422" s="166"/>
      <c r="Y422" s="165"/>
      <c r="Z422" s="166"/>
      <c r="AA422" s="168"/>
      <c r="AB422" s="169"/>
      <c r="AC422" s="165"/>
      <c r="AD422" s="171"/>
      <c r="AE422" s="166"/>
      <c r="AF422" s="168"/>
      <c r="AG422" s="169"/>
      <c r="AH422" s="192"/>
      <c r="AI422" s="171"/>
      <c r="AJ422" s="166"/>
      <c r="AK422" s="168"/>
      <c r="AL422" s="169"/>
      <c r="AM422" s="192"/>
      <c r="AN422" s="171"/>
      <c r="AO422" s="166"/>
      <c r="AP422" s="192"/>
      <c r="AQ422" s="171"/>
      <c r="AR422" s="166"/>
      <c r="AS422" s="170"/>
      <c r="AT422" s="169"/>
      <c r="AU422" s="192"/>
      <c r="AV422" s="171"/>
      <c r="AW422" s="157"/>
      <c r="AX422" s="167"/>
      <c r="AY422" s="171"/>
      <c r="AZ422" s="322"/>
    </row>
    <row r="423" spans="1:52" ht="21.75" customHeight="1">
      <c r="A423" s="313"/>
      <c r="B423" s="316"/>
      <c r="C423" s="316"/>
      <c r="D423" s="249" t="s">
        <v>288</v>
      </c>
      <c r="E423" s="151">
        <f t="shared" si="1275"/>
        <v>0</v>
      </c>
      <c r="F423" s="151">
        <f t="shared" si="1276"/>
        <v>0</v>
      </c>
      <c r="G423" s="156"/>
      <c r="H423" s="166"/>
      <c r="I423" s="166"/>
      <c r="J423" s="165"/>
      <c r="K423" s="166"/>
      <c r="L423" s="166"/>
      <c r="M423" s="165"/>
      <c r="N423" s="166"/>
      <c r="O423" s="166"/>
      <c r="P423" s="171"/>
      <c r="Q423" s="166"/>
      <c r="R423" s="166"/>
      <c r="S423" s="165"/>
      <c r="T423" s="166"/>
      <c r="U423" s="166"/>
      <c r="V423" s="165"/>
      <c r="W423" s="166"/>
      <c r="X423" s="166"/>
      <c r="Y423" s="165"/>
      <c r="Z423" s="166"/>
      <c r="AA423" s="168"/>
      <c r="AB423" s="169"/>
      <c r="AC423" s="165"/>
      <c r="AD423" s="171"/>
      <c r="AE423" s="166"/>
      <c r="AF423" s="168"/>
      <c r="AG423" s="169"/>
      <c r="AH423" s="192"/>
      <c r="AI423" s="171"/>
      <c r="AJ423" s="166"/>
      <c r="AK423" s="168"/>
      <c r="AL423" s="169"/>
      <c r="AM423" s="192"/>
      <c r="AN423" s="171"/>
      <c r="AO423" s="166"/>
      <c r="AP423" s="192"/>
      <c r="AQ423" s="171"/>
      <c r="AR423" s="166"/>
      <c r="AS423" s="170"/>
      <c r="AT423" s="169"/>
      <c r="AU423" s="192"/>
      <c r="AV423" s="171"/>
      <c r="AW423" s="166"/>
      <c r="AX423" s="167"/>
      <c r="AY423" s="171"/>
      <c r="AZ423" s="322"/>
    </row>
    <row r="424" spans="1:52" ht="33.75" customHeight="1">
      <c r="A424" s="314"/>
      <c r="B424" s="317"/>
      <c r="C424" s="317"/>
      <c r="D424" s="174" t="s">
        <v>43</v>
      </c>
      <c r="E424" s="151">
        <f t="shared" si="1275"/>
        <v>0</v>
      </c>
      <c r="F424" s="151">
        <f t="shared" si="1276"/>
        <v>0</v>
      </c>
      <c r="G424" s="176"/>
      <c r="H424" s="152"/>
      <c r="I424" s="152"/>
      <c r="J424" s="177"/>
      <c r="K424" s="152"/>
      <c r="L424" s="152"/>
      <c r="M424" s="177"/>
      <c r="N424" s="152"/>
      <c r="O424" s="152"/>
      <c r="P424" s="179"/>
      <c r="Q424" s="152"/>
      <c r="R424" s="152"/>
      <c r="S424" s="177"/>
      <c r="T424" s="152"/>
      <c r="U424" s="152"/>
      <c r="V424" s="177"/>
      <c r="W424" s="152"/>
      <c r="X424" s="152"/>
      <c r="Y424" s="177"/>
      <c r="Z424" s="152"/>
      <c r="AA424" s="155"/>
      <c r="AB424" s="178"/>
      <c r="AC424" s="177"/>
      <c r="AD424" s="179"/>
      <c r="AE424" s="152"/>
      <c r="AF424" s="155"/>
      <c r="AG424" s="178"/>
      <c r="AH424" s="184"/>
      <c r="AI424" s="179"/>
      <c r="AJ424" s="152"/>
      <c r="AK424" s="155"/>
      <c r="AL424" s="178"/>
      <c r="AM424" s="184"/>
      <c r="AN424" s="179"/>
      <c r="AO424" s="152"/>
      <c r="AP424" s="184"/>
      <c r="AQ424" s="179"/>
      <c r="AR424" s="152"/>
      <c r="AS424" s="153"/>
      <c r="AT424" s="178"/>
      <c r="AU424" s="184"/>
      <c r="AV424" s="179"/>
      <c r="AW424" s="152"/>
      <c r="AX424" s="152"/>
      <c r="AY424" s="179"/>
      <c r="AZ424" s="323"/>
    </row>
    <row r="425" spans="1:52" ht="24" customHeight="1">
      <c r="A425" s="312" t="s">
        <v>410</v>
      </c>
      <c r="B425" s="315" t="s">
        <v>450</v>
      </c>
      <c r="C425" s="315" t="s">
        <v>320</v>
      </c>
      <c r="D425" s="181" t="s">
        <v>41</v>
      </c>
      <c r="E425" s="151">
        <f t="shared" ref="E425:E431" si="1289">H425+K425+N425+Q425+T425+W425+Z425+AE425+AJ425+AO425+AR425+AW425</f>
        <v>6959.5959999999995</v>
      </c>
      <c r="F425" s="151">
        <f t="shared" ref="F425:F431" si="1290">I425+L425+O425+R425+U425+X425+AA425+AF425+AK425+AP425+AS425+AX425</f>
        <v>0</v>
      </c>
      <c r="G425" s="182">
        <f>F425/E425</f>
        <v>0</v>
      </c>
      <c r="H425" s="173">
        <f>H426+H427+H428+H430+H431</f>
        <v>0</v>
      </c>
      <c r="I425" s="173">
        <f t="shared" ref="I425" si="1291">I426+I427+I428+I430+I431</f>
        <v>0</v>
      </c>
      <c r="J425" s="173" t="e">
        <f>I425/H425*100</f>
        <v>#DIV/0!</v>
      </c>
      <c r="K425" s="173">
        <f t="shared" ref="K425:L425" si="1292">K426+K427+K428+K430+K431</f>
        <v>0</v>
      </c>
      <c r="L425" s="173">
        <f t="shared" si="1292"/>
        <v>0</v>
      </c>
      <c r="M425" s="173" t="e">
        <f>L425/K425*100</f>
        <v>#DIV/0!</v>
      </c>
      <c r="N425" s="173">
        <f t="shared" ref="N425:O425" si="1293">N426+N427+N428+N430+N431</f>
        <v>0</v>
      </c>
      <c r="O425" s="173">
        <f t="shared" si="1293"/>
        <v>0</v>
      </c>
      <c r="P425" s="173" t="e">
        <f>O425/N425*100</f>
        <v>#DIV/0!</v>
      </c>
      <c r="Q425" s="173">
        <f t="shared" ref="Q425:R425" si="1294">Q426+Q427+Q428+Q430+Q431</f>
        <v>0</v>
      </c>
      <c r="R425" s="173">
        <f t="shared" si="1294"/>
        <v>0</v>
      </c>
      <c r="S425" s="173" t="e">
        <f>R425/Q425*100</f>
        <v>#DIV/0!</v>
      </c>
      <c r="T425" s="173">
        <f t="shared" ref="T425:U425" si="1295">T426+T427+T428+T430+T431</f>
        <v>0</v>
      </c>
      <c r="U425" s="173">
        <f t="shared" si="1295"/>
        <v>0</v>
      </c>
      <c r="V425" s="173" t="e">
        <f>U425/T425*100</f>
        <v>#DIV/0!</v>
      </c>
      <c r="W425" s="173">
        <f t="shared" ref="W425:X425" si="1296">W426+W427+W428+W430+W431</f>
        <v>0</v>
      </c>
      <c r="X425" s="173">
        <f t="shared" si="1296"/>
        <v>0</v>
      </c>
      <c r="Y425" s="173" t="e">
        <f>X425/W425*100</f>
        <v>#DIV/0!</v>
      </c>
      <c r="Z425" s="173">
        <f t="shared" ref="Z425:AC425" si="1297">Z426+Z427+Z428+Z430+Z431</f>
        <v>0</v>
      </c>
      <c r="AA425" s="173">
        <f t="shared" si="1297"/>
        <v>0</v>
      </c>
      <c r="AB425" s="173">
        <f t="shared" si="1297"/>
        <v>0</v>
      </c>
      <c r="AC425" s="173">
        <f t="shared" si="1297"/>
        <v>0</v>
      </c>
      <c r="AD425" s="173" t="e">
        <f>AC425/Z425*100</f>
        <v>#DIV/0!</v>
      </c>
      <c r="AE425" s="173">
        <f t="shared" ref="AE425:AH425" si="1298">AE426+AE427+AE428+AE430+AE431</f>
        <v>6959.5959999999995</v>
      </c>
      <c r="AF425" s="173">
        <f t="shared" si="1298"/>
        <v>0</v>
      </c>
      <c r="AG425" s="173">
        <f t="shared" si="1298"/>
        <v>0</v>
      </c>
      <c r="AH425" s="173">
        <f t="shared" si="1298"/>
        <v>0</v>
      </c>
      <c r="AI425" s="173">
        <f>AH425/AE425*100</f>
        <v>0</v>
      </c>
      <c r="AJ425" s="173">
        <f t="shared" ref="AJ425:AM425" si="1299">AJ426+AJ427+AJ428+AJ430+AJ431</f>
        <v>0</v>
      </c>
      <c r="AK425" s="173">
        <f t="shared" si="1299"/>
        <v>0</v>
      </c>
      <c r="AL425" s="173">
        <f t="shared" si="1299"/>
        <v>0</v>
      </c>
      <c r="AM425" s="173">
        <f t="shared" si="1299"/>
        <v>0</v>
      </c>
      <c r="AN425" s="173" t="e">
        <f>AM425/AJ425*100</f>
        <v>#DIV/0!</v>
      </c>
      <c r="AO425" s="173">
        <f t="shared" ref="AO425:AP425" si="1300">AO426+AO427+AO428+AO430+AO431</f>
        <v>0</v>
      </c>
      <c r="AP425" s="173">
        <f t="shared" si="1300"/>
        <v>0</v>
      </c>
      <c r="AQ425" s="173" t="e">
        <f>AP425/AO425*100</f>
        <v>#DIV/0!</v>
      </c>
      <c r="AR425" s="173">
        <f t="shared" ref="AR425:AU425" si="1301">AR426+AR427+AR428+AR430+AR431</f>
        <v>0</v>
      </c>
      <c r="AS425" s="173">
        <f t="shared" si="1301"/>
        <v>0</v>
      </c>
      <c r="AT425" s="173">
        <f t="shared" si="1301"/>
        <v>0</v>
      </c>
      <c r="AU425" s="173">
        <f t="shared" si="1301"/>
        <v>0</v>
      </c>
      <c r="AV425" s="173" t="e">
        <f>AU425/AR425*100</f>
        <v>#DIV/0!</v>
      </c>
      <c r="AW425" s="173">
        <f t="shared" ref="AW425:AX425" si="1302">AW426+AW427+AW428+AW430+AW431</f>
        <v>0</v>
      </c>
      <c r="AX425" s="173">
        <f t="shared" si="1302"/>
        <v>0</v>
      </c>
      <c r="AY425" s="173" t="e">
        <f>AX425/AW425*100</f>
        <v>#DIV/0!</v>
      </c>
      <c r="AZ425" s="321"/>
    </row>
    <row r="426" spans="1:52" ht="31.2">
      <c r="A426" s="313"/>
      <c r="B426" s="316"/>
      <c r="C426" s="316"/>
      <c r="D426" s="183" t="s">
        <v>37</v>
      </c>
      <c r="E426" s="151">
        <f t="shared" si="1289"/>
        <v>0</v>
      </c>
      <c r="F426" s="151">
        <f t="shared" si="1290"/>
        <v>0</v>
      </c>
      <c r="G426" s="176"/>
      <c r="H426" s="152"/>
      <c r="I426" s="152"/>
      <c r="J426" s="177"/>
      <c r="K426" s="152"/>
      <c r="L426" s="152"/>
      <c r="M426" s="177"/>
      <c r="N426" s="152"/>
      <c r="O426" s="152"/>
      <c r="P426" s="179"/>
      <c r="Q426" s="152"/>
      <c r="R426" s="152"/>
      <c r="S426" s="177"/>
      <c r="T426" s="152"/>
      <c r="U426" s="152"/>
      <c r="V426" s="177"/>
      <c r="W426" s="152"/>
      <c r="X426" s="152"/>
      <c r="Y426" s="177"/>
      <c r="Z426" s="152"/>
      <c r="AA426" s="155"/>
      <c r="AB426" s="178"/>
      <c r="AC426" s="177"/>
      <c r="AD426" s="179"/>
      <c r="AE426" s="152"/>
      <c r="AF426" s="155"/>
      <c r="AG426" s="178"/>
      <c r="AH426" s="184"/>
      <c r="AI426" s="179"/>
      <c r="AJ426" s="152"/>
      <c r="AK426" s="155"/>
      <c r="AL426" s="178"/>
      <c r="AM426" s="184"/>
      <c r="AN426" s="179"/>
      <c r="AO426" s="185"/>
      <c r="AP426" s="152"/>
      <c r="AQ426" s="152"/>
      <c r="AR426" s="152"/>
      <c r="AS426" s="153"/>
      <c r="AT426" s="178"/>
      <c r="AU426" s="184"/>
      <c r="AV426" s="179"/>
      <c r="AW426" s="152"/>
      <c r="AX426" s="154"/>
      <c r="AY426" s="179"/>
      <c r="AZ426" s="322"/>
    </row>
    <row r="427" spans="1:52" ht="64.5" customHeight="1">
      <c r="A427" s="313"/>
      <c r="B427" s="316"/>
      <c r="C427" s="316"/>
      <c r="D427" s="186" t="s">
        <v>2</v>
      </c>
      <c r="E427" s="151">
        <f t="shared" si="1289"/>
        <v>0</v>
      </c>
      <c r="F427" s="151">
        <f t="shared" si="1290"/>
        <v>0</v>
      </c>
      <c r="G427" s="187"/>
      <c r="H427" s="157"/>
      <c r="I427" s="157"/>
      <c r="J427" s="158"/>
      <c r="K427" s="157"/>
      <c r="L427" s="157"/>
      <c r="M427" s="158"/>
      <c r="N427" s="157"/>
      <c r="O427" s="157"/>
      <c r="P427" s="188"/>
      <c r="Q427" s="157"/>
      <c r="R427" s="157"/>
      <c r="S427" s="158"/>
      <c r="T427" s="157"/>
      <c r="U427" s="157"/>
      <c r="V427" s="158"/>
      <c r="W427" s="157"/>
      <c r="X427" s="157"/>
      <c r="Y427" s="158"/>
      <c r="Z427" s="157"/>
      <c r="AA427" s="161"/>
      <c r="AB427" s="162"/>
      <c r="AC427" s="158"/>
      <c r="AD427" s="188"/>
      <c r="AE427" s="157"/>
      <c r="AF427" s="161"/>
      <c r="AG427" s="162"/>
      <c r="AH427" s="189"/>
      <c r="AI427" s="188"/>
      <c r="AJ427" s="157"/>
      <c r="AK427" s="161"/>
      <c r="AL427" s="162"/>
      <c r="AM427" s="189"/>
      <c r="AN427" s="188"/>
      <c r="AO427" s="164"/>
      <c r="AP427" s="158"/>
      <c r="AQ427" s="158"/>
      <c r="AR427" s="157"/>
      <c r="AS427" s="159"/>
      <c r="AT427" s="162"/>
      <c r="AU427" s="189"/>
      <c r="AV427" s="188"/>
      <c r="AW427" s="157"/>
      <c r="AX427" s="160"/>
      <c r="AY427" s="188"/>
      <c r="AZ427" s="322"/>
    </row>
    <row r="428" spans="1:52" ht="21.75" customHeight="1">
      <c r="A428" s="313"/>
      <c r="B428" s="316"/>
      <c r="C428" s="316"/>
      <c r="D428" s="249" t="s">
        <v>287</v>
      </c>
      <c r="E428" s="151">
        <f t="shared" si="1289"/>
        <v>6959.5959999999995</v>
      </c>
      <c r="F428" s="151">
        <f t="shared" si="1290"/>
        <v>0</v>
      </c>
      <c r="G428" s="187"/>
      <c r="H428" s="157"/>
      <c r="I428" s="157"/>
      <c r="J428" s="158"/>
      <c r="K428" s="157"/>
      <c r="L428" s="157"/>
      <c r="M428" s="158"/>
      <c r="N428" s="157"/>
      <c r="O428" s="157"/>
      <c r="P428" s="188"/>
      <c r="Q428" s="157"/>
      <c r="R428" s="157"/>
      <c r="S428" s="158"/>
      <c r="T428" s="157"/>
      <c r="U428" s="157"/>
      <c r="V428" s="158"/>
      <c r="W428" s="157"/>
      <c r="X428" s="157"/>
      <c r="Y428" s="158"/>
      <c r="Z428" s="157"/>
      <c r="AA428" s="161"/>
      <c r="AB428" s="162"/>
      <c r="AC428" s="158"/>
      <c r="AD428" s="188"/>
      <c r="AE428" s="157">
        <v>6959.5959999999995</v>
      </c>
      <c r="AF428" s="161"/>
      <c r="AG428" s="162"/>
      <c r="AH428" s="189"/>
      <c r="AI428" s="188"/>
      <c r="AJ428" s="157"/>
      <c r="AK428" s="161"/>
      <c r="AL428" s="162"/>
      <c r="AM428" s="189"/>
      <c r="AN428" s="188"/>
      <c r="AO428" s="157"/>
      <c r="AP428" s="189"/>
      <c r="AQ428" s="188"/>
      <c r="AR428" s="157"/>
      <c r="AS428" s="161"/>
      <c r="AT428" s="162"/>
      <c r="AU428" s="189"/>
      <c r="AV428" s="188"/>
      <c r="AW428" s="157"/>
      <c r="AX428" s="160"/>
      <c r="AY428" s="163"/>
      <c r="AZ428" s="322"/>
    </row>
    <row r="429" spans="1:52" ht="87.75" customHeight="1">
      <c r="A429" s="313"/>
      <c r="B429" s="316"/>
      <c r="C429" s="316"/>
      <c r="D429" s="249" t="s">
        <v>295</v>
      </c>
      <c r="E429" s="151">
        <f t="shared" si="1289"/>
        <v>0</v>
      </c>
      <c r="F429" s="151">
        <f t="shared" si="1290"/>
        <v>0</v>
      </c>
      <c r="G429" s="156"/>
      <c r="H429" s="166"/>
      <c r="I429" s="166"/>
      <c r="J429" s="165"/>
      <c r="K429" s="166"/>
      <c r="L429" s="166"/>
      <c r="M429" s="165"/>
      <c r="N429" s="166"/>
      <c r="O429" s="166"/>
      <c r="P429" s="171"/>
      <c r="Q429" s="166"/>
      <c r="R429" s="166"/>
      <c r="S429" s="165"/>
      <c r="T429" s="166"/>
      <c r="U429" s="166"/>
      <c r="V429" s="165"/>
      <c r="W429" s="166"/>
      <c r="X429" s="166"/>
      <c r="Y429" s="165"/>
      <c r="Z429" s="166"/>
      <c r="AA429" s="168"/>
      <c r="AB429" s="169"/>
      <c r="AC429" s="165"/>
      <c r="AD429" s="171"/>
      <c r="AE429" s="166"/>
      <c r="AF429" s="168"/>
      <c r="AG429" s="169"/>
      <c r="AH429" s="192"/>
      <c r="AI429" s="171"/>
      <c r="AJ429" s="166"/>
      <c r="AK429" s="168"/>
      <c r="AL429" s="169"/>
      <c r="AM429" s="192"/>
      <c r="AN429" s="171"/>
      <c r="AO429" s="166"/>
      <c r="AP429" s="192"/>
      <c r="AQ429" s="171"/>
      <c r="AR429" s="166"/>
      <c r="AS429" s="170"/>
      <c r="AT429" s="169"/>
      <c r="AU429" s="192"/>
      <c r="AV429" s="171"/>
      <c r="AW429" s="157"/>
      <c r="AX429" s="167"/>
      <c r="AY429" s="171"/>
      <c r="AZ429" s="322"/>
    </row>
    <row r="430" spans="1:52" ht="21.75" customHeight="1">
      <c r="A430" s="313"/>
      <c r="B430" s="316"/>
      <c r="C430" s="316"/>
      <c r="D430" s="249" t="s">
        <v>288</v>
      </c>
      <c r="E430" s="151">
        <f t="shared" si="1289"/>
        <v>0</v>
      </c>
      <c r="F430" s="151">
        <f t="shared" si="1290"/>
        <v>0</v>
      </c>
      <c r="G430" s="156"/>
      <c r="H430" s="166"/>
      <c r="I430" s="166"/>
      <c r="J430" s="165"/>
      <c r="K430" s="166"/>
      <c r="L430" s="166"/>
      <c r="M430" s="165"/>
      <c r="N430" s="166"/>
      <c r="O430" s="166"/>
      <c r="P430" s="171"/>
      <c r="Q430" s="166"/>
      <c r="R430" s="166"/>
      <c r="S430" s="165"/>
      <c r="T430" s="166"/>
      <c r="U430" s="166"/>
      <c r="V430" s="165"/>
      <c r="W430" s="166"/>
      <c r="X430" s="166"/>
      <c r="Y430" s="165"/>
      <c r="Z430" s="166"/>
      <c r="AA430" s="168"/>
      <c r="AB430" s="169"/>
      <c r="AC430" s="165"/>
      <c r="AD430" s="171"/>
      <c r="AE430" s="166"/>
      <c r="AF430" s="168"/>
      <c r="AG430" s="169"/>
      <c r="AH430" s="192"/>
      <c r="AI430" s="171"/>
      <c r="AJ430" s="166"/>
      <c r="AK430" s="168"/>
      <c r="AL430" s="169"/>
      <c r="AM430" s="192"/>
      <c r="AN430" s="171"/>
      <c r="AO430" s="166"/>
      <c r="AP430" s="192"/>
      <c r="AQ430" s="171"/>
      <c r="AR430" s="166"/>
      <c r="AS430" s="170"/>
      <c r="AT430" s="169"/>
      <c r="AU430" s="192"/>
      <c r="AV430" s="171"/>
      <c r="AW430" s="166"/>
      <c r="AX430" s="167"/>
      <c r="AY430" s="171"/>
      <c r="AZ430" s="322"/>
    </row>
    <row r="431" spans="1:52" ht="33.75" customHeight="1">
      <c r="A431" s="314"/>
      <c r="B431" s="317"/>
      <c r="C431" s="317"/>
      <c r="D431" s="174" t="s">
        <v>43</v>
      </c>
      <c r="E431" s="151">
        <f t="shared" si="1289"/>
        <v>0</v>
      </c>
      <c r="F431" s="151">
        <f t="shared" si="1290"/>
        <v>0</v>
      </c>
      <c r="G431" s="176"/>
      <c r="H431" s="152"/>
      <c r="I431" s="152"/>
      <c r="J431" s="177"/>
      <c r="K431" s="152"/>
      <c r="L431" s="152"/>
      <c r="M431" s="177"/>
      <c r="N431" s="152"/>
      <c r="O431" s="152"/>
      <c r="P431" s="179"/>
      <c r="Q431" s="152"/>
      <c r="R431" s="152"/>
      <c r="S431" s="177"/>
      <c r="T431" s="152"/>
      <c r="U431" s="152"/>
      <c r="V431" s="177"/>
      <c r="W431" s="152"/>
      <c r="X431" s="152"/>
      <c r="Y431" s="177"/>
      <c r="Z431" s="152"/>
      <c r="AA431" s="155"/>
      <c r="AB431" s="178"/>
      <c r="AC431" s="177"/>
      <c r="AD431" s="179"/>
      <c r="AE431" s="152"/>
      <c r="AF431" s="155"/>
      <c r="AG431" s="178"/>
      <c r="AH431" s="184"/>
      <c r="AI431" s="179"/>
      <c r="AJ431" s="152"/>
      <c r="AK431" s="155"/>
      <c r="AL431" s="178"/>
      <c r="AM431" s="184"/>
      <c r="AN431" s="179"/>
      <c r="AO431" s="152"/>
      <c r="AP431" s="184"/>
      <c r="AQ431" s="179"/>
      <c r="AR431" s="152"/>
      <c r="AS431" s="153"/>
      <c r="AT431" s="178"/>
      <c r="AU431" s="184"/>
      <c r="AV431" s="179"/>
      <c r="AW431" s="152"/>
      <c r="AX431" s="152"/>
      <c r="AY431" s="179"/>
      <c r="AZ431" s="323"/>
    </row>
    <row r="432" spans="1:52" ht="24" customHeight="1">
      <c r="A432" s="312" t="s">
        <v>410</v>
      </c>
      <c r="B432" s="315" t="s">
        <v>451</v>
      </c>
      <c r="C432" s="315" t="s">
        <v>320</v>
      </c>
      <c r="D432" s="181" t="s">
        <v>41</v>
      </c>
      <c r="E432" s="151">
        <f t="shared" ref="E432:E438" si="1303">H432+K432+N432+Q432+T432+W432+Z432+AE432+AJ432+AO432+AR432+AW432</f>
        <v>7586.9570000000003</v>
      </c>
      <c r="F432" s="151">
        <f t="shared" ref="F432:F438" si="1304">I432+L432+O432+R432+U432+X432+AA432+AF432+AK432+AP432+AS432+AX432</f>
        <v>0</v>
      </c>
      <c r="G432" s="182">
        <f>F432/E432</f>
        <v>0</v>
      </c>
      <c r="H432" s="173">
        <f>H433+H434+H435+H437+H438</f>
        <v>0</v>
      </c>
      <c r="I432" s="173">
        <f t="shared" ref="I432" si="1305">I433+I434+I435+I437+I438</f>
        <v>0</v>
      </c>
      <c r="J432" s="173" t="e">
        <f>I432/H432*100</f>
        <v>#DIV/0!</v>
      </c>
      <c r="K432" s="173">
        <f t="shared" ref="K432:L432" si="1306">K433+K434+K435+K437+K438</f>
        <v>0</v>
      </c>
      <c r="L432" s="173">
        <f t="shared" si="1306"/>
        <v>0</v>
      </c>
      <c r="M432" s="173" t="e">
        <f>L432/K432*100</f>
        <v>#DIV/0!</v>
      </c>
      <c r="N432" s="173">
        <f t="shared" ref="N432:O432" si="1307">N433+N434+N435+N437+N438</f>
        <v>0</v>
      </c>
      <c r="O432" s="173">
        <f t="shared" si="1307"/>
        <v>0</v>
      </c>
      <c r="P432" s="173" t="e">
        <f>O432/N432*100</f>
        <v>#DIV/0!</v>
      </c>
      <c r="Q432" s="173">
        <f t="shared" ref="Q432:R432" si="1308">Q433+Q434+Q435+Q437+Q438</f>
        <v>0</v>
      </c>
      <c r="R432" s="173">
        <f t="shared" si="1308"/>
        <v>0</v>
      </c>
      <c r="S432" s="173" t="e">
        <f>R432/Q432*100</f>
        <v>#DIV/0!</v>
      </c>
      <c r="T432" s="173">
        <f t="shared" ref="T432:U432" si="1309">T433+T434+T435+T437+T438</f>
        <v>0</v>
      </c>
      <c r="U432" s="173">
        <f t="shared" si="1309"/>
        <v>0</v>
      </c>
      <c r="V432" s="173" t="e">
        <f>U432/T432*100</f>
        <v>#DIV/0!</v>
      </c>
      <c r="W432" s="173">
        <f t="shared" ref="W432:X432" si="1310">W433+W434+W435+W437+W438</f>
        <v>0</v>
      </c>
      <c r="X432" s="173">
        <f t="shared" si="1310"/>
        <v>0</v>
      </c>
      <c r="Y432" s="173" t="e">
        <f>X432/W432*100</f>
        <v>#DIV/0!</v>
      </c>
      <c r="Z432" s="173">
        <f t="shared" ref="Z432:AC432" si="1311">Z433+Z434+Z435+Z437+Z438</f>
        <v>0</v>
      </c>
      <c r="AA432" s="173">
        <f t="shared" si="1311"/>
        <v>0</v>
      </c>
      <c r="AB432" s="173">
        <f t="shared" si="1311"/>
        <v>0</v>
      </c>
      <c r="AC432" s="173">
        <f t="shared" si="1311"/>
        <v>0</v>
      </c>
      <c r="AD432" s="173" t="e">
        <f>AC432/Z432*100</f>
        <v>#DIV/0!</v>
      </c>
      <c r="AE432" s="173">
        <f t="shared" ref="AE432:AH432" si="1312">AE433+AE434+AE435+AE437+AE438</f>
        <v>7586.9570000000003</v>
      </c>
      <c r="AF432" s="173">
        <f t="shared" si="1312"/>
        <v>0</v>
      </c>
      <c r="AG432" s="173">
        <f t="shared" si="1312"/>
        <v>0</v>
      </c>
      <c r="AH432" s="173">
        <f t="shared" si="1312"/>
        <v>0</v>
      </c>
      <c r="AI432" s="173">
        <f>AH432/AE432*100</f>
        <v>0</v>
      </c>
      <c r="AJ432" s="173">
        <f t="shared" ref="AJ432:AM432" si="1313">AJ433+AJ434+AJ435+AJ437+AJ438</f>
        <v>0</v>
      </c>
      <c r="AK432" s="173">
        <f t="shared" si="1313"/>
        <v>0</v>
      </c>
      <c r="AL432" s="173">
        <f t="shared" si="1313"/>
        <v>0</v>
      </c>
      <c r="AM432" s="173">
        <f t="shared" si="1313"/>
        <v>0</v>
      </c>
      <c r="AN432" s="173" t="e">
        <f>AM432/AJ432*100</f>
        <v>#DIV/0!</v>
      </c>
      <c r="AO432" s="173">
        <f t="shared" ref="AO432:AP432" si="1314">AO433+AO434+AO435+AO437+AO438</f>
        <v>0</v>
      </c>
      <c r="AP432" s="173">
        <f t="shared" si="1314"/>
        <v>0</v>
      </c>
      <c r="AQ432" s="173" t="e">
        <f>AP432/AO432*100</f>
        <v>#DIV/0!</v>
      </c>
      <c r="AR432" s="173">
        <f t="shared" ref="AR432:AU432" si="1315">AR433+AR434+AR435+AR437+AR438</f>
        <v>0</v>
      </c>
      <c r="AS432" s="173">
        <f t="shared" si="1315"/>
        <v>0</v>
      </c>
      <c r="AT432" s="173">
        <f t="shared" si="1315"/>
        <v>0</v>
      </c>
      <c r="AU432" s="173">
        <f t="shared" si="1315"/>
        <v>0</v>
      </c>
      <c r="AV432" s="173" t="e">
        <f>AU432/AR432*100</f>
        <v>#DIV/0!</v>
      </c>
      <c r="AW432" s="173">
        <f t="shared" ref="AW432:AX432" si="1316">AW433+AW434+AW435+AW437+AW438</f>
        <v>0</v>
      </c>
      <c r="AX432" s="173">
        <f t="shared" si="1316"/>
        <v>0</v>
      </c>
      <c r="AY432" s="173" t="e">
        <f>AX432/AW432*100</f>
        <v>#DIV/0!</v>
      </c>
      <c r="AZ432" s="321"/>
    </row>
    <row r="433" spans="1:52" ht="31.2">
      <c r="A433" s="313"/>
      <c r="B433" s="316"/>
      <c r="C433" s="316"/>
      <c r="D433" s="183" t="s">
        <v>37</v>
      </c>
      <c r="E433" s="151">
        <f t="shared" si="1303"/>
        <v>0</v>
      </c>
      <c r="F433" s="151">
        <f t="shared" si="1304"/>
        <v>0</v>
      </c>
      <c r="G433" s="176"/>
      <c r="H433" s="152"/>
      <c r="I433" s="152"/>
      <c r="J433" s="177"/>
      <c r="K433" s="152"/>
      <c r="L433" s="152"/>
      <c r="M433" s="177"/>
      <c r="N433" s="152"/>
      <c r="O433" s="152"/>
      <c r="P433" s="179"/>
      <c r="Q433" s="152"/>
      <c r="R433" s="152"/>
      <c r="S433" s="177"/>
      <c r="T433" s="152"/>
      <c r="U433" s="152"/>
      <c r="V433" s="177"/>
      <c r="W433" s="152"/>
      <c r="X433" s="152"/>
      <c r="Y433" s="177"/>
      <c r="Z433" s="152"/>
      <c r="AA433" s="155"/>
      <c r="AB433" s="178"/>
      <c r="AC433" s="177"/>
      <c r="AD433" s="179"/>
      <c r="AE433" s="152"/>
      <c r="AF433" s="155"/>
      <c r="AG433" s="178"/>
      <c r="AH433" s="184"/>
      <c r="AI433" s="179"/>
      <c r="AJ433" s="152"/>
      <c r="AK433" s="155"/>
      <c r="AL433" s="178"/>
      <c r="AM433" s="184"/>
      <c r="AN433" s="179"/>
      <c r="AO433" s="185"/>
      <c r="AP433" s="152"/>
      <c r="AQ433" s="152"/>
      <c r="AR433" s="152"/>
      <c r="AS433" s="153"/>
      <c r="AT433" s="178"/>
      <c r="AU433" s="184"/>
      <c r="AV433" s="179"/>
      <c r="AW433" s="152"/>
      <c r="AX433" s="154"/>
      <c r="AY433" s="179"/>
      <c r="AZ433" s="322"/>
    </row>
    <row r="434" spans="1:52" ht="64.5" customHeight="1">
      <c r="A434" s="313"/>
      <c r="B434" s="316"/>
      <c r="C434" s="316"/>
      <c r="D434" s="186" t="s">
        <v>2</v>
      </c>
      <c r="E434" s="151">
        <f t="shared" si="1303"/>
        <v>0</v>
      </c>
      <c r="F434" s="151">
        <f t="shared" si="1304"/>
        <v>0</v>
      </c>
      <c r="G434" s="187"/>
      <c r="H434" s="157"/>
      <c r="I434" s="157"/>
      <c r="J434" s="158"/>
      <c r="K434" s="157"/>
      <c r="L434" s="157"/>
      <c r="M434" s="158"/>
      <c r="N434" s="157"/>
      <c r="O434" s="157"/>
      <c r="P434" s="188"/>
      <c r="Q434" s="157"/>
      <c r="R434" s="157"/>
      <c r="S434" s="158"/>
      <c r="T434" s="157"/>
      <c r="U434" s="157"/>
      <c r="V434" s="158"/>
      <c r="W434" s="157"/>
      <c r="X434" s="157"/>
      <c r="Y434" s="158"/>
      <c r="Z434" s="157"/>
      <c r="AA434" s="161"/>
      <c r="AB434" s="162"/>
      <c r="AC434" s="158"/>
      <c r="AD434" s="188"/>
      <c r="AE434" s="157"/>
      <c r="AF434" s="161"/>
      <c r="AG434" s="162"/>
      <c r="AH434" s="189"/>
      <c r="AI434" s="188"/>
      <c r="AJ434" s="157"/>
      <c r="AK434" s="161"/>
      <c r="AL434" s="162"/>
      <c r="AM434" s="189"/>
      <c r="AN434" s="188"/>
      <c r="AO434" s="164"/>
      <c r="AP434" s="158"/>
      <c r="AQ434" s="158"/>
      <c r="AR434" s="157"/>
      <c r="AS434" s="159"/>
      <c r="AT434" s="162"/>
      <c r="AU434" s="189"/>
      <c r="AV434" s="188"/>
      <c r="AW434" s="157"/>
      <c r="AX434" s="160"/>
      <c r="AY434" s="188"/>
      <c r="AZ434" s="322"/>
    </row>
    <row r="435" spans="1:52" ht="21.75" customHeight="1">
      <c r="A435" s="313"/>
      <c r="B435" s="316"/>
      <c r="C435" s="316"/>
      <c r="D435" s="249" t="s">
        <v>287</v>
      </c>
      <c r="E435" s="151">
        <f t="shared" si="1303"/>
        <v>7586.9570000000003</v>
      </c>
      <c r="F435" s="151">
        <f t="shared" si="1304"/>
        <v>0</v>
      </c>
      <c r="G435" s="187"/>
      <c r="H435" s="157"/>
      <c r="I435" s="157"/>
      <c r="J435" s="158"/>
      <c r="K435" s="157"/>
      <c r="L435" s="157"/>
      <c r="M435" s="158"/>
      <c r="N435" s="157"/>
      <c r="O435" s="157"/>
      <c r="P435" s="188"/>
      <c r="Q435" s="157"/>
      <c r="R435" s="157"/>
      <c r="S435" s="158"/>
      <c r="T435" s="157"/>
      <c r="U435" s="157"/>
      <c r="V435" s="158"/>
      <c r="W435" s="157"/>
      <c r="X435" s="157"/>
      <c r="Y435" s="158"/>
      <c r="Z435" s="157"/>
      <c r="AA435" s="161"/>
      <c r="AB435" s="162"/>
      <c r="AC435" s="158"/>
      <c r="AD435" s="188"/>
      <c r="AE435" s="157">
        <v>7586.9570000000003</v>
      </c>
      <c r="AF435" s="161"/>
      <c r="AG435" s="162"/>
      <c r="AH435" s="189"/>
      <c r="AI435" s="188"/>
      <c r="AJ435" s="157"/>
      <c r="AK435" s="161"/>
      <c r="AL435" s="162"/>
      <c r="AM435" s="189"/>
      <c r="AN435" s="188"/>
      <c r="AO435" s="157"/>
      <c r="AP435" s="189"/>
      <c r="AQ435" s="188"/>
      <c r="AR435" s="157"/>
      <c r="AS435" s="161"/>
      <c r="AT435" s="162"/>
      <c r="AU435" s="189"/>
      <c r="AV435" s="188"/>
      <c r="AW435" s="157"/>
      <c r="AX435" s="160"/>
      <c r="AY435" s="163"/>
      <c r="AZ435" s="322"/>
    </row>
    <row r="436" spans="1:52" ht="87.75" customHeight="1">
      <c r="A436" s="313"/>
      <c r="B436" s="316"/>
      <c r="C436" s="316"/>
      <c r="D436" s="249" t="s">
        <v>295</v>
      </c>
      <c r="E436" s="151">
        <f t="shared" si="1303"/>
        <v>0</v>
      </c>
      <c r="F436" s="151">
        <f t="shared" si="1304"/>
        <v>0</v>
      </c>
      <c r="G436" s="156"/>
      <c r="H436" s="166"/>
      <c r="I436" s="166"/>
      <c r="J436" s="165"/>
      <c r="K436" s="166"/>
      <c r="L436" s="166"/>
      <c r="M436" s="165"/>
      <c r="N436" s="166"/>
      <c r="O436" s="166"/>
      <c r="P436" s="171"/>
      <c r="Q436" s="166"/>
      <c r="R436" s="166"/>
      <c r="S436" s="165"/>
      <c r="T436" s="166"/>
      <c r="U436" s="166"/>
      <c r="V436" s="165"/>
      <c r="W436" s="166"/>
      <c r="X436" s="166"/>
      <c r="Y436" s="165"/>
      <c r="Z436" s="166"/>
      <c r="AA436" s="168"/>
      <c r="AB436" s="169"/>
      <c r="AC436" s="165"/>
      <c r="AD436" s="171"/>
      <c r="AE436" s="166"/>
      <c r="AF436" s="168"/>
      <c r="AG436" s="169"/>
      <c r="AH436" s="192"/>
      <c r="AI436" s="171"/>
      <c r="AJ436" s="166"/>
      <c r="AK436" s="168"/>
      <c r="AL436" s="169"/>
      <c r="AM436" s="192"/>
      <c r="AN436" s="171"/>
      <c r="AO436" s="166"/>
      <c r="AP436" s="192"/>
      <c r="AQ436" s="171"/>
      <c r="AR436" s="166"/>
      <c r="AS436" s="170"/>
      <c r="AT436" s="169"/>
      <c r="AU436" s="192"/>
      <c r="AV436" s="171"/>
      <c r="AW436" s="157"/>
      <c r="AX436" s="167"/>
      <c r="AY436" s="171"/>
      <c r="AZ436" s="322"/>
    </row>
    <row r="437" spans="1:52" ht="21.75" customHeight="1">
      <c r="A437" s="313"/>
      <c r="B437" s="316"/>
      <c r="C437" s="316"/>
      <c r="D437" s="249" t="s">
        <v>288</v>
      </c>
      <c r="E437" s="151">
        <f t="shared" si="1303"/>
        <v>0</v>
      </c>
      <c r="F437" s="151">
        <f t="shared" si="1304"/>
        <v>0</v>
      </c>
      <c r="G437" s="156"/>
      <c r="H437" s="166"/>
      <c r="I437" s="166"/>
      <c r="J437" s="165"/>
      <c r="K437" s="166"/>
      <c r="L437" s="166"/>
      <c r="M437" s="165"/>
      <c r="N437" s="166"/>
      <c r="O437" s="166"/>
      <c r="P437" s="171"/>
      <c r="Q437" s="166"/>
      <c r="R437" s="166"/>
      <c r="S437" s="165"/>
      <c r="T437" s="166"/>
      <c r="U437" s="166"/>
      <c r="V437" s="165"/>
      <c r="W437" s="166"/>
      <c r="X437" s="166"/>
      <c r="Y437" s="165"/>
      <c r="Z437" s="166"/>
      <c r="AA437" s="168"/>
      <c r="AB437" s="169"/>
      <c r="AC437" s="165"/>
      <c r="AD437" s="171"/>
      <c r="AE437" s="166"/>
      <c r="AF437" s="168"/>
      <c r="AG437" s="169"/>
      <c r="AH437" s="192"/>
      <c r="AI437" s="171"/>
      <c r="AJ437" s="166"/>
      <c r="AK437" s="168"/>
      <c r="AL437" s="169"/>
      <c r="AM437" s="192"/>
      <c r="AN437" s="171"/>
      <c r="AO437" s="166"/>
      <c r="AP437" s="192"/>
      <c r="AQ437" s="171"/>
      <c r="AR437" s="166"/>
      <c r="AS437" s="170"/>
      <c r="AT437" s="169"/>
      <c r="AU437" s="192"/>
      <c r="AV437" s="171"/>
      <c r="AW437" s="166"/>
      <c r="AX437" s="167"/>
      <c r="AY437" s="171"/>
      <c r="AZ437" s="322"/>
    </row>
    <row r="438" spans="1:52" ht="33.75" customHeight="1">
      <c r="A438" s="314"/>
      <c r="B438" s="317"/>
      <c r="C438" s="317"/>
      <c r="D438" s="174" t="s">
        <v>43</v>
      </c>
      <c r="E438" s="151">
        <f t="shared" si="1303"/>
        <v>0</v>
      </c>
      <c r="F438" s="151">
        <f t="shared" si="1304"/>
        <v>0</v>
      </c>
      <c r="G438" s="176"/>
      <c r="H438" s="152"/>
      <c r="I438" s="152"/>
      <c r="J438" s="177"/>
      <c r="K438" s="152"/>
      <c r="L438" s="152"/>
      <c r="M438" s="177"/>
      <c r="N438" s="152"/>
      <c r="O438" s="152"/>
      <c r="P438" s="179"/>
      <c r="Q438" s="152"/>
      <c r="R438" s="152"/>
      <c r="S438" s="177"/>
      <c r="T438" s="152"/>
      <c r="U438" s="152"/>
      <c r="V438" s="177"/>
      <c r="W438" s="152"/>
      <c r="X438" s="152"/>
      <c r="Y438" s="177"/>
      <c r="Z438" s="152"/>
      <c r="AA438" s="155"/>
      <c r="AB438" s="178"/>
      <c r="AC438" s="177"/>
      <c r="AD438" s="179"/>
      <c r="AE438" s="152"/>
      <c r="AF438" s="155"/>
      <c r="AG438" s="178"/>
      <c r="AH438" s="184"/>
      <c r="AI438" s="179"/>
      <c r="AJ438" s="152"/>
      <c r="AK438" s="155"/>
      <c r="AL438" s="178"/>
      <c r="AM438" s="184"/>
      <c r="AN438" s="179"/>
      <c r="AO438" s="152"/>
      <c r="AP438" s="184"/>
      <c r="AQ438" s="179"/>
      <c r="AR438" s="152"/>
      <c r="AS438" s="153"/>
      <c r="AT438" s="178"/>
      <c r="AU438" s="184"/>
      <c r="AV438" s="179"/>
      <c r="AW438" s="152"/>
      <c r="AX438" s="152"/>
      <c r="AY438" s="179"/>
      <c r="AZ438" s="323"/>
    </row>
    <row r="439" spans="1:52" ht="18.75" customHeight="1">
      <c r="A439" s="300" t="s">
        <v>301</v>
      </c>
      <c r="B439" s="301"/>
      <c r="C439" s="302"/>
      <c r="D439" s="181" t="s">
        <v>41</v>
      </c>
      <c r="E439" s="151">
        <f t="shared" ref="E439:E452" si="1317">H439+K439+N439+Q439+T439+W439+Z439+AE439+AJ439+AO439+AR439+AW439</f>
        <v>57407.701089999995</v>
      </c>
      <c r="F439" s="151">
        <f t="shared" ref="F439:F452" si="1318">I439+L439+O439+R439+U439+X439+AA439+AF439+AK439+AP439+AS439+AX439</f>
        <v>12200.64618</v>
      </c>
      <c r="G439" s="182">
        <f>F439/E439</f>
        <v>0.21252629783716009</v>
      </c>
      <c r="H439" s="173">
        <f>H440+H441+H442+H444+H445</f>
        <v>13.361789999999999</v>
      </c>
      <c r="I439" s="173">
        <f t="shared" ref="I439" si="1319">I440+I441+I442+I444+I445</f>
        <v>13.361789999999999</v>
      </c>
      <c r="J439" s="173">
        <f>I439/H439*100</f>
        <v>100</v>
      </c>
      <c r="K439" s="173">
        <f t="shared" ref="K439" si="1320">K440+K441+K442+K444+K445</f>
        <v>2027.3302799999999</v>
      </c>
      <c r="L439" s="173">
        <f t="shared" ref="L439" si="1321">L440+L441+L442+L444+L445</f>
        <v>2027.3302799999999</v>
      </c>
      <c r="M439" s="173">
        <f>L439/K439*100</f>
        <v>100</v>
      </c>
      <c r="N439" s="173">
        <f t="shared" ref="N439" si="1322">N440+N441+N442+N444+N445</f>
        <v>6002.5041299999993</v>
      </c>
      <c r="O439" s="173">
        <f t="shared" ref="O439" si="1323">O440+O441+O442+O444+O445</f>
        <v>6002.5041299999993</v>
      </c>
      <c r="P439" s="173">
        <f>O439/N439*100</f>
        <v>100</v>
      </c>
      <c r="Q439" s="173">
        <f t="shared" ref="Q439" si="1324">Q440+Q441+Q442+Q444+Q445</f>
        <v>1648.1208799999999</v>
      </c>
      <c r="R439" s="173">
        <f t="shared" ref="R439" si="1325">R440+R441+R442+R444+R445</f>
        <v>1648.1208799999999</v>
      </c>
      <c r="S439" s="173">
        <f>R439/Q439*100</f>
        <v>100</v>
      </c>
      <c r="T439" s="173">
        <f t="shared" ref="T439" si="1326">T440+T441+T442+T444+T445</f>
        <v>2509.3291000000004</v>
      </c>
      <c r="U439" s="173">
        <f t="shared" ref="U439" si="1327">U440+U441+U442+U444+U445</f>
        <v>2509.3291000000004</v>
      </c>
      <c r="V439" s="173">
        <f>U439/T439*100</f>
        <v>100</v>
      </c>
      <c r="W439" s="173">
        <f t="shared" ref="W439" si="1328">W440+W441+W442+W444+W445</f>
        <v>1368.88741</v>
      </c>
      <c r="X439" s="173">
        <f t="shared" ref="X439" si="1329">X440+X441+X442+X444+X445</f>
        <v>0</v>
      </c>
      <c r="Y439" s="173">
        <f>X439/W439*100</f>
        <v>0</v>
      </c>
      <c r="Z439" s="173">
        <f t="shared" ref="Z439" si="1330">Z440+Z441+Z442+Z444+Z445</f>
        <v>6263.4306099999994</v>
      </c>
      <c r="AA439" s="173">
        <f t="shared" ref="AA439" si="1331">AA440+AA441+AA442+AA444+AA445</f>
        <v>0</v>
      </c>
      <c r="AB439" s="173">
        <f t="shared" ref="AB439" si="1332">AB440+AB441+AB442+AB444+AB445</f>
        <v>0</v>
      </c>
      <c r="AC439" s="173">
        <f t="shared" ref="AC439" si="1333">AC440+AC441+AC442+AC444+AC445</f>
        <v>33.200000000000003</v>
      </c>
      <c r="AD439" s="173">
        <f>AC439/Z439*100</f>
        <v>0.53006095328962233</v>
      </c>
      <c r="AE439" s="173">
        <f t="shared" ref="AE439" si="1334">AE440+AE441+AE442+AE444+AE445</f>
        <v>27415.568760000002</v>
      </c>
      <c r="AF439" s="173">
        <f t="shared" ref="AF439" si="1335">AF440+AF441+AF442+AF444+AF445</f>
        <v>0</v>
      </c>
      <c r="AG439" s="173">
        <f t="shared" ref="AG439" si="1336">AG440+AG441+AG442+AG444+AG445</f>
        <v>0</v>
      </c>
      <c r="AH439" s="173">
        <f t="shared" ref="AH439" si="1337">AH440+AH441+AH442+AH444+AH445</f>
        <v>0</v>
      </c>
      <c r="AI439" s="173">
        <f>AH439/AE439*100</f>
        <v>0</v>
      </c>
      <c r="AJ439" s="173">
        <f t="shared" ref="AJ439" si="1338">AJ440+AJ441+AJ442+AJ444+AJ445</f>
        <v>0</v>
      </c>
      <c r="AK439" s="173">
        <f t="shared" ref="AK439" si="1339">AK440+AK441+AK442+AK444+AK445</f>
        <v>0</v>
      </c>
      <c r="AL439" s="173">
        <f t="shared" ref="AL439" si="1340">AL440+AL441+AL442+AL444+AL445</f>
        <v>0</v>
      </c>
      <c r="AM439" s="173">
        <f t="shared" ref="AM439" si="1341">AM440+AM441+AM442+AM444+AM445</f>
        <v>0</v>
      </c>
      <c r="AN439" s="173" t="e">
        <f>AM439/AJ439*100</f>
        <v>#DIV/0!</v>
      </c>
      <c r="AO439" s="173">
        <f t="shared" ref="AO439" si="1342">AO440+AO441+AO442+AO444+AO445</f>
        <v>0</v>
      </c>
      <c r="AP439" s="173">
        <f t="shared" ref="AP439" si="1343">AP440+AP441+AP442+AP444+AP445</f>
        <v>0</v>
      </c>
      <c r="AQ439" s="173" t="e">
        <f>AP439/AO439*100</f>
        <v>#DIV/0!</v>
      </c>
      <c r="AR439" s="173">
        <f t="shared" ref="AR439" si="1344">AR440+AR441+AR442+AR444+AR445</f>
        <v>9781</v>
      </c>
      <c r="AS439" s="173">
        <f t="shared" ref="AS439" si="1345">AS440+AS441+AS442+AS444+AS445</f>
        <v>0</v>
      </c>
      <c r="AT439" s="173">
        <f t="shared" ref="AT439" si="1346">AT440+AT441+AT442+AT444+AT445</f>
        <v>0</v>
      </c>
      <c r="AU439" s="173">
        <f t="shared" ref="AU439" si="1347">AU440+AU441+AU442+AU444+AU445</f>
        <v>0</v>
      </c>
      <c r="AV439" s="173">
        <f>AU439/AR439*100</f>
        <v>0</v>
      </c>
      <c r="AW439" s="173">
        <f t="shared" ref="AW439" si="1348">AW440+AW441+AW442+AW444+AW445</f>
        <v>378.16813000000002</v>
      </c>
      <c r="AX439" s="173">
        <f t="shared" ref="AX439" si="1349">AX440+AX441+AX442+AX444+AX445</f>
        <v>0</v>
      </c>
      <c r="AY439" s="173">
        <f>AX439/AW439*100</f>
        <v>0</v>
      </c>
      <c r="AZ439" s="321"/>
    </row>
    <row r="440" spans="1:52" ht="31.2">
      <c r="A440" s="303"/>
      <c r="B440" s="304"/>
      <c r="C440" s="305"/>
      <c r="D440" s="183" t="s">
        <v>37</v>
      </c>
      <c r="E440" s="151">
        <f t="shared" si="1317"/>
        <v>0</v>
      </c>
      <c r="F440" s="151">
        <f t="shared" si="1318"/>
        <v>0</v>
      </c>
      <c r="G440" s="176"/>
      <c r="H440" s="152">
        <f>H244+H251+H258+H265+H272+H279+H286+H293+H300+H307+H314+H321+H328+H335+H342+H349+H356+H363+H370+H377+H384+H391+H398+H405+H412+H419+H426+H433</f>
        <v>0</v>
      </c>
      <c r="I440" s="152">
        <f t="shared" ref="I440:AY440" si="1350">I244+I251+I258+I265+I272+I279+I286+I293+I300+I307+I314+I321+I328+I335+I342+I349+I356+I363+I370+I377+I384+I391+I398+I405+I412+I419+I426+I433</f>
        <v>0</v>
      </c>
      <c r="J440" s="152">
        <f t="shared" si="1350"/>
        <v>0</v>
      </c>
      <c r="K440" s="152">
        <f t="shared" si="1350"/>
        <v>0</v>
      </c>
      <c r="L440" s="152">
        <f t="shared" si="1350"/>
        <v>0</v>
      </c>
      <c r="M440" s="152">
        <f t="shared" si="1350"/>
        <v>0</v>
      </c>
      <c r="N440" s="152">
        <f t="shared" si="1350"/>
        <v>0</v>
      </c>
      <c r="O440" s="152">
        <f t="shared" si="1350"/>
        <v>0</v>
      </c>
      <c r="P440" s="152">
        <f t="shared" si="1350"/>
        <v>0</v>
      </c>
      <c r="Q440" s="152">
        <f t="shared" si="1350"/>
        <v>0</v>
      </c>
      <c r="R440" s="152">
        <f t="shared" si="1350"/>
        <v>0</v>
      </c>
      <c r="S440" s="152">
        <f t="shared" si="1350"/>
        <v>0</v>
      </c>
      <c r="T440" s="152">
        <f t="shared" si="1350"/>
        <v>0</v>
      </c>
      <c r="U440" s="152">
        <f t="shared" si="1350"/>
        <v>0</v>
      </c>
      <c r="V440" s="152">
        <f t="shared" si="1350"/>
        <v>0</v>
      </c>
      <c r="W440" s="152">
        <f t="shared" si="1350"/>
        <v>0</v>
      </c>
      <c r="X440" s="152">
        <f t="shared" si="1350"/>
        <v>0</v>
      </c>
      <c r="Y440" s="152">
        <f t="shared" si="1350"/>
        <v>0</v>
      </c>
      <c r="Z440" s="152">
        <f t="shared" si="1350"/>
        <v>0</v>
      </c>
      <c r="AA440" s="152">
        <f t="shared" si="1350"/>
        <v>0</v>
      </c>
      <c r="AB440" s="152">
        <f t="shared" si="1350"/>
        <v>0</v>
      </c>
      <c r="AC440" s="152">
        <f t="shared" si="1350"/>
        <v>0</v>
      </c>
      <c r="AD440" s="152">
        <f t="shared" si="1350"/>
        <v>0</v>
      </c>
      <c r="AE440" s="152">
        <f t="shared" si="1350"/>
        <v>0</v>
      </c>
      <c r="AF440" s="152">
        <f t="shared" si="1350"/>
        <v>0</v>
      </c>
      <c r="AG440" s="152">
        <f t="shared" si="1350"/>
        <v>0</v>
      </c>
      <c r="AH440" s="152">
        <f t="shared" si="1350"/>
        <v>0</v>
      </c>
      <c r="AI440" s="152">
        <f t="shared" si="1350"/>
        <v>0</v>
      </c>
      <c r="AJ440" s="152">
        <f t="shared" si="1350"/>
        <v>0</v>
      </c>
      <c r="AK440" s="152">
        <f t="shared" si="1350"/>
        <v>0</v>
      </c>
      <c r="AL440" s="152">
        <f t="shared" si="1350"/>
        <v>0</v>
      </c>
      <c r="AM440" s="152">
        <f t="shared" si="1350"/>
        <v>0</v>
      </c>
      <c r="AN440" s="152">
        <f t="shared" si="1350"/>
        <v>0</v>
      </c>
      <c r="AO440" s="152">
        <f t="shared" si="1350"/>
        <v>0</v>
      </c>
      <c r="AP440" s="152">
        <f t="shared" si="1350"/>
        <v>0</v>
      </c>
      <c r="AQ440" s="152">
        <f t="shared" si="1350"/>
        <v>0</v>
      </c>
      <c r="AR440" s="152">
        <f t="shared" si="1350"/>
        <v>0</v>
      </c>
      <c r="AS440" s="152">
        <f t="shared" si="1350"/>
        <v>0</v>
      </c>
      <c r="AT440" s="152">
        <f t="shared" si="1350"/>
        <v>0</v>
      </c>
      <c r="AU440" s="152">
        <f t="shared" si="1350"/>
        <v>0</v>
      </c>
      <c r="AV440" s="152">
        <f t="shared" si="1350"/>
        <v>0</v>
      </c>
      <c r="AW440" s="152">
        <f t="shared" si="1350"/>
        <v>0</v>
      </c>
      <c r="AX440" s="152">
        <f t="shared" si="1350"/>
        <v>0</v>
      </c>
      <c r="AY440" s="152">
        <f t="shared" si="1350"/>
        <v>0</v>
      </c>
      <c r="AZ440" s="322"/>
    </row>
    <row r="441" spans="1:52" ht="64.5" customHeight="1">
      <c r="A441" s="303"/>
      <c r="B441" s="304"/>
      <c r="C441" s="305"/>
      <c r="D441" s="186" t="s">
        <v>2</v>
      </c>
      <c r="E441" s="151">
        <f t="shared" si="1317"/>
        <v>0</v>
      </c>
      <c r="F441" s="151">
        <f t="shared" si="1318"/>
        <v>0</v>
      </c>
      <c r="G441" s="187"/>
      <c r="H441" s="152">
        <f t="shared" ref="H441:AY441" si="1351">H245+H252+H259+H266+H273+H280+H287+H294+H301+H308+H315+H322+H329+H336+H343+H350+H357+H364+H371+H378+H385+H392+H399+H406+H413+H420+H427+H434</f>
        <v>0</v>
      </c>
      <c r="I441" s="152">
        <f t="shared" si="1351"/>
        <v>0</v>
      </c>
      <c r="J441" s="152">
        <f t="shared" si="1351"/>
        <v>0</v>
      </c>
      <c r="K441" s="152">
        <f t="shared" si="1351"/>
        <v>0</v>
      </c>
      <c r="L441" s="152">
        <f t="shared" si="1351"/>
        <v>0</v>
      </c>
      <c r="M441" s="152">
        <f t="shared" si="1351"/>
        <v>0</v>
      </c>
      <c r="N441" s="152">
        <f t="shared" si="1351"/>
        <v>0</v>
      </c>
      <c r="O441" s="152">
        <f t="shared" si="1351"/>
        <v>0</v>
      </c>
      <c r="P441" s="152">
        <f t="shared" si="1351"/>
        <v>0</v>
      </c>
      <c r="Q441" s="152">
        <f t="shared" si="1351"/>
        <v>0</v>
      </c>
      <c r="R441" s="152">
        <f t="shared" si="1351"/>
        <v>0</v>
      </c>
      <c r="S441" s="152">
        <f t="shared" si="1351"/>
        <v>0</v>
      </c>
      <c r="T441" s="152">
        <f t="shared" si="1351"/>
        <v>0</v>
      </c>
      <c r="U441" s="152">
        <f t="shared" si="1351"/>
        <v>0</v>
      </c>
      <c r="V441" s="152">
        <f t="shared" si="1351"/>
        <v>0</v>
      </c>
      <c r="W441" s="152">
        <f t="shared" si="1351"/>
        <v>0</v>
      </c>
      <c r="X441" s="152">
        <f t="shared" si="1351"/>
        <v>0</v>
      </c>
      <c r="Y441" s="152">
        <f t="shared" si="1351"/>
        <v>0</v>
      </c>
      <c r="Z441" s="152">
        <f t="shared" si="1351"/>
        <v>0</v>
      </c>
      <c r="AA441" s="152">
        <f t="shared" si="1351"/>
        <v>0</v>
      </c>
      <c r="AB441" s="152">
        <f t="shared" si="1351"/>
        <v>0</v>
      </c>
      <c r="AC441" s="152">
        <f t="shared" si="1351"/>
        <v>0</v>
      </c>
      <c r="AD441" s="152">
        <f t="shared" si="1351"/>
        <v>0</v>
      </c>
      <c r="AE441" s="152">
        <f t="shared" si="1351"/>
        <v>0</v>
      </c>
      <c r="AF441" s="152">
        <f t="shared" si="1351"/>
        <v>0</v>
      </c>
      <c r="AG441" s="152">
        <f t="shared" si="1351"/>
        <v>0</v>
      </c>
      <c r="AH441" s="152">
        <f t="shared" si="1351"/>
        <v>0</v>
      </c>
      <c r="AI441" s="152">
        <f t="shared" si="1351"/>
        <v>0</v>
      </c>
      <c r="AJ441" s="152">
        <f t="shared" si="1351"/>
        <v>0</v>
      </c>
      <c r="AK441" s="152">
        <f t="shared" si="1351"/>
        <v>0</v>
      </c>
      <c r="AL441" s="152">
        <f t="shared" si="1351"/>
        <v>0</v>
      </c>
      <c r="AM441" s="152">
        <f t="shared" si="1351"/>
        <v>0</v>
      </c>
      <c r="AN441" s="152">
        <f t="shared" si="1351"/>
        <v>0</v>
      </c>
      <c r="AO441" s="152">
        <f t="shared" si="1351"/>
        <v>0</v>
      </c>
      <c r="AP441" s="152">
        <f t="shared" si="1351"/>
        <v>0</v>
      </c>
      <c r="AQ441" s="152">
        <f t="shared" si="1351"/>
        <v>0</v>
      </c>
      <c r="AR441" s="152">
        <f t="shared" si="1351"/>
        <v>0</v>
      </c>
      <c r="AS441" s="152">
        <f t="shared" si="1351"/>
        <v>0</v>
      </c>
      <c r="AT441" s="152">
        <f t="shared" si="1351"/>
        <v>0</v>
      </c>
      <c r="AU441" s="152">
        <f t="shared" si="1351"/>
        <v>0</v>
      </c>
      <c r="AV441" s="152">
        <f t="shared" si="1351"/>
        <v>0</v>
      </c>
      <c r="AW441" s="152">
        <f t="shared" si="1351"/>
        <v>0</v>
      </c>
      <c r="AX441" s="152">
        <f t="shared" si="1351"/>
        <v>0</v>
      </c>
      <c r="AY441" s="152">
        <f t="shared" si="1351"/>
        <v>0</v>
      </c>
      <c r="AZ441" s="322"/>
    </row>
    <row r="442" spans="1:52" ht="21.75" customHeight="1">
      <c r="A442" s="303"/>
      <c r="B442" s="304"/>
      <c r="C442" s="305"/>
      <c r="D442" s="226" t="s">
        <v>287</v>
      </c>
      <c r="E442" s="151">
        <f t="shared" si="1317"/>
        <v>57407.701089999995</v>
      </c>
      <c r="F442" s="151">
        <f t="shared" si="1318"/>
        <v>12200.64618</v>
      </c>
      <c r="G442" s="187"/>
      <c r="H442" s="152">
        <f t="shared" ref="H442:AY442" si="1352">H246+H253+H260+H267+H274+H281+H288+H295+H302+H309+H316+H323+H330+H337+H344+H351+H358+H365+H372+H379+H386+H393+H400+H407+H414+H421+H428+H435</f>
        <v>13.361789999999999</v>
      </c>
      <c r="I442" s="152">
        <f t="shared" si="1352"/>
        <v>13.361789999999999</v>
      </c>
      <c r="J442" s="152">
        <f t="shared" si="1352"/>
        <v>0</v>
      </c>
      <c r="K442" s="152">
        <f t="shared" si="1352"/>
        <v>2027.3302799999999</v>
      </c>
      <c r="L442" s="152">
        <f t="shared" si="1352"/>
        <v>2027.3302799999999</v>
      </c>
      <c r="M442" s="152">
        <f t="shared" si="1352"/>
        <v>0</v>
      </c>
      <c r="N442" s="152">
        <f t="shared" si="1352"/>
        <v>6002.5041299999993</v>
      </c>
      <c r="O442" s="152">
        <f t="shared" si="1352"/>
        <v>6002.5041299999993</v>
      </c>
      <c r="P442" s="152">
        <f t="shared" si="1352"/>
        <v>0</v>
      </c>
      <c r="Q442" s="152">
        <f t="shared" si="1352"/>
        <v>1648.1208799999999</v>
      </c>
      <c r="R442" s="152">
        <f t="shared" si="1352"/>
        <v>1648.1208799999999</v>
      </c>
      <c r="S442" s="152">
        <f t="shared" si="1352"/>
        <v>0</v>
      </c>
      <c r="T442" s="152">
        <f t="shared" si="1352"/>
        <v>2509.3291000000004</v>
      </c>
      <c r="U442" s="152">
        <f t="shared" si="1352"/>
        <v>2509.3291000000004</v>
      </c>
      <c r="V442" s="152">
        <f t="shared" si="1352"/>
        <v>0</v>
      </c>
      <c r="W442" s="152">
        <f t="shared" si="1352"/>
        <v>1368.88741</v>
      </c>
      <c r="X442" s="152">
        <f t="shared" si="1352"/>
        <v>0</v>
      </c>
      <c r="Y442" s="152">
        <f t="shared" si="1352"/>
        <v>0</v>
      </c>
      <c r="Z442" s="152">
        <f t="shared" si="1352"/>
        <v>6263.4306099999994</v>
      </c>
      <c r="AA442" s="152">
        <f t="shared" si="1352"/>
        <v>0</v>
      </c>
      <c r="AB442" s="152">
        <f t="shared" si="1352"/>
        <v>0</v>
      </c>
      <c r="AC442" s="152">
        <f t="shared" si="1352"/>
        <v>33.200000000000003</v>
      </c>
      <c r="AD442" s="152">
        <f t="shared" si="1352"/>
        <v>0</v>
      </c>
      <c r="AE442" s="152">
        <f t="shared" si="1352"/>
        <v>27415.568760000002</v>
      </c>
      <c r="AF442" s="152">
        <f t="shared" si="1352"/>
        <v>0</v>
      </c>
      <c r="AG442" s="152">
        <f t="shared" si="1352"/>
        <v>0</v>
      </c>
      <c r="AH442" s="152">
        <f t="shared" si="1352"/>
        <v>0</v>
      </c>
      <c r="AI442" s="152">
        <f t="shared" si="1352"/>
        <v>0</v>
      </c>
      <c r="AJ442" s="152">
        <f t="shared" si="1352"/>
        <v>0</v>
      </c>
      <c r="AK442" s="152">
        <f t="shared" si="1352"/>
        <v>0</v>
      </c>
      <c r="AL442" s="152">
        <f t="shared" si="1352"/>
        <v>0</v>
      </c>
      <c r="AM442" s="152">
        <f t="shared" si="1352"/>
        <v>0</v>
      </c>
      <c r="AN442" s="152">
        <f t="shared" si="1352"/>
        <v>0</v>
      </c>
      <c r="AO442" s="152">
        <f t="shared" si="1352"/>
        <v>0</v>
      </c>
      <c r="AP442" s="152">
        <f t="shared" si="1352"/>
        <v>0</v>
      </c>
      <c r="AQ442" s="152">
        <f t="shared" si="1352"/>
        <v>0</v>
      </c>
      <c r="AR442" s="152">
        <f t="shared" si="1352"/>
        <v>9781</v>
      </c>
      <c r="AS442" s="152">
        <f t="shared" si="1352"/>
        <v>0</v>
      </c>
      <c r="AT442" s="152">
        <f t="shared" si="1352"/>
        <v>0</v>
      </c>
      <c r="AU442" s="152">
        <f t="shared" si="1352"/>
        <v>0</v>
      </c>
      <c r="AV442" s="152">
        <f t="shared" si="1352"/>
        <v>0</v>
      </c>
      <c r="AW442" s="152">
        <f t="shared" si="1352"/>
        <v>378.16813000000002</v>
      </c>
      <c r="AX442" s="152">
        <f t="shared" si="1352"/>
        <v>0</v>
      </c>
      <c r="AY442" s="152">
        <f t="shared" si="1352"/>
        <v>0</v>
      </c>
      <c r="AZ442" s="322"/>
    </row>
    <row r="443" spans="1:52" ht="87.75" customHeight="1">
      <c r="A443" s="303"/>
      <c r="B443" s="304"/>
      <c r="C443" s="305"/>
      <c r="D443" s="226" t="s">
        <v>295</v>
      </c>
      <c r="E443" s="151">
        <f t="shared" si="1317"/>
        <v>3507.8107300000001</v>
      </c>
      <c r="F443" s="151">
        <f t="shared" si="1318"/>
        <v>2782.7116000000001</v>
      </c>
      <c r="G443" s="156"/>
      <c r="H443" s="152">
        <f t="shared" ref="H443:AY443" si="1353">H247+H254+H261+H268+H275+H282+H289+H296+H303+H310+H317+H324+H331+H338+H345+H352+H359+H366+H373+H380+H387+H394+H401+H408+H415+H422+H429+H436</f>
        <v>0</v>
      </c>
      <c r="I443" s="152">
        <f t="shared" si="1353"/>
        <v>0</v>
      </c>
      <c r="J443" s="152">
        <f t="shared" si="1353"/>
        <v>0</v>
      </c>
      <c r="K443" s="152">
        <f t="shared" si="1353"/>
        <v>0</v>
      </c>
      <c r="L443" s="152">
        <f t="shared" si="1353"/>
        <v>0</v>
      </c>
      <c r="M443" s="152">
        <f t="shared" si="1353"/>
        <v>0</v>
      </c>
      <c r="N443" s="152">
        <f t="shared" si="1353"/>
        <v>2782.7116000000001</v>
      </c>
      <c r="O443" s="152">
        <f t="shared" si="1353"/>
        <v>2782.7116000000001</v>
      </c>
      <c r="P443" s="152">
        <f t="shared" si="1353"/>
        <v>0</v>
      </c>
      <c r="Q443" s="152">
        <f t="shared" si="1353"/>
        <v>0</v>
      </c>
      <c r="R443" s="152">
        <f t="shared" si="1353"/>
        <v>0</v>
      </c>
      <c r="S443" s="152">
        <f t="shared" si="1353"/>
        <v>0</v>
      </c>
      <c r="T443" s="152">
        <f t="shared" si="1353"/>
        <v>0</v>
      </c>
      <c r="U443" s="152">
        <f t="shared" si="1353"/>
        <v>0</v>
      </c>
      <c r="V443" s="152">
        <f t="shared" si="1353"/>
        <v>0</v>
      </c>
      <c r="W443" s="152">
        <f t="shared" si="1353"/>
        <v>0</v>
      </c>
      <c r="X443" s="152">
        <f t="shared" si="1353"/>
        <v>0</v>
      </c>
      <c r="Y443" s="152">
        <f t="shared" si="1353"/>
        <v>0</v>
      </c>
      <c r="Z443" s="152">
        <f t="shared" si="1353"/>
        <v>346.93099999999998</v>
      </c>
      <c r="AA443" s="152">
        <f t="shared" si="1353"/>
        <v>0</v>
      </c>
      <c r="AB443" s="152">
        <f t="shared" si="1353"/>
        <v>0</v>
      </c>
      <c r="AC443" s="152">
        <f t="shared" si="1353"/>
        <v>0</v>
      </c>
      <c r="AD443" s="152">
        <f t="shared" si="1353"/>
        <v>0</v>
      </c>
      <c r="AE443" s="152">
        <f t="shared" si="1353"/>
        <v>0</v>
      </c>
      <c r="AF443" s="152">
        <f t="shared" si="1353"/>
        <v>0</v>
      </c>
      <c r="AG443" s="152">
        <f t="shared" si="1353"/>
        <v>0</v>
      </c>
      <c r="AH443" s="152">
        <f t="shared" si="1353"/>
        <v>0</v>
      </c>
      <c r="AI443" s="152">
        <f t="shared" si="1353"/>
        <v>0</v>
      </c>
      <c r="AJ443" s="152">
        <f t="shared" si="1353"/>
        <v>0</v>
      </c>
      <c r="AK443" s="152">
        <f t="shared" si="1353"/>
        <v>0</v>
      </c>
      <c r="AL443" s="152">
        <f t="shared" si="1353"/>
        <v>0</v>
      </c>
      <c r="AM443" s="152">
        <f t="shared" si="1353"/>
        <v>0</v>
      </c>
      <c r="AN443" s="152">
        <f t="shared" si="1353"/>
        <v>0</v>
      </c>
      <c r="AO443" s="152">
        <f t="shared" si="1353"/>
        <v>0</v>
      </c>
      <c r="AP443" s="152">
        <f t="shared" si="1353"/>
        <v>0</v>
      </c>
      <c r="AQ443" s="152">
        <f t="shared" si="1353"/>
        <v>0</v>
      </c>
      <c r="AR443" s="152">
        <f t="shared" si="1353"/>
        <v>0</v>
      </c>
      <c r="AS443" s="152">
        <f t="shared" si="1353"/>
        <v>0</v>
      </c>
      <c r="AT443" s="152">
        <f t="shared" si="1353"/>
        <v>0</v>
      </c>
      <c r="AU443" s="152">
        <f t="shared" si="1353"/>
        <v>0</v>
      </c>
      <c r="AV443" s="152">
        <f t="shared" si="1353"/>
        <v>0</v>
      </c>
      <c r="AW443" s="152">
        <f t="shared" si="1353"/>
        <v>378.16813000000002</v>
      </c>
      <c r="AX443" s="152">
        <f t="shared" si="1353"/>
        <v>0</v>
      </c>
      <c r="AY443" s="152">
        <f t="shared" si="1353"/>
        <v>0</v>
      </c>
      <c r="AZ443" s="322"/>
    </row>
    <row r="444" spans="1:52" ht="21.75" customHeight="1">
      <c r="A444" s="303"/>
      <c r="B444" s="304"/>
      <c r="C444" s="305"/>
      <c r="D444" s="226" t="s">
        <v>288</v>
      </c>
      <c r="E444" s="151">
        <f t="shared" si="1317"/>
        <v>0</v>
      </c>
      <c r="F444" s="151">
        <f t="shared" si="1318"/>
        <v>0</v>
      </c>
      <c r="G444" s="156"/>
      <c r="H444" s="152">
        <f t="shared" ref="H444:AY444" si="1354">H248+H255+H262+H269+H276+H283+H290+H297+H304+H311+H318+H325+H332+H339+H346+H353+H360+H367+H374+H381+H388+H395+H402+H409+H416+H423+H430+H437</f>
        <v>0</v>
      </c>
      <c r="I444" s="152">
        <f t="shared" si="1354"/>
        <v>0</v>
      </c>
      <c r="J444" s="152">
        <f t="shared" si="1354"/>
        <v>0</v>
      </c>
      <c r="K444" s="152">
        <f t="shared" si="1354"/>
        <v>0</v>
      </c>
      <c r="L444" s="152">
        <f t="shared" si="1354"/>
        <v>0</v>
      </c>
      <c r="M444" s="152">
        <f t="shared" si="1354"/>
        <v>0</v>
      </c>
      <c r="N444" s="152">
        <f t="shared" si="1354"/>
        <v>0</v>
      </c>
      <c r="O444" s="152">
        <f t="shared" si="1354"/>
        <v>0</v>
      </c>
      <c r="P444" s="152">
        <f t="shared" si="1354"/>
        <v>0</v>
      </c>
      <c r="Q444" s="152">
        <f t="shared" si="1354"/>
        <v>0</v>
      </c>
      <c r="R444" s="152">
        <f t="shared" si="1354"/>
        <v>0</v>
      </c>
      <c r="S444" s="152">
        <f t="shared" si="1354"/>
        <v>0</v>
      </c>
      <c r="T444" s="152">
        <f t="shared" si="1354"/>
        <v>0</v>
      </c>
      <c r="U444" s="152">
        <f t="shared" si="1354"/>
        <v>0</v>
      </c>
      <c r="V444" s="152">
        <f t="shared" si="1354"/>
        <v>0</v>
      </c>
      <c r="W444" s="152">
        <f t="shared" si="1354"/>
        <v>0</v>
      </c>
      <c r="X444" s="152">
        <f t="shared" si="1354"/>
        <v>0</v>
      </c>
      <c r="Y444" s="152">
        <f t="shared" si="1354"/>
        <v>0</v>
      </c>
      <c r="Z444" s="152">
        <f t="shared" si="1354"/>
        <v>0</v>
      </c>
      <c r="AA444" s="152">
        <f t="shared" si="1354"/>
        <v>0</v>
      </c>
      <c r="AB444" s="152">
        <f t="shared" si="1354"/>
        <v>0</v>
      </c>
      <c r="AC444" s="152">
        <f t="shared" si="1354"/>
        <v>0</v>
      </c>
      <c r="AD444" s="152">
        <f t="shared" si="1354"/>
        <v>0</v>
      </c>
      <c r="AE444" s="152">
        <f t="shared" si="1354"/>
        <v>0</v>
      </c>
      <c r="AF444" s="152">
        <f t="shared" si="1354"/>
        <v>0</v>
      </c>
      <c r="AG444" s="152">
        <f t="shared" si="1354"/>
        <v>0</v>
      </c>
      <c r="AH444" s="152">
        <f t="shared" si="1354"/>
        <v>0</v>
      </c>
      <c r="AI444" s="152">
        <f t="shared" si="1354"/>
        <v>0</v>
      </c>
      <c r="AJ444" s="152">
        <f t="shared" si="1354"/>
        <v>0</v>
      </c>
      <c r="AK444" s="152">
        <f t="shared" si="1354"/>
        <v>0</v>
      </c>
      <c r="AL444" s="152">
        <f t="shared" si="1354"/>
        <v>0</v>
      </c>
      <c r="AM444" s="152">
        <f t="shared" si="1354"/>
        <v>0</v>
      </c>
      <c r="AN444" s="152">
        <f t="shared" si="1354"/>
        <v>0</v>
      </c>
      <c r="AO444" s="152">
        <f t="shared" si="1354"/>
        <v>0</v>
      </c>
      <c r="AP444" s="152">
        <f t="shared" si="1354"/>
        <v>0</v>
      </c>
      <c r="AQ444" s="152">
        <f t="shared" si="1354"/>
        <v>0</v>
      </c>
      <c r="AR444" s="152">
        <f t="shared" si="1354"/>
        <v>0</v>
      </c>
      <c r="AS444" s="152">
        <f t="shared" si="1354"/>
        <v>0</v>
      </c>
      <c r="AT444" s="152">
        <f t="shared" si="1354"/>
        <v>0</v>
      </c>
      <c r="AU444" s="152">
        <f t="shared" si="1354"/>
        <v>0</v>
      </c>
      <c r="AV444" s="152">
        <f t="shared" si="1354"/>
        <v>0</v>
      </c>
      <c r="AW444" s="152">
        <f t="shared" si="1354"/>
        <v>0</v>
      </c>
      <c r="AX444" s="152">
        <f t="shared" si="1354"/>
        <v>0</v>
      </c>
      <c r="AY444" s="152">
        <f t="shared" si="1354"/>
        <v>0</v>
      </c>
      <c r="AZ444" s="322"/>
    </row>
    <row r="445" spans="1:52" ht="33.75" customHeight="1">
      <c r="A445" s="306"/>
      <c r="B445" s="307"/>
      <c r="C445" s="308"/>
      <c r="D445" s="174" t="s">
        <v>43</v>
      </c>
      <c r="E445" s="151">
        <f t="shared" si="1317"/>
        <v>0</v>
      </c>
      <c r="F445" s="151">
        <f t="shared" si="1318"/>
        <v>0</v>
      </c>
      <c r="G445" s="176"/>
      <c r="H445" s="152">
        <f t="shared" ref="H445:AY445" si="1355">H249+H256+H263+H270+H277+H284+H291+H298+H305+H312+H319+H326+H333+H340+H347+H354+H361+H368+H375+H382+H389+H396+H403+H410+H417+H424+H431+H438</f>
        <v>0</v>
      </c>
      <c r="I445" s="152">
        <f t="shared" si="1355"/>
        <v>0</v>
      </c>
      <c r="J445" s="152">
        <f t="shared" si="1355"/>
        <v>0</v>
      </c>
      <c r="K445" s="152">
        <f t="shared" si="1355"/>
        <v>0</v>
      </c>
      <c r="L445" s="152">
        <f t="shared" si="1355"/>
        <v>0</v>
      </c>
      <c r="M445" s="152">
        <f t="shared" si="1355"/>
        <v>0</v>
      </c>
      <c r="N445" s="152">
        <f t="shared" si="1355"/>
        <v>0</v>
      </c>
      <c r="O445" s="152">
        <f t="shared" si="1355"/>
        <v>0</v>
      </c>
      <c r="P445" s="152">
        <f t="shared" si="1355"/>
        <v>0</v>
      </c>
      <c r="Q445" s="152">
        <f t="shared" si="1355"/>
        <v>0</v>
      </c>
      <c r="R445" s="152">
        <f t="shared" si="1355"/>
        <v>0</v>
      </c>
      <c r="S445" s="152">
        <f t="shared" si="1355"/>
        <v>0</v>
      </c>
      <c r="T445" s="152">
        <f t="shared" si="1355"/>
        <v>0</v>
      </c>
      <c r="U445" s="152">
        <f t="shared" si="1355"/>
        <v>0</v>
      </c>
      <c r="V445" s="152">
        <f t="shared" si="1355"/>
        <v>0</v>
      </c>
      <c r="W445" s="152">
        <f t="shared" si="1355"/>
        <v>0</v>
      </c>
      <c r="X445" s="152">
        <f t="shared" si="1355"/>
        <v>0</v>
      </c>
      <c r="Y445" s="152">
        <f t="shared" si="1355"/>
        <v>0</v>
      </c>
      <c r="Z445" s="152">
        <f t="shared" si="1355"/>
        <v>0</v>
      </c>
      <c r="AA445" s="152">
        <f t="shared" si="1355"/>
        <v>0</v>
      </c>
      <c r="AB445" s="152">
        <f t="shared" si="1355"/>
        <v>0</v>
      </c>
      <c r="AC445" s="152">
        <f t="shared" si="1355"/>
        <v>0</v>
      </c>
      <c r="AD445" s="152">
        <f t="shared" si="1355"/>
        <v>0</v>
      </c>
      <c r="AE445" s="152">
        <f t="shared" si="1355"/>
        <v>0</v>
      </c>
      <c r="AF445" s="152">
        <f t="shared" si="1355"/>
        <v>0</v>
      </c>
      <c r="AG445" s="152">
        <f t="shared" si="1355"/>
        <v>0</v>
      </c>
      <c r="AH445" s="152">
        <f t="shared" si="1355"/>
        <v>0</v>
      </c>
      <c r="AI445" s="152">
        <f t="shared" si="1355"/>
        <v>0</v>
      </c>
      <c r="AJ445" s="152">
        <f t="shared" si="1355"/>
        <v>0</v>
      </c>
      <c r="AK445" s="152">
        <f t="shared" si="1355"/>
        <v>0</v>
      </c>
      <c r="AL445" s="152">
        <f t="shared" si="1355"/>
        <v>0</v>
      </c>
      <c r="AM445" s="152">
        <f t="shared" si="1355"/>
        <v>0</v>
      </c>
      <c r="AN445" s="152">
        <f t="shared" si="1355"/>
        <v>0</v>
      </c>
      <c r="AO445" s="152">
        <f t="shared" si="1355"/>
        <v>0</v>
      </c>
      <c r="AP445" s="152">
        <f t="shared" si="1355"/>
        <v>0</v>
      </c>
      <c r="AQ445" s="152">
        <f t="shared" si="1355"/>
        <v>0</v>
      </c>
      <c r="AR445" s="152">
        <f t="shared" si="1355"/>
        <v>0</v>
      </c>
      <c r="AS445" s="152">
        <f t="shared" si="1355"/>
        <v>0</v>
      </c>
      <c r="AT445" s="152">
        <f t="shared" si="1355"/>
        <v>0</v>
      </c>
      <c r="AU445" s="152">
        <f t="shared" si="1355"/>
        <v>0</v>
      </c>
      <c r="AV445" s="152">
        <f t="shared" si="1355"/>
        <v>0</v>
      </c>
      <c r="AW445" s="152">
        <f t="shared" si="1355"/>
        <v>0</v>
      </c>
      <c r="AX445" s="152">
        <f t="shared" si="1355"/>
        <v>0</v>
      </c>
      <c r="AY445" s="152">
        <f t="shared" si="1355"/>
        <v>0</v>
      </c>
      <c r="AZ445" s="323"/>
    </row>
    <row r="446" spans="1:52" ht="18.75" customHeight="1">
      <c r="A446" s="300" t="s">
        <v>339</v>
      </c>
      <c r="B446" s="301"/>
      <c r="C446" s="302"/>
      <c r="D446" s="181" t="s">
        <v>41</v>
      </c>
      <c r="E446" s="151">
        <f t="shared" si="1317"/>
        <v>57407.701089999995</v>
      </c>
      <c r="F446" s="151">
        <f t="shared" si="1318"/>
        <v>12200.64618</v>
      </c>
      <c r="G446" s="182">
        <f>F446/E446</f>
        <v>0.21252629783716009</v>
      </c>
      <c r="H446" s="173">
        <f>H447+H448+H449+H451+H452</f>
        <v>13.361789999999999</v>
      </c>
      <c r="I446" s="173">
        <f t="shared" ref="I446" si="1356">I447+I448+I449+I451+I452</f>
        <v>13.361789999999999</v>
      </c>
      <c r="J446" s="173">
        <f>I446/H446*100</f>
        <v>100</v>
      </c>
      <c r="K446" s="173">
        <f t="shared" ref="K446" si="1357">K447+K448+K449+K451+K452</f>
        <v>2027.3302799999999</v>
      </c>
      <c r="L446" s="173">
        <f t="shared" ref="L446" si="1358">L447+L448+L449+L451+L452</f>
        <v>2027.3302799999999</v>
      </c>
      <c r="M446" s="173">
        <f>L446/K446*100</f>
        <v>100</v>
      </c>
      <c r="N446" s="173">
        <f t="shared" ref="N446" si="1359">N447+N448+N449+N451+N452</f>
        <v>6002.5041299999993</v>
      </c>
      <c r="O446" s="173">
        <f t="shared" ref="O446" si="1360">O447+O448+O449+O451+O452</f>
        <v>6002.5041299999993</v>
      </c>
      <c r="P446" s="173">
        <f>O446/N446*100</f>
        <v>100</v>
      </c>
      <c r="Q446" s="173">
        <f t="shared" ref="Q446" si="1361">Q447+Q448+Q449+Q451+Q452</f>
        <v>1648.1208799999999</v>
      </c>
      <c r="R446" s="173">
        <f t="shared" ref="R446" si="1362">R447+R448+R449+R451+R452</f>
        <v>1648.1208799999999</v>
      </c>
      <c r="S446" s="173">
        <f>R446/Q446*100</f>
        <v>100</v>
      </c>
      <c r="T446" s="173">
        <f t="shared" ref="T446" si="1363">T447+T448+T449+T451+T452</f>
        <v>2509.3291000000004</v>
      </c>
      <c r="U446" s="173">
        <f t="shared" ref="U446" si="1364">U447+U448+U449+U451+U452</f>
        <v>2509.3291000000004</v>
      </c>
      <c r="V446" s="173">
        <f>U446/T446*100</f>
        <v>100</v>
      </c>
      <c r="W446" s="173">
        <f t="shared" ref="W446" si="1365">W447+W448+W449+W451+W452</f>
        <v>1368.88741</v>
      </c>
      <c r="X446" s="173">
        <f t="shared" ref="X446" si="1366">X447+X448+X449+X451+X452</f>
        <v>0</v>
      </c>
      <c r="Y446" s="173">
        <f>X446/W446*100</f>
        <v>0</v>
      </c>
      <c r="Z446" s="173">
        <f t="shared" ref="Z446" si="1367">Z447+Z448+Z449+Z451+Z452</f>
        <v>6263.4306099999994</v>
      </c>
      <c r="AA446" s="173">
        <f t="shared" ref="AA446" si="1368">AA447+AA448+AA449+AA451+AA452</f>
        <v>0</v>
      </c>
      <c r="AB446" s="173">
        <f t="shared" ref="AB446" si="1369">AB447+AB448+AB449+AB451+AB452</f>
        <v>0</v>
      </c>
      <c r="AC446" s="173">
        <f t="shared" ref="AC446" si="1370">AC447+AC448+AC449+AC451+AC452</f>
        <v>33.200000000000003</v>
      </c>
      <c r="AD446" s="173">
        <f>AC446/Z446*100</f>
        <v>0.53006095328962233</v>
      </c>
      <c r="AE446" s="173">
        <f t="shared" ref="AE446" si="1371">AE447+AE448+AE449+AE451+AE452</f>
        <v>27415.568760000002</v>
      </c>
      <c r="AF446" s="173">
        <f t="shared" ref="AF446" si="1372">AF447+AF448+AF449+AF451+AF452</f>
        <v>0</v>
      </c>
      <c r="AG446" s="173">
        <f t="shared" ref="AG446" si="1373">AG447+AG448+AG449+AG451+AG452</f>
        <v>0</v>
      </c>
      <c r="AH446" s="173">
        <f t="shared" ref="AH446" si="1374">AH447+AH448+AH449+AH451+AH452</f>
        <v>0</v>
      </c>
      <c r="AI446" s="173">
        <f>AH446/AE446*100</f>
        <v>0</v>
      </c>
      <c r="AJ446" s="173">
        <f t="shared" ref="AJ446" si="1375">AJ447+AJ448+AJ449+AJ451+AJ452</f>
        <v>0</v>
      </c>
      <c r="AK446" s="173">
        <f t="shared" ref="AK446" si="1376">AK447+AK448+AK449+AK451+AK452</f>
        <v>0</v>
      </c>
      <c r="AL446" s="173">
        <f t="shared" ref="AL446" si="1377">AL447+AL448+AL449+AL451+AL452</f>
        <v>0</v>
      </c>
      <c r="AM446" s="173">
        <f t="shared" ref="AM446" si="1378">AM447+AM448+AM449+AM451+AM452</f>
        <v>0</v>
      </c>
      <c r="AN446" s="173" t="e">
        <f>AM446/AJ446*100</f>
        <v>#DIV/0!</v>
      </c>
      <c r="AO446" s="173">
        <f t="shared" ref="AO446" si="1379">AO447+AO448+AO449+AO451+AO452</f>
        <v>0</v>
      </c>
      <c r="AP446" s="173">
        <f t="shared" ref="AP446" si="1380">AP447+AP448+AP449+AP451+AP452</f>
        <v>0</v>
      </c>
      <c r="AQ446" s="173" t="e">
        <f>AP446/AO446*100</f>
        <v>#DIV/0!</v>
      </c>
      <c r="AR446" s="173">
        <f t="shared" ref="AR446" si="1381">AR447+AR448+AR449+AR451+AR452</f>
        <v>9781</v>
      </c>
      <c r="AS446" s="173">
        <f t="shared" ref="AS446" si="1382">AS447+AS448+AS449+AS451+AS452</f>
        <v>0</v>
      </c>
      <c r="AT446" s="173">
        <f t="shared" ref="AT446" si="1383">AT447+AT448+AT449+AT451+AT452</f>
        <v>0</v>
      </c>
      <c r="AU446" s="173">
        <f t="shared" ref="AU446" si="1384">AU447+AU448+AU449+AU451+AU452</f>
        <v>0</v>
      </c>
      <c r="AV446" s="173">
        <f>AU446/AR446*100</f>
        <v>0</v>
      </c>
      <c r="AW446" s="173">
        <f t="shared" ref="AW446" si="1385">AW447+AW448+AW449+AW451+AW452</f>
        <v>378.16813000000002</v>
      </c>
      <c r="AX446" s="173">
        <f t="shared" ref="AX446" si="1386">AX447+AX448+AX449+AX451+AX452</f>
        <v>0</v>
      </c>
      <c r="AY446" s="173">
        <f>AX446/AW446*100</f>
        <v>0</v>
      </c>
      <c r="AZ446" s="321"/>
    </row>
    <row r="447" spans="1:52" ht="31.2">
      <c r="A447" s="303"/>
      <c r="B447" s="304"/>
      <c r="C447" s="305"/>
      <c r="D447" s="183" t="s">
        <v>37</v>
      </c>
      <c r="E447" s="151">
        <f t="shared" si="1317"/>
        <v>0</v>
      </c>
      <c r="F447" s="151">
        <f t="shared" si="1318"/>
        <v>0</v>
      </c>
      <c r="G447" s="176"/>
      <c r="H447" s="152">
        <f>H440</f>
        <v>0</v>
      </c>
      <c r="I447" s="152">
        <f t="shared" ref="I447:AY447" si="1387">I440</f>
        <v>0</v>
      </c>
      <c r="J447" s="152">
        <f t="shared" si="1387"/>
        <v>0</v>
      </c>
      <c r="K447" s="152">
        <f t="shared" si="1387"/>
        <v>0</v>
      </c>
      <c r="L447" s="152">
        <f t="shared" si="1387"/>
        <v>0</v>
      </c>
      <c r="M447" s="152">
        <f t="shared" si="1387"/>
        <v>0</v>
      </c>
      <c r="N447" s="152">
        <f t="shared" si="1387"/>
        <v>0</v>
      </c>
      <c r="O447" s="152">
        <f t="shared" si="1387"/>
        <v>0</v>
      </c>
      <c r="P447" s="152">
        <f t="shared" si="1387"/>
        <v>0</v>
      </c>
      <c r="Q447" s="152">
        <f t="shared" si="1387"/>
        <v>0</v>
      </c>
      <c r="R447" s="152">
        <f t="shared" si="1387"/>
        <v>0</v>
      </c>
      <c r="S447" s="152">
        <f t="shared" si="1387"/>
        <v>0</v>
      </c>
      <c r="T447" s="152">
        <f t="shared" si="1387"/>
        <v>0</v>
      </c>
      <c r="U447" s="152">
        <f t="shared" si="1387"/>
        <v>0</v>
      </c>
      <c r="V447" s="152">
        <f t="shared" si="1387"/>
        <v>0</v>
      </c>
      <c r="W447" s="152">
        <f t="shared" si="1387"/>
        <v>0</v>
      </c>
      <c r="X447" s="152">
        <f t="shared" si="1387"/>
        <v>0</v>
      </c>
      <c r="Y447" s="152">
        <f t="shared" si="1387"/>
        <v>0</v>
      </c>
      <c r="Z447" s="152">
        <f t="shared" si="1387"/>
        <v>0</v>
      </c>
      <c r="AA447" s="152">
        <f t="shared" si="1387"/>
        <v>0</v>
      </c>
      <c r="AB447" s="152">
        <f t="shared" si="1387"/>
        <v>0</v>
      </c>
      <c r="AC447" s="152">
        <f t="shared" si="1387"/>
        <v>0</v>
      </c>
      <c r="AD447" s="152">
        <f t="shared" si="1387"/>
        <v>0</v>
      </c>
      <c r="AE447" s="152">
        <f t="shared" si="1387"/>
        <v>0</v>
      </c>
      <c r="AF447" s="152">
        <f t="shared" si="1387"/>
        <v>0</v>
      </c>
      <c r="AG447" s="152">
        <f t="shared" si="1387"/>
        <v>0</v>
      </c>
      <c r="AH447" s="152">
        <f t="shared" si="1387"/>
        <v>0</v>
      </c>
      <c r="AI447" s="152">
        <f t="shared" si="1387"/>
        <v>0</v>
      </c>
      <c r="AJ447" s="152">
        <f t="shared" si="1387"/>
        <v>0</v>
      </c>
      <c r="AK447" s="152">
        <f t="shared" si="1387"/>
        <v>0</v>
      </c>
      <c r="AL447" s="152">
        <f t="shared" si="1387"/>
        <v>0</v>
      </c>
      <c r="AM447" s="152">
        <f t="shared" si="1387"/>
        <v>0</v>
      </c>
      <c r="AN447" s="152">
        <f t="shared" si="1387"/>
        <v>0</v>
      </c>
      <c r="AO447" s="152">
        <f t="shared" si="1387"/>
        <v>0</v>
      </c>
      <c r="AP447" s="152">
        <f t="shared" si="1387"/>
        <v>0</v>
      </c>
      <c r="AQ447" s="152">
        <f t="shared" si="1387"/>
        <v>0</v>
      </c>
      <c r="AR447" s="152">
        <f t="shared" si="1387"/>
        <v>0</v>
      </c>
      <c r="AS447" s="152">
        <f t="shared" si="1387"/>
        <v>0</v>
      </c>
      <c r="AT447" s="152">
        <f t="shared" si="1387"/>
        <v>0</v>
      </c>
      <c r="AU447" s="152">
        <f t="shared" si="1387"/>
        <v>0</v>
      </c>
      <c r="AV447" s="152">
        <f t="shared" si="1387"/>
        <v>0</v>
      </c>
      <c r="AW447" s="152">
        <f t="shared" si="1387"/>
        <v>0</v>
      </c>
      <c r="AX447" s="152">
        <f t="shared" si="1387"/>
        <v>0</v>
      </c>
      <c r="AY447" s="152">
        <f t="shared" si="1387"/>
        <v>0</v>
      </c>
      <c r="AZ447" s="322"/>
    </row>
    <row r="448" spans="1:52" ht="64.5" customHeight="1">
      <c r="A448" s="303"/>
      <c r="B448" s="304"/>
      <c r="C448" s="305"/>
      <c r="D448" s="186" t="s">
        <v>2</v>
      </c>
      <c r="E448" s="151">
        <f t="shared" si="1317"/>
        <v>0</v>
      </c>
      <c r="F448" s="151">
        <f t="shared" si="1318"/>
        <v>0</v>
      </c>
      <c r="G448" s="187"/>
      <c r="H448" s="152">
        <f t="shared" ref="H448:AY448" si="1388">H441</f>
        <v>0</v>
      </c>
      <c r="I448" s="152">
        <f t="shared" si="1388"/>
        <v>0</v>
      </c>
      <c r="J448" s="152">
        <f t="shared" si="1388"/>
        <v>0</v>
      </c>
      <c r="K448" s="152">
        <f t="shared" si="1388"/>
        <v>0</v>
      </c>
      <c r="L448" s="152">
        <f t="shared" si="1388"/>
        <v>0</v>
      </c>
      <c r="M448" s="152">
        <f t="shared" si="1388"/>
        <v>0</v>
      </c>
      <c r="N448" s="152">
        <f t="shared" si="1388"/>
        <v>0</v>
      </c>
      <c r="O448" s="152">
        <f t="shared" si="1388"/>
        <v>0</v>
      </c>
      <c r="P448" s="152">
        <f t="shared" si="1388"/>
        <v>0</v>
      </c>
      <c r="Q448" s="152">
        <f t="shared" si="1388"/>
        <v>0</v>
      </c>
      <c r="R448" s="152">
        <f t="shared" si="1388"/>
        <v>0</v>
      </c>
      <c r="S448" s="152">
        <f t="shared" si="1388"/>
        <v>0</v>
      </c>
      <c r="T448" s="152">
        <f t="shared" si="1388"/>
        <v>0</v>
      </c>
      <c r="U448" s="152">
        <f t="shared" si="1388"/>
        <v>0</v>
      </c>
      <c r="V448" s="152">
        <f t="shared" si="1388"/>
        <v>0</v>
      </c>
      <c r="W448" s="152">
        <f t="shared" si="1388"/>
        <v>0</v>
      </c>
      <c r="X448" s="152">
        <f t="shared" si="1388"/>
        <v>0</v>
      </c>
      <c r="Y448" s="152">
        <f t="shared" si="1388"/>
        <v>0</v>
      </c>
      <c r="Z448" s="152">
        <f t="shared" si="1388"/>
        <v>0</v>
      </c>
      <c r="AA448" s="152">
        <f t="shared" si="1388"/>
        <v>0</v>
      </c>
      <c r="AB448" s="152">
        <f t="shared" si="1388"/>
        <v>0</v>
      </c>
      <c r="AC448" s="152">
        <f t="shared" si="1388"/>
        <v>0</v>
      </c>
      <c r="AD448" s="152">
        <f t="shared" si="1388"/>
        <v>0</v>
      </c>
      <c r="AE448" s="152">
        <f t="shared" si="1388"/>
        <v>0</v>
      </c>
      <c r="AF448" s="152">
        <f t="shared" si="1388"/>
        <v>0</v>
      </c>
      <c r="AG448" s="152">
        <f t="shared" si="1388"/>
        <v>0</v>
      </c>
      <c r="AH448" s="152">
        <f t="shared" si="1388"/>
        <v>0</v>
      </c>
      <c r="AI448" s="152">
        <f t="shared" si="1388"/>
        <v>0</v>
      </c>
      <c r="AJ448" s="152">
        <f t="shared" si="1388"/>
        <v>0</v>
      </c>
      <c r="AK448" s="152">
        <f t="shared" si="1388"/>
        <v>0</v>
      </c>
      <c r="AL448" s="152">
        <f t="shared" si="1388"/>
        <v>0</v>
      </c>
      <c r="AM448" s="152">
        <f t="shared" si="1388"/>
        <v>0</v>
      </c>
      <c r="AN448" s="152">
        <f t="shared" si="1388"/>
        <v>0</v>
      </c>
      <c r="AO448" s="152">
        <f t="shared" si="1388"/>
        <v>0</v>
      </c>
      <c r="AP448" s="152">
        <f t="shared" si="1388"/>
        <v>0</v>
      </c>
      <c r="AQ448" s="152">
        <f t="shared" si="1388"/>
        <v>0</v>
      </c>
      <c r="AR448" s="152">
        <f t="shared" si="1388"/>
        <v>0</v>
      </c>
      <c r="AS448" s="152">
        <f t="shared" si="1388"/>
        <v>0</v>
      </c>
      <c r="AT448" s="152">
        <f t="shared" si="1388"/>
        <v>0</v>
      </c>
      <c r="AU448" s="152">
        <f t="shared" si="1388"/>
        <v>0</v>
      </c>
      <c r="AV448" s="152">
        <f t="shared" si="1388"/>
        <v>0</v>
      </c>
      <c r="AW448" s="152">
        <f t="shared" si="1388"/>
        <v>0</v>
      </c>
      <c r="AX448" s="152">
        <f t="shared" si="1388"/>
        <v>0</v>
      </c>
      <c r="AY448" s="152">
        <f t="shared" si="1388"/>
        <v>0</v>
      </c>
      <c r="AZ448" s="322"/>
    </row>
    <row r="449" spans="1:52" ht="21.75" customHeight="1">
      <c r="A449" s="303"/>
      <c r="B449" s="304"/>
      <c r="C449" s="305"/>
      <c r="D449" s="226" t="s">
        <v>287</v>
      </c>
      <c r="E449" s="151">
        <f t="shared" si="1317"/>
        <v>57407.701089999995</v>
      </c>
      <c r="F449" s="151">
        <f t="shared" si="1318"/>
        <v>12200.64618</v>
      </c>
      <c r="G449" s="187"/>
      <c r="H449" s="152">
        <f t="shared" ref="H449:AY449" si="1389">H442</f>
        <v>13.361789999999999</v>
      </c>
      <c r="I449" s="152">
        <f t="shared" si="1389"/>
        <v>13.361789999999999</v>
      </c>
      <c r="J449" s="152">
        <f t="shared" si="1389"/>
        <v>0</v>
      </c>
      <c r="K449" s="152">
        <f t="shared" si="1389"/>
        <v>2027.3302799999999</v>
      </c>
      <c r="L449" s="152">
        <f t="shared" si="1389"/>
        <v>2027.3302799999999</v>
      </c>
      <c r="M449" s="152">
        <f t="shared" si="1389"/>
        <v>0</v>
      </c>
      <c r="N449" s="152">
        <f t="shared" si="1389"/>
        <v>6002.5041299999993</v>
      </c>
      <c r="O449" s="152">
        <f t="shared" si="1389"/>
        <v>6002.5041299999993</v>
      </c>
      <c r="P449" s="152">
        <f t="shared" si="1389"/>
        <v>0</v>
      </c>
      <c r="Q449" s="152">
        <f t="shared" si="1389"/>
        <v>1648.1208799999999</v>
      </c>
      <c r="R449" s="152">
        <f t="shared" si="1389"/>
        <v>1648.1208799999999</v>
      </c>
      <c r="S449" s="152">
        <f t="shared" si="1389"/>
        <v>0</v>
      </c>
      <c r="T449" s="152">
        <f t="shared" si="1389"/>
        <v>2509.3291000000004</v>
      </c>
      <c r="U449" s="152">
        <f t="shared" si="1389"/>
        <v>2509.3291000000004</v>
      </c>
      <c r="V449" s="152">
        <f t="shared" si="1389"/>
        <v>0</v>
      </c>
      <c r="W449" s="152">
        <f t="shared" si="1389"/>
        <v>1368.88741</v>
      </c>
      <c r="X449" s="152">
        <f t="shared" si="1389"/>
        <v>0</v>
      </c>
      <c r="Y449" s="152">
        <f t="shared" si="1389"/>
        <v>0</v>
      </c>
      <c r="Z449" s="152">
        <f t="shared" si="1389"/>
        <v>6263.4306099999994</v>
      </c>
      <c r="AA449" s="152">
        <f t="shared" si="1389"/>
        <v>0</v>
      </c>
      <c r="AB449" s="152">
        <f t="shared" si="1389"/>
        <v>0</v>
      </c>
      <c r="AC449" s="152">
        <f t="shared" si="1389"/>
        <v>33.200000000000003</v>
      </c>
      <c r="AD449" s="152">
        <f t="shared" si="1389"/>
        <v>0</v>
      </c>
      <c r="AE449" s="152">
        <f t="shared" si="1389"/>
        <v>27415.568760000002</v>
      </c>
      <c r="AF449" s="152">
        <f t="shared" si="1389"/>
        <v>0</v>
      </c>
      <c r="AG449" s="152">
        <f t="shared" si="1389"/>
        <v>0</v>
      </c>
      <c r="AH449" s="152">
        <f t="shared" si="1389"/>
        <v>0</v>
      </c>
      <c r="AI449" s="152">
        <f t="shared" si="1389"/>
        <v>0</v>
      </c>
      <c r="AJ449" s="152">
        <f t="shared" si="1389"/>
        <v>0</v>
      </c>
      <c r="AK449" s="152">
        <f t="shared" si="1389"/>
        <v>0</v>
      </c>
      <c r="AL449" s="152">
        <f t="shared" si="1389"/>
        <v>0</v>
      </c>
      <c r="AM449" s="152">
        <f t="shared" si="1389"/>
        <v>0</v>
      </c>
      <c r="AN449" s="152">
        <f t="shared" si="1389"/>
        <v>0</v>
      </c>
      <c r="AO449" s="152">
        <f t="shared" si="1389"/>
        <v>0</v>
      </c>
      <c r="AP449" s="152">
        <f t="shared" si="1389"/>
        <v>0</v>
      </c>
      <c r="AQ449" s="152">
        <f t="shared" si="1389"/>
        <v>0</v>
      </c>
      <c r="AR449" s="152">
        <f t="shared" si="1389"/>
        <v>9781</v>
      </c>
      <c r="AS449" s="152">
        <f t="shared" si="1389"/>
        <v>0</v>
      </c>
      <c r="AT449" s="152">
        <f t="shared" si="1389"/>
        <v>0</v>
      </c>
      <c r="AU449" s="152">
        <f t="shared" si="1389"/>
        <v>0</v>
      </c>
      <c r="AV449" s="152">
        <f t="shared" si="1389"/>
        <v>0</v>
      </c>
      <c r="AW449" s="152">
        <f t="shared" si="1389"/>
        <v>378.16813000000002</v>
      </c>
      <c r="AX449" s="152">
        <f t="shared" si="1389"/>
        <v>0</v>
      </c>
      <c r="AY449" s="152">
        <f t="shared" si="1389"/>
        <v>0</v>
      </c>
      <c r="AZ449" s="322"/>
    </row>
    <row r="450" spans="1:52" ht="87.75" customHeight="1">
      <c r="A450" s="303"/>
      <c r="B450" s="304"/>
      <c r="C450" s="305"/>
      <c r="D450" s="226" t="s">
        <v>457</v>
      </c>
      <c r="E450" s="151">
        <f t="shared" si="1317"/>
        <v>3507.8107300000001</v>
      </c>
      <c r="F450" s="151">
        <f t="shared" si="1318"/>
        <v>2782.7116000000001</v>
      </c>
      <c r="G450" s="156"/>
      <c r="H450" s="152">
        <f t="shared" ref="H450:AY450" si="1390">H443</f>
        <v>0</v>
      </c>
      <c r="I450" s="152">
        <f t="shared" si="1390"/>
        <v>0</v>
      </c>
      <c r="J450" s="152">
        <f t="shared" si="1390"/>
        <v>0</v>
      </c>
      <c r="K450" s="152">
        <f t="shared" si="1390"/>
        <v>0</v>
      </c>
      <c r="L450" s="152">
        <f t="shared" si="1390"/>
        <v>0</v>
      </c>
      <c r="M450" s="152">
        <f t="shared" si="1390"/>
        <v>0</v>
      </c>
      <c r="N450" s="152">
        <f t="shared" si="1390"/>
        <v>2782.7116000000001</v>
      </c>
      <c r="O450" s="152">
        <f t="shared" si="1390"/>
        <v>2782.7116000000001</v>
      </c>
      <c r="P450" s="152">
        <f t="shared" si="1390"/>
        <v>0</v>
      </c>
      <c r="Q450" s="152">
        <f t="shared" si="1390"/>
        <v>0</v>
      </c>
      <c r="R450" s="152">
        <f t="shared" si="1390"/>
        <v>0</v>
      </c>
      <c r="S450" s="152">
        <f t="shared" si="1390"/>
        <v>0</v>
      </c>
      <c r="T450" s="152">
        <f t="shared" si="1390"/>
        <v>0</v>
      </c>
      <c r="U450" s="152">
        <f t="shared" si="1390"/>
        <v>0</v>
      </c>
      <c r="V450" s="152">
        <f t="shared" si="1390"/>
        <v>0</v>
      </c>
      <c r="W450" s="152">
        <f t="shared" si="1390"/>
        <v>0</v>
      </c>
      <c r="X450" s="152">
        <f t="shared" si="1390"/>
        <v>0</v>
      </c>
      <c r="Y450" s="152">
        <f t="shared" si="1390"/>
        <v>0</v>
      </c>
      <c r="Z450" s="152">
        <f t="shared" si="1390"/>
        <v>346.93099999999998</v>
      </c>
      <c r="AA450" s="152">
        <f t="shared" si="1390"/>
        <v>0</v>
      </c>
      <c r="AB450" s="152">
        <f t="shared" si="1390"/>
        <v>0</v>
      </c>
      <c r="AC450" s="152">
        <f t="shared" si="1390"/>
        <v>0</v>
      </c>
      <c r="AD450" s="152">
        <f t="shared" si="1390"/>
        <v>0</v>
      </c>
      <c r="AE450" s="152">
        <f t="shared" si="1390"/>
        <v>0</v>
      </c>
      <c r="AF450" s="152">
        <f t="shared" si="1390"/>
        <v>0</v>
      </c>
      <c r="AG450" s="152">
        <f t="shared" si="1390"/>
        <v>0</v>
      </c>
      <c r="AH450" s="152">
        <f t="shared" si="1390"/>
        <v>0</v>
      </c>
      <c r="AI450" s="152">
        <f t="shared" si="1390"/>
        <v>0</v>
      </c>
      <c r="AJ450" s="152">
        <f t="shared" si="1390"/>
        <v>0</v>
      </c>
      <c r="AK450" s="152">
        <f t="shared" si="1390"/>
        <v>0</v>
      </c>
      <c r="AL450" s="152">
        <f t="shared" si="1390"/>
        <v>0</v>
      </c>
      <c r="AM450" s="152">
        <f t="shared" si="1390"/>
        <v>0</v>
      </c>
      <c r="AN450" s="152">
        <f t="shared" si="1390"/>
        <v>0</v>
      </c>
      <c r="AO450" s="152">
        <f t="shared" si="1390"/>
        <v>0</v>
      </c>
      <c r="AP450" s="152">
        <f t="shared" si="1390"/>
        <v>0</v>
      </c>
      <c r="AQ450" s="152">
        <f t="shared" si="1390"/>
        <v>0</v>
      </c>
      <c r="AR450" s="152">
        <f t="shared" si="1390"/>
        <v>0</v>
      </c>
      <c r="AS450" s="152">
        <f t="shared" si="1390"/>
        <v>0</v>
      </c>
      <c r="AT450" s="152">
        <f t="shared" si="1390"/>
        <v>0</v>
      </c>
      <c r="AU450" s="152">
        <f t="shared" si="1390"/>
        <v>0</v>
      </c>
      <c r="AV450" s="152">
        <f t="shared" si="1390"/>
        <v>0</v>
      </c>
      <c r="AW450" s="152">
        <f t="shared" si="1390"/>
        <v>378.16813000000002</v>
      </c>
      <c r="AX450" s="152">
        <f t="shared" si="1390"/>
        <v>0</v>
      </c>
      <c r="AY450" s="152">
        <f t="shared" si="1390"/>
        <v>0</v>
      </c>
      <c r="AZ450" s="322"/>
    </row>
    <row r="451" spans="1:52" ht="21.75" customHeight="1">
      <c r="A451" s="303"/>
      <c r="B451" s="304"/>
      <c r="C451" s="305"/>
      <c r="D451" s="226" t="s">
        <v>288</v>
      </c>
      <c r="E451" s="151">
        <f t="shared" si="1317"/>
        <v>0</v>
      </c>
      <c r="F451" s="151">
        <f t="shared" si="1318"/>
        <v>0</v>
      </c>
      <c r="G451" s="156"/>
      <c r="H451" s="152">
        <f t="shared" ref="H451:AY451" si="1391">H444</f>
        <v>0</v>
      </c>
      <c r="I451" s="152">
        <f t="shared" si="1391"/>
        <v>0</v>
      </c>
      <c r="J451" s="152">
        <f t="shared" si="1391"/>
        <v>0</v>
      </c>
      <c r="K451" s="152">
        <f t="shared" si="1391"/>
        <v>0</v>
      </c>
      <c r="L451" s="152">
        <f t="shared" si="1391"/>
        <v>0</v>
      </c>
      <c r="M451" s="152">
        <f t="shared" si="1391"/>
        <v>0</v>
      </c>
      <c r="N451" s="152">
        <f t="shared" si="1391"/>
        <v>0</v>
      </c>
      <c r="O451" s="152">
        <f t="shared" si="1391"/>
        <v>0</v>
      </c>
      <c r="P451" s="152">
        <f t="shared" si="1391"/>
        <v>0</v>
      </c>
      <c r="Q451" s="152">
        <f t="shared" si="1391"/>
        <v>0</v>
      </c>
      <c r="R451" s="152">
        <f t="shared" si="1391"/>
        <v>0</v>
      </c>
      <c r="S451" s="152">
        <f t="shared" si="1391"/>
        <v>0</v>
      </c>
      <c r="T451" s="152">
        <f t="shared" si="1391"/>
        <v>0</v>
      </c>
      <c r="U451" s="152">
        <f t="shared" si="1391"/>
        <v>0</v>
      </c>
      <c r="V451" s="152">
        <f t="shared" si="1391"/>
        <v>0</v>
      </c>
      <c r="W451" s="152">
        <f t="shared" si="1391"/>
        <v>0</v>
      </c>
      <c r="X451" s="152">
        <f t="shared" si="1391"/>
        <v>0</v>
      </c>
      <c r="Y451" s="152">
        <f t="shared" si="1391"/>
        <v>0</v>
      </c>
      <c r="Z451" s="152">
        <f t="shared" si="1391"/>
        <v>0</v>
      </c>
      <c r="AA451" s="152">
        <f t="shared" si="1391"/>
        <v>0</v>
      </c>
      <c r="AB451" s="152">
        <f t="shared" si="1391"/>
        <v>0</v>
      </c>
      <c r="AC451" s="152">
        <f t="shared" si="1391"/>
        <v>0</v>
      </c>
      <c r="AD451" s="152">
        <f t="shared" si="1391"/>
        <v>0</v>
      </c>
      <c r="AE451" s="152">
        <f t="shared" si="1391"/>
        <v>0</v>
      </c>
      <c r="AF451" s="152">
        <f t="shared" si="1391"/>
        <v>0</v>
      </c>
      <c r="AG451" s="152">
        <f t="shared" si="1391"/>
        <v>0</v>
      </c>
      <c r="AH451" s="152">
        <f t="shared" si="1391"/>
        <v>0</v>
      </c>
      <c r="AI451" s="152">
        <f t="shared" si="1391"/>
        <v>0</v>
      </c>
      <c r="AJ451" s="152">
        <f t="shared" si="1391"/>
        <v>0</v>
      </c>
      <c r="AK451" s="152">
        <f t="shared" si="1391"/>
        <v>0</v>
      </c>
      <c r="AL451" s="152">
        <f t="shared" si="1391"/>
        <v>0</v>
      </c>
      <c r="AM451" s="152">
        <f t="shared" si="1391"/>
        <v>0</v>
      </c>
      <c r="AN451" s="152">
        <f t="shared" si="1391"/>
        <v>0</v>
      </c>
      <c r="AO451" s="152">
        <f t="shared" si="1391"/>
        <v>0</v>
      </c>
      <c r="AP451" s="152">
        <f t="shared" si="1391"/>
        <v>0</v>
      </c>
      <c r="AQ451" s="152">
        <f t="shared" si="1391"/>
        <v>0</v>
      </c>
      <c r="AR451" s="152">
        <f t="shared" si="1391"/>
        <v>0</v>
      </c>
      <c r="AS451" s="152">
        <f t="shared" si="1391"/>
        <v>0</v>
      </c>
      <c r="AT451" s="152">
        <f t="shared" si="1391"/>
        <v>0</v>
      </c>
      <c r="AU451" s="152">
        <f t="shared" si="1391"/>
        <v>0</v>
      </c>
      <c r="AV451" s="152">
        <f t="shared" si="1391"/>
        <v>0</v>
      </c>
      <c r="AW451" s="152">
        <f t="shared" si="1391"/>
        <v>0</v>
      </c>
      <c r="AX451" s="152">
        <f t="shared" si="1391"/>
        <v>0</v>
      </c>
      <c r="AY451" s="152">
        <f t="shared" si="1391"/>
        <v>0</v>
      </c>
      <c r="AZ451" s="322"/>
    </row>
    <row r="452" spans="1:52" ht="33.75" customHeight="1">
      <c r="A452" s="306"/>
      <c r="B452" s="307"/>
      <c r="C452" s="308"/>
      <c r="D452" s="174" t="s">
        <v>43</v>
      </c>
      <c r="E452" s="151">
        <f t="shared" si="1317"/>
        <v>0</v>
      </c>
      <c r="F452" s="151">
        <f t="shared" si="1318"/>
        <v>0</v>
      </c>
      <c r="G452" s="176"/>
      <c r="H452" s="152">
        <f t="shared" ref="H452:AY452" si="1392">H445</f>
        <v>0</v>
      </c>
      <c r="I452" s="152">
        <f t="shared" si="1392"/>
        <v>0</v>
      </c>
      <c r="J452" s="152">
        <f t="shared" si="1392"/>
        <v>0</v>
      </c>
      <c r="K452" s="152">
        <f t="shared" si="1392"/>
        <v>0</v>
      </c>
      <c r="L452" s="152">
        <f t="shared" si="1392"/>
        <v>0</v>
      </c>
      <c r="M452" s="152">
        <f t="shared" si="1392"/>
        <v>0</v>
      </c>
      <c r="N452" s="152">
        <f t="shared" si="1392"/>
        <v>0</v>
      </c>
      <c r="O452" s="152">
        <f t="shared" si="1392"/>
        <v>0</v>
      </c>
      <c r="P452" s="152">
        <f t="shared" si="1392"/>
        <v>0</v>
      </c>
      <c r="Q452" s="152">
        <f t="shared" si="1392"/>
        <v>0</v>
      </c>
      <c r="R452" s="152">
        <f t="shared" si="1392"/>
        <v>0</v>
      </c>
      <c r="S452" s="152">
        <f t="shared" si="1392"/>
        <v>0</v>
      </c>
      <c r="T452" s="152">
        <f t="shared" si="1392"/>
        <v>0</v>
      </c>
      <c r="U452" s="152">
        <f t="shared" si="1392"/>
        <v>0</v>
      </c>
      <c r="V452" s="152">
        <f t="shared" si="1392"/>
        <v>0</v>
      </c>
      <c r="W452" s="152">
        <f t="shared" si="1392"/>
        <v>0</v>
      </c>
      <c r="X452" s="152">
        <f t="shared" si="1392"/>
        <v>0</v>
      </c>
      <c r="Y452" s="152">
        <f t="shared" si="1392"/>
        <v>0</v>
      </c>
      <c r="Z452" s="152">
        <f t="shared" si="1392"/>
        <v>0</v>
      </c>
      <c r="AA452" s="152">
        <f t="shared" si="1392"/>
        <v>0</v>
      </c>
      <c r="AB452" s="152">
        <f t="shared" si="1392"/>
        <v>0</v>
      </c>
      <c r="AC452" s="152">
        <f t="shared" si="1392"/>
        <v>0</v>
      </c>
      <c r="AD452" s="152">
        <f t="shared" si="1392"/>
        <v>0</v>
      </c>
      <c r="AE452" s="152">
        <f t="shared" si="1392"/>
        <v>0</v>
      </c>
      <c r="AF452" s="152">
        <f t="shared" si="1392"/>
        <v>0</v>
      </c>
      <c r="AG452" s="152">
        <f t="shared" si="1392"/>
        <v>0</v>
      </c>
      <c r="AH452" s="152">
        <f t="shared" si="1392"/>
        <v>0</v>
      </c>
      <c r="AI452" s="152">
        <f t="shared" si="1392"/>
        <v>0</v>
      </c>
      <c r="AJ452" s="152">
        <f t="shared" si="1392"/>
        <v>0</v>
      </c>
      <c r="AK452" s="152">
        <f t="shared" si="1392"/>
        <v>0</v>
      </c>
      <c r="AL452" s="152">
        <f t="shared" si="1392"/>
        <v>0</v>
      </c>
      <c r="AM452" s="152">
        <f t="shared" si="1392"/>
        <v>0</v>
      </c>
      <c r="AN452" s="152">
        <f t="shared" si="1392"/>
        <v>0</v>
      </c>
      <c r="AO452" s="152">
        <f t="shared" si="1392"/>
        <v>0</v>
      </c>
      <c r="AP452" s="152">
        <f t="shared" si="1392"/>
        <v>0</v>
      </c>
      <c r="AQ452" s="152">
        <f t="shared" si="1392"/>
        <v>0</v>
      </c>
      <c r="AR452" s="152">
        <f t="shared" si="1392"/>
        <v>0</v>
      </c>
      <c r="AS452" s="152">
        <f t="shared" si="1392"/>
        <v>0</v>
      </c>
      <c r="AT452" s="152">
        <f t="shared" si="1392"/>
        <v>0</v>
      </c>
      <c r="AU452" s="152">
        <f t="shared" si="1392"/>
        <v>0</v>
      </c>
      <c r="AV452" s="152">
        <f t="shared" si="1392"/>
        <v>0</v>
      </c>
      <c r="AW452" s="152">
        <f t="shared" si="1392"/>
        <v>0</v>
      </c>
      <c r="AX452" s="152">
        <f t="shared" si="1392"/>
        <v>0</v>
      </c>
      <c r="AY452" s="152">
        <f t="shared" si="1392"/>
        <v>0</v>
      </c>
      <c r="AZ452" s="323"/>
    </row>
    <row r="453" spans="1:52" ht="33.75" customHeight="1">
      <c r="A453" s="309" t="s">
        <v>463</v>
      </c>
      <c r="B453" s="310"/>
      <c r="C453" s="310"/>
      <c r="D453" s="310"/>
      <c r="E453" s="310"/>
      <c r="F453" s="310"/>
      <c r="G453" s="310"/>
      <c r="H453" s="310"/>
      <c r="I453" s="310"/>
      <c r="J453" s="310"/>
      <c r="K453" s="310"/>
      <c r="L453" s="310"/>
      <c r="M453" s="310"/>
      <c r="N453" s="310"/>
      <c r="O453" s="310"/>
      <c r="P453" s="310"/>
      <c r="Q453" s="310"/>
      <c r="R453" s="310"/>
      <c r="S453" s="310"/>
      <c r="T453" s="310"/>
      <c r="U453" s="310"/>
      <c r="V453" s="310"/>
      <c r="W453" s="310"/>
      <c r="X453" s="310"/>
      <c r="Y453" s="310"/>
      <c r="Z453" s="310"/>
      <c r="AA453" s="310"/>
      <c r="AB453" s="310"/>
      <c r="AC453" s="310"/>
      <c r="AD453" s="310"/>
      <c r="AE453" s="310"/>
      <c r="AF453" s="310"/>
      <c r="AG453" s="310"/>
      <c r="AH453" s="310"/>
      <c r="AI453" s="310"/>
      <c r="AJ453" s="310"/>
      <c r="AK453" s="310"/>
      <c r="AL453" s="310"/>
      <c r="AM453" s="310"/>
      <c r="AN453" s="310"/>
      <c r="AO453" s="310"/>
      <c r="AP453" s="310"/>
      <c r="AQ453" s="310"/>
      <c r="AR453" s="310"/>
      <c r="AS453" s="310"/>
      <c r="AT453" s="310"/>
      <c r="AU453" s="310"/>
      <c r="AV453" s="310"/>
      <c r="AW453" s="310"/>
      <c r="AX453" s="310"/>
      <c r="AY453" s="310"/>
      <c r="AZ453" s="311"/>
    </row>
    <row r="454" spans="1:52" ht="33.75" customHeight="1">
      <c r="A454" s="309" t="s">
        <v>462</v>
      </c>
      <c r="B454" s="310"/>
      <c r="C454" s="310"/>
      <c r="D454" s="310"/>
      <c r="E454" s="310"/>
      <c r="F454" s="310"/>
      <c r="G454" s="310"/>
      <c r="H454" s="310"/>
      <c r="I454" s="310"/>
      <c r="J454" s="310"/>
      <c r="K454" s="310"/>
      <c r="L454" s="310"/>
      <c r="M454" s="310"/>
      <c r="N454" s="310"/>
      <c r="O454" s="310"/>
      <c r="P454" s="310"/>
      <c r="Q454" s="310"/>
      <c r="R454" s="310"/>
      <c r="S454" s="310"/>
      <c r="T454" s="310"/>
      <c r="U454" s="310"/>
      <c r="V454" s="310"/>
      <c r="W454" s="310"/>
      <c r="X454" s="310"/>
      <c r="Y454" s="310"/>
      <c r="Z454" s="310"/>
      <c r="AA454" s="310"/>
      <c r="AB454" s="310"/>
      <c r="AC454" s="310"/>
      <c r="AD454" s="310"/>
      <c r="AE454" s="310"/>
      <c r="AF454" s="310"/>
      <c r="AG454" s="310"/>
      <c r="AH454" s="310"/>
      <c r="AI454" s="310"/>
      <c r="AJ454" s="310"/>
      <c r="AK454" s="310"/>
      <c r="AL454" s="310"/>
      <c r="AM454" s="310"/>
      <c r="AN454" s="310"/>
      <c r="AO454" s="310"/>
      <c r="AP454" s="310"/>
      <c r="AQ454" s="310"/>
      <c r="AR454" s="310"/>
      <c r="AS454" s="310"/>
      <c r="AT454" s="310"/>
      <c r="AU454" s="310"/>
      <c r="AV454" s="310"/>
      <c r="AW454" s="310"/>
      <c r="AX454" s="310"/>
      <c r="AY454" s="310"/>
      <c r="AZ454" s="311"/>
    </row>
    <row r="455" spans="1:52" ht="33.75" customHeight="1">
      <c r="A455" s="318" t="s">
        <v>461</v>
      </c>
      <c r="B455" s="319"/>
      <c r="C455" s="319"/>
      <c r="D455" s="319"/>
      <c r="E455" s="319"/>
      <c r="F455" s="319"/>
      <c r="G455" s="319"/>
      <c r="H455" s="319"/>
      <c r="I455" s="319"/>
      <c r="J455" s="319"/>
      <c r="K455" s="319"/>
      <c r="L455" s="319"/>
      <c r="M455" s="319"/>
      <c r="N455" s="319"/>
      <c r="O455" s="319"/>
      <c r="P455" s="319"/>
      <c r="Q455" s="319"/>
      <c r="R455" s="319"/>
      <c r="S455" s="319"/>
      <c r="T455" s="319"/>
      <c r="U455" s="319"/>
      <c r="V455" s="319"/>
      <c r="W455" s="319"/>
      <c r="X455" s="319"/>
      <c r="Y455" s="319"/>
      <c r="Z455" s="319"/>
      <c r="AA455" s="319"/>
      <c r="AB455" s="319"/>
      <c r="AC455" s="319"/>
      <c r="AD455" s="319"/>
      <c r="AE455" s="319"/>
      <c r="AF455" s="319"/>
      <c r="AG455" s="319"/>
      <c r="AH455" s="319"/>
      <c r="AI455" s="319"/>
      <c r="AJ455" s="319"/>
      <c r="AK455" s="319"/>
      <c r="AL455" s="319"/>
      <c r="AM455" s="319"/>
      <c r="AN455" s="319"/>
      <c r="AO455" s="319"/>
      <c r="AP455" s="319"/>
      <c r="AQ455" s="319"/>
      <c r="AR455" s="319"/>
      <c r="AS455" s="319"/>
      <c r="AT455" s="319"/>
      <c r="AU455" s="319"/>
      <c r="AV455" s="319"/>
      <c r="AW455" s="319"/>
      <c r="AX455" s="319"/>
      <c r="AY455" s="319"/>
      <c r="AZ455" s="320"/>
    </row>
    <row r="456" spans="1:52" ht="33.75" customHeight="1">
      <c r="A456" s="312" t="s">
        <v>261</v>
      </c>
      <c r="B456" s="315" t="s">
        <v>464</v>
      </c>
      <c r="C456" s="315" t="s">
        <v>465</v>
      </c>
      <c r="D456" s="181" t="s">
        <v>41</v>
      </c>
      <c r="E456" s="151">
        <f>H456+K456+N456+Q456+T456+W456+Z456+AE456+AJ456+AO456+AR456+AW456</f>
        <v>219</v>
      </c>
      <c r="F456" s="151">
        <f>I456+L456+O456+R456+U456+X456+AA456+AF456+AK456+AP456+AS456+AX456</f>
        <v>0</v>
      </c>
      <c r="G456" s="182">
        <f>F456/E456</f>
        <v>0</v>
      </c>
      <c r="H456" s="173">
        <f>H457+H458+H459+H461+H462</f>
        <v>0</v>
      </c>
      <c r="I456" s="173">
        <f t="shared" ref="I456" si="1393">I457+I458+I459+I461+I462</f>
        <v>0</v>
      </c>
      <c r="J456" s="173" t="e">
        <f>I456/H456*100</f>
        <v>#DIV/0!</v>
      </c>
      <c r="K456" s="173">
        <v>0</v>
      </c>
      <c r="L456" s="173">
        <f t="shared" ref="L456" si="1394">L457+L458+L459+L461+L462</f>
        <v>0</v>
      </c>
      <c r="M456" s="173" t="e">
        <f>L456/K456*100</f>
        <v>#DIV/0!</v>
      </c>
      <c r="N456" s="173">
        <f t="shared" ref="N456:O456" si="1395">N457+N458+N459+N461+N462</f>
        <v>0</v>
      </c>
      <c r="O456" s="173">
        <f t="shared" si="1395"/>
        <v>0</v>
      </c>
      <c r="P456" s="173" t="e">
        <f>O456/N456*100</f>
        <v>#DIV/0!</v>
      </c>
      <c r="Q456" s="173">
        <f t="shared" ref="Q456:R456" si="1396">Q457+Q458+Q459+Q461+Q462</f>
        <v>0</v>
      </c>
      <c r="R456" s="173">
        <f t="shared" si="1396"/>
        <v>0</v>
      </c>
      <c r="S456" s="173" t="e">
        <f>R456/Q456*100</f>
        <v>#DIV/0!</v>
      </c>
      <c r="T456" s="173">
        <f t="shared" ref="T456:U456" si="1397">T457+T458+T459+T461+T462</f>
        <v>0</v>
      </c>
      <c r="U456" s="173">
        <f t="shared" si="1397"/>
        <v>0</v>
      </c>
      <c r="V456" s="173" t="e">
        <f>U456/T456*100</f>
        <v>#DIV/0!</v>
      </c>
      <c r="W456" s="173">
        <f t="shared" ref="W456:X456" si="1398">W457+W458+W459+W461+W462</f>
        <v>219</v>
      </c>
      <c r="X456" s="173">
        <f t="shared" si="1398"/>
        <v>0</v>
      </c>
      <c r="Y456" s="173">
        <f>X456/W456*100</f>
        <v>0</v>
      </c>
      <c r="Z456" s="173">
        <f t="shared" ref="Z456:AC456" si="1399">Z457+Z458+Z459+Z461+Z462</f>
        <v>0</v>
      </c>
      <c r="AA456" s="173">
        <f t="shared" si="1399"/>
        <v>0</v>
      </c>
      <c r="AB456" s="173">
        <f t="shared" si="1399"/>
        <v>0</v>
      </c>
      <c r="AC456" s="173">
        <f t="shared" si="1399"/>
        <v>0</v>
      </c>
      <c r="AD456" s="173" t="e">
        <f>AC456/Z456*100</f>
        <v>#DIV/0!</v>
      </c>
      <c r="AE456" s="173">
        <f t="shared" ref="AE456:AH456" si="1400">AE457+AE458+AE459+AE461+AE462</f>
        <v>0</v>
      </c>
      <c r="AF456" s="173">
        <f t="shared" si="1400"/>
        <v>0</v>
      </c>
      <c r="AG456" s="173">
        <f t="shared" si="1400"/>
        <v>0</v>
      </c>
      <c r="AH456" s="173">
        <f t="shared" si="1400"/>
        <v>0</v>
      </c>
      <c r="AI456" s="173" t="e">
        <f>AH456/AE456*100</f>
        <v>#DIV/0!</v>
      </c>
      <c r="AJ456" s="173">
        <f t="shared" ref="AJ456:AM456" si="1401">AJ457+AJ458+AJ459+AJ461+AJ462</f>
        <v>0</v>
      </c>
      <c r="AK456" s="173">
        <f t="shared" si="1401"/>
        <v>0</v>
      </c>
      <c r="AL456" s="173">
        <f t="shared" si="1401"/>
        <v>0</v>
      </c>
      <c r="AM456" s="173">
        <f t="shared" si="1401"/>
        <v>0</v>
      </c>
      <c r="AN456" s="173" t="e">
        <f>AM456/AJ456*100</f>
        <v>#DIV/0!</v>
      </c>
      <c r="AO456" s="173">
        <f t="shared" ref="AO456:AP456" si="1402">AO457+AO458+AO459+AO461+AO462</f>
        <v>0</v>
      </c>
      <c r="AP456" s="173">
        <f t="shared" si="1402"/>
        <v>0</v>
      </c>
      <c r="AQ456" s="173" t="e">
        <f>AP456/AO456*100</f>
        <v>#DIV/0!</v>
      </c>
      <c r="AR456" s="173">
        <f t="shared" ref="AR456:AU456" si="1403">AR457+AR458+AR459+AR461+AR462</f>
        <v>0</v>
      </c>
      <c r="AS456" s="173">
        <f t="shared" si="1403"/>
        <v>0</v>
      </c>
      <c r="AT456" s="173">
        <f t="shared" si="1403"/>
        <v>0</v>
      </c>
      <c r="AU456" s="173">
        <f t="shared" si="1403"/>
        <v>0</v>
      </c>
      <c r="AV456" s="173" t="e">
        <f>AU456/AR456*100</f>
        <v>#DIV/0!</v>
      </c>
      <c r="AW456" s="173">
        <f t="shared" ref="AW456:AX456" si="1404">AW457+AW458+AW459+AW461+AW462</f>
        <v>0</v>
      </c>
      <c r="AX456" s="173">
        <f t="shared" si="1404"/>
        <v>0</v>
      </c>
      <c r="AY456" s="173" t="e">
        <f>AX456/AW456*100</f>
        <v>#DIV/0!</v>
      </c>
      <c r="AZ456" s="321"/>
    </row>
    <row r="457" spans="1:52" ht="33.75" customHeight="1">
      <c r="A457" s="313"/>
      <c r="B457" s="316"/>
      <c r="C457" s="316"/>
      <c r="D457" s="183" t="s">
        <v>37</v>
      </c>
      <c r="E457" s="151">
        <f t="shared" ref="E457:E476" si="1405">H457+K457+N457+Q457+T457+W457+Z457+AE457+AJ457+AO457+AR457+AW457</f>
        <v>0</v>
      </c>
      <c r="F457" s="151">
        <f t="shared" ref="F457:F476" si="1406">I457+L457+O457+R457+U457+X457+AA457+AF457+AK457+AP457+AS457+AX457</f>
        <v>0</v>
      </c>
      <c r="G457" s="176"/>
      <c r="H457" s="152"/>
      <c r="I457" s="152"/>
      <c r="J457" s="177"/>
      <c r="K457" s="152"/>
      <c r="L457" s="152"/>
      <c r="M457" s="177"/>
      <c r="N457" s="152"/>
      <c r="O457" s="152"/>
      <c r="P457" s="179"/>
      <c r="Q457" s="152"/>
      <c r="R457" s="152"/>
      <c r="S457" s="177"/>
      <c r="T457" s="152"/>
      <c r="U457" s="152"/>
      <c r="V457" s="177"/>
      <c r="W457" s="152"/>
      <c r="X457" s="152"/>
      <c r="Y457" s="177"/>
      <c r="Z457" s="152"/>
      <c r="AA457" s="155"/>
      <c r="AB457" s="178"/>
      <c r="AC457" s="177"/>
      <c r="AD457" s="179"/>
      <c r="AE457" s="152"/>
      <c r="AF457" s="155"/>
      <c r="AG457" s="178"/>
      <c r="AH457" s="184"/>
      <c r="AI457" s="179"/>
      <c r="AJ457" s="152"/>
      <c r="AK457" s="155"/>
      <c r="AL457" s="178"/>
      <c r="AM457" s="184"/>
      <c r="AN457" s="179"/>
      <c r="AO457" s="185"/>
      <c r="AP457" s="152"/>
      <c r="AQ457" s="152"/>
      <c r="AR457" s="152"/>
      <c r="AS457" s="153"/>
      <c r="AT457" s="178"/>
      <c r="AU457" s="184"/>
      <c r="AV457" s="179"/>
      <c r="AW457" s="152"/>
      <c r="AX457" s="154"/>
      <c r="AY457" s="179"/>
      <c r="AZ457" s="322"/>
    </row>
    <row r="458" spans="1:52" ht="33.75" customHeight="1">
      <c r="A458" s="313"/>
      <c r="B458" s="316"/>
      <c r="C458" s="316"/>
      <c r="D458" s="186" t="s">
        <v>2</v>
      </c>
      <c r="E458" s="151">
        <f t="shared" si="1405"/>
        <v>0</v>
      </c>
      <c r="F458" s="151">
        <f t="shared" si="1406"/>
        <v>0</v>
      </c>
      <c r="G458" s="187"/>
      <c r="H458" s="157"/>
      <c r="I458" s="157"/>
      <c r="J458" s="158"/>
      <c r="K458" s="157"/>
      <c r="L458" s="157"/>
      <c r="M458" s="158"/>
      <c r="N458" s="157"/>
      <c r="O458" s="157"/>
      <c r="P458" s="188"/>
      <c r="Q458" s="157"/>
      <c r="R458" s="157"/>
      <c r="S458" s="158"/>
      <c r="T458" s="157"/>
      <c r="U458" s="157"/>
      <c r="V458" s="158"/>
      <c r="W458" s="157"/>
      <c r="X458" s="157"/>
      <c r="Y458" s="158"/>
      <c r="Z458" s="157"/>
      <c r="AA458" s="161"/>
      <c r="AB458" s="162"/>
      <c r="AC458" s="158"/>
      <c r="AD458" s="188"/>
      <c r="AE458" s="260"/>
      <c r="AF458" s="161"/>
      <c r="AG458" s="162"/>
      <c r="AH458" s="189"/>
      <c r="AI458" s="188"/>
      <c r="AJ458" s="260"/>
      <c r="AK458" s="161"/>
      <c r="AL458" s="162"/>
      <c r="AM458" s="189"/>
      <c r="AN458" s="188"/>
      <c r="AO458" s="260"/>
      <c r="AP458" s="158"/>
      <c r="AQ458" s="158"/>
      <c r="AR458" s="157"/>
      <c r="AS458" s="159"/>
      <c r="AT458" s="162"/>
      <c r="AU458" s="189"/>
      <c r="AV458" s="188"/>
      <c r="AW458" s="157"/>
      <c r="AX458" s="160"/>
      <c r="AY458" s="188"/>
      <c r="AZ458" s="322"/>
    </row>
    <row r="459" spans="1:52" ht="33.75" customHeight="1">
      <c r="A459" s="313"/>
      <c r="B459" s="316"/>
      <c r="C459" s="316"/>
      <c r="D459" s="257" t="s">
        <v>287</v>
      </c>
      <c r="E459" s="151">
        <f t="shared" si="1405"/>
        <v>219</v>
      </c>
      <c r="F459" s="151">
        <f t="shared" si="1406"/>
        <v>0</v>
      </c>
      <c r="G459" s="187"/>
      <c r="H459" s="157"/>
      <c r="I459" s="157"/>
      <c r="J459" s="158"/>
      <c r="K459" s="157"/>
      <c r="L459" s="157"/>
      <c r="M459" s="158"/>
      <c r="N459" s="157"/>
      <c r="O459" s="157"/>
      <c r="P459" s="188"/>
      <c r="Q459" s="157"/>
      <c r="R459" s="157"/>
      <c r="S459" s="158"/>
      <c r="T459" s="157"/>
      <c r="U459" s="157"/>
      <c r="V459" s="158"/>
      <c r="W459" s="157">
        <v>219</v>
      </c>
      <c r="X459" s="157"/>
      <c r="Y459" s="158"/>
      <c r="Z459" s="157"/>
      <c r="AA459" s="161"/>
      <c r="AB459" s="162"/>
      <c r="AC459" s="158"/>
      <c r="AD459" s="188"/>
      <c r="AE459" s="260"/>
      <c r="AF459" s="161"/>
      <c r="AG459" s="162"/>
      <c r="AH459" s="189"/>
      <c r="AI459" s="188"/>
      <c r="AJ459" s="260"/>
      <c r="AK459" s="161"/>
      <c r="AL459" s="162"/>
      <c r="AM459" s="189"/>
      <c r="AN459" s="188"/>
      <c r="AO459" s="260"/>
      <c r="AP459" s="189"/>
      <c r="AQ459" s="188"/>
      <c r="AR459" s="157"/>
      <c r="AS459" s="161"/>
      <c r="AT459" s="162"/>
      <c r="AU459" s="189"/>
      <c r="AV459" s="188"/>
      <c r="AW459" s="157"/>
      <c r="AX459" s="160"/>
      <c r="AY459" s="163"/>
      <c r="AZ459" s="322"/>
    </row>
    <row r="460" spans="1:52" ht="33.75" customHeight="1">
      <c r="A460" s="313"/>
      <c r="B460" s="316"/>
      <c r="C460" s="316"/>
      <c r="D460" s="257" t="s">
        <v>295</v>
      </c>
      <c r="E460" s="151">
        <f t="shared" si="1405"/>
        <v>0</v>
      </c>
      <c r="F460" s="151">
        <f t="shared" si="1406"/>
        <v>0</v>
      </c>
      <c r="G460" s="156"/>
      <c r="H460" s="166"/>
      <c r="I460" s="166"/>
      <c r="J460" s="165"/>
      <c r="K460" s="166"/>
      <c r="L460" s="166"/>
      <c r="M460" s="165"/>
      <c r="N460" s="166"/>
      <c r="O460" s="166"/>
      <c r="P460" s="171"/>
      <c r="Q460" s="166"/>
      <c r="R460" s="166"/>
      <c r="S460" s="165"/>
      <c r="T460" s="166"/>
      <c r="U460" s="166"/>
      <c r="V460" s="165"/>
      <c r="W460" s="166"/>
      <c r="X460" s="166"/>
      <c r="Y460" s="165"/>
      <c r="Z460" s="166"/>
      <c r="AA460" s="168"/>
      <c r="AB460" s="169"/>
      <c r="AC460" s="165"/>
      <c r="AD460" s="171"/>
      <c r="AE460" s="166"/>
      <c r="AF460" s="168"/>
      <c r="AG460" s="169"/>
      <c r="AH460" s="192"/>
      <c r="AI460" s="171"/>
      <c r="AJ460" s="166"/>
      <c r="AK460" s="168"/>
      <c r="AL460" s="169"/>
      <c r="AM460" s="192"/>
      <c r="AN460" s="171"/>
      <c r="AO460" s="166"/>
      <c r="AP460" s="192"/>
      <c r="AQ460" s="171"/>
      <c r="AR460" s="166"/>
      <c r="AS460" s="170"/>
      <c r="AT460" s="169"/>
      <c r="AU460" s="192"/>
      <c r="AV460" s="171"/>
      <c r="AW460" s="166"/>
      <c r="AX460" s="167"/>
      <c r="AY460" s="171"/>
      <c r="AZ460" s="322"/>
    </row>
    <row r="461" spans="1:52" ht="33.75" customHeight="1">
      <c r="A461" s="313"/>
      <c r="B461" s="316"/>
      <c r="C461" s="316"/>
      <c r="D461" s="257" t="s">
        <v>288</v>
      </c>
      <c r="E461" s="151">
        <v>0</v>
      </c>
      <c r="F461" s="151">
        <f t="shared" si="1406"/>
        <v>0</v>
      </c>
      <c r="G461" s="156"/>
      <c r="H461" s="166"/>
      <c r="I461" s="166"/>
      <c r="J461" s="165"/>
      <c r="K461" s="166" t="s">
        <v>457</v>
      </c>
      <c r="L461" s="166"/>
      <c r="M461" s="165"/>
      <c r="N461" s="166"/>
      <c r="O461" s="166"/>
      <c r="P461" s="171"/>
      <c r="Q461" s="166"/>
      <c r="R461" s="166"/>
      <c r="S461" s="165"/>
      <c r="T461" s="166"/>
      <c r="U461" s="166"/>
      <c r="V461" s="165"/>
      <c r="W461" s="166"/>
      <c r="X461" s="166"/>
      <c r="Y461" s="165"/>
      <c r="Z461" s="166"/>
      <c r="AA461" s="168"/>
      <c r="AB461" s="169"/>
      <c r="AC461" s="165"/>
      <c r="AD461" s="171"/>
      <c r="AE461" s="166"/>
      <c r="AF461" s="168"/>
      <c r="AG461" s="169"/>
      <c r="AH461" s="192"/>
      <c r="AI461" s="171"/>
      <c r="AJ461" s="166"/>
      <c r="AK461" s="168"/>
      <c r="AL461" s="169"/>
      <c r="AM461" s="192"/>
      <c r="AN461" s="171"/>
      <c r="AO461" s="166"/>
      <c r="AP461" s="192"/>
      <c r="AQ461" s="171"/>
      <c r="AR461" s="166"/>
      <c r="AS461" s="170"/>
      <c r="AT461" s="169"/>
      <c r="AU461" s="192"/>
      <c r="AV461" s="171"/>
      <c r="AW461" s="166"/>
      <c r="AX461" s="167"/>
      <c r="AY461" s="171"/>
      <c r="AZ461" s="322"/>
    </row>
    <row r="462" spans="1:52" ht="101.25" customHeight="1">
      <c r="A462" s="314"/>
      <c r="B462" s="317"/>
      <c r="C462" s="317"/>
      <c r="D462" s="174" t="s">
        <v>43</v>
      </c>
      <c r="E462" s="151">
        <f t="shared" si="1405"/>
        <v>0</v>
      </c>
      <c r="F462" s="151">
        <f t="shared" si="1406"/>
        <v>0</v>
      </c>
      <c r="G462" s="176"/>
      <c r="H462" s="152"/>
      <c r="I462" s="152"/>
      <c r="J462" s="177"/>
      <c r="K462" s="152"/>
      <c r="L462" s="152"/>
      <c r="M462" s="177"/>
      <c r="N462" s="152"/>
      <c r="O462" s="152"/>
      <c r="P462" s="179"/>
      <c r="Q462" s="152"/>
      <c r="R462" s="152"/>
      <c r="S462" s="177"/>
      <c r="T462" s="152"/>
      <c r="U462" s="152"/>
      <c r="V462" s="177"/>
      <c r="W462" s="152"/>
      <c r="X462" s="152"/>
      <c r="Y462" s="177"/>
      <c r="Z462" s="152"/>
      <c r="AA462" s="155"/>
      <c r="AB462" s="178"/>
      <c r="AC462" s="177"/>
      <c r="AD462" s="179"/>
      <c r="AE462" s="152"/>
      <c r="AF462" s="155"/>
      <c r="AG462" s="178"/>
      <c r="AH462" s="184"/>
      <c r="AI462" s="179"/>
      <c r="AJ462" s="152"/>
      <c r="AK462" s="155"/>
      <c r="AL462" s="178"/>
      <c r="AM462" s="184"/>
      <c r="AN462" s="179"/>
      <c r="AO462" s="152"/>
      <c r="AP462" s="184"/>
      <c r="AQ462" s="179"/>
      <c r="AR462" s="152"/>
      <c r="AS462" s="153"/>
      <c r="AT462" s="178"/>
      <c r="AU462" s="184"/>
      <c r="AV462" s="179"/>
      <c r="AW462" s="152"/>
      <c r="AX462" s="152"/>
      <c r="AY462" s="179"/>
      <c r="AZ462" s="323"/>
    </row>
    <row r="463" spans="1:52" ht="33.75" customHeight="1">
      <c r="A463" s="324" t="s">
        <v>301</v>
      </c>
      <c r="B463" s="301"/>
      <c r="C463" s="302"/>
      <c r="D463" s="181" t="s">
        <v>41</v>
      </c>
      <c r="E463" s="151">
        <f>E456</f>
        <v>219</v>
      </c>
      <c r="F463" s="151">
        <f>F456</f>
        <v>0</v>
      </c>
      <c r="G463" s="182">
        <f>F463/E463</f>
        <v>0</v>
      </c>
      <c r="H463" s="173">
        <f>H464+H465+H466+H468+H469</f>
        <v>0</v>
      </c>
      <c r="I463" s="173">
        <f t="shared" ref="I463" si="1407">I464+I465+I466+I468+I469</f>
        <v>0</v>
      </c>
      <c r="J463" s="173" t="e">
        <f>I463/H463*100</f>
        <v>#DIV/0!</v>
      </c>
      <c r="K463" s="173">
        <v>0</v>
      </c>
      <c r="L463" s="173">
        <f t="shared" ref="L463" si="1408">L464+L465+L466+L468+L469</f>
        <v>0</v>
      </c>
      <c r="M463" s="173" t="e">
        <f>L463/K463*100</f>
        <v>#DIV/0!</v>
      </c>
      <c r="N463" s="173" t="e">
        <f t="shared" ref="N463:O463" si="1409">N464+N465+N466+N468+N469</f>
        <v>#VALUE!</v>
      </c>
      <c r="O463" s="173">
        <f t="shared" si="1409"/>
        <v>0</v>
      </c>
      <c r="P463" s="173" t="e">
        <f>O463/N463*100</f>
        <v>#VALUE!</v>
      </c>
      <c r="Q463" s="173">
        <f t="shared" ref="Q463:R463" si="1410">Q464+Q465+Q466+Q468+Q469</f>
        <v>0</v>
      </c>
      <c r="R463" s="173">
        <f t="shared" si="1410"/>
        <v>0</v>
      </c>
      <c r="S463" s="173" t="e">
        <f>R463/Q463*100</f>
        <v>#DIV/0!</v>
      </c>
      <c r="T463" s="173">
        <f t="shared" ref="T463:U463" si="1411">T464+T465+T466+T468+T469</f>
        <v>0</v>
      </c>
      <c r="U463" s="173">
        <f t="shared" si="1411"/>
        <v>0</v>
      </c>
      <c r="V463" s="173" t="e">
        <f>U463/T463*100</f>
        <v>#DIV/0!</v>
      </c>
      <c r="W463" s="173">
        <f t="shared" ref="W463:X463" si="1412">W464+W465+W466+W468+W469</f>
        <v>219</v>
      </c>
      <c r="X463" s="173">
        <f t="shared" si="1412"/>
        <v>0</v>
      </c>
      <c r="Y463" s="173">
        <f>X463/W463*100</f>
        <v>0</v>
      </c>
      <c r="Z463" s="173">
        <f t="shared" ref="Z463:AC463" si="1413">Z464+Z465+Z466+Z468+Z469</f>
        <v>0</v>
      </c>
      <c r="AA463" s="173">
        <f t="shared" si="1413"/>
        <v>0</v>
      </c>
      <c r="AB463" s="173">
        <f t="shared" si="1413"/>
        <v>0</v>
      </c>
      <c r="AC463" s="173">
        <f t="shared" si="1413"/>
        <v>0</v>
      </c>
      <c r="AD463" s="173" t="e">
        <f>AC463/Z463*100</f>
        <v>#DIV/0!</v>
      </c>
      <c r="AE463" s="173">
        <f t="shared" ref="AE463:AH463" si="1414">AE464+AE465+AE466+AE468+AE469</f>
        <v>0</v>
      </c>
      <c r="AF463" s="173">
        <f t="shared" si="1414"/>
        <v>0</v>
      </c>
      <c r="AG463" s="173">
        <f t="shared" si="1414"/>
        <v>0</v>
      </c>
      <c r="AH463" s="173">
        <f t="shared" si="1414"/>
        <v>0</v>
      </c>
      <c r="AI463" s="173" t="e">
        <f>AH463/AE463*100</f>
        <v>#DIV/0!</v>
      </c>
      <c r="AJ463" s="173">
        <f t="shared" ref="AJ463:AM463" si="1415">AJ464+AJ465+AJ466+AJ468+AJ469</f>
        <v>0</v>
      </c>
      <c r="AK463" s="173">
        <f t="shared" si="1415"/>
        <v>0</v>
      </c>
      <c r="AL463" s="173">
        <f t="shared" si="1415"/>
        <v>0</v>
      </c>
      <c r="AM463" s="173">
        <f t="shared" si="1415"/>
        <v>0</v>
      </c>
      <c r="AN463" s="173" t="e">
        <f>AM463/AJ463*100</f>
        <v>#DIV/0!</v>
      </c>
      <c r="AO463" s="173">
        <f t="shared" ref="AO463:AP463" si="1416">AO464+AO465+AO466+AO468+AO469</f>
        <v>0</v>
      </c>
      <c r="AP463" s="173">
        <f t="shared" si="1416"/>
        <v>0</v>
      </c>
      <c r="AQ463" s="173" t="e">
        <f>AP463/AO463*100</f>
        <v>#DIV/0!</v>
      </c>
      <c r="AR463" s="173">
        <f t="shared" ref="AR463:AU463" si="1417">AR464+AR465+AR466+AR468+AR469</f>
        <v>0</v>
      </c>
      <c r="AS463" s="173">
        <f t="shared" si="1417"/>
        <v>0</v>
      </c>
      <c r="AT463" s="173">
        <f t="shared" si="1417"/>
        <v>0</v>
      </c>
      <c r="AU463" s="173">
        <f t="shared" si="1417"/>
        <v>0</v>
      </c>
      <c r="AV463" s="173" t="e">
        <f>AU463/AR463*100</f>
        <v>#DIV/0!</v>
      </c>
      <c r="AW463" s="173">
        <f t="shared" ref="AW463:AX463" si="1418">AW464+AW465+AW466+AW468+AW469</f>
        <v>0</v>
      </c>
      <c r="AX463" s="173">
        <f t="shared" si="1418"/>
        <v>0</v>
      </c>
      <c r="AY463" s="173" t="e">
        <f>AX463/AW463*100</f>
        <v>#DIV/0!</v>
      </c>
      <c r="AZ463" s="321"/>
    </row>
    <row r="464" spans="1:52" ht="33.75" customHeight="1">
      <c r="A464" s="325"/>
      <c r="B464" s="304"/>
      <c r="C464" s="305"/>
      <c r="D464" s="183" t="s">
        <v>37</v>
      </c>
      <c r="E464" s="151">
        <f t="shared" ref="E464:F464" si="1419">E457</f>
        <v>0</v>
      </c>
      <c r="F464" s="151">
        <f t="shared" si="1419"/>
        <v>0</v>
      </c>
      <c r="G464" s="176"/>
      <c r="H464" s="152">
        <f>H457</f>
        <v>0</v>
      </c>
      <c r="I464" s="152">
        <f t="shared" ref="I464:AY464" si="1420">I457</f>
        <v>0</v>
      </c>
      <c r="J464" s="152">
        <f t="shared" si="1420"/>
        <v>0</v>
      </c>
      <c r="K464" s="152">
        <f t="shared" si="1420"/>
        <v>0</v>
      </c>
      <c r="L464" s="152">
        <f t="shared" si="1420"/>
        <v>0</v>
      </c>
      <c r="M464" s="152">
        <f t="shared" si="1420"/>
        <v>0</v>
      </c>
      <c r="N464" s="152">
        <f t="shared" si="1420"/>
        <v>0</v>
      </c>
      <c r="O464" s="152">
        <f t="shared" si="1420"/>
        <v>0</v>
      </c>
      <c r="P464" s="152">
        <f t="shared" si="1420"/>
        <v>0</v>
      </c>
      <c r="Q464" s="152">
        <f t="shared" si="1420"/>
        <v>0</v>
      </c>
      <c r="R464" s="152">
        <f t="shared" si="1420"/>
        <v>0</v>
      </c>
      <c r="S464" s="152">
        <f t="shared" si="1420"/>
        <v>0</v>
      </c>
      <c r="T464" s="152">
        <f t="shared" si="1420"/>
        <v>0</v>
      </c>
      <c r="U464" s="152">
        <f t="shared" si="1420"/>
        <v>0</v>
      </c>
      <c r="V464" s="152">
        <f t="shared" si="1420"/>
        <v>0</v>
      </c>
      <c r="W464" s="152">
        <f t="shared" si="1420"/>
        <v>0</v>
      </c>
      <c r="X464" s="152">
        <f t="shared" si="1420"/>
        <v>0</v>
      </c>
      <c r="Y464" s="152">
        <f t="shared" si="1420"/>
        <v>0</v>
      </c>
      <c r="Z464" s="152">
        <f t="shared" si="1420"/>
        <v>0</v>
      </c>
      <c r="AA464" s="152">
        <f t="shared" si="1420"/>
        <v>0</v>
      </c>
      <c r="AB464" s="152">
        <f t="shared" si="1420"/>
        <v>0</v>
      </c>
      <c r="AC464" s="152">
        <f t="shared" si="1420"/>
        <v>0</v>
      </c>
      <c r="AD464" s="152">
        <f t="shared" si="1420"/>
        <v>0</v>
      </c>
      <c r="AE464" s="152">
        <f t="shared" si="1420"/>
        <v>0</v>
      </c>
      <c r="AF464" s="152">
        <f t="shared" si="1420"/>
        <v>0</v>
      </c>
      <c r="AG464" s="152">
        <f t="shared" si="1420"/>
        <v>0</v>
      </c>
      <c r="AH464" s="152">
        <f t="shared" si="1420"/>
        <v>0</v>
      </c>
      <c r="AI464" s="152">
        <f t="shared" si="1420"/>
        <v>0</v>
      </c>
      <c r="AJ464" s="152">
        <f t="shared" si="1420"/>
        <v>0</v>
      </c>
      <c r="AK464" s="152">
        <f t="shared" si="1420"/>
        <v>0</v>
      </c>
      <c r="AL464" s="152">
        <f t="shared" si="1420"/>
        <v>0</v>
      </c>
      <c r="AM464" s="152">
        <f t="shared" si="1420"/>
        <v>0</v>
      </c>
      <c r="AN464" s="152">
        <f t="shared" si="1420"/>
        <v>0</v>
      </c>
      <c r="AO464" s="152">
        <f t="shared" si="1420"/>
        <v>0</v>
      </c>
      <c r="AP464" s="152">
        <f t="shared" si="1420"/>
        <v>0</v>
      </c>
      <c r="AQ464" s="152">
        <f t="shared" si="1420"/>
        <v>0</v>
      </c>
      <c r="AR464" s="152">
        <f t="shared" si="1420"/>
        <v>0</v>
      </c>
      <c r="AS464" s="152">
        <f t="shared" si="1420"/>
        <v>0</v>
      </c>
      <c r="AT464" s="152">
        <f t="shared" si="1420"/>
        <v>0</v>
      </c>
      <c r="AU464" s="152">
        <f t="shared" si="1420"/>
        <v>0</v>
      </c>
      <c r="AV464" s="152">
        <f t="shared" si="1420"/>
        <v>0</v>
      </c>
      <c r="AW464" s="152">
        <f t="shared" si="1420"/>
        <v>0</v>
      </c>
      <c r="AX464" s="152">
        <f t="shared" si="1420"/>
        <v>0</v>
      </c>
      <c r="AY464" s="152">
        <f t="shared" si="1420"/>
        <v>0</v>
      </c>
      <c r="AZ464" s="322"/>
    </row>
    <row r="465" spans="1:52" ht="33.75" customHeight="1">
      <c r="A465" s="325"/>
      <c r="B465" s="304"/>
      <c r="C465" s="305"/>
      <c r="D465" s="186" t="s">
        <v>2</v>
      </c>
      <c r="E465" s="151">
        <f t="shared" ref="E465:F465" si="1421">E458</f>
        <v>0</v>
      </c>
      <c r="F465" s="151">
        <f t="shared" si="1421"/>
        <v>0</v>
      </c>
      <c r="G465" s="187"/>
      <c r="H465" s="152">
        <f t="shared" ref="H465:AY465" si="1422">H458</f>
        <v>0</v>
      </c>
      <c r="I465" s="152">
        <f t="shared" si="1422"/>
        <v>0</v>
      </c>
      <c r="J465" s="152">
        <f t="shared" si="1422"/>
        <v>0</v>
      </c>
      <c r="K465" s="152">
        <f t="shared" si="1422"/>
        <v>0</v>
      </c>
      <c r="L465" s="152">
        <f t="shared" si="1422"/>
        <v>0</v>
      </c>
      <c r="M465" s="152">
        <f t="shared" si="1422"/>
        <v>0</v>
      </c>
      <c r="N465" s="152" t="s">
        <v>457</v>
      </c>
      <c r="O465" s="152">
        <f t="shared" si="1422"/>
        <v>0</v>
      </c>
      <c r="P465" s="152">
        <f t="shared" si="1422"/>
        <v>0</v>
      </c>
      <c r="Q465" s="152">
        <f t="shared" si="1422"/>
        <v>0</v>
      </c>
      <c r="R465" s="152">
        <f t="shared" si="1422"/>
        <v>0</v>
      </c>
      <c r="S465" s="152">
        <f t="shared" si="1422"/>
        <v>0</v>
      </c>
      <c r="T465" s="152">
        <f t="shared" si="1422"/>
        <v>0</v>
      </c>
      <c r="U465" s="152">
        <f t="shared" si="1422"/>
        <v>0</v>
      </c>
      <c r="V465" s="152">
        <f t="shared" si="1422"/>
        <v>0</v>
      </c>
      <c r="W465" s="152">
        <f t="shared" si="1422"/>
        <v>0</v>
      </c>
      <c r="X465" s="152">
        <f t="shared" si="1422"/>
        <v>0</v>
      </c>
      <c r="Y465" s="152">
        <f t="shared" si="1422"/>
        <v>0</v>
      </c>
      <c r="Z465" s="152">
        <f t="shared" si="1422"/>
        <v>0</v>
      </c>
      <c r="AA465" s="152">
        <f t="shared" si="1422"/>
        <v>0</v>
      </c>
      <c r="AB465" s="152">
        <f t="shared" si="1422"/>
        <v>0</v>
      </c>
      <c r="AC465" s="152">
        <f t="shared" si="1422"/>
        <v>0</v>
      </c>
      <c r="AD465" s="152">
        <f t="shared" si="1422"/>
        <v>0</v>
      </c>
      <c r="AE465" s="152">
        <f t="shared" si="1422"/>
        <v>0</v>
      </c>
      <c r="AF465" s="152">
        <f t="shared" si="1422"/>
        <v>0</v>
      </c>
      <c r="AG465" s="152">
        <f t="shared" si="1422"/>
        <v>0</v>
      </c>
      <c r="AH465" s="152">
        <f t="shared" si="1422"/>
        <v>0</v>
      </c>
      <c r="AI465" s="152">
        <f t="shared" si="1422"/>
        <v>0</v>
      </c>
      <c r="AJ465" s="152">
        <f t="shared" si="1422"/>
        <v>0</v>
      </c>
      <c r="AK465" s="152">
        <f t="shared" si="1422"/>
        <v>0</v>
      </c>
      <c r="AL465" s="152">
        <f t="shared" si="1422"/>
        <v>0</v>
      </c>
      <c r="AM465" s="152">
        <f t="shared" si="1422"/>
        <v>0</v>
      </c>
      <c r="AN465" s="152">
        <f t="shared" si="1422"/>
        <v>0</v>
      </c>
      <c r="AO465" s="152">
        <v>0</v>
      </c>
      <c r="AP465" s="152">
        <f t="shared" si="1422"/>
        <v>0</v>
      </c>
      <c r="AQ465" s="152">
        <f t="shared" si="1422"/>
        <v>0</v>
      </c>
      <c r="AR465" s="152">
        <f t="shared" si="1422"/>
        <v>0</v>
      </c>
      <c r="AS465" s="152">
        <f t="shared" si="1422"/>
        <v>0</v>
      </c>
      <c r="AT465" s="152">
        <f t="shared" si="1422"/>
        <v>0</v>
      </c>
      <c r="AU465" s="152">
        <f t="shared" si="1422"/>
        <v>0</v>
      </c>
      <c r="AV465" s="152">
        <f t="shared" si="1422"/>
        <v>0</v>
      </c>
      <c r="AW465" s="152">
        <f t="shared" si="1422"/>
        <v>0</v>
      </c>
      <c r="AX465" s="152">
        <f t="shared" si="1422"/>
        <v>0</v>
      </c>
      <c r="AY465" s="152">
        <f t="shared" si="1422"/>
        <v>0</v>
      </c>
      <c r="AZ465" s="322"/>
    </row>
    <row r="466" spans="1:52" ht="33.75" customHeight="1">
      <c r="A466" s="325"/>
      <c r="B466" s="304"/>
      <c r="C466" s="305"/>
      <c r="D466" s="253" t="s">
        <v>287</v>
      </c>
      <c r="E466" s="151">
        <f t="shared" ref="E466:F466" si="1423">E459</f>
        <v>219</v>
      </c>
      <c r="F466" s="151">
        <f t="shared" si="1423"/>
        <v>0</v>
      </c>
      <c r="G466" s="187"/>
      <c r="H466" s="152">
        <f t="shared" ref="H466:AY466" si="1424">H459</f>
        <v>0</v>
      </c>
      <c r="I466" s="152">
        <f t="shared" si="1424"/>
        <v>0</v>
      </c>
      <c r="J466" s="152">
        <f t="shared" si="1424"/>
        <v>0</v>
      </c>
      <c r="K466" s="152">
        <f t="shared" si="1424"/>
        <v>0</v>
      </c>
      <c r="L466" s="152">
        <f t="shared" si="1424"/>
        <v>0</v>
      </c>
      <c r="M466" s="152">
        <f t="shared" si="1424"/>
        <v>0</v>
      </c>
      <c r="N466" s="152">
        <f t="shared" si="1424"/>
        <v>0</v>
      </c>
      <c r="O466" s="152">
        <f t="shared" si="1424"/>
        <v>0</v>
      </c>
      <c r="P466" s="152">
        <f t="shared" si="1424"/>
        <v>0</v>
      </c>
      <c r="Q466" s="152">
        <f t="shared" si="1424"/>
        <v>0</v>
      </c>
      <c r="R466" s="152">
        <f t="shared" si="1424"/>
        <v>0</v>
      </c>
      <c r="S466" s="152">
        <f t="shared" si="1424"/>
        <v>0</v>
      </c>
      <c r="T466" s="152">
        <f t="shared" si="1424"/>
        <v>0</v>
      </c>
      <c r="U466" s="152">
        <f t="shared" si="1424"/>
        <v>0</v>
      </c>
      <c r="V466" s="152">
        <f t="shared" si="1424"/>
        <v>0</v>
      </c>
      <c r="W466" s="152">
        <f t="shared" si="1424"/>
        <v>219</v>
      </c>
      <c r="X466" s="152">
        <f t="shared" si="1424"/>
        <v>0</v>
      </c>
      <c r="Y466" s="152">
        <f t="shared" si="1424"/>
        <v>0</v>
      </c>
      <c r="Z466" s="152">
        <f t="shared" si="1424"/>
        <v>0</v>
      </c>
      <c r="AA466" s="152">
        <f t="shared" si="1424"/>
        <v>0</v>
      </c>
      <c r="AB466" s="152">
        <f t="shared" si="1424"/>
        <v>0</v>
      </c>
      <c r="AC466" s="152">
        <f t="shared" si="1424"/>
        <v>0</v>
      </c>
      <c r="AD466" s="152">
        <f t="shared" si="1424"/>
        <v>0</v>
      </c>
      <c r="AE466" s="152">
        <f t="shared" si="1424"/>
        <v>0</v>
      </c>
      <c r="AF466" s="152">
        <f t="shared" si="1424"/>
        <v>0</v>
      </c>
      <c r="AG466" s="152">
        <f t="shared" si="1424"/>
        <v>0</v>
      </c>
      <c r="AH466" s="152">
        <f t="shared" si="1424"/>
        <v>0</v>
      </c>
      <c r="AI466" s="152">
        <f t="shared" si="1424"/>
        <v>0</v>
      </c>
      <c r="AJ466" s="152">
        <f t="shared" si="1424"/>
        <v>0</v>
      </c>
      <c r="AK466" s="152">
        <f t="shared" si="1424"/>
        <v>0</v>
      </c>
      <c r="AL466" s="152">
        <f t="shared" si="1424"/>
        <v>0</v>
      </c>
      <c r="AM466" s="152">
        <f t="shared" si="1424"/>
        <v>0</v>
      </c>
      <c r="AN466" s="152">
        <f t="shared" si="1424"/>
        <v>0</v>
      </c>
      <c r="AO466" s="152">
        <v>0</v>
      </c>
      <c r="AP466" s="152">
        <f t="shared" si="1424"/>
        <v>0</v>
      </c>
      <c r="AQ466" s="152">
        <f t="shared" si="1424"/>
        <v>0</v>
      </c>
      <c r="AR466" s="152">
        <f t="shared" si="1424"/>
        <v>0</v>
      </c>
      <c r="AS466" s="152">
        <f t="shared" si="1424"/>
        <v>0</v>
      </c>
      <c r="AT466" s="152">
        <f t="shared" si="1424"/>
        <v>0</v>
      </c>
      <c r="AU466" s="152">
        <f t="shared" si="1424"/>
        <v>0</v>
      </c>
      <c r="AV466" s="152">
        <f t="shared" si="1424"/>
        <v>0</v>
      </c>
      <c r="AW466" s="152">
        <f t="shared" si="1424"/>
        <v>0</v>
      </c>
      <c r="AX466" s="152">
        <f t="shared" si="1424"/>
        <v>0</v>
      </c>
      <c r="AY466" s="152">
        <f t="shared" si="1424"/>
        <v>0</v>
      </c>
      <c r="AZ466" s="322"/>
    </row>
    <row r="467" spans="1:52" ht="87" customHeight="1">
      <c r="A467" s="325"/>
      <c r="B467" s="304"/>
      <c r="C467" s="305"/>
      <c r="D467" s="253" t="s">
        <v>295</v>
      </c>
      <c r="E467" s="151">
        <f t="shared" si="1405"/>
        <v>0</v>
      </c>
      <c r="F467" s="151">
        <f t="shared" si="1406"/>
        <v>0</v>
      </c>
      <c r="G467" s="156"/>
      <c r="H467" s="152">
        <f t="shared" ref="H467:AY467" si="1425">H460</f>
        <v>0</v>
      </c>
      <c r="I467" s="152">
        <f t="shared" si="1425"/>
        <v>0</v>
      </c>
      <c r="J467" s="152">
        <f t="shared" si="1425"/>
        <v>0</v>
      </c>
      <c r="K467" s="152">
        <f t="shared" si="1425"/>
        <v>0</v>
      </c>
      <c r="L467" s="152">
        <f t="shared" si="1425"/>
        <v>0</v>
      </c>
      <c r="M467" s="152">
        <f t="shared" si="1425"/>
        <v>0</v>
      </c>
      <c r="N467" s="152">
        <f t="shared" si="1425"/>
        <v>0</v>
      </c>
      <c r="O467" s="152">
        <f t="shared" si="1425"/>
        <v>0</v>
      </c>
      <c r="P467" s="152">
        <f t="shared" si="1425"/>
        <v>0</v>
      </c>
      <c r="Q467" s="152">
        <f t="shared" si="1425"/>
        <v>0</v>
      </c>
      <c r="R467" s="152">
        <f t="shared" si="1425"/>
        <v>0</v>
      </c>
      <c r="S467" s="152">
        <f t="shared" si="1425"/>
        <v>0</v>
      </c>
      <c r="T467" s="152">
        <f t="shared" si="1425"/>
        <v>0</v>
      </c>
      <c r="U467" s="152">
        <f t="shared" si="1425"/>
        <v>0</v>
      </c>
      <c r="V467" s="152">
        <f t="shared" si="1425"/>
        <v>0</v>
      </c>
      <c r="W467" s="152">
        <f t="shared" si="1425"/>
        <v>0</v>
      </c>
      <c r="X467" s="152">
        <f t="shared" si="1425"/>
        <v>0</v>
      </c>
      <c r="Y467" s="152">
        <f t="shared" si="1425"/>
        <v>0</v>
      </c>
      <c r="Z467" s="152">
        <f t="shared" si="1425"/>
        <v>0</v>
      </c>
      <c r="AA467" s="152">
        <f t="shared" si="1425"/>
        <v>0</v>
      </c>
      <c r="AB467" s="152">
        <f t="shared" si="1425"/>
        <v>0</v>
      </c>
      <c r="AC467" s="152">
        <f t="shared" si="1425"/>
        <v>0</v>
      </c>
      <c r="AD467" s="152">
        <f t="shared" si="1425"/>
        <v>0</v>
      </c>
      <c r="AE467" s="152">
        <f t="shared" si="1425"/>
        <v>0</v>
      </c>
      <c r="AF467" s="152">
        <f t="shared" si="1425"/>
        <v>0</v>
      </c>
      <c r="AG467" s="152">
        <f t="shared" si="1425"/>
        <v>0</v>
      </c>
      <c r="AH467" s="152">
        <f t="shared" si="1425"/>
        <v>0</v>
      </c>
      <c r="AI467" s="152">
        <f t="shared" si="1425"/>
        <v>0</v>
      </c>
      <c r="AJ467" s="152">
        <f t="shared" si="1425"/>
        <v>0</v>
      </c>
      <c r="AK467" s="152">
        <f t="shared" si="1425"/>
        <v>0</v>
      </c>
      <c r="AL467" s="152">
        <f t="shared" si="1425"/>
        <v>0</v>
      </c>
      <c r="AM467" s="152">
        <f t="shared" si="1425"/>
        <v>0</v>
      </c>
      <c r="AN467" s="152">
        <f t="shared" si="1425"/>
        <v>0</v>
      </c>
      <c r="AO467" s="152">
        <f t="shared" si="1425"/>
        <v>0</v>
      </c>
      <c r="AP467" s="152">
        <f t="shared" si="1425"/>
        <v>0</v>
      </c>
      <c r="AQ467" s="152">
        <f t="shared" si="1425"/>
        <v>0</v>
      </c>
      <c r="AR467" s="152">
        <f t="shared" si="1425"/>
        <v>0</v>
      </c>
      <c r="AS467" s="152">
        <f t="shared" si="1425"/>
        <v>0</v>
      </c>
      <c r="AT467" s="152">
        <f t="shared" si="1425"/>
        <v>0</v>
      </c>
      <c r="AU467" s="152">
        <f t="shared" si="1425"/>
        <v>0</v>
      </c>
      <c r="AV467" s="152">
        <f t="shared" si="1425"/>
        <v>0</v>
      </c>
      <c r="AW467" s="152">
        <f t="shared" si="1425"/>
        <v>0</v>
      </c>
      <c r="AX467" s="152">
        <f t="shared" si="1425"/>
        <v>0</v>
      </c>
      <c r="AY467" s="152">
        <f t="shared" si="1425"/>
        <v>0</v>
      </c>
      <c r="AZ467" s="322"/>
    </row>
    <row r="468" spans="1:52" ht="33.75" customHeight="1">
      <c r="A468" s="325"/>
      <c r="B468" s="304"/>
      <c r="C468" s="305"/>
      <c r="D468" s="253" t="s">
        <v>288</v>
      </c>
      <c r="E468" s="151">
        <v>0</v>
      </c>
      <c r="F468" s="151">
        <f t="shared" si="1406"/>
        <v>0</v>
      </c>
      <c r="G468" s="156"/>
      <c r="H468" s="152">
        <f t="shared" ref="H468:AY468" si="1426">H461</f>
        <v>0</v>
      </c>
      <c r="I468" s="152">
        <f t="shared" si="1426"/>
        <v>0</v>
      </c>
      <c r="J468" s="152">
        <f t="shared" si="1426"/>
        <v>0</v>
      </c>
      <c r="K468" s="152" t="str">
        <f t="shared" si="1426"/>
        <v xml:space="preserve"> </v>
      </c>
      <c r="L468" s="152">
        <f t="shared" si="1426"/>
        <v>0</v>
      </c>
      <c r="M468" s="152">
        <f t="shared" si="1426"/>
        <v>0</v>
      </c>
      <c r="N468" s="152">
        <f t="shared" si="1426"/>
        <v>0</v>
      </c>
      <c r="O468" s="152">
        <f t="shared" si="1426"/>
        <v>0</v>
      </c>
      <c r="P468" s="152">
        <f t="shared" si="1426"/>
        <v>0</v>
      </c>
      <c r="Q468" s="152">
        <f t="shared" si="1426"/>
        <v>0</v>
      </c>
      <c r="R468" s="152">
        <f t="shared" si="1426"/>
        <v>0</v>
      </c>
      <c r="S468" s="152">
        <f t="shared" si="1426"/>
        <v>0</v>
      </c>
      <c r="T468" s="152">
        <f t="shared" si="1426"/>
        <v>0</v>
      </c>
      <c r="U468" s="152">
        <f t="shared" si="1426"/>
        <v>0</v>
      </c>
      <c r="V468" s="152">
        <f t="shared" si="1426"/>
        <v>0</v>
      </c>
      <c r="W468" s="152">
        <f t="shared" si="1426"/>
        <v>0</v>
      </c>
      <c r="X468" s="152">
        <f t="shared" si="1426"/>
        <v>0</v>
      </c>
      <c r="Y468" s="152">
        <f t="shared" si="1426"/>
        <v>0</v>
      </c>
      <c r="Z468" s="152">
        <f t="shared" si="1426"/>
        <v>0</v>
      </c>
      <c r="AA468" s="152">
        <f t="shared" si="1426"/>
        <v>0</v>
      </c>
      <c r="AB468" s="152">
        <f t="shared" si="1426"/>
        <v>0</v>
      </c>
      <c r="AC468" s="152">
        <f t="shared" si="1426"/>
        <v>0</v>
      </c>
      <c r="AD468" s="152">
        <f t="shared" si="1426"/>
        <v>0</v>
      </c>
      <c r="AE468" s="152">
        <f t="shared" si="1426"/>
        <v>0</v>
      </c>
      <c r="AF468" s="152">
        <f t="shared" si="1426"/>
        <v>0</v>
      </c>
      <c r="AG468" s="152">
        <f t="shared" si="1426"/>
        <v>0</v>
      </c>
      <c r="AH468" s="152">
        <f t="shared" si="1426"/>
        <v>0</v>
      </c>
      <c r="AI468" s="152">
        <f t="shared" si="1426"/>
        <v>0</v>
      </c>
      <c r="AJ468" s="152">
        <f t="shared" si="1426"/>
        <v>0</v>
      </c>
      <c r="AK468" s="152">
        <f t="shared" si="1426"/>
        <v>0</v>
      </c>
      <c r="AL468" s="152">
        <f t="shared" si="1426"/>
        <v>0</v>
      </c>
      <c r="AM468" s="152">
        <f t="shared" si="1426"/>
        <v>0</v>
      </c>
      <c r="AN468" s="152">
        <f t="shared" si="1426"/>
        <v>0</v>
      </c>
      <c r="AO468" s="152">
        <f t="shared" si="1426"/>
        <v>0</v>
      </c>
      <c r="AP468" s="152">
        <f t="shared" si="1426"/>
        <v>0</v>
      </c>
      <c r="AQ468" s="152">
        <f t="shared" si="1426"/>
        <v>0</v>
      </c>
      <c r="AR468" s="152">
        <f t="shared" si="1426"/>
        <v>0</v>
      </c>
      <c r="AS468" s="152">
        <f t="shared" si="1426"/>
        <v>0</v>
      </c>
      <c r="AT468" s="152">
        <f t="shared" si="1426"/>
        <v>0</v>
      </c>
      <c r="AU468" s="152">
        <f t="shared" si="1426"/>
        <v>0</v>
      </c>
      <c r="AV468" s="152">
        <f t="shared" si="1426"/>
        <v>0</v>
      </c>
      <c r="AW468" s="152">
        <f t="shared" si="1426"/>
        <v>0</v>
      </c>
      <c r="AX468" s="152">
        <f t="shared" si="1426"/>
        <v>0</v>
      </c>
      <c r="AY468" s="152">
        <f t="shared" si="1426"/>
        <v>0</v>
      </c>
      <c r="AZ468" s="322"/>
    </row>
    <row r="469" spans="1:52" ht="33.75" customHeight="1">
      <c r="A469" s="326"/>
      <c r="B469" s="307"/>
      <c r="C469" s="308"/>
      <c r="D469" s="174" t="s">
        <v>43</v>
      </c>
      <c r="E469" s="151">
        <f t="shared" si="1405"/>
        <v>0</v>
      </c>
      <c r="F469" s="151">
        <f t="shared" si="1406"/>
        <v>0</v>
      </c>
      <c r="G469" s="176"/>
      <c r="H469" s="152">
        <f t="shared" ref="H469:AY469" si="1427">H462</f>
        <v>0</v>
      </c>
      <c r="I469" s="152">
        <f t="shared" si="1427"/>
        <v>0</v>
      </c>
      <c r="J469" s="152">
        <f t="shared" si="1427"/>
        <v>0</v>
      </c>
      <c r="K469" s="152">
        <f t="shared" si="1427"/>
        <v>0</v>
      </c>
      <c r="L469" s="152">
        <f t="shared" si="1427"/>
        <v>0</v>
      </c>
      <c r="M469" s="152">
        <f t="shared" si="1427"/>
        <v>0</v>
      </c>
      <c r="N469" s="152">
        <f t="shared" si="1427"/>
        <v>0</v>
      </c>
      <c r="O469" s="152">
        <f t="shared" si="1427"/>
        <v>0</v>
      </c>
      <c r="P469" s="152">
        <f t="shared" si="1427"/>
        <v>0</v>
      </c>
      <c r="Q469" s="152">
        <f t="shared" si="1427"/>
        <v>0</v>
      </c>
      <c r="R469" s="152">
        <f t="shared" si="1427"/>
        <v>0</v>
      </c>
      <c r="S469" s="152">
        <f t="shared" si="1427"/>
        <v>0</v>
      </c>
      <c r="T469" s="152">
        <f t="shared" si="1427"/>
        <v>0</v>
      </c>
      <c r="U469" s="152">
        <f t="shared" si="1427"/>
        <v>0</v>
      </c>
      <c r="V469" s="152">
        <f t="shared" si="1427"/>
        <v>0</v>
      </c>
      <c r="W469" s="152">
        <f t="shared" si="1427"/>
        <v>0</v>
      </c>
      <c r="X469" s="152">
        <f t="shared" si="1427"/>
        <v>0</v>
      </c>
      <c r="Y469" s="152">
        <f t="shared" si="1427"/>
        <v>0</v>
      </c>
      <c r="Z469" s="152">
        <f t="shared" si="1427"/>
        <v>0</v>
      </c>
      <c r="AA469" s="152">
        <f t="shared" si="1427"/>
        <v>0</v>
      </c>
      <c r="AB469" s="152">
        <f t="shared" si="1427"/>
        <v>0</v>
      </c>
      <c r="AC469" s="152">
        <f t="shared" si="1427"/>
        <v>0</v>
      </c>
      <c r="AD469" s="152">
        <f t="shared" si="1427"/>
        <v>0</v>
      </c>
      <c r="AE469" s="152">
        <f t="shared" si="1427"/>
        <v>0</v>
      </c>
      <c r="AF469" s="152">
        <f t="shared" si="1427"/>
        <v>0</v>
      </c>
      <c r="AG469" s="152">
        <f t="shared" si="1427"/>
        <v>0</v>
      </c>
      <c r="AH469" s="152">
        <f t="shared" si="1427"/>
        <v>0</v>
      </c>
      <c r="AI469" s="152">
        <f t="shared" si="1427"/>
        <v>0</v>
      </c>
      <c r="AJ469" s="152">
        <f t="shared" si="1427"/>
        <v>0</v>
      </c>
      <c r="AK469" s="152">
        <f t="shared" si="1427"/>
        <v>0</v>
      </c>
      <c r="AL469" s="152">
        <f t="shared" si="1427"/>
        <v>0</v>
      </c>
      <c r="AM469" s="152">
        <f t="shared" si="1427"/>
        <v>0</v>
      </c>
      <c r="AN469" s="152">
        <f t="shared" si="1427"/>
        <v>0</v>
      </c>
      <c r="AO469" s="152">
        <f t="shared" si="1427"/>
        <v>0</v>
      </c>
      <c r="AP469" s="152">
        <f t="shared" si="1427"/>
        <v>0</v>
      </c>
      <c r="AQ469" s="152">
        <f t="shared" si="1427"/>
        <v>0</v>
      </c>
      <c r="AR469" s="152">
        <f t="shared" si="1427"/>
        <v>0</v>
      </c>
      <c r="AS469" s="152">
        <f t="shared" si="1427"/>
        <v>0</v>
      </c>
      <c r="AT469" s="152">
        <f t="shared" si="1427"/>
        <v>0</v>
      </c>
      <c r="AU469" s="152">
        <f t="shared" si="1427"/>
        <v>0</v>
      </c>
      <c r="AV469" s="152">
        <f t="shared" si="1427"/>
        <v>0</v>
      </c>
      <c r="AW469" s="152">
        <f t="shared" si="1427"/>
        <v>0</v>
      </c>
      <c r="AX469" s="152">
        <f t="shared" si="1427"/>
        <v>0</v>
      </c>
      <c r="AY469" s="152">
        <f t="shared" si="1427"/>
        <v>0</v>
      </c>
      <c r="AZ469" s="323"/>
    </row>
    <row r="470" spans="1:52" ht="33.75" customHeight="1">
      <c r="A470" s="300" t="s">
        <v>459</v>
      </c>
      <c r="B470" s="301"/>
      <c r="C470" s="302"/>
      <c r="D470" s="181" t="s">
        <v>41</v>
      </c>
      <c r="E470" s="151">
        <f>E463</f>
        <v>219</v>
      </c>
      <c r="F470" s="151">
        <f>F463</f>
        <v>0</v>
      </c>
      <c r="G470" s="182">
        <f>F470/E470</f>
        <v>0</v>
      </c>
      <c r="H470" s="173">
        <f>H471+H472+H473+H475+H476</f>
        <v>0</v>
      </c>
      <c r="I470" s="173">
        <f t="shared" ref="I470" si="1428">I471+I472+I473+I475+I476</f>
        <v>0</v>
      </c>
      <c r="J470" s="173" t="e">
        <f>I470/H470*100</f>
        <v>#DIV/0!</v>
      </c>
      <c r="K470" s="173">
        <v>0</v>
      </c>
      <c r="L470" s="173">
        <f t="shared" ref="L470" si="1429">L471+L472+L473+L475+L476</f>
        <v>0</v>
      </c>
      <c r="M470" s="173">
        <v>0</v>
      </c>
      <c r="N470" s="173" t="e">
        <f t="shared" ref="N470:O470" si="1430">N471+N472+N473+N475+N476</f>
        <v>#VALUE!</v>
      </c>
      <c r="O470" s="173">
        <f t="shared" si="1430"/>
        <v>0</v>
      </c>
      <c r="P470" s="173" t="e">
        <f>O470/N470*100</f>
        <v>#VALUE!</v>
      </c>
      <c r="Q470" s="173">
        <f t="shared" ref="Q470:R470" si="1431">Q471+Q472+Q473+Q475+Q476</f>
        <v>0</v>
      </c>
      <c r="R470" s="173">
        <f t="shared" si="1431"/>
        <v>0</v>
      </c>
      <c r="S470" s="173" t="e">
        <f>R470/Q470*100</f>
        <v>#DIV/0!</v>
      </c>
      <c r="T470" s="173">
        <f t="shared" ref="T470:U470" si="1432">T471+T472+T473+T475+T476</f>
        <v>0</v>
      </c>
      <c r="U470" s="173">
        <f t="shared" si="1432"/>
        <v>0</v>
      </c>
      <c r="V470" s="173" t="e">
        <f>U470/T470*100</f>
        <v>#DIV/0!</v>
      </c>
      <c r="W470" s="173">
        <f t="shared" ref="W470:X470" si="1433">W471+W472+W473+W475+W476</f>
        <v>219</v>
      </c>
      <c r="X470" s="173">
        <f t="shared" si="1433"/>
        <v>0</v>
      </c>
      <c r="Y470" s="173">
        <f>X470/W470*100</f>
        <v>0</v>
      </c>
      <c r="Z470" s="173">
        <f t="shared" ref="Z470:AC470" si="1434">Z471+Z472+Z473+Z475+Z476</f>
        <v>0</v>
      </c>
      <c r="AA470" s="173">
        <f t="shared" si="1434"/>
        <v>0</v>
      </c>
      <c r="AB470" s="173">
        <f t="shared" si="1434"/>
        <v>0</v>
      </c>
      <c r="AC470" s="173">
        <f t="shared" si="1434"/>
        <v>0</v>
      </c>
      <c r="AD470" s="173" t="e">
        <f>AC470/Z470*100</f>
        <v>#DIV/0!</v>
      </c>
      <c r="AE470" s="173">
        <f t="shared" ref="AE470:AH470" si="1435">AE471+AE472+AE473+AE475+AE476</f>
        <v>0</v>
      </c>
      <c r="AF470" s="173">
        <f t="shared" si="1435"/>
        <v>0</v>
      </c>
      <c r="AG470" s="173">
        <f t="shared" si="1435"/>
        <v>0</v>
      </c>
      <c r="AH470" s="173">
        <f t="shared" si="1435"/>
        <v>0</v>
      </c>
      <c r="AI470" s="173" t="e">
        <f>AH470/AE470*100</f>
        <v>#DIV/0!</v>
      </c>
      <c r="AJ470" s="173">
        <f t="shared" ref="AJ470:AM470" si="1436">AJ471+AJ472+AJ473+AJ475+AJ476</f>
        <v>0</v>
      </c>
      <c r="AK470" s="173">
        <f t="shared" si="1436"/>
        <v>0</v>
      </c>
      <c r="AL470" s="173">
        <f t="shared" si="1436"/>
        <v>0</v>
      </c>
      <c r="AM470" s="173">
        <f t="shared" si="1436"/>
        <v>0</v>
      </c>
      <c r="AN470" s="173" t="e">
        <f>AM470/AJ470*100</f>
        <v>#DIV/0!</v>
      </c>
      <c r="AO470" s="173">
        <f t="shared" ref="AO470:AP470" si="1437">AO471+AO472+AO473+AO475+AO476</f>
        <v>0</v>
      </c>
      <c r="AP470" s="173">
        <f t="shared" si="1437"/>
        <v>0</v>
      </c>
      <c r="AQ470" s="173" t="e">
        <f>AP470/AO470*100</f>
        <v>#DIV/0!</v>
      </c>
      <c r="AR470" s="173">
        <f t="shared" ref="AR470:AU470" si="1438">AR471+AR472+AR473+AR475+AR476</f>
        <v>0</v>
      </c>
      <c r="AS470" s="173">
        <f t="shared" si="1438"/>
        <v>0</v>
      </c>
      <c r="AT470" s="173">
        <f t="shared" si="1438"/>
        <v>0</v>
      </c>
      <c r="AU470" s="173">
        <f t="shared" si="1438"/>
        <v>0</v>
      </c>
      <c r="AV470" s="173" t="e">
        <f>AU470/AR470*100</f>
        <v>#DIV/0!</v>
      </c>
      <c r="AW470" s="173">
        <f t="shared" ref="AW470:AX470" si="1439">AW471+AW472+AW473+AW475+AW476</f>
        <v>0</v>
      </c>
      <c r="AX470" s="173">
        <f t="shared" si="1439"/>
        <v>0</v>
      </c>
      <c r="AY470" s="173" t="e">
        <f>AX470/AW470*100</f>
        <v>#DIV/0!</v>
      </c>
      <c r="AZ470" s="254"/>
    </row>
    <row r="471" spans="1:52" ht="33.75" customHeight="1">
      <c r="A471" s="303"/>
      <c r="B471" s="304"/>
      <c r="C471" s="305"/>
      <c r="D471" s="183" t="s">
        <v>37</v>
      </c>
      <c r="E471" s="151">
        <f t="shared" ref="E471:F471" si="1440">E464</f>
        <v>0</v>
      </c>
      <c r="F471" s="151">
        <f t="shared" si="1440"/>
        <v>0</v>
      </c>
      <c r="G471" s="176"/>
      <c r="H471" s="152">
        <f>H464</f>
        <v>0</v>
      </c>
      <c r="I471" s="152">
        <f t="shared" ref="I471:AY471" si="1441">I464</f>
        <v>0</v>
      </c>
      <c r="J471" s="152">
        <f t="shared" si="1441"/>
        <v>0</v>
      </c>
      <c r="K471" s="152">
        <f t="shared" si="1441"/>
        <v>0</v>
      </c>
      <c r="L471" s="152">
        <f t="shared" si="1441"/>
        <v>0</v>
      </c>
      <c r="M471" s="152">
        <f t="shared" si="1441"/>
        <v>0</v>
      </c>
      <c r="N471" s="152">
        <f t="shared" si="1441"/>
        <v>0</v>
      </c>
      <c r="O471" s="152">
        <f t="shared" si="1441"/>
        <v>0</v>
      </c>
      <c r="P471" s="152">
        <f t="shared" si="1441"/>
        <v>0</v>
      </c>
      <c r="Q471" s="152">
        <f t="shared" si="1441"/>
        <v>0</v>
      </c>
      <c r="R471" s="152">
        <f t="shared" si="1441"/>
        <v>0</v>
      </c>
      <c r="S471" s="152">
        <f t="shared" si="1441"/>
        <v>0</v>
      </c>
      <c r="T471" s="152">
        <f t="shared" si="1441"/>
        <v>0</v>
      </c>
      <c r="U471" s="152">
        <f t="shared" si="1441"/>
        <v>0</v>
      </c>
      <c r="V471" s="152">
        <f t="shared" si="1441"/>
        <v>0</v>
      </c>
      <c r="W471" s="152">
        <f t="shared" si="1441"/>
        <v>0</v>
      </c>
      <c r="X471" s="152">
        <f t="shared" si="1441"/>
        <v>0</v>
      </c>
      <c r="Y471" s="152">
        <f t="shared" si="1441"/>
        <v>0</v>
      </c>
      <c r="Z471" s="152">
        <f t="shared" si="1441"/>
        <v>0</v>
      </c>
      <c r="AA471" s="152">
        <f t="shared" si="1441"/>
        <v>0</v>
      </c>
      <c r="AB471" s="152">
        <f t="shared" si="1441"/>
        <v>0</v>
      </c>
      <c r="AC471" s="152">
        <f t="shared" si="1441"/>
        <v>0</v>
      </c>
      <c r="AD471" s="152">
        <f t="shared" si="1441"/>
        <v>0</v>
      </c>
      <c r="AE471" s="152">
        <f t="shared" si="1441"/>
        <v>0</v>
      </c>
      <c r="AF471" s="152">
        <f t="shared" si="1441"/>
        <v>0</v>
      </c>
      <c r="AG471" s="152">
        <f t="shared" si="1441"/>
        <v>0</v>
      </c>
      <c r="AH471" s="152">
        <f t="shared" si="1441"/>
        <v>0</v>
      </c>
      <c r="AI471" s="152">
        <f t="shared" si="1441"/>
        <v>0</v>
      </c>
      <c r="AJ471" s="152">
        <f t="shared" si="1441"/>
        <v>0</v>
      </c>
      <c r="AK471" s="152">
        <f t="shared" si="1441"/>
        <v>0</v>
      </c>
      <c r="AL471" s="152">
        <f t="shared" si="1441"/>
        <v>0</v>
      </c>
      <c r="AM471" s="152">
        <f t="shared" si="1441"/>
        <v>0</v>
      </c>
      <c r="AN471" s="152">
        <f t="shared" si="1441"/>
        <v>0</v>
      </c>
      <c r="AO471" s="152">
        <f t="shared" si="1441"/>
        <v>0</v>
      </c>
      <c r="AP471" s="152">
        <f t="shared" si="1441"/>
        <v>0</v>
      </c>
      <c r="AQ471" s="152">
        <f t="shared" si="1441"/>
        <v>0</v>
      </c>
      <c r="AR471" s="152">
        <f t="shared" si="1441"/>
        <v>0</v>
      </c>
      <c r="AS471" s="152">
        <f t="shared" si="1441"/>
        <v>0</v>
      </c>
      <c r="AT471" s="152">
        <f t="shared" si="1441"/>
        <v>0</v>
      </c>
      <c r="AU471" s="152">
        <f t="shared" si="1441"/>
        <v>0</v>
      </c>
      <c r="AV471" s="152">
        <f t="shared" si="1441"/>
        <v>0</v>
      </c>
      <c r="AW471" s="152">
        <f t="shared" si="1441"/>
        <v>0</v>
      </c>
      <c r="AX471" s="152">
        <f t="shared" si="1441"/>
        <v>0</v>
      </c>
      <c r="AY471" s="152">
        <f t="shared" si="1441"/>
        <v>0</v>
      </c>
      <c r="AZ471" s="254"/>
    </row>
    <row r="472" spans="1:52" ht="33.75" customHeight="1">
      <c r="A472" s="303"/>
      <c r="B472" s="304"/>
      <c r="C472" s="305"/>
      <c r="D472" s="186" t="s">
        <v>2</v>
      </c>
      <c r="E472" s="151">
        <f t="shared" ref="E472:F472" si="1442">E465</f>
        <v>0</v>
      </c>
      <c r="F472" s="151">
        <f t="shared" si="1442"/>
        <v>0</v>
      </c>
      <c r="G472" s="187"/>
      <c r="H472" s="152">
        <f t="shared" ref="H472:AY472" si="1443">H465</f>
        <v>0</v>
      </c>
      <c r="I472" s="152">
        <f t="shared" si="1443"/>
        <v>0</v>
      </c>
      <c r="J472" s="152">
        <f t="shared" si="1443"/>
        <v>0</v>
      </c>
      <c r="K472" s="152">
        <f t="shared" si="1443"/>
        <v>0</v>
      </c>
      <c r="L472" s="152">
        <f t="shared" si="1443"/>
        <v>0</v>
      </c>
      <c r="M472" s="152">
        <f t="shared" si="1443"/>
        <v>0</v>
      </c>
      <c r="N472" s="152" t="str">
        <f t="shared" si="1443"/>
        <v xml:space="preserve"> </v>
      </c>
      <c r="O472" s="152">
        <f t="shared" si="1443"/>
        <v>0</v>
      </c>
      <c r="P472" s="152">
        <f t="shared" si="1443"/>
        <v>0</v>
      </c>
      <c r="Q472" s="152">
        <f t="shared" si="1443"/>
        <v>0</v>
      </c>
      <c r="R472" s="152">
        <f t="shared" si="1443"/>
        <v>0</v>
      </c>
      <c r="S472" s="152">
        <f t="shared" si="1443"/>
        <v>0</v>
      </c>
      <c r="T472" s="152">
        <f t="shared" si="1443"/>
        <v>0</v>
      </c>
      <c r="U472" s="152">
        <f t="shared" si="1443"/>
        <v>0</v>
      </c>
      <c r="V472" s="152">
        <f t="shared" si="1443"/>
        <v>0</v>
      </c>
      <c r="W472" s="152">
        <f t="shared" si="1443"/>
        <v>0</v>
      </c>
      <c r="X472" s="152">
        <f t="shared" si="1443"/>
        <v>0</v>
      </c>
      <c r="Y472" s="152">
        <f t="shared" si="1443"/>
        <v>0</v>
      </c>
      <c r="Z472" s="152">
        <f t="shared" si="1443"/>
        <v>0</v>
      </c>
      <c r="AA472" s="152">
        <f t="shared" si="1443"/>
        <v>0</v>
      </c>
      <c r="AB472" s="152">
        <f t="shared" si="1443"/>
        <v>0</v>
      </c>
      <c r="AC472" s="152">
        <f t="shared" si="1443"/>
        <v>0</v>
      </c>
      <c r="AD472" s="152">
        <f t="shared" si="1443"/>
        <v>0</v>
      </c>
      <c r="AE472" s="152">
        <f t="shared" si="1443"/>
        <v>0</v>
      </c>
      <c r="AF472" s="152">
        <f t="shared" si="1443"/>
        <v>0</v>
      </c>
      <c r="AG472" s="152">
        <f t="shared" si="1443"/>
        <v>0</v>
      </c>
      <c r="AH472" s="152">
        <f t="shared" si="1443"/>
        <v>0</v>
      </c>
      <c r="AI472" s="152">
        <f t="shared" si="1443"/>
        <v>0</v>
      </c>
      <c r="AJ472" s="152">
        <f t="shared" si="1443"/>
        <v>0</v>
      </c>
      <c r="AK472" s="152">
        <f t="shared" si="1443"/>
        <v>0</v>
      </c>
      <c r="AL472" s="152">
        <f t="shared" si="1443"/>
        <v>0</v>
      </c>
      <c r="AM472" s="152">
        <f t="shared" si="1443"/>
        <v>0</v>
      </c>
      <c r="AN472" s="152">
        <f t="shared" si="1443"/>
        <v>0</v>
      </c>
      <c r="AO472" s="152">
        <f t="shared" si="1443"/>
        <v>0</v>
      </c>
      <c r="AP472" s="152">
        <f t="shared" si="1443"/>
        <v>0</v>
      </c>
      <c r="AQ472" s="152">
        <f t="shared" si="1443"/>
        <v>0</v>
      </c>
      <c r="AR472" s="152">
        <f t="shared" si="1443"/>
        <v>0</v>
      </c>
      <c r="AS472" s="152">
        <f t="shared" si="1443"/>
        <v>0</v>
      </c>
      <c r="AT472" s="152">
        <f t="shared" si="1443"/>
        <v>0</v>
      </c>
      <c r="AU472" s="152">
        <f t="shared" si="1443"/>
        <v>0</v>
      </c>
      <c r="AV472" s="152">
        <f t="shared" si="1443"/>
        <v>0</v>
      </c>
      <c r="AW472" s="152">
        <f t="shared" si="1443"/>
        <v>0</v>
      </c>
      <c r="AX472" s="152">
        <f t="shared" si="1443"/>
        <v>0</v>
      </c>
      <c r="AY472" s="152">
        <f t="shared" si="1443"/>
        <v>0</v>
      </c>
      <c r="AZ472" s="254"/>
    </row>
    <row r="473" spans="1:52" ht="33.75" customHeight="1">
      <c r="A473" s="303"/>
      <c r="B473" s="304"/>
      <c r="C473" s="305"/>
      <c r="D473" s="253" t="s">
        <v>287</v>
      </c>
      <c r="E473" s="151">
        <f t="shared" ref="E473:F473" si="1444">E466</f>
        <v>219</v>
      </c>
      <c r="F473" s="151">
        <f t="shared" si="1444"/>
        <v>0</v>
      </c>
      <c r="G473" s="187"/>
      <c r="H473" s="152">
        <f t="shared" ref="H473:AY473" si="1445">H466</f>
        <v>0</v>
      </c>
      <c r="I473" s="152">
        <f t="shared" si="1445"/>
        <v>0</v>
      </c>
      <c r="J473" s="152">
        <f t="shared" si="1445"/>
        <v>0</v>
      </c>
      <c r="K473" s="152">
        <f t="shared" si="1445"/>
        <v>0</v>
      </c>
      <c r="L473" s="152">
        <f t="shared" si="1445"/>
        <v>0</v>
      </c>
      <c r="M473" s="152">
        <f t="shared" si="1445"/>
        <v>0</v>
      </c>
      <c r="N473" s="152">
        <f t="shared" si="1445"/>
        <v>0</v>
      </c>
      <c r="O473" s="152">
        <f t="shared" si="1445"/>
        <v>0</v>
      </c>
      <c r="P473" s="152">
        <f t="shared" si="1445"/>
        <v>0</v>
      </c>
      <c r="Q473" s="152">
        <f t="shared" si="1445"/>
        <v>0</v>
      </c>
      <c r="R473" s="152">
        <f t="shared" si="1445"/>
        <v>0</v>
      </c>
      <c r="S473" s="152">
        <f t="shared" si="1445"/>
        <v>0</v>
      </c>
      <c r="T473" s="152">
        <f t="shared" si="1445"/>
        <v>0</v>
      </c>
      <c r="U473" s="152">
        <f t="shared" si="1445"/>
        <v>0</v>
      </c>
      <c r="V473" s="152">
        <f t="shared" si="1445"/>
        <v>0</v>
      </c>
      <c r="W473" s="152">
        <f t="shared" si="1445"/>
        <v>219</v>
      </c>
      <c r="X473" s="152">
        <f t="shared" si="1445"/>
        <v>0</v>
      </c>
      <c r="Y473" s="152">
        <f t="shared" si="1445"/>
        <v>0</v>
      </c>
      <c r="Z473" s="152">
        <f t="shared" si="1445"/>
        <v>0</v>
      </c>
      <c r="AA473" s="152">
        <f t="shared" si="1445"/>
        <v>0</v>
      </c>
      <c r="AB473" s="152">
        <f t="shared" si="1445"/>
        <v>0</v>
      </c>
      <c r="AC473" s="152">
        <f t="shared" si="1445"/>
        <v>0</v>
      </c>
      <c r="AD473" s="152">
        <f t="shared" si="1445"/>
        <v>0</v>
      </c>
      <c r="AE473" s="152">
        <f t="shared" si="1445"/>
        <v>0</v>
      </c>
      <c r="AF473" s="152">
        <f t="shared" si="1445"/>
        <v>0</v>
      </c>
      <c r="AG473" s="152">
        <f t="shared" si="1445"/>
        <v>0</v>
      </c>
      <c r="AH473" s="152">
        <f t="shared" si="1445"/>
        <v>0</v>
      </c>
      <c r="AI473" s="152">
        <f t="shared" si="1445"/>
        <v>0</v>
      </c>
      <c r="AJ473" s="152">
        <f t="shared" si="1445"/>
        <v>0</v>
      </c>
      <c r="AK473" s="152">
        <f t="shared" si="1445"/>
        <v>0</v>
      </c>
      <c r="AL473" s="152">
        <f t="shared" si="1445"/>
        <v>0</v>
      </c>
      <c r="AM473" s="152">
        <f t="shared" si="1445"/>
        <v>0</v>
      </c>
      <c r="AN473" s="152">
        <f t="shared" si="1445"/>
        <v>0</v>
      </c>
      <c r="AO473" s="152">
        <f t="shared" si="1445"/>
        <v>0</v>
      </c>
      <c r="AP473" s="152">
        <f t="shared" si="1445"/>
        <v>0</v>
      </c>
      <c r="AQ473" s="152">
        <f t="shared" si="1445"/>
        <v>0</v>
      </c>
      <c r="AR473" s="152">
        <f t="shared" si="1445"/>
        <v>0</v>
      </c>
      <c r="AS473" s="152">
        <f t="shared" si="1445"/>
        <v>0</v>
      </c>
      <c r="AT473" s="152">
        <f t="shared" si="1445"/>
        <v>0</v>
      </c>
      <c r="AU473" s="152">
        <f t="shared" si="1445"/>
        <v>0</v>
      </c>
      <c r="AV473" s="152">
        <f t="shared" si="1445"/>
        <v>0</v>
      </c>
      <c r="AW473" s="152">
        <f t="shared" si="1445"/>
        <v>0</v>
      </c>
      <c r="AX473" s="152">
        <f t="shared" si="1445"/>
        <v>0</v>
      </c>
      <c r="AY473" s="152">
        <f t="shared" si="1445"/>
        <v>0</v>
      </c>
      <c r="AZ473" s="254"/>
    </row>
    <row r="474" spans="1:52" ht="81" customHeight="1">
      <c r="A474" s="303"/>
      <c r="B474" s="304"/>
      <c r="C474" s="305"/>
      <c r="D474" s="253" t="s">
        <v>295</v>
      </c>
      <c r="E474" s="151">
        <f t="shared" si="1405"/>
        <v>0</v>
      </c>
      <c r="F474" s="151">
        <f t="shared" si="1406"/>
        <v>0</v>
      </c>
      <c r="G474" s="156"/>
      <c r="H474" s="152">
        <f t="shared" ref="H474:AY474" si="1446">H467</f>
        <v>0</v>
      </c>
      <c r="I474" s="152">
        <f t="shared" si="1446"/>
        <v>0</v>
      </c>
      <c r="J474" s="152">
        <f t="shared" si="1446"/>
        <v>0</v>
      </c>
      <c r="K474" s="152">
        <f t="shared" si="1446"/>
        <v>0</v>
      </c>
      <c r="L474" s="152">
        <f t="shared" si="1446"/>
        <v>0</v>
      </c>
      <c r="M474" s="152">
        <f t="shared" si="1446"/>
        <v>0</v>
      </c>
      <c r="N474" s="152">
        <f t="shared" si="1446"/>
        <v>0</v>
      </c>
      <c r="O474" s="152">
        <f t="shared" si="1446"/>
        <v>0</v>
      </c>
      <c r="P474" s="152">
        <f t="shared" si="1446"/>
        <v>0</v>
      </c>
      <c r="Q474" s="152">
        <f t="shared" si="1446"/>
        <v>0</v>
      </c>
      <c r="R474" s="152">
        <f t="shared" si="1446"/>
        <v>0</v>
      </c>
      <c r="S474" s="152">
        <f t="shared" si="1446"/>
        <v>0</v>
      </c>
      <c r="T474" s="152">
        <f t="shared" si="1446"/>
        <v>0</v>
      </c>
      <c r="U474" s="152">
        <f t="shared" si="1446"/>
        <v>0</v>
      </c>
      <c r="V474" s="152">
        <f t="shared" si="1446"/>
        <v>0</v>
      </c>
      <c r="W474" s="152">
        <f t="shared" si="1446"/>
        <v>0</v>
      </c>
      <c r="X474" s="152">
        <f t="shared" si="1446"/>
        <v>0</v>
      </c>
      <c r="Y474" s="152">
        <f t="shared" si="1446"/>
        <v>0</v>
      </c>
      <c r="Z474" s="152">
        <f t="shared" si="1446"/>
        <v>0</v>
      </c>
      <c r="AA474" s="152">
        <f t="shared" si="1446"/>
        <v>0</v>
      </c>
      <c r="AB474" s="152">
        <f t="shared" si="1446"/>
        <v>0</v>
      </c>
      <c r="AC474" s="152">
        <f t="shared" si="1446"/>
        <v>0</v>
      </c>
      <c r="AD474" s="152">
        <f t="shared" si="1446"/>
        <v>0</v>
      </c>
      <c r="AE474" s="152">
        <f t="shared" si="1446"/>
        <v>0</v>
      </c>
      <c r="AF474" s="152">
        <f t="shared" si="1446"/>
        <v>0</v>
      </c>
      <c r="AG474" s="152">
        <f t="shared" si="1446"/>
        <v>0</v>
      </c>
      <c r="AH474" s="152">
        <f t="shared" si="1446"/>
        <v>0</v>
      </c>
      <c r="AI474" s="152">
        <f t="shared" si="1446"/>
        <v>0</v>
      </c>
      <c r="AJ474" s="152">
        <f t="shared" si="1446"/>
        <v>0</v>
      </c>
      <c r="AK474" s="152">
        <f t="shared" si="1446"/>
        <v>0</v>
      </c>
      <c r="AL474" s="152">
        <f t="shared" si="1446"/>
        <v>0</v>
      </c>
      <c r="AM474" s="152">
        <f t="shared" si="1446"/>
        <v>0</v>
      </c>
      <c r="AN474" s="152">
        <f t="shared" si="1446"/>
        <v>0</v>
      </c>
      <c r="AO474" s="152">
        <f t="shared" si="1446"/>
        <v>0</v>
      </c>
      <c r="AP474" s="152">
        <f t="shared" si="1446"/>
        <v>0</v>
      </c>
      <c r="AQ474" s="152">
        <f t="shared" si="1446"/>
        <v>0</v>
      </c>
      <c r="AR474" s="152">
        <f t="shared" si="1446"/>
        <v>0</v>
      </c>
      <c r="AS474" s="152">
        <f t="shared" si="1446"/>
        <v>0</v>
      </c>
      <c r="AT474" s="152">
        <f t="shared" si="1446"/>
        <v>0</v>
      </c>
      <c r="AU474" s="152">
        <f t="shared" si="1446"/>
        <v>0</v>
      </c>
      <c r="AV474" s="152">
        <f t="shared" si="1446"/>
        <v>0</v>
      </c>
      <c r="AW474" s="152">
        <f t="shared" si="1446"/>
        <v>0</v>
      </c>
      <c r="AX474" s="152">
        <f t="shared" si="1446"/>
        <v>0</v>
      </c>
      <c r="AY474" s="152">
        <f t="shared" si="1446"/>
        <v>0</v>
      </c>
      <c r="AZ474" s="254"/>
    </row>
    <row r="475" spans="1:52" ht="33.75" customHeight="1">
      <c r="A475" s="303"/>
      <c r="B475" s="304"/>
      <c r="C475" s="305"/>
      <c r="D475" s="253" t="s">
        <v>288</v>
      </c>
      <c r="E475" s="151">
        <v>0</v>
      </c>
      <c r="F475" s="151">
        <f t="shared" si="1406"/>
        <v>0</v>
      </c>
      <c r="G475" s="156"/>
      <c r="H475" s="152">
        <f t="shared" ref="H475:AY475" si="1447">H468</f>
        <v>0</v>
      </c>
      <c r="I475" s="152">
        <f t="shared" si="1447"/>
        <v>0</v>
      </c>
      <c r="J475" s="152">
        <f t="shared" si="1447"/>
        <v>0</v>
      </c>
      <c r="K475" s="152" t="str">
        <f t="shared" si="1447"/>
        <v xml:space="preserve"> </v>
      </c>
      <c r="L475" s="152">
        <f t="shared" si="1447"/>
        <v>0</v>
      </c>
      <c r="M475" s="152">
        <f t="shared" si="1447"/>
        <v>0</v>
      </c>
      <c r="N475" s="152">
        <f t="shared" si="1447"/>
        <v>0</v>
      </c>
      <c r="O475" s="152">
        <f t="shared" si="1447"/>
        <v>0</v>
      </c>
      <c r="P475" s="152">
        <f t="shared" si="1447"/>
        <v>0</v>
      </c>
      <c r="Q475" s="152">
        <f t="shared" si="1447"/>
        <v>0</v>
      </c>
      <c r="R475" s="152">
        <f t="shared" si="1447"/>
        <v>0</v>
      </c>
      <c r="S475" s="152">
        <f t="shared" si="1447"/>
        <v>0</v>
      </c>
      <c r="T475" s="152">
        <f t="shared" si="1447"/>
        <v>0</v>
      </c>
      <c r="U475" s="152">
        <f t="shared" si="1447"/>
        <v>0</v>
      </c>
      <c r="V475" s="152">
        <f t="shared" si="1447"/>
        <v>0</v>
      </c>
      <c r="W475" s="152">
        <f t="shared" si="1447"/>
        <v>0</v>
      </c>
      <c r="X475" s="152">
        <f t="shared" si="1447"/>
        <v>0</v>
      </c>
      <c r="Y475" s="152">
        <f t="shared" si="1447"/>
        <v>0</v>
      </c>
      <c r="Z475" s="152">
        <f t="shared" si="1447"/>
        <v>0</v>
      </c>
      <c r="AA475" s="152">
        <f t="shared" si="1447"/>
        <v>0</v>
      </c>
      <c r="AB475" s="152">
        <f t="shared" si="1447"/>
        <v>0</v>
      </c>
      <c r="AC475" s="152">
        <f t="shared" si="1447"/>
        <v>0</v>
      </c>
      <c r="AD475" s="152">
        <f t="shared" si="1447"/>
        <v>0</v>
      </c>
      <c r="AE475" s="152">
        <f t="shared" si="1447"/>
        <v>0</v>
      </c>
      <c r="AF475" s="152">
        <f t="shared" si="1447"/>
        <v>0</v>
      </c>
      <c r="AG475" s="152">
        <f t="shared" si="1447"/>
        <v>0</v>
      </c>
      <c r="AH475" s="152">
        <f t="shared" si="1447"/>
        <v>0</v>
      </c>
      <c r="AI475" s="152">
        <f t="shared" si="1447"/>
        <v>0</v>
      </c>
      <c r="AJ475" s="152">
        <f t="shared" si="1447"/>
        <v>0</v>
      </c>
      <c r="AK475" s="152">
        <f t="shared" si="1447"/>
        <v>0</v>
      </c>
      <c r="AL475" s="152">
        <f t="shared" si="1447"/>
        <v>0</v>
      </c>
      <c r="AM475" s="152">
        <f t="shared" si="1447"/>
        <v>0</v>
      </c>
      <c r="AN475" s="152">
        <f t="shared" si="1447"/>
        <v>0</v>
      </c>
      <c r="AO475" s="152">
        <f t="shared" si="1447"/>
        <v>0</v>
      </c>
      <c r="AP475" s="152">
        <f t="shared" si="1447"/>
        <v>0</v>
      </c>
      <c r="AQ475" s="152">
        <f t="shared" si="1447"/>
        <v>0</v>
      </c>
      <c r="AR475" s="152">
        <f t="shared" si="1447"/>
        <v>0</v>
      </c>
      <c r="AS475" s="152">
        <f t="shared" si="1447"/>
        <v>0</v>
      </c>
      <c r="AT475" s="152">
        <f t="shared" si="1447"/>
        <v>0</v>
      </c>
      <c r="AU475" s="152">
        <f t="shared" si="1447"/>
        <v>0</v>
      </c>
      <c r="AV475" s="152">
        <f t="shared" si="1447"/>
        <v>0</v>
      </c>
      <c r="AW475" s="152">
        <f t="shared" si="1447"/>
        <v>0</v>
      </c>
      <c r="AX475" s="152">
        <f t="shared" si="1447"/>
        <v>0</v>
      </c>
      <c r="AY475" s="152">
        <f t="shared" si="1447"/>
        <v>0</v>
      </c>
      <c r="AZ475" s="254"/>
    </row>
    <row r="476" spans="1:52" ht="33.75" customHeight="1">
      <c r="A476" s="306"/>
      <c r="B476" s="307"/>
      <c r="C476" s="308"/>
      <c r="D476" s="174" t="s">
        <v>43</v>
      </c>
      <c r="E476" s="151">
        <f t="shared" si="1405"/>
        <v>0</v>
      </c>
      <c r="F476" s="151">
        <f t="shared" si="1406"/>
        <v>0</v>
      </c>
      <c r="G476" s="176"/>
      <c r="H476" s="152">
        <f t="shared" ref="H476:AY476" si="1448">H469</f>
        <v>0</v>
      </c>
      <c r="I476" s="152">
        <f t="shared" si="1448"/>
        <v>0</v>
      </c>
      <c r="J476" s="152">
        <f t="shared" si="1448"/>
        <v>0</v>
      </c>
      <c r="K476" s="152">
        <f t="shared" si="1448"/>
        <v>0</v>
      </c>
      <c r="L476" s="152">
        <f t="shared" si="1448"/>
        <v>0</v>
      </c>
      <c r="M476" s="152">
        <f t="shared" si="1448"/>
        <v>0</v>
      </c>
      <c r="N476" s="152">
        <f t="shared" si="1448"/>
        <v>0</v>
      </c>
      <c r="O476" s="152">
        <f t="shared" si="1448"/>
        <v>0</v>
      </c>
      <c r="P476" s="152">
        <f t="shared" si="1448"/>
        <v>0</v>
      </c>
      <c r="Q476" s="152">
        <f t="shared" si="1448"/>
        <v>0</v>
      </c>
      <c r="R476" s="152">
        <f t="shared" si="1448"/>
        <v>0</v>
      </c>
      <c r="S476" s="152">
        <f t="shared" si="1448"/>
        <v>0</v>
      </c>
      <c r="T476" s="152">
        <f t="shared" si="1448"/>
        <v>0</v>
      </c>
      <c r="U476" s="152">
        <f t="shared" si="1448"/>
        <v>0</v>
      </c>
      <c r="V476" s="152">
        <f t="shared" si="1448"/>
        <v>0</v>
      </c>
      <c r="W476" s="152">
        <f t="shared" si="1448"/>
        <v>0</v>
      </c>
      <c r="X476" s="152">
        <f t="shared" si="1448"/>
        <v>0</v>
      </c>
      <c r="Y476" s="152">
        <f t="shared" si="1448"/>
        <v>0</v>
      </c>
      <c r="Z476" s="152">
        <f t="shared" si="1448"/>
        <v>0</v>
      </c>
      <c r="AA476" s="152">
        <f t="shared" si="1448"/>
        <v>0</v>
      </c>
      <c r="AB476" s="152">
        <f t="shared" si="1448"/>
        <v>0</v>
      </c>
      <c r="AC476" s="152">
        <f t="shared" si="1448"/>
        <v>0</v>
      </c>
      <c r="AD476" s="152">
        <f t="shared" si="1448"/>
        <v>0</v>
      </c>
      <c r="AE476" s="152">
        <f t="shared" si="1448"/>
        <v>0</v>
      </c>
      <c r="AF476" s="152">
        <f t="shared" si="1448"/>
        <v>0</v>
      </c>
      <c r="AG476" s="152">
        <f t="shared" si="1448"/>
        <v>0</v>
      </c>
      <c r="AH476" s="152">
        <f t="shared" si="1448"/>
        <v>0</v>
      </c>
      <c r="AI476" s="152">
        <f t="shared" si="1448"/>
        <v>0</v>
      </c>
      <c r="AJ476" s="152">
        <f t="shared" si="1448"/>
        <v>0</v>
      </c>
      <c r="AK476" s="152">
        <f t="shared" si="1448"/>
        <v>0</v>
      </c>
      <c r="AL476" s="152">
        <f t="shared" si="1448"/>
        <v>0</v>
      </c>
      <c r="AM476" s="152">
        <f t="shared" si="1448"/>
        <v>0</v>
      </c>
      <c r="AN476" s="152">
        <f t="shared" si="1448"/>
        <v>0</v>
      </c>
      <c r="AO476" s="152">
        <f t="shared" si="1448"/>
        <v>0</v>
      </c>
      <c r="AP476" s="152">
        <f t="shared" si="1448"/>
        <v>0</v>
      </c>
      <c r="AQ476" s="152">
        <f t="shared" si="1448"/>
        <v>0</v>
      </c>
      <c r="AR476" s="152">
        <f t="shared" si="1448"/>
        <v>0</v>
      </c>
      <c r="AS476" s="152">
        <f t="shared" si="1448"/>
        <v>0</v>
      </c>
      <c r="AT476" s="152">
        <f t="shared" si="1448"/>
        <v>0</v>
      </c>
      <c r="AU476" s="152">
        <f t="shared" si="1448"/>
        <v>0</v>
      </c>
      <c r="AV476" s="152">
        <f t="shared" si="1448"/>
        <v>0</v>
      </c>
      <c r="AW476" s="152">
        <f t="shared" si="1448"/>
        <v>0</v>
      </c>
      <c r="AX476" s="152">
        <f t="shared" si="1448"/>
        <v>0</v>
      </c>
      <c r="AY476" s="152">
        <f t="shared" si="1448"/>
        <v>0</v>
      </c>
      <c r="AZ476" s="254"/>
    </row>
    <row r="477" spans="1:52" ht="22.5" customHeight="1">
      <c r="A477" s="399" t="s">
        <v>281</v>
      </c>
      <c r="B477" s="400"/>
      <c r="C477" s="400"/>
      <c r="D477" s="400"/>
      <c r="E477" s="400"/>
      <c r="F477" s="400"/>
      <c r="G477" s="400"/>
      <c r="H477" s="400"/>
      <c r="I477" s="400"/>
      <c r="J477" s="400"/>
      <c r="K477" s="400"/>
      <c r="L477" s="400"/>
      <c r="M477" s="400"/>
      <c r="N477" s="400"/>
      <c r="O477" s="400"/>
      <c r="P477" s="400"/>
      <c r="Q477" s="400"/>
      <c r="R477" s="400"/>
      <c r="S477" s="400"/>
      <c r="T477" s="400"/>
      <c r="U477" s="400"/>
      <c r="V477" s="400"/>
      <c r="W477" s="400"/>
      <c r="X477" s="400"/>
      <c r="Y477" s="400"/>
      <c r="Z477" s="400"/>
      <c r="AA477" s="400"/>
      <c r="AB477" s="400"/>
      <c r="AC477" s="400"/>
      <c r="AD477" s="400"/>
      <c r="AE477" s="400"/>
      <c r="AF477" s="400"/>
      <c r="AG477" s="400"/>
      <c r="AH477" s="400"/>
      <c r="AI477" s="400"/>
      <c r="AJ477" s="400"/>
      <c r="AK477" s="400"/>
      <c r="AL477" s="400"/>
      <c r="AM477" s="400"/>
      <c r="AN477" s="400"/>
      <c r="AO477" s="400"/>
      <c r="AP477" s="400"/>
      <c r="AQ477" s="400"/>
      <c r="AR477" s="400"/>
      <c r="AS477" s="400"/>
      <c r="AT477" s="400"/>
      <c r="AU477" s="400"/>
      <c r="AV477" s="400"/>
      <c r="AW477" s="400"/>
      <c r="AX477" s="400"/>
      <c r="AY477" s="400"/>
      <c r="AZ477" s="401"/>
    </row>
    <row r="478" spans="1:52" ht="18.75" customHeight="1">
      <c r="A478" s="324" t="s">
        <v>340</v>
      </c>
      <c r="B478" s="329"/>
      <c r="C478" s="330"/>
      <c r="D478" s="191" t="s">
        <v>41</v>
      </c>
      <c r="E478" s="151">
        <f t="shared" ref="E478:E484" si="1449">H478+K478+N478+Q478+T478+W478+Z478+AE478+AJ478+AO478+AR478+AW478</f>
        <v>900</v>
      </c>
      <c r="F478" s="151">
        <f t="shared" ref="F478:F484" si="1450">I478+L478+O478+R478+U478+X478+AA478+AF478+AK478+AP478+AS478+AX478</f>
        <v>384</v>
      </c>
      <c r="G478" s="182">
        <f>F478/E478</f>
        <v>0.42666666666666669</v>
      </c>
      <c r="H478" s="173">
        <f>H479+H480+H481+H483+H484</f>
        <v>0</v>
      </c>
      <c r="I478" s="173">
        <f t="shared" ref="I478" si="1451">I479+I480+I481+I483+I484</f>
        <v>0</v>
      </c>
      <c r="J478" s="173" t="e">
        <f>I478/H478*100</f>
        <v>#DIV/0!</v>
      </c>
      <c r="K478" s="173">
        <f t="shared" ref="K478" si="1452">K479+K480+K481+K483+K484</f>
        <v>0</v>
      </c>
      <c r="L478" s="173">
        <f t="shared" ref="L478" si="1453">L479+L480+L481+L483+L484</f>
        <v>0</v>
      </c>
      <c r="M478" s="173" t="e">
        <f>L478/K478*100</f>
        <v>#DIV/0!</v>
      </c>
      <c r="N478" s="173">
        <f t="shared" ref="N478" si="1454">N479+N480+N481+N483+N484</f>
        <v>0</v>
      </c>
      <c r="O478" s="173">
        <f t="shared" ref="O478" si="1455">O479+O480+O481+O483+O484</f>
        <v>0</v>
      </c>
      <c r="P478" s="173" t="e">
        <f>O478/N478*100</f>
        <v>#DIV/0!</v>
      </c>
      <c r="Q478" s="173">
        <f t="shared" ref="Q478" si="1456">Q479+Q480+Q481+Q483+Q484</f>
        <v>185</v>
      </c>
      <c r="R478" s="173">
        <f t="shared" ref="R478" si="1457">R479+R480+R481+R483+R484</f>
        <v>185</v>
      </c>
      <c r="S478" s="173">
        <f>R478/Q478*100</f>
        <v>100</v>
      </c>
      <c r="T478" s="173">
        <f t="shared" ref="T478" si="1458">T479+T480+T481+T483+T484</f>
        <v>199</v>
      </c>
      <c r="U478" s="173">
        <f t="shared" ref="U478" si="1459">U479+U480+U481+U483+U484</f>
        <v>199</v>
      </c>
      <c r="V478" s="173">
        <f>U478/T478*100</f>
        <v>100</v>
      </c>
      <c r="W478" s="173">
        <f t="shared" ref="W478" si="1460">W479+W480+W481+W483+W484</f>
        <v>0</v>
      </c>
      <c r="X478" s="173">
        <f t="shared" ref="X478" si="1461">X479+X480+X481+X483+X484</f>
        <v>0</v>
      </c>
      <c r="Y478" s="173" t="e">
        <f>X478/W478*100</f>
        <v>#DIV/0!</v>
      </c>
      <c r="Z478" s="173">
        <f t="shared" ref="Z478" si="1462">Z479+Z480+Z481+Z483+Z484</f>
        <v>361</v>
      </c>
      <c r="AA478" s="173">
        <f t="shared" ref="AA478" si="1463">AA479+AA480+AA481+AA483+AA484</f>
        <v>0</v>
      </c>
      <c r="AB478" s="173">
        <f t="shared" ref="AB478" si="1464">AB479+AB480+AB481+AB483+AB484</f>
        <v>0</v>
      </c>
      <c r="AC478" s="173">
        <f t="shared" ref="AC478" si="1465">AC479+AC480+AC481+AC483+AC484</f>
        <v>0</v>
      </c>
      <c r="AD478" s="173">
        <f>AC478/Z478*100</f>
        <v>0</v>
      </c>
      <c r="AE478" s="173">
        <f t="shared" ref="AE478" si="1466">AE479+AE480+AE481+AE483+AE484</f>
        <v>0</v>
      </c>
      <c r="AF478" s="173">
        <f t="shared" ref="AF478" si="1467">AF479+AF480+AF481+AF483+AF484</f>
        <v>0</v>
      </c>
      <c r="AG478" s="173">
        <f t="shared" ref="AG478" si="1468">AG479+AG480+AG481+AG483+AG484</f>
        <v>0</v>
      </c>
      <c r="AH478" s="173">
        <f t="shared" ref="AH478" si="1469">AH479+AH480+AH481+AH483+AH484</f>
        <v>0</v>
      </c>
      <c r="AI478" s="173" t="e">
        <f>AH478/AE478*100</f>
        <v>#DIV/0!</v>
      </c>
      <c r="AJ478" s="173">
        <f t="shared" ref="AJ478" si="1470">AJ479+AJ480+AJ481+AJ483+AJ484</f>
        <v>155</v>
      </c>
      <c r="AK478" s="173">
        <f t="shared" ref="AK478" si="1471">AK479+AK480+AK481+AK483+AK484</f>
        <v>0</v>
      </c>
      <c r="AL478" s="173">
        <f t="shared" ref="AL478" si="1472">AL479+AL480+AL481+AL483+AL484</f>
        <v>0</v>
      </c>
      <c r="AM478" s="173">
        <f t="shared" ref="AM478" si="1473">AM479+AM480+AM481+AM483+AM484</f>
        <v>0</v>
      </c>
      <c r="AN478" s="173">
        <f>AM478/AJ478*100</f>
        <v>0</v>
      </c>
      <c r="AO478" s="173">
        <f t="shared" ref="AO478" si="1474">AO479+AO480+AO481+AO483+AO484</f>
        <v>0</v>
      </c>
      <c r="AP478" s="173">
        <f t="shared" ref="AP478" si="1475">AP479+AP480+AP481+AP483+AP484</f>
        <v>0</v>
      </c>
      <c r="AQ478" s="173" t="e">
        <f>AP478/AO478*100</f>
        <v>#DIV/0!</v>
      </c>
      <c r="AR478" s="173">
        <f t="shared" ref="AR478" si="1476">AR479+AR480+AR481+AR483+AR484</f>
        <v>0</v>
      </c>
      <c r="AS478" s="173">
        <f t="shared" ref="AS478" si="1477">AS479+AS480+AS481+AS483+AS484</f>
        <v>0</v>
      </c>
      <c r="AT478" s="173">
        <f t="shared" ref="AT478" si="1478">AT479+AT480+AT481+AT483+AT484</f>
        <v>0</v>
      </c>
      <c r="AU478" s="173">
        <f t="shared" ref="AU478" si="1479">AU479+AU480+AU481+AU483+AU484</f>
        <v>0</v>
      </c>
      <c r="AV478" s="173" t="e">
        <f>AU478/AR478*100</f>
        <v>#DIV/0!</v>
      </c>
      <c r="AW478" s="173">
        <f t="shared" ref="AW478" si="1480">AW479+AW480+AW481+AW483+AW484</f>
        <v>0</v>
      </c>
      <c r="AX478" s="173">
        <f t="shared" ref="AX478" si="1481">AX479+AX480+AX481+AX483+AX484</f>
        <v>0</v>
      </c>
      <c r="AY478" s="173" t="e">
        <f>AX478/AW478*100</f>
        <v>#DIV/0!</v>
      </c>
      <c r="AZ478" s="321"/>
    </row>
    <row r="479" spans="1:52" ht="31.2">
      <c r="A479" s="331"/>
      <c r="B479" s="332"/>
      <c r="C479" s="333"/>
      <c r="D479" s="183" t="s">
        <v>37</v>
      </c>
      <c r="E479" s="151">
        <f t="shared" si="1449"/>
        <v>0</v>
      </c>
      <c r="F479" s="151">
        <f t="shared" si="1450"/>
        <v>0</v>
      </c>
      <c r="G479" s="176"/>
      <c r="H479" s="152">
        <f>H92</f>
        <v>0</v>
      </c>
      <c r="I479" s="152">
        <f t="shared" ref="I479:AY479" si="1482">I92</f>
        <v>0</v>
      </c>
      <c r="J479" s="152">
        <f t="shared" si="1482"/>
        <v>0</v>
      </c>
      <c r="K479" s="152">
        <f t="shared" si="1482"/>
        <v>0</v>
      </c>
      <c r="L479" s="152">
        <f t="shared" si="1482"/>
        <v>0</v>
      </c>
      <c r="M479" s="152">
        <f t="shared" si="1482"/>
        <v>0</v>
      </c>
      <c r="N479" s="152">
        <f t="shared" si="1482"/>
        <v>0</v>
      </c>
      <c r="O479" s="152">
        <f t="shared" si="1482"/>
        <v>0</v>
      </c>
      <c r="P479" s="152">
        <f t="shared" si="1482"/>
        <v>0</v>
      </c>
      <c r="Q479" s="152">
        <f t="shared" si="1482"/>
        <v>0</v>
      </c>
      <c r="R479" s="152">
        <f t="shared" si="1482"/>
        <v>0</v>
      </c>
      <c r="S479" s="152">
        <f t="shared" si="1482"/>
        <v>0</v>
      </c>
      <c r="T479" s="152">
        <f t="shared" si="1482"/>
        <v>0</v>
      </c>
      <c r="U479" s="152">
        <f t="shared" si="1482"/>
        <v>0</v>
      </c>
      <c r="V479" s="152">
        <f t="shared" si="1482"/>
        <v>0</v>
      </c>
      <c r="W479" s="152">
        <f t="shared" si="1482"/>
        <v>0</v>
      </c>
      <c r="X479" s="152">
        <f t="shared" si="1482"/>
        <v>0</v>
      </c>
      <c r="Y479" s="152">
        <f t="shared" si="1482"/>
        <v>0</v>
      </c>
      <c r="Z479" s="152">
        <f t="shared" si="1482"/>
        <v>0</v>
      </c>
      <c r="AA479" s="152">
        <f t="shared" si="1482"/>
        <v>0</v>
      </c>
      <c r="AB479" s="152">
        <f t="shared" si="1482"/>
        <v>0</v>
      </c>
      <c r="AC479" s="152">
        <f t="shared" si="1482"/>
        <v>0</v>
      </c>
      <c r="AD479" s="152">
        <f t="shared" si="1482"/>
        <v>0</v>
      </c>
      <c r="AE479" s="152">
        <f t="shared" si="1482"/>
        <v>0</v>
      </c>
      <c r="AF479" s="152">
        <f t="shared" si="1482"/>
        <v>0</v>
      </c>
      <c r="AG479" s="152">
        <f t="shared" si="1482"/>
        <v>0</v>
      </c>
      <c r="AH479" s="152">
        <f t="shared" si="1482"/>
        <v>0</v>
      </c>
      <c r="AI479" s="152">
        <f t="shared" si="1482"/>
        <v>0</v>
      </c>
      <c r="AJ479" s="152">
        <f t="shared" si="1482"/>
        <v>0</v>
      </c>
      <c r="AK479" s="152">
        <f t="shared" si="1482"/>
        <v>0</v>
      </c>
      <c r="AL479" s="152">
        <f t="shared" si="1482"/>
        <v>0</v>
      </c>
      <c r="AM479" s="152">
        <f t="shared" si="1482"/>
        <v>0</v>
      </c>
      <c r="AN479" s="152">
        <f t="shared" si="1482"/>
        <v>0</v>
      </c>
      <c r="AO479" s="152">
        <f t="shared" si="1482"/>
        <v>0</v>
      </c>
      <c r="AP479" s="152">
        <f t="shared" si="1482"/>
        <v>0</v>
      </c>
      <c r="AQ479" s="152">
        <f t="shared" si="1482"/>
        <v>0</v>
      </c>
      <c r="AR479" s="152">
        <f t="shared" si="1482"/>
        <v>0</v>
      </c>
      <c r="AS479" s="152">
        <f t="shared" si="1482"/>
        <v>0</v>
      </c>
      <c r="AT479" s="152">
        <f t="shared" si="1482"/>
        <v>0</v>
      </c>
      <c r="AU479" s="152">
        <f t="shared" si="1482"/>
        <v>0</v>
      </c>
      <c r="AV479" s="152">
        <f t="shared" si="1482"/>
        <v>0</v>
      </c>
      <c r="AW479" s="152">
        <f t="shared" si="1482"/>
        <v>0</v>
      </c>
      <c r="AX479" s="152">
        <f t="shared" si="1482"/>
        <v>0</v>
      </c>
      <c r="AY479" s="152">
        <f t="shared" si="1482"/>
        <v>0</v>
      </c>
      <c r="AZ479" s="322"/>
    </row>
    <row r="480" spans="1:52" ht="61.5" customHeight="1">
      <c r="A480" s="331"/>
      <c r="B480" s="332"/>
      <c r="C480" s="333"/>
      <c r="D480" s="186" t="s">
        <v>2</v>
      </c>
      <c r="E480" s="151">
        <f t="shared" si="1449"/>
        <v>0</v>
      </c>
      <c r="F480" s="151">
        <f t="shared" si="1450"/>
        <v>0</v>
      </c>
      <c r="G480" s="187"/>
      <c r="H480" s="152">
        <f t="shared" ref="H480:AY480" si="1483">H93</f>
        <v>0</v>
      </c>
      <c r="I480" s="152">
        <f t="shared" si="1483"/>
        <v>0</v>
      </c>
      <c r="J480" s="152">
        <f t="shared" si="1483"/>
        <v>0</v>
      </c>
      <c r="K480" s="152">
        <f t="shared" si="1483"/>
        <v>0</v>
      </c>
      <c r="L480" s="152">
        <f t="shared" si="1483"/>
        <v>0</v>
      </c>
      <c r="M480" s="152">
        <f t="shared" si="1483"/>
        <v>0</v>
      </c>
      <c r="N480" s="152">
        <f t="shared" si="1483"/>
        <v>0</v>
      </c>
      <c r="O480" s="152">
        <f t="shared" si="1483"/>
        <v>0</v>
      </c>
      <c r="P480" s="152">
        <f t="shared" si="1483"/>
        <v>0</v>
      </c>
      <c r="Q480" s="152">
        <f t="shared" si="1483"/>
        <v>0</v>
      </c>
      <c r="R480" s="152">
        <f t="shared" si="1483"/>
        <v>0</v>
      </c>
      <c r="S480" s="152">
        <f t="shared" si="1483"/>
        <v>0</v>
      </c>
      <c r="T480" s="152">
        <f t="shared" si="1483"/>
        <v>0</v>
      </c>
      <c r="U480" s="152">
        <f t="shared" si="1483"/>
        <v>0</v>
      </c>
      <c r="V480" s="152">
        <f t="shared" si="1483"/>
        <v>0</v>
      </c>
      <c r="W480" s="152">
        <f t="shared" si="1483"/>
        <v>0</v>
      </c>
      <c r="X480" s="152">
        <f t="shared" si="1483"/>
        <v>0</v>
      </c>
      <c r="Y480" s="152">
        <f t="shared" si="1483"/>
        <v>0</v>
      </c>
      <c r="Z480" s="152">
        <f t="shared" si="1483"/>
        <v>0</v>
      </c>
      <c r="AA480" s="152">
        <f t="shared" si="1483"/>
        <v>0</v>
      </c>
      <c r="AB480" s="152">
        <f t="shared" si="1483"/>
        <v>0</v>
      </c>
      <c r="AC480" s="152">
        <f t="shared" si="1483"/>
        <v>0</v>
      </c>
      <c r="AD480" s="152">
        <f t="shared" si="1483"/>
        <v>0</v>
      </c>
      <c r="AE480" s="152">
        <f t="shared" si="1483"/>
        <v>0</v>
      </c>
      <c r="AF480" s="152">
        <f t="shared" si="1483"/>
        <v>0</v>
      </c>
      <c r="AG480" s="152">
        <f t="shared" si="1483"/>
        <v>0</v>
      </c>
      <c r="AH480" s="152">
        <f t="shared" si="1483"/>
        <v>0</v>
      </c>
      <c r="AI480" s="152">
        <f t="shared" si="1483"/>
        <v>0</v>
      </c>
      <c r="AJ480" s="152">
        <f t="shared" si="1483"/>
        <v>0</v>
      </c>
      <c r="AK480" s="152">
        <f t="shared" si="1483"/>
        <v>0</v>
      </c>
      <c r="AL480" s="152">
        <f t="shared" si="1483"/>
        <v>0</v>
      </c>
      <c r="AM480" s="152">
        <f t="shared" si="1483"/>
        <v>0</v>
      </c>
      <c r="AN480" s="152">
        <f t="shared" si="1483"/>
        <v>0</v>
      </c>
      <c r="AO480" s="152">
        <f t="shared" si="1483"/>
        <v>0</v>
      </c>
      <c r="AP480" s="152">
        <f t="shared" si="1483"/>
        <v>0</v>
      </c>
      <c r="AQ480" s="152">
        <f t="shared" si="1483"/>
        <v>0</v>
      </c>
      <c r="AR480" s="152">
        <f t="shared" si="1483"/>
        <v>0</v>
      </c>
      <c r="AS480" s="152">
        <f t="shared" si="1483"/>
        <v>0</v>
      </c>
      <c r="AT480" s="152">
        <f t="shared" si="1483"/>
        <v>0</v>
      </c>
      <c r="AU480" s="152">
        <f t="shared" si="1483"/>
        <v>0</v>
      </c>
      <c r="AV480" s="152">
        <f t="shared" si="1483"/>
        <v>0</v>
      </c>
      <c r="AW480" s="152">
        <f t="shared" si="1483"/>
        <v>0</v>
      </c>
      <c r="AX480" s="152">
        <f t="shared" si="1483"/>
        <v>0</v>
      </c>
      <c r="AY480" s="152">
        <f t="shared" si="1483"/>
        <v>0</v>
      </c>
      <c r="AZ480" s="322"/>
    </row>
    <row r="481" spans="1:52" ht="20.25" customHeight="1">
      <c r="A481" s="331"/>
      <c r="B481" s="332"/>
      <c r="C481" s="333"/>
      <c r="D481" s="253" t="s">
        <v>287</v>
      </c>
      <c r="E481" s="151">
        <f t="shared" si="1449"/>
        <v>900</v>
      </c>
      <c r="F481" s="151">
        <f t="shared" si="1450"/>
        <v>384</v>
      </c>
      <c r="G481" s="187"/>
      <c r="H481" s="152">
        <f t="shared" ref="H481:AY481" si="1484">H94</f>
        <v>0</v>
      </c>
      <c r="I481" s="152">
        <f t="shared" si="1484"/>
        <v>0</v>
      </c>
      <c r="J481" s="152">
        <f t="shared" si="1484"/>
        <v>0</v>
      </c>
      <c r="K481" s="152">
        <f t="shared" si="1484"/>
        <v>0</v>
      </c>
      <c r="L481" s="152">
        <f t="shared" si="1484"/>
        <v>0</v>
      </c>
      <c r="M481" s="152">
        <f t="shared" si="1484"/>
        <v>0</v>
      </c>
      <c r="N481" s="152">
        <f t="shared" si="1484"/>
        <v>0</v>
      </c>
      <c r="O481" s="152">
        <f t="shared" si="1484"/>
        <v>0</v>
      </c>
      <c r="P481" s="152">
        <f t="shared" si="1484"/>
        <v>0</v>
      </c>
      <c r="Q481" s="152">
        <f t="shared" si="1484"/>
        <v>185</v>
      </c>
      <c r="R481" s="152">
        <f t="shared" si="1484"/>
        <v>185</v>
      </c>
      <c r="S481" s="152">
        <f t="shared" si="1484"/>
        <v>0</v>
      </c>
      <c r="T481" s="152">
        <f t="shared" si="1484"/>
        <v>199</v>
      </c>
      <c r="U481" s="152">
        <f t="shared" si="1484"/>
        <v>199</v>
      </c>
      <c r="V481" s="152">
        <f t="shared" si="1484"/>
        <v>0</v>
      </c>
      <c r="W481" s="152">
        <f t="shared" si="1484"/>
        <v>0</v>
      </c>
      <c r="X481" s="152">
        <f t="shared" si="1484"/>
        <v>0</v>
      </c>
      <c r="Y481" s="152">
        <f t="shared" si="1484"/>
        <v>0</v>
      </c>
      <c r="Z481" s="152">
        <f t="shared" si="1484"/>
        <v>361</v>
      </c>
      <c r="AA481" s="152">
        <f t="shared" si="1484"/>
        <v>0</v>
      </c>
      <c r="AB481" s="152">
        <f t="shared" si="1484"/>
        <v>0</v>
      </c>
      <c r="AC481" s="152">
        <f t="shared" si="1484"/>
        <v>0</v>
      </c>
      <c r="AD481" s="152">
        <f t="shared" si="1484"/>
        <v>0</v>
      </c>
      <c r="AE481" s="152">
        <f t="shared" si="1484"/>
        <v>0</v>
      </c>
      <c r="AF481" s="152">
        <f t="shared" si="1484"/>
        <v>0</v>
      </c>
      <c r="AG481" s="152">
        <f t="shared" si="1484"/>
        <v>0</v>
      </c>
      <c r="AH481" s="152">
        <f t="shared" si="1484"/>
        <v>0</v>
      </c>
      <c r="AI481" s="152">
        <f t="shared" si="1484"/>
        <v>0</v>
      </c>
      <c r="AJ481" s="152">
        <f t="shared" si="1484"/>
        <v>155</v>
      </c>
      <c r="AK481" s="152">
        <f t="shared" si="1484"/>
        <v>0</v>
      </c>
      <c r="AL481" s="152">
        <f t="shared" si="1484"/>
        <v>0</v>
      </c>
      <c r="AM481" s="152">
        <f t="shared" si="1484"/>
        <v>0</v>
      </c>
      <c r="AN481" s="152">
        <f t="shared" si="1484"/>
        <v>0</v>
      </c>
      <c r="AO481" s="152">
        <f t="shared" si="1484"/>
        <v>0</v>
      </c>
      <c r="AP481" s="152">
        <f t="shared" si="1484"/>
        <v>0</v>
      </c>
      <c r="AQ481" s="152">
        <f t="shared" si="1484"/>
        <v>0</v>
      </c>
      <c r="AR481" s="152">
        <f t="shared" si="1484"/>
        <v>0</v>
      </c>
      <c r="AS481" s="152">
        <f t="shared" si="1484"/>
        <v>0</v>
      </c>
      <c r="AT481" s="152">
        <f t="shared" si="1484"/>
        <v>0</v>
      </c>
      <c r="AU481" s="152">
        <f t="shared" si="1484"/>
        <v>0</v>
      </c>
      <c r="AV481" s="152">
        <f t="shared" si="1484"/>
        <v>0</v>
      </c>
      <c r="AW481" s="152">
        <f t="shared" si="1484"/>
        <v>0</v>
      </c>
      <c r="AX481" s="152">
        <f t="shared" si="1484"/>
        <v>0</v>
      </c>
      <c r="AY481" s="152">
        <f t="shared" si="1484"/>
        <v>0</v>
      </c>
      <c r="AZ481" s="322"/>
    </row>
    <row r="482" spans="1:52" ht="86.25" customHeight="1">
      <c r="A482" s="331"/>
      <c r="B482" s="332"/>
      <c r="C482" s="333"/>
      <c r="D482" s="253" t="s">
        <v>295</v>
      </c>
      <c r="E482" s="151">
        <f t="shared" si="1449"/>
        <v>0</v>
      </c>
      <c r="F482" s="151">
        <f t="shared" si="1450"/>
        <v>0</v>
      </c>
      <c r="G482" s="156"/>
      <c r="H482" s="152">
        <f t="shared" ref="H482:AY482" si="1485">H95</f>
        <v>0</v>
      </c>
      <c r="I482" s="152">
        <f t="shared" si="1485"/>
        <v>0</v>
      </c>
      <c r="J482" s="152">
        <f t="shared" si="1485"/>
        <v>0</v>
      </c>
      <c r="K482" s="152">
        <f t="shared" si="1485"/>
        <v>0</v>
      </c>
      <c r="L482" s="152">
        <f t="shared" si="1485"/>
        <v>0</v>
      </c>
      <c r="M482" s="152">
        <f t="shared" si="1485"/>
        <v>0</v>
      </c>
      <c r="N482" s="152">
        <f t="shared" si="1485"/>
        <v>0</v>
      </c>
      <c r="O482" s="152">
        <f t="shared" si="1485"/>
        <v>0</v>
      </c>
      <c r="P482" s="152">
        <f t="shared" si="1485"/>
        <v>0</v>
      </c>
      <c r="Q482" s="152">
        <f t="shared" si="1485"/>
        <v>0</v>
      </c>
      <c r="R482" s="152">
        <f t="shared" si="1485"/>
        <v>0</v>
      </c>
      <c r="S482" s="152">
        <f t="shared" si="1485"/>
        <v>0</v>
      </c>
      <c r="T482" s="152">
        <f t="shared" si="1485"/>
        <v>0</v>
      </c>
      <c r="U482" s="152">
        <f t="shared" si="1485"/>
        <v>0</v>
      </c>
      <c r="V482" s="152">
        <f t="shared" si="1485"/>
        <v>0</v>
      </c>
      <c r="W482" s="152">
        <f t="shared" si="1485"/>
        <v>0</v>
      </c>
      <c r="X482" s="152">
        <f t="shared" si="1485"/>
        <v>0</v>
      </c>
      <c r="Y482" s="152">
        <f t="shared" si="1485"/>
        <v>0</v>
      </c>
      <c r="Z482" s="152">
        <f t="shared" si="1485"/>
        <v>0</v>
      </c>
      <c r="AA482" s="152">
        <f t="shared" si="1485"/>
        <v>0</v>
      </c>
      <c r="AB482" s="152">
        <f t="shared" si="1485"/>
        <v>0</v>
      </c>
      <c r="AC482" s="152">
        <f t="shared" si="1485"/>
        <v>0</v>
      </c>
      <c r="AD482" s="152">
        <f t="shared" si="1485"/>
        <v>0</v>
      </c>
      <c r="AE482" s="152">
        <f t="shared" si="1485"/>
        <v>0</v>
      </c>
      <c r="AF482" s="152">
        <f t="shared" si="1485"/>
        <v>0</v>
      </c>
      <c r="AG482" s="152">
        <f t="shared" si="1485"/>
        <v>0</v>
      </c>
      <c r="AH482" s="152">
        <f t="shared" si="1485"/>
        <v>0</v>
      </c>
      <c r="AI482" s="152">
        <f t="shared" si="1485"/>
        <v>0</v>
      </c>
      <c r="AJ482" s="152">
        <f t="shared" si="1485"/>
        <v>0</v>
      </c>
      <c r="AK482" s="152">
        <f t="shared" si="1485"/>
        <v>0</v>
      </c>
      <c r="AL482" s="152">
        <f t="shared" si="1485"/>
        <v>0</v>
      </c>
      <c r="AM482" s="152">
        <f t="shared" si="1485"/>
        <v>0</v>
      </c>
      <c r="AN482" s="152">
        <f t="shared" si="1485"/>
        <v>0</v>
      </c>
      <c r="AO482" s="152">
        <f t="shared" si="1485"/>
        <v>0</v>
      </c>
      <c r="AP482" s="152">
        <f t="shared" si="1485"/>
        <v>0</v>
      </c>
      <c r="AQ482" s="152">
        <f t="shared" si="1485"/>
        <v>0</v>
      </c>
      <c r="AR482" s="152">
        <f t="shared" si="1485"/>
        <v>0</v>
      </c>
      <c r="AS482" s="152">
        <f t="shared" si="1485"/>
        <v>0</v>
      </c>
      <c r="AT482" s="152">
        <f t="shared" si="1485"/>
        <v>0</v>
      </c>
      <c r="AU482" s="152">
        <f t="shared" si="1485"/>
        <v>0</v>
      </c>
      <c r="AV482" s="152">
        <f t="shared" si="1485"/>
        <v>0</v>
      </c>
      <c r="AW482" s="152">
        <f t="shared" si="1485"/>
        <v>0</v>
      </c>
      <c r="AX482" s="152">
        <f t="shared" si="1485"/>
        <v>0</v>
      </c>
      <c r="AY482" s="152">
        <f t="shared" si="1485"/>
        <v>0</v>
      </c>
      <c r="AZ482" s="322"/>
    </row>
    <row r="483" spans="1:52" ht="20.25" customHeight="1">
      <c r="A483" s="331"/>
      <c r="B483" s="332"/>
      <c r="C483" s="333"/>
      <c r="D483" s="253" t="s">
        <v>288</v>
      </c>
      <c r="E483" s="151">
        <f t="shared" si="1449"/>
        <v>0</v>
      </c>
      <c r="F483" s="151">
        <f t="shared" si="1450"/>
        <v>0</v>
      </c>
      <c r="G483" s="156"/>
      <c r="H483" s="152">
        <f t="shared" ref="H483:AY483" si="1486">H96</f>
        <v>0</v>
      </c>
      <c r="I483" s="152">
        <f t="shared" si="1486"/>
        <v>0</v>
      </c>
      <c r="J483" s="152">
        <f t="shared" si="1486"/>
        <v>0</v>
      </c>
      <c r="K483" s="152">
        <f t="shared" si="1486"/>
        <v>0</v>
      </c>
      <c r="L483" s="152">
        <f t="shared" si="1486"/>
        <v>0</v>
      </c>
      <c r="M483" s="152">
        <f t="shared" si="1486"/>
        <v>0</v>
      </c>
      <c r="N483" s="152">
        <f t="shared" si="1486"/>
        <v>0</v>
      </c>
      <c r="O483" s="152">
        <f t="shared" si="1486"/>
        <v>0</v>
      </c>
      <c r="P483" s="152">
        <f t="shared" si="1486"/>
        <v>0</v>
      </c>
      <c r="Q483" s="152">
        <f t="shared" si="1486"/>
        <v>0</v>
      </c>
      <c r="R483" s="152">
        <f t="shared" si="1486"/>
        <v>0</v>
      </c>
      <c r="S483" s="152">
        <f t="shared" si="1486"/>
        <v>0</v>
      </c>
      <c r="T483" s="152">
        <f t="shared" si="1486"/>
        <v>0</v>
      </c>
      <c r="U483" s="152">
        <f t="shared" si="1486"/>
        <v>0</v>
      </c>
      <c r="V483" s="152">
        <f t="shared" si="1486"/>
        <v>0</v>
      </c>
      <c r="W483" s="152">
        <f t="shared" si="1486"/>
        <v>0</v>
      </c>
      <c r="X483" s="152">
        <f t="shared" si="1486"/>
        <v>0</v>
      </c>
      <c r="Y483" s="152">
        <f t="shared" si="1486"/>
        <v>0</v>
      </c>
      <c r="Z483" s="152">
        <f t="shared" si="1486"/>
        <v>0</v>
      </c>
      <c r="AA483" s="152">
        <f t="shared" si="1486"/>
        <v>0</v>
      </c>
      <c r="AB483" s="152">
        <f t="shared" si="1486"/>
        <v>0</v>
      </c>
      <c r="AC483" s="152">
        <f t="shared" si="1486"/>
        <v>0</v>
      </c>
      <c r="AD483" s="152">
        <f t="shared" si="1486"/>
        <v>0</v>
      </c>
      <c r="AE483" s="152">
        <f t="shared" si="1486"/>
        <v>0</v>
      </c>
      <c r="AF483" s="152">
        <f t="shared" si="1486"/>
        <v>0</v>
      </c>
      <c r="AG483" s="152">
        <f t="shared" si="1486"/>
        <v>0</v>
      </c>
      <c r="AH483" s="152">
        <f t="shared" si="1486"/>
        <v>0</v>
      </c>
      <c r="AI483" s="152">
        <f t="shared" si="1486"/>
        <v>0</v>
      </c>
      <c r="AJ483" s="152">
        <f t="shared" si="1486"/>
        <v>0</v>
      </c>
      <c r="AK483" s="152">
        <f t="shared" si="1486"/>
        <v>0</v>
      </c>
      <c r="AL483" s="152">
        <f t="shared" si="1486"/>
        <v>0</v>
      </c>
      <c r="AM483" s="152">
        <f t="shared" si="1486"/>
        <v>0</v>
      </c>
      <c r="AN483" s="152">
        <f t="shared" si="1486"/>
        <v>0</v>
      </c>
      <c r="AO483" s="152">
        <f t="shared" si="1486"/>
        <v>0</v>
      </c>
      <c r="AP483" s="152">
        <f t="shared" si="1486"/>
        <v>0</v>
      </c>
      <c r="AQ483" s="152">
        <f t="shared" si="1486"/>
        <v>0</v>
      </c>
      <c r="AR483" s="152">
        <f t="shared" si="1486"/>
        <v>0</v>
      </c>
      <c r="AS483" s="152">
        <f t="shared" si="1486"/>
        <v>0</v>
      </c>
      <c r="AT483" s="152">
        <f t="shared" si="1486"/>
        <v>0</v>
      </c>
      <c r="AU483" s="152">
        <f t="shared" si="1486"/>
        <v>0</v>
      </c>
      <c r="AV483" s="152">
        <f t="shared" si="1486"/>
        <v>0</v>
      </c>
      <c r="AW483" s="152">
        <f t="shared" si="1486"/>
        <v>0</v>
      </c>
      <c r="AX483" s="152">
        <f t="shared" si="1486"/>
        <v>0</v>
      </c>
      <c r="AY483" s="152">
        <f t="shared" si="1486"/>
        <v>0</v>
      </c>
      <c r="AZ483" s="322"/>
    </row>
    <row r="484" spans="1:52" ht="31.2">
      <c r="A484" s="334"/>
      <c r="B484" s="335"/>
      <c r="C484" s="336"/>
      <c r="D484" s="174" t="s">
        <v>43</v>
      </c>
      <c r="E484" s="151">
        <f t="shared" si="1449"/>
        <v>0</v>
      </c>
      <c r="F484" s="151">
        <f t="shared" si="1450"/>
        <v>0</v>
      </c>
      <c r="G484" s="176"/>
      <c r="H484" s="152">
        <f t="shared" ref="H484:AY484" si="1487">H97</f>
        <v>0</v>
      </c>
      <c r="I484" s="152">
        <f t="shared" si="1487"/>
        <v>0</v>
      </c>
      <c r="J484" s="152">
        <f t="shared" si="1487"/>
        <v>0</v>
      </c>
      <c r="K484" s="152">
        <f t="shared" si="1487"/>
        <v>0</v>
      </c>
      <c r="L484" s="152">
        <f t="shared" si="1487"/>
        <v>0</v>
      </c>
      <c r="M484" s="152">
        <f t="shared" si="1487"/>
        <v>0</v>
      </c>
      <c r="N484" s="152">
        <f t="shared" si="1487"/>
        <v>0</v>
      </c>
      <c r="O484" s="152">
        <f t="shared" si="1487"/>
        <v>0</v>
      </c>
      <c r="P484" s="152">
        <f t="shared" si="1487"/>
        <v>0</v>
      </c>
      <c r="Q484" s="152">
        <f t="shared" si="1487"/>
        <v>0</v>
      </c>
      <c r="R484" s="152">
        <f t="shared" si="1487"/>
        <v>0</v>
      </c>
      <c r="S484" s="152">
        <f t="shared" si="1487"/>
        <v>0</v>
      </c>
      <c r="T484" s="152">
        <f t="shared" si="1487"/>
        <v>0</v>
      </c>
      <c r="U484" s="152">
        <f t="shared" si="1487"/>
        <v>0</v>
      </c>
      <c r="V484" s="152">
        <f t="shared" si="1487"/>
        <v>0</v>
      </c>
      <c r="W484" s="152">
        <f t="shared" si="1487"/>
        <v>0</v>
      </c>
      <c r="X484" s="152">
        <f t="shared" si="1487"/>
        <v>0</v>
      </c>
      <c r="Y484" s="152">
        <f t="shared" si="1487"/>
        <v>0</v>
      </c>
      <c r="Z484" s="152">
        <f t="shared" si="1487"/>
        <v>0</v>
      </c>
      <c r="AA484" s="152">
        <f t="shared" si="1487"/>
        <v>0</v>
      </c>
      <c r="AB484" s="152">
        <f t="shared" si="1487"/>
        <v>0</v>
      </c>
      <c r="AC484" s="152">
        <f t="shared" si="1487"/>
        <v>0</v>
      </c>
      <c r="AD484" s="152">
        <f t="shared" si="1487"/>
        <v>0</v>
      </c>
      <c r="AE484" s="152">
        <f t="shared" si="1487"/>
        <v>0</v>
      </c>
      <c r="AF484" s="152">
        <f t="shared" si="1487"/>
        <v>0</v>
      </c>
      <c r="AG484" s="152">
        <f t="shared" si="1487"/>
        <v>0</v>
      </c>
      <c r="AH484" s="152">
        <f t="shared" si="1487"/>
        <v>0</v>
      </c>
      <c r="AI484" s="152">
        <f t="shared" si="1487"/>
        <v>0</v>
      </c>
      <c r="AJ484" s="152">
        <f t="shared" si="1487"/>
        <v>0</v>
      </c>
      <c r="AK484" s="152">
        <f t="shared" si="1487"/>
        <v>0</v>
      </c>
      <c r="AL484" s="152">
        <f t="shared" si="1487"/>
        <v>0</v>
      </c>
      <c r="AM484" s="152">
        <f t="shared" si="1487"/>
        <v>0</v>
      </c>
      <c r="AN484" s="152">
        <f t="shared" si="1487"/>
        <v>0</v>
      </c>
      <c r="AO484" s="152">
        <f t="shared" si="1487"/>
        <v>0</v>
      </c>
      <c r="AP484" s="152">
        <f t="shared" si="1487"/>
        <v>0</v>
      </c>
      <c r="AQ484" s="152">
        <f t="shared" si="1487"/>
        <v>0</v>
      </c>
      <c r="AR484" s="152">
        <f t="shared" si="1487"/>
        <v>0</v>
      </c>
      <c r="AS484" s="152">
        <f t="shared" si="1487"/>
        <v>0</v>
      </c>
      <c r="AT484" s="152">
        <f t="shared" si="1487"/>
        <v>0</v>
      </c>
      <c r="AU484" s="152">
        <f t="shared" si="1487"/>
        <v>0</v>
      </c>
      <c r="AV484" s="152">
        <f t="shared" si="1487"/>
        <v>0</v>
      </c>
      <c r="AW484" s="152">
        <f t="shared" si="1487"/>
        <v>0</v>
      </c>
      <c r="AX484" s="152">
        <f t="shared" si="1487"/>
        <v>0</v>
      </c>
      <c r="AY484" s="152">
        <f t="shared" si="1487"/>
        <v>0</v>
      </c>
      <c r="AZ484" s="323"/>
    </row>
    <row r="485" spans="1:52" ht="18.75" customHeight="1">
      <c r="A485" s="324" t="s">
        <v>341</v>
      </c>
      <c r="B485" s="329"/>
      <c r="C485" s="330"/>
      <c r="D485" s="191" t="s">
        <v>41</v>
      </c>
      <c r="E485" s="151">
        <f>H485+K485+N485+Q485+T485+W485+Z485+AE485+AJ485+AO485+AR485+AW485</f>
        <v>75677.464760000003</v>
      </c>
      <c r="F485" s="151">
        <f t="shared" ref="F485:F498" si="1488">I485+L485+O485+R485+U485+X485+AA485+AF485+AK485+AP485+AS485+AX485</f>
        <v>13404.337369999997</v>
      </c>
      <c r="G485" s="182">
        <f>F485/E485</f>
        <v>0.17712455633271926</v>
      </c>
      <c r="H485" s="173">
        <f>H486+H487+H488+H490+H491</f>
        <v>13.361789999999999</v>
      </c>
      <c r="I485" s="173">
        <f t="shared" ref="I485" si="1489">I486+I487+I488+I490+I491</f>
        <v>13.361789999999999</v>
      </c>
      <c r="J485" s="173">
        <f>I485/H485*100</f>
        <v>100</v>
      </c>
      <c r="K485" s="173">
        <f t="shared" ref="K485" si="1490">K486+K487+K488+K490+K491</f>
        <v>2027.3302799999999</v>
      </c>
      <c r="L485" s="173">
        <f t="shared" ref="L485" si="1491">L486+L487+L488+L490+L491</f>
        <v>2027.3302799999999</v>
      </c>
      <c r="M485" s="173">
        <f>L485/K485*100</f>
        <v>100</v>
      </c>
      <c r="N485" s="173">
        <f t="shared" ref="N485" si="1492">N486+N487+N488+N490+N491</f>
        <v>6157.654129999999</v>
      </c>
      <c r="O485" s="173">
        <f t="shared" ref="O485" si="1493">O486+O487+O488+O490+O491</f>
        <v>6157.654129999999</v>
      </c>
      <c r="P485" s="173">
        <f>O485/N485*100</f>
        <v>100</v>
      </c>
      <c r="Q485" s="173">
        <f t="shared" ref="Q485" si="1494">Q486+Q487+Q488+Q490+Q491</f>
        <v>2644.2620699999998</v>
      </c>
      <c r="R485" s="173">
        <f t="shared" ref="R485" si="1495">R486+R487+R488+R490+R491</f>
        <v>2644.2620699999998</v>
      </c>
      <c r="S485" s="173">
        <f>R485/Q485*100</f>
        <v>100</v>
      </c>
      <c r="T485" s="173">
        <f t="shared" ref="T485" si="1496">T486+T487+T488+T490+T491</f>
        <v>2561.7291000000005</v>
      </c>
      <c r="U485" s="173">
        <f t="shared" ref="U485" si="1497">U486+U487+U488+U490+U491</f>
        <v>2561.7291000000005</v>
      </c>
      <c r="V485" s="173">
        <f>U485/T485*100</f>
        <v>100</v>
      </c>
      <c r="W485" s="173">
        <f t="shared" ref="W485" si="1498">W486+W487+W488+W490+W491</f>
        <v>1368.88741</v>
      </c>
      <c r="X485" s="173">
        <f t="shared" ref="X485" si="1499">X486+X487+X488+X490+X491</f>
        <v>0</v>
      </c>
      <c r="Y485" s="173">
        <f>X485/W485*100</f>
        <v>0</v>
      </c>
      <c r="Z485" s="173">
        <f t="shared" ref="Z485" si="1500">Z486+Z487+Z488+Z490+Z491</f>
        <v>6641.2910899999997</v>
      </c>
      <c r="AA485" s="173">
        <f t="shared" ref="AA485" si="1501">AA486+AA487+AA488+AA490+AA491</f>
        <v>0</v>
      </c>
      <c r="AB485" s="173">
        <f t="shared" ref="AB485" si="1502">AB486+AB487+AB488+AB490+AB491</f>
        <v>0</v>
      </c>
      <c r="AC485" s="173">
        <f t="shared" ref="AC485" si="1503">AC486+AC487+AC488+AC490+AC491</f>
        <v>33.200000000000003</v>
      </c>
      <c r="AD485" s="173">
        <f>AC485/Z485*100</f>
        <v>0.49990279826749773</v>
      </c>
      <c r="AE485" s="173">
        <f t="shared" ref="AE485" si="1504">AE486+AE487+AE488+AE490+AE491</f>
        <v>29333.568760000002</v>
      </c>
      <c r="AF485" s="173">
        <f t="shared" ref="AF485" si="1505">AF486+AF487+AF488+AF490+AF491</f>
        <v>0</v>
      </c>
      <c r="AG485" s="173">
        <f t="shared" ref="AG485" si="1506">AG486+AG487+AG488+AG490+AG491</f>
        <v>0</v>
      </c>
      <c r="AH485" s="173">
        <f t="shared" ref="AH485" si="1507">AH486+AH487+AH488+AH490+AH491</f>
        <v>0</v>
      </c>
      <c r="AI485" s="173">
        <f>AH485/AE485*100</f>
        <v>0</v>
      </c>
      <c r="AJ485" s="173">
        <f t="shared" ref="AJ485" si="1508">AJ486+AJ487+AJ488+AJ490+AJ491</f>
        <v>2379.1419999999998</v>
      </c>
      <c r="AK485" s="173">
        <f t="shared" ref="AK485" si="1509">AK486+AK487+AK488+AK490+AK491</f>
        <v>0</v>
      </c>
      <c r="AL485" s="173">
        <f t="shared" ref="AL485" si="1510">AL486+AL487+AL488+AL490+AL491</f>
        <v>0</v>
      </c>
      <c r="AM485" s="173">
        <f t="shared" ref="AM485" si="1511">AM486+AM487+AM488+AM490+AM491</f>
        <v>0</v>
      </c>
      <c r="AN485" s="173">
        <f>AM485/AJ485*100</f>
        <v>0</v>
      </c>
      <c r="AO485" s="173">
        <f t="shared" ref="AO485" si="1512">AO486+AO487+AO488+AO490+AO491</f>
        <v>0</v>
      </c>
      <c r="AP485" s="173">
        <f t="shared" ref="AP485" si="1513">AP486+AP487+AP488+AP490+AP491</f>
        <v>0</v>
      </c>
      <c r="AQ485" s="173" t="e">
        <f>AP485/AO485*100</f>
        <v>#DIV/0!</v>
      </c>
      <c r="AR485" s="173">
        <f t="shared" ref="AR485" si="1514">AR486+AR487+AR488+AR490+AR491</f>
        <v>9781</v>
      </c>
      <c r="AS485" s="173">
        <f t="shared" ref="AS485" si="1515">AS486+AS487+AS488+AS490+AS491</f>
        <v>0</v>
      </c>
      <c r="AT485" s="173">
        <f t="shared" ref="AT485" si="1516">AT486+AT487+AT488+AT490+AT491</f>
        <v>0</v>
      </c>
      <c r="AU485" s="173">
        <f t="shared" ref="AU485" si="1517">AU486+AU487+AU488+AU490+AU491</f>
        <v>0</v>
      </c>
      <c r="AV485" s="173">
        <f>AU485/AR485*100</f>
        <v>0</v>
      </c>
      <c r="AW485" s="173">
        <f t="shared" ref="AW485" si="1518">AW486+AW487+AW488+AW490+AW491</f>
        <v>12769.23813</v>
      </c>
      <c r="AX485" s="173">
        <f t="shared" ref="AX485" si="1519">AX486+AX487+AX488+AX490+AX491</f>
        <v>0</v>
      </c>
      <c r="AY485" s="173">
        <f>AX485/AW485*100</f>
        <v>0</v>
      </c>
      <c r="AZ485" s="321"/>
    </row>
    <row r="486" spans="1:52" ht="31.2">
      <c r="A486" s="331"/>
      <c r="B486" s="332"/>
      <c r="C486" s="333"/>
      <c r="D486" s="183" t="s">
        <v>37</v>
      </c>
      <c r="E486" s="151">
        <f t="shared" ref="E486:E498" si="1520">H486+K486+N486+Q486+T486+W486+Z486+AE486+AJ486+AO486+AR486+AW486</f>
        <v>0</v>
      </c>
      <c r="F486" s="151">
        <f t="shared" si="1488"/>
        <v>0</v>
      </c>
      <c r="G486" s="176"/>
      <c r="H486" s="152">
        <f t="shared" ref="H486:AY486" si="1521">H440+H182</f>
        <v>0</v>
      </c>
      <c r="I486" s="152">
        <f t="shared" si="1521"/>
        <v>0</v>
      </c>
      <c r="J486" s="152">
        <f t="shared" si="1521"/>
        <v>0</v>
      </c>
      <c r="K486" s="152">
        <f t="shared" si="1521"/>
        <v>0</v>
      </c>
      <c r="L486" s="152">
        <f t="shared" si="1521"/>
        <v>0</v>
      </c>
      <c r="M486" s="152">
        <f t="shared" si="1521"/>
        <v>0</v>
      </c>
      <c r="N486" s="152">
        <f t="shared" si="1521"/>
        <v>0</v>
      </c>
      <c r="O486" s="152">
        <f t="shared" si="1521"/>
        <v>0</v>
      </c>
      <c r="P486" s="152">
        <f t="shared" si="1521"/>
        <v>0</v>
      </c>
      <c r="Q486" s="152">
        <f t="shared" si="1521"/>
        <v>0</v>
      </c>
      <c r="R486" s="152">
        <f t="shared" si="1521"/>
        <v>0</v>
      </c>
      <c r="S486" s="152">
        <f t="shared" si="1521"/>
        <v>0</v>
      </c>
      <c r="T486" s="152">
        <f t="shared" si="1521"/>
        <v>0</v>
      </c>
      <c r="U486" s="152">
        <f t="shared" si="1521"/>
        <v>0</v>
      </c>
      <c r="V486" s="152">
        <f t="shared" si="1521"/>
        <v>0</v>
      </c>
      <c r="W486" s="152">
        <f t="shared" si="1521"/>
        <v>0</v>
      </c>
      <c r="X486" s="152">
        <f t="shared" si="1521"/>
        <v>0</v>
      </c>
      <c r="Y486" s="152">
        <f t="shared" si="1521"/>
        <v>0</v>
      </c>
      <c r="Z486" s="152">
        <f t="shared" si="1521"/>
        <v>0</v>
      </c>
      <c r="AA486" s="152">
        <f t="shared" si="1521"/>
        <v>0</v>
      </c>
      <c r="AB486" s="152">
        <f t="shared" si="1521"/>
        <v>0</v>
      </c>
      <c r="AC486" s="152">
        <f t="shared" si="1521"/>
        <v>0</v>
      </c>
      <c r="AD486" s="152">
        <f t="shared" si="1521"/>
        <v>0</v>
      </c>
      <c r="AE486" s="152">
        <f t="shared" si="1521"/>
        <v>0</v>
      </c>
      <c r="AF486" s="152">
        <f t="shared" si="1521"/>
        <v>0</v>
      </c>
      <c r="AG486" s="152">
        <f t="shared" si="1521"/>
        <v>0</v>
      </c>
      <c r="AH486" s="152">
        <f t="shared" si="1521"/>
        <v>0</v>
      </c>
      <c r="AI486" s="152">
        <f t="shared" si="1521"/>
        <v>0</v>
      </c>
      <c r="AJ486" s="152">
        <f t="shared" si="1521"/>
        <v>0</v>
      </c>
      <c r="AK486" s="152">
        <f t="shared" si="1521"/>
        <v>0</v>
      </c>
      <c r="AL486" s="152">
        <f t="shared" si="1521"/>
        <v>0</v>
      </c>
      <c r="AM486" s="152">
        <f t="shared" si="1521"/>
        <v>0</v>
      </c>
      <c r="AN486" s="152">
        <f t="shared" si="1521"/>
        <v>0</v>
      </c>
      <c r="AO486" s="152">
        <f t="shared" si="1521"/>
        <v>0</v>
      </c>
      <c r="AP486" s="152">
        <f t="shared" si="1521"/>
        <v>0</v>
      </c>
      <c r="AQ486" s="152">
        <f t="shared" si="1521"/>
        <v>0</v>
      </c>
      <c r="AR486" s="152">
        <f t="shared" si="1521"/>
        <v>0</v>
      </c>
      <c r="AS486" s="152">
        <f t="shared" si="1521"/>
        <v>0</v>
      </c>
      <c r="AT486" s="152">
        <f t="shared" si="1521"/>
        <v>0</v>
      </c>
      <c r="AU486" s="152">
        <f t="shared" si="1521"/>
        <v>0</v>
      </c>
      <c r="AV486" s="152">
        <f t="shared" si="1521"/>
        <v>0</v>
      </c>
      <c r="AW486" s="152">
        <f t="shared" si="1521"/>
        <v>0</v>
      </c>
      <c r="AX486" s="152">
        <f t="shared" si="1521"/>
        <v>0</v>
      </c>
      <c r="AY486" s="152">
        <f t="shared" si="1521"/>
        <v>0</v>
      </c>
      <c r="AZ486" s="322"/>
    </row>
    <row r="487" spans="1:52" ht="61.5" customHeight="1">
      <c r="A487" s="331"/>
      <c r="B487" s="332"/>
      <c r="C487" s="333"/>
      <c r="D487" s="186" t="s">
        <v>2</v>
      </c>
      <c r="E487" s="151">
        <f>H487+K487+N487+Q487+T487+W487+Z487+AE487+AJ487+AO487+AR487+AW487</f>
        <v>12220.993190000001</v>
      </c>
      <c r="F487" s="151">
        <f t="shared" si="1488"/>
        <v>917.99319000000003</v>
      </c>
      <c r="G487" s="187"/>
      <c r="H487" s="152">
        <f t="shared" ref="H487:AY487" si="1522">H441+H183</f>
        <v>0</v>
      </c>
      <c r="I487" s="152">
        <f t="shared" si="1522"/>
        <v>0</v>
      </c>
      <c r="J487" s="152">
        <f t="shared" si="1522"/>
        <v>0</v>
      </c>
      <c r="K487" s="152">
        <f t="shared" si="1522"/>
        <v>0</v>
      </c>
      <c r="L487" s="152">
        <f t="shared" si="1522"/>
        <v>0</v>
      </c>
      <c r="M487" s="152">
        <f t="shared" si="1522"/>
        <v>0</v>
      </c>
      <c r="N487" s="152">
        <f t="shared" si="1522"/>
        <v>0</v>
      </c>
      <c r="O487" s="152">
        <f t="shared" si="1522"/>
        <v>0</v>
      </c>
      <c r="P487" s="152">
        <f t="shared" si="1522"/>
        <v>0</v>
      </c>
      <c r="Q487" s="152">
        <f t="shared" si="1522"/>
        <v>917.99319000000003</v>
      </c>
      <c r="R487" s="152">
        <f t="shared" si="1522"/>
        <v>917.99319000000003</v>
      </c>
      <c r="S487" s="152">
        <f t="shared" si="1522"/>
        <v>0</v>
      </c>
      <c r="T487" s="152">
        <f t="shared" si="1522"/>
        <v>0</v>
      </c>
      <c r="U487" s="152">
        <f t="shared" si="1522"/>
        <v>0</v>
      </c>
      <c r="V487" s="152">
        <f t="shared" si="1522"/>
        <v>0</v>
      </c>
      <c r="W487" s="152">
        <f t="shared" si="1522"/>
        <v>0</v>
      </c>
      <c r="X487" s="152">
        <f t="shared" si="1522"/>
        <v>0</v>
      </c>
      <c r="Y487" s="152">
        <f t="shared" si="1522"/>
        <v>0</v>
      </c>
      <c r="Z487" s="152">
        <f t="shared" si="1522"/>
        <v>0</v>
      </c>
      <c r="AA487" s="152">
        <f t="shared" si="1522"/>
        <v>0</v>
      </c>
      <c r="AB487" s="152">
        <f t="shared" si="1522"/>
        <v>0</v>
      </c>
      <c r="AC487" s="152">
        <f t="shared" si="1522"/>
        <v>0</v>
      </c>
      <c r="AD487" s="152">
        <f t="shared" si="1522"/>
        <v>0</v>
      </c>
      <c r="AE487" s="152">
        <f t="shared" si="1522"/>
        <v>484.9</v>
      </c>
      <c r="AF487" s="152">
        <f t="shared" si="1522"/>
        <v>0</v>
      </c>
      <c r="AG487" s="152">
        <f t="shared" si="1522"/>
        <v>0</v>
      </c>
      <c r="AH487" s="152">
        <f t="shared" si="1522"/>
        <v>0</v>
      </c>
      <c r="AI487" s="152">
        <f t="shared" si="1522"/>
        <v>0</v>
      </c>
      <c r="AJ487" s="152">
        <f t="shared" si="1522"/>
        <v>0</v>
      </c>
      <c r="AK487" s="152">
        <f t="shared" si="1522"/>
        <v>0</v>
      </c>
      <c r="AL487" s="152">
        <f t="shared" si="1522"/>
        <v>0</v>
      </c>
      <c r="AM487" s="152">
        <f t="shared" si="1522"/>
        <v>0</v>
      </c>
      <c r="AN487" s="152">
        <f t="shared" si="1522"/>
        <v>0</v>
      </c>
      <c r="AO487" s="152">
        <f t="shared" si="1522"/>
        <v>0</v>
      </c>
      <c r="AP487" s="152">
        <f t="shared" si="1522"/>
        <v>0</v>
      </c>
      <c r="AQ487" s="152">
        <f t="shared" si="1522"/>
        <v>0</v>
      </c>
      <c r="AR487" s="152">
        <f t="shared" si="1522"/>
        <v>0</v>
      </c>
      <c r="AS487" s="152">
        <f t="shared" si="1522"/>
        <v>0</v>
      </c>
      <c r="AT487" s="152">
        <f t="shared" si="1522"/>
        <v>0</v>
      </c>
      <c r="AU487" s="152">
        <f t="shared" si="1522"/>
        <v>0</v>
      </c>
      <c r="AV487" s="152">
        <f t="shared" si="1522"/>
        <v>0</v>
      </c>
      <c r="AW487" s="152">
        <f t="shared" si="1522"/>
        <v>10818.1</v>
      </c>
      <c r="AX487" s="152">
        <f t="shared" si="1522"/>
        <v>0</v>
      </c>
      <c r="AY487" s="152">
        <f t="shared" si="1522"/>
        <v>0</v>
      </c>
      <c r="AZ487" s="322"/>
    </row>
    <row r="488" spans="1:52" ht="20.25" customHeight="1">
      <c r="A488" s="331"/>
      <c r="B488" s="332"/>
      <c r="C488" s="333"/>
      <c r="D488" s="253" t="s">
        <v>287</v>
      </c>
      <c r="E488" s="151">
        <f t="shared" si="1520"/>
        <v>63456.471569999994</v>
      </c>
      <c r="F488" s="151">
        <f t="shared" si="1488"/>
        <v>12486.344179999998</v>
      </c>
      <c r="G488" s="187"/>
      <c r="H488" s="152">
        <f t="shared" ref="H488:AY488" si="1523">H442+H184</f>
        <v>13.361789999999999</v>
      </c>
      <c r="I488" s="152">
        <f t="shared" si="1523"/>
        <v>13.361789999999999</v>
      </c>
      <c r="J488" s="152"/>
      <c r="K488" s="152">
        <f t="shared" si="1523"/>
        <v>2027.3302799999999</v>
      </c>
      <c r="L488" s="152">
        <f t="shared" si="1523"/>
        <v>2027.3302799999999</v>
      </c>
      <c r="M488" s="152">
        <f t="shared" si="1523"/>
        <v>0</v>
      </c>
      <c r="N488" s="152">
        <f t="shared" si="1523"/>
        <v>6157.654129999999</v>
      </c>
      <c r="O488" s="152">
        <f t="shared" si="1523"/>
        <v>6157.654129999999</v>
      </c>
      <c r="P488" s="152">
        <f t="shared" si="1523"/>
        <v>0</v>
      </c>
      <c r="Q488" s="152">
        <f t="shared" si="1523"/>
        <v>1726.2688799999999</v>
      </c>
      <c r="R488" s="152">
        <f t="shared" si="1523"/>
        <v>1726.2688799999999</v>
      </c>
      <c r="S488" s="152">
        <f t="shared" si="1523"/>
        <v>0</v>
      </c>
      <c r="T488" s="152">
        <f t="shared" si="1523"/>
        <v>2561.7291000000005</v>
      </c>
      <c r="U488" s="152">
        <f t="shared" si="1523"/>
        <v>2561.7291000000005</v>
      </c>
      <c r="V488" s="152">
        <f t="shared" si="1523"/>
        <v>0</v>
      </c>
      <c r="W488" s="152">
        <f t="shared" si="1523"/>
        <v>1368.88741</v>
      </c>
      <c r="X488" s="152">
        <f t="shared" si="1523"/>
        <v>0</v>
      </c>
      <c r="Y488" s="152">
        <f t="shared" si="1523"/>
        <v>0</v>
      </c>
      <c r="Z488" s="152">
        <f t="shared" si="1523"/>
        <v>6641.2910899999997</v>
      </c>
      <c r="AA488" s="152">
        <f t="shared" si="1523"/>
        <v>0</v>
      </c>
      <c r="AB488" s="152">
        <f t="shared" si="1523"/>
        <v>0</v>
      </c>
      <c r="AC488" s="152">
        <f t="shared" si="1523"/>
        <v>33.200000000000003</v>
      </c>
      <c r="AD488" s="152">
        <f t="shared" si="1523"/>
        <v>0</v>
      </c>
      <c r="AE488" s="152">
        <f t="shared" si="1523"/>
        <v>28848.66876</v>
      </c>
      <c r="AF488" s="152">
        <f t="shared" si="1523"/>
        <v>0</v>
      </c>
      <c r="AG488" s="152">
        <f t="shared" si="1523"/>
        <v>0</v>
      </c>
      <c r="AH488" s="152">
        <f t="shared" si="1523"/>
        <v>0</v>
      </c>
      <c r="AI488" s="152">
        <f t="shared" si="1523"/>
        <v>0</v>
      </c>
      <c r="AJ488" s="152">
        <f t="shared" si="1523"/>
        <v>2379.1419999999998</v>
      </c>
      <c r="AK488" s="152">
        <f t="shared" si="1523"/>
        <v>0</v>
      </c>
      <c r="AL488" s="152">
        <f t="shared" si="1523"/>
        <v>0</v>
      </c>
      <c r="AM488" s="152">
        <f t="shared" si="1523"/>
        <v>0</v>
      </c>
      <c r="AN488" s="152">
        <f t="shared" si="1523"/>
        <v>0</v>
      </c>
      <c r="AO488" s="152">
        <f t="shared" si="1523"/>
        <v>0</v>
      </c>
      <c r="AP488" s="152">
        <f t="shared" si="1523"/>
        <v>0</v>
      </c>
      <c r="AQ488" s="152">
        <f t="shared" si="1523"/>
        <v>0</v>
      </c>
      <c r="AR488" s="152">
        <f t="shared" si="1523"/>
        <v>9781</v>
      </c>
      <c r="AS488" s="152">
        <f t="shared" si="1523"/>
        <v>0</v>
      </c>
      <c r="AT488" s="152">
        <f t="shared" si="1523"/>
        <v>0</v>
      </c>
      <c r="AU488" s="152">
        <f t="shared" si="1523"/>
        <v>0</v>
      </c>
      <c r="AV488" s="152">
        <f t="shared" si="1523"/>
        <v>0</v>
      </c>
      <c r="AW488" s="152">
        <f t="shared" si="1523"/>
        <v>1951.13813</v>
      </c>
      <c r="AX488" s="152">
        <f t="shared" si="1523"/>
        <v>0</v>
      </c>
      <c r="AY488" s="152">
        <f t="shared" si="1523"/>
        <v>0</v>
      </c>
      <c r="AZ488" s="322"/>
    </row>
    <row r="489" spans="1:52" ht="86.25" customHeight="1">
      <c r="A489" s="331"/>
      <c r="B489" s="332"/>
      <c r="C489" s="333"/>
      <c r="D489" s="253" t="s">
        <v>295</v>
      </c>
      <c r="E489" s="151">
        <f t="shared" si="1520"/>
        <v>3507.8107300000001</v>
      </c>
      <c r="F489" s="151">
        <f t="shared" si="1488"/>
        <v>2782.7116000000001</v>
      </c>
      <c r="G489" s="156"/>
      <c r="H489" s="152">
        <f t="shared" ref="H489:AY489" si="1524">H443+H185</f>
        <v>0</v>
      </c>
      <c r="I489" s="152">
        <f t="shared" si="1524"/>
        <v>0</v>
      </c>
      <c r="J489" s="152">
        <f t="shared" si="1524"/>
        <v>0</v>
      </c>
      <c r="K489" s="152">
        <f t="shared" si="1524"/>
        <v>0</v>
      </c>
      <c r="L489" s="152">
        <f t="shared" si="1524"/>
        <v>0</v>
      </c>
      <c r="M489" s="152">
        <f t="shared" si="1524"/>
        <v>0</v>
      </c>
      <c r="N489" s="152">
        <f t="shared" si="1524"/>
        <v>2782.7116000000001</v>
      </c>
      <c r="O489" s="152">
        <f t="shared" si="1524"/>
        <v>2782.7116000000001</v>
      </c>
      <c r="P489" s="152">
        <f t="shared" si="1524"/>
        <v>0</v>
      </c>
      <c r="Q489" s="152">
        <f t="shared" si="1524"/>
        <v>0</v>
      </c>
      <c r="R489" s="152">
        <f t="shared" si="1524"/>
        <v>0</v>
      </c>
      <c r="S489" s="152">
        <f t="shared" si="1524"/>
        <v>0</v>
      </c>
      <c r="T489" s="152">
        <f t="shared" si="1524"/>
        <v>0</v>
      </c>
      <c r="U489" s="152">
        <f t="shared" si="1524"/>
        <v>0</v>
      </c>
      <c r="V489" s="152">
        <f t="shared" si="1524"/>
        <v>0</v>
      </c>
      <c r="W489" s="152">
        <f t="shared" si="1524"/>
        <v>0</v>
      </c>
      <c r="X489" s="152">
        <f t="shared" si="1524"/>
        <v>0</v>
      </c>
      <c r="Y489" s="152">
        <f t="shared" si="1524"/>
        <v>0</v>
      </c>
      <c r="Z489" s="152">
        <f t="shared" si="1524"/>
        <v>346.93099999999998</v>
      </c>
      <c r="AA489" s="152">
        <f t="shared" si="1524"/>
        <v>0</v>
      </c>
      <c r="AB489" s="152">
        <f t="shared" si="1524"/>
        <v>0</v>
      </c>
      <c r="AC489" s="152">
        <f t="shared" si="1524"/>
        <v>0</v>
      </c>
      <c r="AD489" s="152">
        <f t="shared" si="1524"/>
        <v>0</v>
      </c>
      <c r="AE489" s="152">
        <f t="shared" si="1524"/>
        <v>0</v>
      </c>
      <c r="AF489" s="152">
        <f t="shared" si="1524"/>
        <v>0</v>
      </c>
      <c r="AG489" s="152">
        <f t="shared" si="1524"/>
        <v>0</v>
      </c>
      <c r="AH489" s="152">
        <f t="shared" si="1524"/>
        <v>0</v>
      </c>
      <c r="AI489" s="152">
        <f t="shared" si="1524"/>
        <v>0</v>
      </c>
      <c r="AJ489" s="152">
        <f t="shared" si="1524"/>
        <v>0</v>
      </c>
      <c r="AK489" s="152">
        <f t="shared" si="1524"/>
        <v>0</v>
      </c>
      <c r="AL489" s="152">
        <f t="shared" si="1524"/>
        <v>0</v>
      </c>
      <c r="AM489" s="152">
        <f t="shared" si="1524"/>
        <v>0</v>
      </c>
      <c r="AN489" s="152">
        <f t="shared" si="1524"/>
        <v>0</v>
      </c>
      <c r="AO489" s="152">
        <f t="shared" si="1524"/>
        <v>0</v>
      </c>
      <c r="AP489" s="152">
        <f t="shared" si="1524"/>
        <v>0</v>
      </c>
      <c r="AQ489" s="152">
        <f t="shared" si="1524"/>
        <v>0</v>
      </c>
      <c r="AR489" s="152">
        <f t="shared" si="1524"/>
        <v>0</v>
      </c>
      <c r="AS489" s="152">
        <f t="shared" si="1524"/>
        <v>0</v>
      </c>
      <c r="AT489" s="152">
        <f t="shared" si="1524"/>
        <v>0</v>
      </c>
      <c r="AU489" s="152">
        <f t="shared" si="1524"/>
        <v>0</v>
      </c>
      <c r="AV489" s="152">
        <f t="shared" si="1524"/>
        <v>0</v>
      </c>
      <c r="AW489" s="152">
        <f t="shared" si="1524"/>
        <v>378.16813000000002</v>
      </c>
      <c r="AX489" s="152">
        <f t="shared" si="1524"/>
        <v>0</v>
      </c>
      <c r="AY489" s="152">
        <f t="shared" si="1524"/>
        <v>0</v>
      </c>
      <c r="AZ489" s="322"/>
    </row>
    <row r="490" spans="1:52" ht="20.25" customHeight="1">
      <c r="A490" s="331"/>
      <c r="B490" s="332"/>
      <c r="C490" s="333"/>
      <c r="D490" s="253" t="s">
        <v>288</v>
      </c>
      <c r="E490" s="151">
        <f t="shared" si="1520"/>
        <v>0</v>
      </c>
      <c r="F490" s="151">
        <f t="shared" si="1488"/>
        <v>0</v>
      </c>
      <c r="G490" s="156"/>
      <c r="H490" s="152">
        <f t="shared" ref="H490:AY490" si="1525">H444+H186</f>
        <v>0</v>
      </c>
      <c r="I490" s="152">
        <f t="shared" si="1525"/>
        <v>0</v>
      </c>
      <c r="J490" s="152">
        <f t="shared" si="1525"/>
        <v>0</v>
      </c>
      <c r="K490" s="152">
        <f t="shared" si="1525"/>
        <v>0</v>
      </c>
      <c r="L490" s="152">
        <f t="shared" si="1525"/>
        <v>0</v>
      </c>
      <c r="M490" s="152">
        <f t="shared" si="1525"/>
        <v>0</v>
      </c>
      <c r="N490" s="152">
        <f t="shared" si="1525"/>
        <v>0</v>
      </c>
      <c r="O490" s="152">
        <f t="shared" si="1525"/>
        <v>0</v>
      </c>
      <c r="P490" s="152">
        <f t="shared" si="1525"/>
        <v>0</v>
      </c>
      <c r="Q490" s="152">
        <f t="shared" si="1525"/>
        <v>0</v>
      </c>
      <c r="R490" s="152">
        <f t="shared" si="1525"/>
        <v>0</v>
      </c>
      <c r="S490" s="152">
        <f t="shared" si="1525"/>
        <v>0</v>
      </c>
      <c r="T490" s="152">
        <f t="shared" si="1525"/>
        <v>0</v>
      </c>
      <c r="U490" s="152">
        <f t="shared" si="1525"/>
        <v>0</v>
      </c>
      <c r="V490" s="152">
        <f t="shared" si="1525"/>
        <v>0</v>
      </c>
      <c r="W490" s="152">
        <f t="shared" si="1525"/>
        <v>0</v>
      </c>
      <c r="X490" s="152">
        <f t="shared" si="1525"/>
        <v>0</v>
      </c>
      <c r="Y490" s="152">
        <f t="shared" si="1525"/>
        <v>0</v>
      </c>
      <c r="Z490" s="152">
        <f t="shared" si="1525"/>
        <v>0</v>
      </c>
      <c r="AA490" s="152">
        <f t="shared" si="1525"/>
        <v>0</v>
      </c>
      <c r="AB490" s="152">
        <f t="shared" si="1525"/>
        <v>0</v>
      </c>
      <c r="AC490" s="152">
        <f t="shared" si="1525"/>
        <v>0</v>
      </c>
      <c r="AD490" s="152">
        <f t="shared" si="1525"/>
        <v>0</v>
      </c>
      <c r="AE490" s="152">
        <f t="shared" si="1525"/>
        <v>0</v>
      </c>
      <c r="AF490" s="152">
        <f t="shared" si="1525"/>
        <v>0</v>
      </c>
      <c r="AG490" s="152">
        <f t="shared" si="1525"/>
        <v>0</v>
      </c>
      <c r="AH490" s="152">
        <f t="shared" si="1525"/>
        <v>0</v>
      </c>
      <c r="AI490" s="152">
        <f t="shared" si="1525"/>
        <v>0</v>
      </c>
      <c r="AJ490" s="152">
        <f t="shared" si="1525"/>
        <v>0</v>
      </c>
      <c r="AK490" s="152">
        <f t="shared" si="1525"/>
        <v>0</v>
      </c>
      <c r="AL490" s="152">
        <f t="shared" si="1525"/>
        <v>0</v>
      </c>
      <c r="AM490" s="152">
        <f t="shared" si="1525"/>
        <v>0</v>
      </c>
      <c r="AN490" s="152">
        <f t="shared" si="1525"/>
        <v>0</v>
      </c>
      <c r="AO490" s="152">
        <f t="shared" si="1525"/>
        <v>0</v>
      </c>
      <c r="AP490" s="152">
        <f t="shared" si="1525"/>
        <v>0</v>
      </c>
      <c r="AQ490" s="152">
        <f t="shared" si="1525"/>
        <v>0</v>
      </c>
      <c r="AR490" s="152">
        <f t="shared" si="1525"/>
        <v>0</v>
      </c>
      <c r="AS490" s="152">
        <f t="shared" si="1525"/>
        <v>0</v>
      </c>
      <c r="AT490" s="152">
        <f t="shared" si="1525"/>
        <v>0</v>
      </c>
      <c r="AU490" s="152">
        <f t="shared" si="1525"/>
        <v>0</v>
      </c>
      <c r="AV490" s="152">
        <f t="shared" si="1525"/>
        <v>0</v>
      </c>
      <c r="AW490" s="152">
        <f t="shared" si="1525"/>
        <v>0</v>
      </c>
      <c r="AX490" s="152">
        <f t="shared" si="1525"/>
        <v>0</v>
      </c>
      <c r="AY490" s="152">
        <f t="shared" si="1525"/>
        <v>0</v>
      </c>
      <c r="AZ490" s="322"/>
    </row>
    <row r="491" spans="1:52" ht="31.2">
      <c r="A491" s="334"/>
      <c r="B491" s="335"/>
      <c r="C491" s="336"/>
      <c r="D491" s="174" t="s">
        <v>43</v>
      </c>
      <c r="E491" s="151">
        <f t="shared" si="1520"/>
        <v>0</v>
      </c>
      <c r="F491" s="151">
        <f t="shared" si="1488"/>
        <v>0</v>
      </c>
      <c r="G491" s="176"/>
      <c r="H491" s="152">
        <f t="shared" ref="H491:AY491" si="1526">H445+H187</f>
        <v>0</v>
      </c>
      <c r="I491" s="152">
        <f t="shared" si="1526"/>
        <v>0</v>
      </c>
      <c r="J491" s="152">
        <f t="shared" si="1526"/>
        <v>0</v>
      </c>
      <c r="K491" s="152">
        <f t="shared" si="1526"/>
        <v>0</v>
      </c>
      <c r="L491" s="152">
        <f t="shared" si="1526"/>
        <v>0</v>
      </c>
      <c r="M491" s="152">
        <f t="shared" si="1526"/>
        <v>0</v>
      </c>
      <c r="N491" s="152">
        <f t="shared" si="1526"/>
        <v>0</v>
      </c>
      <c r="O491" s="152">
        <f t="shared" si="1526"/>
        <v>0</v>
      </c>
      <c r="P491" s="152">
        <f t="shared" si="1526"/>
        <v>0</v>
      </c>
      <c r="Q491" s="152">
        <f t="shared" si="1526"/>
        <v>0</v>
      </c>
      <c r="R491" s="152">
        <f t="shared" si="1526"/>
        <v>0</v>
      </c>
      <c r="S491" s="152">
        <f t="shared" si="1526"/>
        <v>0</v>
      </c>
      <c r="T491" s="152">
        <f t="shared" si="1526"/>
        <v>0</v>
      </c>
      <c r="U491" s="152">
        <f t="shared" si="1526"/>
        <v>0</v>
      </c>
      <c r="V491" s="152">
        <f t="shared" si="1526"/>
        <v>0</v>
      </c>
      <c r="W491" s="152">
        <f t="shared" si="1526"/>
        <v>0</v>
      </c>
      <c r="X491" s="152">
        <f t="shared" si="1526"/>
        <v>0</v>
      </c>
      <c r="Y491" s="152">
        <f t="shared" si="1526"/>
        <v>0</v>
      </c>
      <c r="Z491" s="152">
        <f t="shared" si="1526"/>
        <v>0</v>
      </c>
      <c r="AA491" s="152">
        <f t="shared" si="1526"/>
        <v>0</v>
      </c>
      <c r="AB491" s="152">
        <f t="shared" si="1526"/>
        <v>0</v>
      </c>
      <c r="AC491" s="152">
        <f t="shared" si="1526"/>
        <v>0</v>
      </c>
      <c r="AD491" s="152">
        <f t="shared" si="1526"/>
        <v>0</v>
      </c>
      <c r="AE491" s="152">
        <f t="shared" si="1526"/>
        <v>0</v>
      </c>
      <c r="AF491" s="152">
        <f t="shared" si="1526"/>
        <v>0</v>
      </c>
      <c r="AG491" s="152">
        <f t="shared" si="1526"/>
        <v>0</v>
      </c>
      <c r="AH491" s="152">
        <f t="shared" si="1526"/>
        <v>0</v>
      </c>
      <c r="AI491" s="152">
        <f t="shared" si="1526"/>
        <v>0</v>
      </c>
      <c r="AJ491" s="152">
        <f t="shared" si="1526"/>
        <v>0</v>
      </c>
      <c r="AK491" s="152">
        <f t="shared" si="1526"/>
        <v>0</v>
      </c>
      <c r="AL491" s="152">
        <f t="shared" si="1526"/>
        <v>0</v>
      </c>
      <c r="AM491" s="152">
        <f t="shared" si="1526"/>
        <v>0</v>
      </c>
      <c r="AN491" s="152">
        <f t="shared" si="1526"/>
        <v>0</v>
      </c>
      <c r="AO491" s="152">
        <f t="shared" si="1526"/>
        <v>0</v>
      </c>
      <c r="AP491" s="152">
        <f t="shared" si="1526"/>
        <v>0</v>
      </c>
      <c r="AQ491" s="152">
        <f t="shared" si="1526"/>
        <v>0</v>
      </c>
      <c r="AR491" s="152">
        <f t="shared" si="1526"/>
        <v>0</v>
      </c>
      <c r="AS491" s="152">
        <f t="shared" si="1526"/>
        <v>0</v>
      </c>
      <c r="AT491" s="152">
        <f t="shared" si="1526"/>
        <v>0</v>
      </c>
      <c r="AU491" s="152">
        <f t="shared" si="1526"/>
        <v>0</v>
      </c>
      <c r="AV491" s="152">
        <f t="shared" si="1526"/>
        <v>0</v>
      </c>
      <c r="AW491" s="152">
        <f t="shared" si="1526"/>
        <v>0</v>
      </c>
      <c r="AX491" s="152">
        <f t="shared" si="1526"/>
        <v>0</v>
      </c>
      <c r="AY491" s="152">
        <f t="shared" si="1526"/>
        <v>0</v>
      </c>
      <c r="AZ491" s="323"/>
    </row>
    <row r="492" spans="1:52" ht="18.75" customHeight="1">
      <c r="A492" s="324" t="s">
        <v>342</v>
      </c>
      <c r="B492" s="329"/>
      <c r="C492" s="330"/>
      <c r="D492" s="191" t="s">
        <v>41</v>
      </c>
      <c r="E492" s="151">
        <f t="shared" si="1520"/>
        <v>54726.48</v>
      </c>
      <c r="F492" s="151">
        <f t="shared" si="1488"/>
        <v>0</v>
      </c>
      <c r="G492" s="182">
        <f>F492/E492</f>
        <v>0</v>
      </c>
      <c r="H492" s="173">
        <f>H493+H494+H495+H497+H498</f>
        <v>0</v>
      </c>
      <c r="I492" s="173">
        <f t="shared" ref="I492" si="1527">I493+I494+I495+I497+I498</f>
        <v>0</v>
      </c>
      <c r="J492" s="173" t="e">
        <f>I492/H492*100</f>
        <v>#DIV/0!</v>
      </c>
      <c r="K492" s="173">
        <v>0</v>
      </c>
      <c r="L492" s="173">
        <f t="shared" ref="L492" si="1528">L493+L494+L495+L497+L498</f>
        <v>0</v>
      </c>
      <c r="M492" s="173" t="e">
        <f>L492/K492*100</f>
        <v>#DIV/0!</v>
      </c>
      <c r="N492" s="173">
        <f t="shared" ref="N492" si="1529">N493+N494+N495+N497+N498</f>
        <v>0</v>
      </c>
      <c r="O492" s="173">
        <f t="shared" ref="O492" si="1530">O493+O494+O495+O497+O498</f>
        <v>0</v>
      </c>
      <c r="P492" s="173" t="e">
        <f>O492/N492*100</f>
        <v>#DIV/0!</v>
      </c>
      <c r="Q492" s="173">
        <f t="shared" ref="Q492" si="1531">Q493+Q494+Q495+Q497+Q498</f>
        <v>0</v>
      </c>
      <c r="R492" s="173">
        <f t="shared" ref="R492" si="1532">R493+R494+R495+R497+R498</f>
        <v>0</v>
      </c>
      <c r="S492" s="173" t="e">
        <f>R492/Q492*100</f>
        <v>#DIV/0!</v>
      </c>
      <c r="T492" s="173">
        <f t="shared" ref="T492" si="1533">T493+T494+T495+T497+T498</f>
        <v>0</v>
      </c>
      <c r="U492" s="173">
        <f t="shared" ref="U492" si="1534">U493+U494+U495+U497+U498</f>
        <v>0</v>
      </c>
      <c r="V492" s="173" t="e">
        <f>U492/T492*100</f>
        <v>#DIV/0!</v>
      </c>
      <c r="W492" s="173">
        <f t="shared" ref="W492" si="1535">W493+W494+W495+W497+W498</f>
        <v>0</v>
      </c>
      <c r="X492" s="173">
        <f t="shared" ref="X492" si="1536">X493+X494+X495+X497+X498</f>
        <v>0</v>
      </c>
      <c r="Y492" s="173" t="e">
        <f>X492/W492*100</f>
        <v>#DIV/0!</v>
      </c>
      <c r="Z492" s="173">
        <f t="shared" ref="Z492" si="1537">Z493+Z494+Z495+Z497+Z498</f>
        <v>0</v>
      </c>
      <c r="AA492" s="173">
        <f t="shared" ref="AA492" si="1538">AA493+AA494+AA495+AA497+AA498</f>
        <v>0</v>
      </c>
      <c r="AB492" s="173">
        <f t="shared" ref="AB492" si="1539">AB493+AB494+AB495+AB497+AB498</f>
        <v>0</v>
      </c>
      <c r="AC492" s="173">
        <f t="shared" ref="AC492" si="1540">AC493+AC494+AC495+AC497+AC498</f>
        <v>0</v>
      </c>
      <c r="AD492" s="173" t="e">
        <f>AC492/Z492*100</f>
        <v>#DIV/0!</v>
      </c>
      <c r="AE492" s="173">
        <f t="shared" ref="AE492" si="1541">AE493+AE494+AE495+AE497+AE498</f>
        <v>0</v>
      </c>
      <c r="AF492" s="173">
        <f t="shared" ref="AF492" si="1542">AF493+AF494+AF495+AF497+AF498</f>
        <v>0</v>
      </c>
      <c r="AG492" s="173">
        <f t="shared" ref="AG492" si="1543">AG493+AG494+AG495+AG497+AG498</f>
        <v>0</v>
      </c>
      <c r="AH492" s="173">
        <f t="shared" ref="AH492" si="1544">AH493+AH494+AH495+AH497+AH498</f>
        <v>0</v>
      </c>
      <c r="AI492" s="173" t="e">
        <f>AH492/AE492*100</f>
        <v>#DIV/0!</v>
      </c>
      <c r="AJ492" s="173">
        <f t="shared" ref="AJ492" si="1545">AJ493+AJ494+AJ495+AJ497+AJ498</f>
        <v>0</v>
      </c>
      <c r="AK492" s="173">
        <f t="shared" ref="AK492" si="1546">AK493+AK494+AK495+AK497+AK498</f>
        <v>0</v>
      </c>
      <c r="AL492" s="173">
        <f t="shared" ref="AL492" si="1547">AL493+AL494+AL495+AL497+AL498</f>
        <v>0</v>
      </c>
      <c r="AM492" s="173">
        <f t="shared" ref="AM492" si="1548">AM493+AM494+AM495+AM497+AM498</f>
        <v>0</v>
      </c>
      <c r="AN492" s="173" t="e">
        <f>AM492/AJ492*100</f>
        <v>#DIV/0!</v>
      </c>
      <c r="AO492" s="173">
        <f t="shared" ref="AO492" si="1549">AO493+AO494+AO495+AO497+AO498</f>
        <v>54726.48</v>
      </c>
      <c r="AP492" s="173">
        <f t="shared" ref="AP492" si="1550">AP493+AP494+AP495+AP497+AP498</f>
        <v>0</v>
      </c>
      <c r="AQ492" s="173">
        <f>AP492/AO492*100</f>
        <v>0</v>
      </c>
      <c r="AR492" s="173">
        <f t="shared" ref="AR492" si="1551">AR493+AR494+AR495+AR497+AR498</f>
        <v>0</v>
      </c>
      <c r="AS492" s="173">
        <f t="shared" ref="AS492" si="1552">AS493+AS494+AS495+AS497+AS498</f>
        <v>0</v>
      </c>
      <c r="AT492" s="173">
        <f t="shared" ref="AT492" si="1553">AT493+AT494+AT495+AT497+AT498</f>
        <v>0</v>
      </c>
      <c r="AU492" s="173">
        <f t="shared" ref="AU492" si="1554">AU493+AU494+AU495+AU497+AU498</f>
        <v>0</v>
      </c>
      <c r="AV492" s="173" t="e">
        <f>AU492/AR492*100</f>
        <v>#DIV/0!</v>
      </c>
      <c r="AW492" s="173">
        <f t="shared" ref="AW492" si="1555">AW493+AW494+AW495+AW497+AW498</f>
        <v>0</v>
      </c>
      <c r="AX492" s="173">
        <f t="shared" ref="AX492" si="1556">AX493+AX494+AX495+AX497+AX498</f>
        <v>0</v>
      </c>
      <c r="AY492" s="173" t="e">
        <f>AX492/AW492*100</f>
        <v>#DIV/0!</v>
      </c>
      <c r="AZ492" s="321"/>
    </row>
    <row r="493" spans="1:52" ht="31.2">
      <c r="A493" s="331"/>
      <c r="B493" s="332"/>
      <c r="C493" s="333"/>
      <c r="D493" s="183" t="s">
        <v>37</v>
      </c>
      <c r="E493" s="151">
        <f t="shared" si="1520"/>
        <v>0</v>
      </c>
      <c r="F493" s="151">
        <f t="shared" si="1488"/>
        <v>0</v>
      </c>
      <c r="G493" s="176"/>
      <c r="H493" s="152">
        <f>H109</f>
        <v>0</v>
      </c>
      <c r="I493" s="152">
        <f t="shared" ref="I493:AY493" si="1557">I109</f>
        <v>0</v>
      </c>
      <c r="J493" s="152">
        <f t="shared" si="1557"/>
        <v>0</v>
      </c>
      <c r="K493" s="152">
        <f t="shared" si="1557"/>
        <v>0</v>
      </c>
      <c r="L493" s="152">
        <f t="shared" si="1557"/>
        <v>0</v>
      </c>
      <c r="M493" s="152">
        <f t="shared" si="1557"/>
        <v>0</v>
      </c>
      <c r="N493" s="152">
        <f t="shared" si="1557"/>
        <v>0</v>
      </c>
      <c r="O493" s="152">
        <f t="shared" si="1557"/>
        <v>0</v>
      </c>
      <c r="P493" s="152">
        <f t="shared" si="1557"/>
        <v>0</v>
      </c>
      <c r="Q493" s="152">
        <f t="shared" si="1557"/>
        <v>0</v>
      </c>
      <c r="R493" s="152">
        <f t="shared" si="1557"/>
        <v>0</v>
      </c>
      <c r="S493" s="152">
        <f t="shared" si="1557"/>
        <v>0</v>
      </c>
      <c r="T493" s="152">
        <f t="shared" si="1557"/>
        <v>0</v>
      </c>
      <c r="U493" s="152">
        <f t="shared" si="1557"/>
        <v>0</v>
      </c>
      <c r="V493" s="152">
        <f t="shared" si="1557"/>
        <v>0</v>
      </c>
      <c r="W493" s="152">
        <f t="shared" si="1557"/>
        <v>0</v>
      </c>
      <c r="X493" s="152">
        <f t="shared" si="1557"/>
        <v>0</v>
      </c>
      <c r="Y493" s="152">
        <f t="shared" si="1557"/>
        <v>0</v>
      </c>
      <c r="Z493" s="152">
        <f t="shared" si="1557"/>
        <v>0</v>
      </c>
      <c r="AA493" s="152">
        <f t="shared" si="1557"/>
        <v>0</v>
      </c>
      <c r="AB493" s="152">
        <f t="shared" si="1557"/>
        <v>0</v>
      </c>
      <c r="AC493" s="152">
        <f t="shared" si="1557"/>
        <v>0</v>
      </c>
      <c r="AD493" s="152">
        <f t="shared" si="1557"/>
        <v>0</v>
      </c>
      <c r="AE493" s="152">
        <f t="shared" si="1557"/>
        <v>0</v>
      </c>
      <c r="AF493" s="152">
        <f t="shared" si="1557"/>
        <v>0</v>
      </c>
      <c r="AG493" s="152">
        <f t="shared" si="1557"/>
        <v>0</v>
      </c>
      <c r="AH493" s="152">
        <f t="shared" si="1557"/>
        <v>0</v>
      </c>
      <c r="AI493" s="152">
        <f t="shared" si="1557"/>
        <v>0</v>
      </c>
      <c r="AJ493" s="152">
        <f t="shared" si="1557"/>
        <v>0</v>
      </c>
      <c r="AK493" s="152">
        <f t="shared" si="1557"/>
        <v>0</v>
      </c>
      <c r="AL493" s="152">
        <f t="shared" si="1557"/>
        <v>0</v>
      </c>
      <c r="AM493" s="152">
        <f t="shared" si="1557"/>
        <v>0</v>
      </c>
      <c r="AN493" s="152">
        <f t="shared" si="1557"/>
        <v>0</v>
      </c>
      <c r="AO493" s="152">
        <f t="shared" si="1557"/>
        <v>0</v>
      </c>
      <c r="AP493" s="152">
        <f t="shared" si="1557"/>
        <v>0</v>
      </c>
      <c r="AQ493" s="152">
        <f t="shared" si="1557"/>
        <v>0</v>
      </c>
      <c r="AR493" s="152">
        <f t="shared" si="1557"/>
        <v>0</v>
      </c>
      <c r="AS493" s="152">
        <f t="shared" si="1557"/>
        <v>0</v>
      </c>
      <c r="AT493" s="152">
        <f t="shared" si="1557"/>
        <v>0</v>
      </c>
      <c r="AU493" s="152">
        <f t="shared" si="1557"/>
        <v>0</v>
      </c>
      <c r="AV493" s="152">
        <f t="shared" si="1557"/>
        <v>0</v>
      </c>
      <c r="AW493" s="152">
        <f t="shared" si="1557"/>
        <v>0</v>
      </c>
      <c r="AX493" s="152">
        <f t="shared" si="1557"/>
        <v>0</v>
      </c>
      <c r="AY493" s="152">
        <f t="shared" si="1557"/>
        <v>0</v>
      </c>
      <c r="AZ493" s="322"/>
    </row>
    <row r="494" spans="1:52" ht="61.5" customHeight="1">
      <c r="A494" s="331"/>
      <c r="B494" s="332"/>
      <c r="C494" s="333"/>
      <c r="D494" s="186" t="s">
        <v>2</v>
      </c>
      <c r="E494" s="151">
        <f t="shared" si="1520"/>
        <v>50599.5</v>
      </c>
      <c r="F494" s="151">
        <f t="shared" si="1488"/>
        <v>0</v>
      </c>
      <c r="G494" s="187"/>
      <c r="H494" s="152">
        <f t="shared" ref="H494:AY494" si="1558">H110</f>
        <v>0</v>
      </c>
      <c r="I494" s="152">
        <f t="shared" si="1558"/>
        <v>0</v>
      </c>
      <c r="J494" s="152">
        <f t="shared" si="1558"/>
        <v>0</v>
      </c>
      <c r="K494" s="152">
        <f t="shared" si="1558"/>
        <v>0</v>
      </c>
      <c r="L494" s="152">
        <f t="shared" si="1558"/>
        <v>0</v>
      </c>
      <c r="M494" s="152">
        <f t="shared" si="1558"/>
        <v>0</v>
      </c>
      <c r="N494" s="152">
        <f t="shared" si="1558"/>
        <v>0</v>
      </c>
      <c r="O494" s="152">
        <f t="shared" si="1558"/>
        <v>0</v>
      </c>
      <c r="P494" s="152">
        <f t="shared" si="1558"/>
        <v>0</v>
      </c>
      <c r="Q494" s="152">
        <f t="shared" si="1558"/>
        <v>0</v>
      </c>
      <c r="R494" s="152">
        <f t="shared" si="1558"/>
        <v>0</v>
      </c>
      <c r="S494" s="152">
        <f t="shared" si="1558"/>
        <v>0</v>
      </c>
      <c r="T494" s="152">
        <f t="shared" si="1558"/>
        <v>0</v>
      </c>
      <c r="U494" s="152">
        <f t="shared" si="1558"/>
        <v>0</v>
      </c>
      <c r="V494" s="152">
        <f t="shared" si="1558"/>
        <v>0</v>
      </c>
      <c r="W494" s="152">
        <f t="shared" si="1558"/>
        <v>0</v>
      </c>
      <c r="X494" s="152">
        <f t="shared" si="1558"/>
        <v>0</v>
      </c>
      <c r="Y494" s="152">
        <f t="shared" si="1558"/>
        <v>0</v>
      </c>
      <c r="Z494" s="152">
        <f t="shared" si="1558"/>
        <v>0</v>
      </c>
      <c r="AA494" s="152">
        <f t="shared" si="1558"/>
        <v>0</v>
      </c>
      <c r="AB494" s="152">
        <f t="shared" si="1558"/>
        <v>0</v>
      </c>
      <c r="AC494" s="152">
        <f t="shared" si="1558"/>
        <v>0</v>
      </c>
      <c r="AD494" s="152">
        <f t="shared" si="1558"/>
        <v>0</v>
      </c>
      <c r="AE494" s="152">
        <f t="shared" si="1558"/>
        <v>0</v>
      </c>
      <c r="AF494" s="152">
        <f t="shared" si="1558"/>
        <v>0</v>
      </c>
      <c r="AG494" s="152">
        <f t="shared" si="1558"/>
        <v>0</v>
      </c>
      <c r="AH494" s="152">
        <f t="shared" si="1558"/>
        <v>0</v>
      </c>
      <c r="AI494" s="152">
        <f t="shared" si="1558"/>
        <v>0</v>
      </c>
      <c r="AJ494" s="152">
        <f t="shared" si="1558"/>
        <v>0</v>
      </c>
      <c r="AK494" s="152">
        <f t="shared" si="1558"/>
        <v>0</v>
      </c>
      <c r="AL494" s="152">
        <f t="shared" si="1558"/>
        <v>0</v>
      </c>
      <c r="AM494" s="152">
        <f t="shared" si="1558"/>
        <v>0</v>
      </c>
      <c r="AN494" s="152">
        <f t="shared" si="1558"/>
        <v>0</v>
      </c>
      <c r="AO494" s="152">
        <f t="shared" si="1558"/>
        <v>50599.5</v>
      </c>
      <c r="AP494" s="152">
        <f t="shared" si="1558"/>
        <v>0</v>
      </c>
      <c r="AQ494" s="152">
        <f t="shared" si="1558"/>
        <v>0</v>
      </c>
      <c r="AR494" s="152">
        <f t="shared" si="1558"/>
        <v>0</v>
      </c>
      <c r="AS494" s="152">
        <f t="shared" si="1558"/>
        <v>0</v>
      </c>
      <c r="AT494" s="152">
        <f t="shared" si="1558"/>
        <v>0</v>
      </c>
      <c r="AU494" s="152">
        <f t="shared" si="1558"/>
        <v>0</v>
      </c>
      <c r="AV494" s="152">
        <f t="shared" si="1558"/>
        <v>0</v>
      </c>
      <c r="AW494" s="152">
        <f t="shared" si="1558"/>
        <v>0</v>
      </c>
      <c r="AX494" s="152">
        <f t="shared" si="1558"/>
        <v>0</v>
      </c>
      <c r="AY494" s="152">
        <f t="shared" si="1558"/>
        <v>0</v>
      </c>
      <c r="AZ494" s="322"/>
    </row>
    <row r="495" spans="1:52" ht="20.25" customHeight="1">
      <c r="A495" s="331"/>
      <c r="B495" s="332"/>
      <c r="C495" s="333"/>
      <c r="D495" s="226" t="s">
        <v>287</v>
      </c>
      <c r="E495" s="151">
        <f t="shared" si="1520"/>
        <v>4126.9800000000005</v>
      </c>
      <c r="F495" s="151">
        <f t="shared" si="1488"/>
        <v>0</v>
      </c>
      <c r="G495" s="187"/>
      <c r="H495" s="152">
        <f t="shared" ref="H495:AY495" si="1559">H111</f>
        <v>0</v>
      </c>
      <c r="I495" s="152">
        <f t="shared" si="1559"/>
        <v>0</v>
      </c>
      <c r="J495" s="152">
        <f t="shared" si="1559"/>
        <v>0</v>
      </c>
      <c r="K495" s="152">
        <f t="shared" si="1559"/>
        <v>0</v>
      </c>
      <c r="L495" s="152">
        <f t="shared" si="1559"/>
        <v>0</v>
      </c>
      <c r="M495" s="152">
        <f t="shared" si="1559"/>
        <v>0</v>
      </c>
      <c r="N495" s="152">
        <f t="shared" si="1559"/>
        <v>0</v>
      </c>
      <c r="O495" s="152">
        <f t="shared" si="1559"/>
        <v>0</v>
      </c>
      <c r="P495" s="152">
        <f t="shared" si="1559"/>
        <v>0</v>
      </c>
      <c r="Q495" s="152">
        <f t="shared" si="1559"/>
        <v>0</v>
      </c>
      <c r="R495" s="152">
        <f t="shared" si="1559"/>
        <v>0</v>
      </c>
      <c r="S495" s="152">
        <f t="shared" si="1559"/>
        <v>0</v>
      </c>
      <c r="T495" s="152">
        <f t="shared" si="1559"/>
        <v>0</v>
      </c>
      <c r="U495" s="152">
        <f t="shared" si="1559"/>
        <v>0</v>
      </c>
      <c r="V495" s="152">
        <f t="shared" si="1559"/>
        <v>0</v>
      </c>
      <c r="W495" s="152">
        <f t="shared" si="1559"/>
        <v>0</v>
      </c>
      <c r="X495" s="152">
        <f t="shared" si="1559"/>
        <v>0</v>
      </c>
      <c r="Y495" s="152">
        <f t="shared" si="1559"/>
        <v>0</v>
      </c>
      <c r="Z495" s="152">
        <f t="shared" si="1559"/>
        <v>0</v>
      </c>
      <c r="AA495" s="152">
        <f t="shared" si="1559"/>
        <v>0</v>
      </c>
      <c r="AB495" s="152">
        <f t="shared" si="1559"/>
        <v>0</v>
      </c>
      <c r="AC495" s="152">
        <f t="shared" si="1559"/>
        <v>0</v>
      </c>
      <c r="AD495" s="152">
        <f t="shared" si="1559"/>
        <v>0</v>
      </c>
      <c r="AE495" s="152">
        <f t="shared" si="1559"/>
        <v>0</v>
      </c>
      <c r="AF495" s="152">
        <f t="shared" si="1559"/>
        <v>0</v>
      </c>
      <c r="AG495" s="152">
        <f t="shared" si="1559"/>
        <v>0</v>
      </c>
      <c r="AH495" s="152">
        <f t="shared" si="1559"/>
        <v>0</v>
      </c>
      <c r="AI495" s="152">
        <f t="shared" si="1559"/>
        <v>0</v>
      </c>
      <c r="AJ495" s="152">
        <f t="shared" si="1559"/>
        <v>0</v>
      </c>
      <c r="AK495" s="152">
        <f t="shared" si="1559"/>
        <v>0</v>
      </c>
      <c r="AL495" s="152">
        <f t="shared" si="1559"/>
        <v>0</v>
      </c>
      <c r="AM495" s="152">
        <f t="shared" si="1559"/>
        <v>0</v>
      </c>
      <c r="AN495" s="152">
        <f t="shared" si="1559"/>
        <v>0</v>
      </c>
      <c r="AO495" s="152">
        <f t="shared" si="1559"/>
        <v>4126.9800000000005</v>
      </c>
      <c r="AP495" s="152">
        <f t="shared" si="1559"/>
        <v>0</v>
      </c>
      <c r="AQ495" s="152">
        <f t="shared" si="1559"/>
        <v>0</v>
      </c>
      <c r="AR495" s="152">
        <f t="shared" si="1559"/>
        <v>0</v>
      </c>
      <c r="AS495" s="152">
        <f t="shared" si="1559"/>
        <v>0</v>
      </c>
      <c r="AT495" s="152">
        <f t="shared" si="1559"/>
        <v>0</v>
      </c>
      <c r="AU495" s="152">
        <f t="shared" si="1559"/>
        <v>0</v>
      </c>
      <c r="AV495" s="152">
        <f t="shared" si="1559"/>
        <v>0</v>
      </c>
      <c r="AW495" s="152">
        <f t="shared" si="1559"/>
        <v>0</v>
      </c>
      <c r="AX495" s="152">
        <f t="shared" si="1559"/>
        <v>0</v>
      </c>
      <c r="AY495" s="152">
        <f t="shared" si="1559"/>
        <v>0</v>
      </c>
      <c r="AZ495" s="322"/>
    </row>
    <row r="496" spans="1:52" ht="86.25" customHeight="1">
      <c r="A496" s="331"/>
      <c r="B496" s="332"/>
      <c r="C496" s="333"/>
      <c r="D496" s="226" t="s">
        <v>295</v>
      </c>
      <c r="E496" s="151">
        <f t="shared" si="1520"/>
        <v>0</v>
      </c>
      <c r="F496" s="151">
        <f t="shared" si="1488"/>
        <v>0</v>
      </c>
      <c r="G496" s="156"/>
      <c r="H496" s="152">
        <f t="shared" ref="H496:AY496" si="1560">H112</f>
        <v>0</v>
      </c>
      <c r="I496" s="152">
        <f t="shared" si="1560"/>
        <v>0</v>
      </c>
      <c r="J496" s="152">
        <f t="shared" si="1560"/>
        <v>0</v>
      </c>
      <c r="K496" s="152">
        <f t="shared" si="1560"/>
        <v>0</v>
      </c>
      <c r="L496" s="152">
        <f t="shared" si="1560"/>
        <v>0</v>
      </c>
      <c r="M496" s="152">
        <f t="shared" si="1560"/>
        <v>0</v>
      </c>
      <c r="N496" s="152">
        <f t="shared" si="1560"/>
        <v>0</v>
      </c>
      <c r="O496" s="152">
        <f t="shared" si="1560"/>
        <v>0</v>
      </c>
      <c r="P496" s="152">
        <f t="shared" si="1560"/>
        <v>0</v>
      </c>
      <c r="Q496" s="152">
        <f t="shared" si="1560"/>
        <v>0</v>
      </c>
      <c r="R496" s="152">
        <f t="shared" si="1560"/>
        <v>0</v>
      </c>
      <c r="S496" s="152">
        <f t="shared" si="1560"/>
        <v>0</v>
      </c>
      <c r="T496" s="152">
        <f t="shared" si="1560"/>
        <v>0</v>
      </c>
      <c r="U496" s="152">
        <f t="shared" si="1560"/>
        <v>0</v>
      </c>
      <c r="V496" s="152">
        <f t="shared" si="1560"/>
        <v>0</v>
      </c>
      <c r="W496" s="152">
        <f t="shared" si="1560"/>
        <v>0</v>
      </c>
      <c r="X496" s="152">
        <f t="shared" si="1560"/>
        <v>0</v>
      </c>
      <c r="Y496" s="152">
        <f t="shared" si="1560"/>
        <v>0</v>
      </c>
      <c r="Z496" s="152">
        <f t="shared" si="1560"/>
        <v>0</v>
      </c>
      <c r="AA496" s="152">
        <f t="shared" si="1560"/>
        <v>0</v>
      </c>
      <c r="AB496" s="152">
        <f t="shared" si="1560"/>
        <v>0</v>
      </c>
      <c r="AC496" s="152">
        <f t="shared" si="1560"/>
        <v>0</v>
      </c>
      <c r="AD496" s="152">
        <f t="shared" si="1560"/>
        <v>0</v>
      </c>
      <c r="AE496" s="152">
        <f t="shared" si="1560"/>
        <v>0</v>
      </c>
      <c r="AF496" s="152">
        <f t="shared" si="1560"/>
        <v>0</v>
      </c>
      <c r="AG496" s="152">
        <f t="shared" si="1560"/>
        <v>0</v>
      </c>
      <c r="AH496" s="152">
        <f t="shared" si="1560"/>
        <v>0</v>
      </c>
      <c r="AI496" s="152">
        <f t="shared" si="1560"/>
        <v>0</v>
      </c>
      <c r="AJ496" s="152">
        <f t="shared" si="1560"/>
        <v>0</v>
      </c>
      <c r="AK496" s="152">
        <f t="shared" si="1560"/>
        <v>0</v>
      </c>
      <c r="AL496" s="152">
        <f t="shared" si="1560"/>
        <v>0</v>
      </c>
      <c r="AM496" s="152">
        <f t="shared" si="1560"/>
        <v>0</v>
      </c>
      <c r="AN496" s="152">
        <f t="shared" si="1560"/>
        <v>0</v>
      </c>
      <c r="AO496" s="152">
        <f t="shared" si="1560"/>
        <v>0</v>
      </c>
      <c r="AP496" s="152">
        <f t="shared" si="1560"/>
        <v>0</v>
      </c>
      <c r="AQ496" s="152">
        <f t="shared" si="1560"/>
        <v>0</v>
      </c>
      <c r="AR496" s="152">
        <f t="shared" si="1560"/>
        <v>0</v>
      </c>
      <c r="AS496" s="152">
        <f t="shared" si="1560"/>
        <v>0</v>
      </c>
      <c r="AT496" s="152">
        <f t="shared" si="1560"/>
        <v>0</v>
      </c>
      <c r="AU496" s="152">
        <f t="shared" si="1560"/>
        <v>0</v>
      </c>
      <c r="AV496" s="152">
        <f t="shared" si="1560"/>
        <v>0</v>
      </c>
      <c r="AW496" s="152">
        <f t="shared" si="1560"/>
        <v>0</v>
      </c>
      <c r="AX496" s="152">
        <f t="shared" si="1560"/>
        <v>0</v>
      </c>
      <c r="AY496" s="152">
        <f t="shared" si="1560"/>
        <v>0</v>
      </c>
      <c r="AZ496" s="322"/>
    </row>
    <row r="497" spans="1:52" ht="20.25" customHeight="1">
      <c r="A497" s="331"/>
      <c r="B497" s="332"/>
      <c r="C497" s="333"/>
      <c r="D497" s="226" t="s">
        <v>288</v>
      </c>
      <c r="E497" s="151">
        <v>0</v>
      </c>
      <c r="F497" s="151">
        <f t="shared" si="1488"/>
        <v>0</v>
      </c>
      <c r="G497" s="156"/>
      <c r="H497" s="152">
        <f>H113</f>
        <v>0</v>
      </c>
      <c r="I497" s="152">
        <f t="shared" ref="I497:AY497" si="1561">I113</f>
        <v>0</v>
      </c>
      <c r="J497" s="152">
        <f t="shared" si="1561"/>
        <v>0</v>
      </c>
      <c r="K497" s="152" t="str">
        <f t="shared" si="1561"/>
        <v xml:space="preserve"> </v>
      </c>
      <c r="L497" s="152">
        <f t="shared" si="1561"/>
        <v>0</v>
      </c>
      <c r="M497" s="152">
        <f t="shared" si="1561"/>
        <v>0</v>
      </c>
      <c r="N497" s="152">
        <f t="shared" si="1561"/>
        <v>0</v>
      </c>
      <c r="O497" s="152">
        <f t="shared" si="1561"/>
        <v>0</v>
      </c>
      <c r="P497" s="152">
        <f t="shared" si="1561"/>
        <v>0</v>
      </c>
      <c r="Q497" s="152">
        <f t="shared" si="1561"/>
        <v>0</v>
      </c>
      <c r="R497" s="152">
        <f t="shared" si="1561"/>
        <v>0</v>
      </c>
      <c r="S497" s="152">
        <f t="shared" si="1561"/>
        <v>0</v>
      </c>
      <c r="T497" s="152">
        <f t="shared" si="1561"/>
        <v>0</v>
      </c>
      <c r="U497" s="152">
        <f t="shared" si="1561"/>
        <v>0</v>
      </c>
      <c r="V497" s="152">
        <f t="shared" si="1561"/>
        <v>0</v>
      </c>
      <c r="W497" s="152">
        <f t="shared" si="1561"/>
        <v>0</v>
      </c>
      <c r="X497" s="152">
        <f t="shared" si="1561"/>
        <v>0</v>
      </c>
      <c r="Y497" s="152">
        <f t="shared" si="1561"/>
        <v>0</v>
      </c>
      <c r="Z497" s="152">
        <f t="shared" si="1561"/>
        <v>0</v>
      </c>
      <c r="AA497" s="152">
        <f t="shared" si="1561"/>
        <v>0</v>
      </c>
      <c r="AB497" s="152">
        <f t="shared" si="1561"/>
        <v>0</v>
      </c>
      <c r="AC497" s="152">
        <f t="shared" si="1561"/>
        <v>0</v>
      </c>
      <c r="AD497" s="152">
        <f t="shared" si="1561"/>
        <v>0</v>
      </c>
      <c r="AE497" s="152">
        <f t="shared" si="1561"/>
        <v>0</v>
      </c>
      <c r="AF497" s="152">
        <f t="shared" si="1561"/>
        <v>0</v>
      </c>
      <c r="AG497" s="152">
        <f t="shared" si="1561"/>
        <v>0</v>
      </c>
      <c r="AH497" s="152">
        <f t="shared" si="1561"/>
        <v>0</v>
      </c>
      <c r="AI497" s="152">
        <f t="shared" si="1561"/>
        <v>0</v>
      </c>
      <c r="AJ497" s="152">
        <f t="shared" si="1561"/>
        <v>0</v>
      </c>
      <c r="AK497" s="152">
        <f t="shared" si="1561"/>
        <v>0</v>
      </c>
      <c r="AL497" s="152">
        <f t="shared" si="1561"/>
        <v>0</v>
      </c>
      <c r="AM497" s="152">
        <f t="shared" si="1561"/>
        <v>0</v>
      </c>
      <c r="AN497" s="152">
        <f t="shared" si="1561"/>
        <v>0</v>
      </c>
      <c r="AO497" s="152">
        <f t="shared" si="1561"/>
        <v>0</v>
      </c>
      <c r="AP497" s="152">
        <f t="shared" si="1561"/>
        <v>0</v>
      </c>
      <c r="AQ497" s="152">
        <f t="shared" si="1561"/>
        <v>0</v>
      </c>
      <c r="AR497" s="152">
        <f t="shared" si="1561"/>
        <v>0</v>
      </c>
      <c r="AS497" s="152">
        <f t="shared" si="1561"/>
        <v>0</v>
      </c>
      <c r="AT497" s="152">
        <f t="shared" si="1561"/>
        <v>0</v>
      </c>
      <c r="AU497" s="152">
        <f t="shared" si="1561"/>
        <v>0</v>
      </c>
      <c r="AV497" s="152">
        <f t="shared" si="1561"/>
        <v>0</v>
      </c>
      <c r="AW497" s="152">
        <f t="shared" si="1561"/>
        <v>0</v>
      </c>
      <c r="AX497" s="152">
        <f t="shared" si="1561"/>
        <v>0</v>
      </c>
      <c r="AY497" s="152">
        <f t="shared" si="1561"/>
        <v>0</v>
      </c>
      <c r="AZ497" s="322"/>
    </row>
    <row r="498" spans="1:52" ht="31.2">
      <c r="A498" s="334"/>
      <c r="B498" s="335"/>
      <c r="C498" s="336"/>
      <c r="D498" s="174" t="s">
        <v>43</v>
      </c>
      <c r="E498" s="151">
        <f t="shared" si="1520"/>
        <v>0</v>
      </c>
      <c r="F498" s="151">
        <f t="shared" si="1488"/>
        <v>0</v>
      </c>
      <c r="G498" s="176"/>
      <c r="H498" s="152">
        <f t="shared" ref="H498:AY498" si="1562">H114</f>
        <v>0</v>
      </c>
      <c r="I498" s="152">
        <f t="shared" si="1562"/>
        <v>0</v>
      </c>
      <c r="J498" s="152">
        <f t="shared" si="1562"/>
        <v>0</v>
      </c>
      <c r="K498" s="152">
        <f t="shared" si="1562"/>
        <v>0</v>
      </c>
      <c r="L498" s="152">
        <f t="shared" si="1562"/>
        <v>0</v>
      </c>
      <c r="M498" s="152">
        <f t="shared" si="1562"/>
        <v>0</v>
      </c>
      <c r="N498" s="152">
        <f t="shared" si="1562"/>
        <v>0</v>
      </c>
      <c r="O498" s="152">
        <f t="shared" si="1562"/>
        <v>0</v>
      </c>
      <c r="P498" s="152">
        <f t="shared" si="1562"/>
        <v>0</v>
      </c>
      <c r="Q498" s="152">
        <f t="shared" si="1562"/>
        <v>0</v>
      </c>
      <c r="R498" s="152">
        <f t="shared" si="1562"/>
        <v>0</v>
      </c>
      <c r="S498" s="152">
        <f t="shared" si="1562"/>
        <v>0</v>
      </c>
      <c r="T498" s="152">
        <f t="shared" si="1562"/>
        <v>0</v>
      </c>
      <c r="U498" s="152">
        <f t="shared" si="1562"/>
        <v>0</v>
      </c>
      <c r="V498" s="152">
        <f t="shared" si="1562"/>
        <v>0</v>
      </c>
      <c r="W498" s="152">
        <f t="shared" si="1562"/>
        <v>0</v>
      </c>
      <c r="X498" s="152">
        <f t="shared" si="1562"/>
        <v>0</v>
      </c>
      <c r="Y498" s="152">
        <f t="shared" si="1562"/>
        <v>0</v>
      </c>
      <c r="Z498" s="152">
        <f t="shared" si="1562"/>
        <v>0</v>
      </c>
      <c r="AA498" s="152">
        <f t="shared" si="1562"/>
        <v>0</v>
      </c>
      <c r="AB498" s="152">
        <f t="shared" si="1562"/>
        <v>0</v>
      </c>
      <c r="AC498" s="152">
        <f t="shared" si="1562"/>
        <v>0</v>
      </c>
      <c r="AD498" s="152">
        <f t="shared" si="1562"/>
        <v>0</v>
      </c>
      <c r="AE498" s="152">
        <f t="shared" si="1562"/>
        <v>0</v>
      </c>
      <c r="AF498" s="152">
        <f t="shared" si="1562"/>
        <v>0</v>
      </c>
      <c r="AG498" s="152">
        <f t="shared" si="1562"/>
        <v>0</v>
      </c>
      <c r="AH498" s="152">
        <f t="shared" si="1562"/>
        <v>0</v>
      </c>
      <c r="AI498" s="152">
        <f t="shared" si="1562"/>
        <v>0</v>
      </c>
      <c r="AJ498" s="152">
        <f t="shared" si="1562"/>
        <v>0</v>
      </c>
      <c r="AK498" s="152">
        <f t="shared" si="1562"/>
        <v>0</v>
      </c>
      <c r="AL498" s="152">
        <f t="shared" si="1562"/>
        <v>0</v>
      </c>
      <c r="AM498" s="152">
        <f t="shared" si="1562"/>
        <v>0</v>
      </c>
      <c r="AN498" s="152">
        <f t="shared" si="1562"/>
        <v>0</v>
      </c>
      <c r="AO498" s="152">
        <f t="shared" si="1562"/>
        <v>0</v>
      </c>
      <c r="AP498" s="152">
        <f t="shared" si="1562"/>
        <v>0</v>
      </c>
      <c r="AQ498" s="152">
        <f t="shared" si="1562"/>
        <v>0</v>
      </c>
      <c r="AR498" s="152">
        <f t="shared" si="1562"/>
        <v>0</v>
      </c>
      <c r="AS498" s="152">
        <f t="shared" si="1562"/>
        <v>0</v>
      </c>
      <c r="AT498" s="152">
        <f t="shared" si="1562"/>
        <v>0</v>
      </c>
      <c r="AU498" s="152">
        <f t="shared" si="1562"/>
        <v>0</v>
      </c>
      <c r="AV498" s="152">
        <f t="shared" si="1562"/>
        <v>0</v>
      </c>
      <c r="AW498" s="152">
        <f t="shared" si="1562"/>
        <v>0</v>
      </c>
      <c r="AX498" s="152">
        <f t="shared" si="1562"/>
        <v>0</v>
      </c>
      <c r="AY498" s="152">
        <f t="shared" si="1562"/>
        <v>0</v>
      </c>
      <c r="AZ498" s="323"/>
    </row>
    <row r="499" spans="1:52" ht="18.75" customHeight="1">
      <c r="A499" s="324" t="s">
        <v>343</v>
      </c>
      <c r="B499" s="329"/>
      <c r="C499" s="330"/>
      <c r="D499" s="191" t="s">
        <v>41</v>
      </c>
      <c r="E499" s="151">
        <f>H499+K499+N499+Q499+T499+W499+Z499+AE499+AJ499+AO499+AR499+AW499</f>
        <v>1966.62</v>
      </c>
      <c r="F499" s="151">
        <f t="shared" ref="F499:F505" si="1563">I499+L499+O499+R499+U499+X499+AA499+AF499+AK499+AP499+AS499+AX499</f>
        <v>0</v>
      </c>
      <c r="G499" s="182">
        <f>F499/E499</f>
        <v>0</v>
      </c>
      <c r="H499" s="173">
        <f>H500+H501+H502+H504+H505</f>
        <v>0</v>
      </c>
      <c r="I499" s="173">
        <f t="shared" ref="I499" si="1564">I500+I501+I502+I504+I505</f>
        <v>0</v>
      </c>
      <c r="J499" s="173" t="e">
        <f>I499/H499*100</f>
        <v>#DIV/0!</v>
      </c>
      <c r="K499" s="173">
        <f t="shared" ref="K499" si="1565">K500+K501+K502+K504+K505</f>
        <v>0</v>
      </c>
      <c r="L499" s="173">
        <f t="shared" ref="L499" si="1566">L500+L501+L502+L504+L505</f>
        <v>0</v>
      </c>
      <c r="M499" s="173" t="e">
        <f>L499/K499*100</f>
        <v>#DIV/0!</v>
      </c>
      <c r="N499" s="173">
        <f t="shared" ref="N499" si="1567">N500+N501+N502+N504+N505</f>
        <v>0</v>
      </c>
      <c r="O499" s="173">
        <f t="shared" ref="O499" si="1568">O500+O501+O502+O504+O505</f>
        <v>0</v>
      </c>
      <c r="P499" s="173" t="e">
        <f>O499/N499*100</f>
        <v>#DIV/0!</v>
      </c>
      <c r="Q499" s="173">
        <f t="shared" ref="Q499" si="1569">Q500+Q501+Q502+Q504+Q505</f>
        <v>0</v>
      </c>
      <c r="R499" s="173">
        <f t="shared" ref="R499" si="1570">R500+R501+R502+R504+R505</f>
        <v>0</v>
      </c>
      <c r="S499" s="173" t="e">
        <f>R499/Q499*100</f>
        <v>#DIV/0!</v>
      </c>
      <c r="T499" s="173">
        <f t="shared" ref="T499" si="1571">T500+T501+T502+T504+T505</f>
        <v>0</v>
      </c>
      <c r="U499" s="173">
        <f t="shared" ref="U499" si="1572">U500+U501+U502+U504+U505</f>
        <v>0</v>
      </c>
      <c r="V499" s="173" t="e">
        <f>U499/T499*100</f>
        <v>#DIV/0!</v>
      </c>
      <c r="W499" s="173">
        <f t="shared" ref="W499" si="1573">W500+W501+W502+W504+W505</f>
        <v>0</v>
      </c>
      <c r="X499" s="173">
        <f t="shared" ref="X499" si="1574">X500+X501+X502+X504+X505</f>
        <v>0</v>
      </c>
      <c r="Y499" s="173" t="e">
        <f>X499/W499*100</f>
        <v>#DIV/0!</v>
      </c>
      <c r="Z499" s="173">
        <f t="shared" ref="Z499" si="1575">Z500+Z501+Z502+Z504+Z505</f>
        <v>0</v>
      </c>
      <c r="AA499" s="173">
        <f t="shared" ref="AA499" si="1576">AA500+AA501+AA502+AA504+AA505</f>
        <v>0</v>
      </c>
      <c r="AB499" s="173">
        <f t="shared" ref="AB499" si="1577">AB500+AB501+AB502+AB504+AB505</f>
        <v>0</v>
      </c>
      <c r="AC499" s="173">
        <f t="shared" ref="AC499" si="1578">AC500+AC501+AC502+AC504+AC505</f>
        <v>0</v>
      </c>
      <c r="AD499" s="173" t="e">
        <f>AC499/Z499*100</f>
        <v>#DIV/0!</v>
      </c>
      <c r="AE499" s="173">
        <f t="shared" ref="AE499" si="1579">AE500+AE501+AE502+AE504+AE505</f>
        <v>0</v>
      </c>
      <c r="AF499" s="173">
        <f t="shared" ref="AF499" si="1580">AF500+AF501+AF502+AF504+AF505</f>
        <v>0</v>
      </c>
      <c r="AG499" s="173">
        <f t="shared" ref="AG499" si="1581">AG500+AG501+AG502+AG504+AG505</f>
        <v>0</v>
      </c>
      <c r="AH499" s="173">
        <f t="shared" ref="AH499" si="1582">AH500+AH501+AH502+AH504+AH505</f>
        <v>0</v>
      </c>
      <c r="AI499" s="173" t="e">
        <f>AH499/AE499*100</f>
        <v>#DIV/0!</v>
      </c>
      <c r="AJ499" s="173">
        <f t="shared" ref="AJ499" si="1583">AJ500+AJ501+AJ502+AJ504+AJ505</f>
        <v>0</v>
      </c>
      <c r="AK499" s="173">
        <f t="shared" ref="AK499" si="1584">AK500+AK501+AK502+AK504+AK505</f>
        <v>0</v>
      </c>
      <c r="AL499" s="173">
        <f t="shared" ref="AL499" si="1585">AL500+AL501+AL502+AL504+AL505</f>
        <v>0</v>
      </c>
      <c r="AM499" s="173">
        <f t="shared" ref="AM499" si="1586">AM500+AM501+AM502+AM504+AM505</f>
        <v>0</v>
      </c>
      <c r="AN499" s="173" t="e">
        <f>AM499/AJ499*100</f>
        <v>#DIV/0!</v>
      </c>
      <c r="AO499" s="173">
        <f t="shared" ref="AO499" si="1587">AO500+AO501+AO502+AO504+AO505</f>
        <v>31.3</v>
      </c>
      <c r="AP499" s="173">
        <f t="shared" ref="AP499" si="1588">AP500+AP501+AP502+AP504+AP505</f>
        <v>0</v>
      </c>
      <c r="AQ499" s="173">
        <f>AP499/AO499*100</f>
        <v>0</v>
      </c>
      <c r="AR499" s="173">
        <f t="shared" ref="AR499" si="1589">AR500+AR501+AR502+AR504+AR505</f>
        <v>1935.32</v>
      </c>
      <c r="AS499" s="173">
        <f t="shared" ref="AS499" si="1590">AS500+AS501+AS502+AS504+AS505</f>
        <v>0</v>
      </c>
      <c r="AT499" s="173">
        <f t="shared" ref="AT499" si="1591">AT500+AT501+AT502+AT504+AT505</f>
        <v>0</v>
      </c>
      <c r="AU499" s="173">
        <f t="shared" ref="AU499" si="1592">AU500+AU501+AU502+AU504+AU505</f>
        <v>0</v>
      </c>
      <c r="AV499" s="173">
        <f>AU499/AR499*100</f>
        <v>0</v>
      </c>
      <c r="AW499" s="173">
        <f t="shared" ref="AW499" si="1593">AW500+AW501+AW502+AW504+AW505</f>
        <v>0</v>
      </c>
      <c r="AX499" s="173">
        <f t="shared" ref="AX499" si="1594">AX500+AX501+AX502+AX504+AX505</f>
        <v>0</v>
      </c>
      <c r="AY499" s="173" t="e">
        <f>AX499/AW499*100</f>
        <v>#DIV/0!</v>
      </c>
      <c r="AZ499" s="321"/>
    </row>
    <row r="500" spans="1:52" ht="31.2">
      <c r="A500" s="331"/>
      <c r="B500" s="332"/>
      <c r="C500" s="333"/>
      <c r="D500" s="183" t="s">
        <v>37</v>
      </c>
      <c r="E500" s="151">
        <f t="shared" ref="E500:E505" si="1595">H500+K500+N500+Q500+T500+W500+Z500+AE500+AJ500+AO500+AR500+AW500</f>
        <v>0</v>
      </c>
      <c r="F500" s="151">
        <f t="shared" si="1563"/>
        <v>0</v>
      </c>
      <c r="G500" s="176"/>
      <c r="H500" s="152">
        <f>H227</f>
        <v>0</v>
      </c>
      <c r="I500" s="152">
        <f t="shared" ref="I500:AY500" si="1596">I227</f>
        <v>0</v>
      </c>
      <c r="J500" s="152">
        <f t="shared" si="1596"/>
        <v>0</v>
      </c>
      <c r="K500" s="152">
        <f t="shared" si="1596"/>
        <v>0</v>
      </c>
      <c r="L500" s="152">
        <f t="shared" si="1596"/>
        <v>0</v>
      </c>
      <c r="M500" s="152">
        <f t="shared" si="1596"/>
        <v>0</v>
      </c>
      <c r="N500" s="152">
        <f t="shared" si="1596"/>
        <v>0</v>
      </c>
      <c r="O500" s="152">
        <f t="shared" si="1596"/>
        <v>0</v>
      </c>
      <c r="P500" s="152">
        <f t="shared" si="1596"/>
        <v>0</v>
      </c>
      <c r="Q500" s="152">
        <f t="shared" si="1596"/>
        <v>0</v>
      </c>
      <c r="R500" s="152">
        <f t="shared" si="1596"/>
        <v>0</v>
      </c>
      <c r="S500" s="152">
        <f t="shared" si="1596"/>
        <v>0</v>
      </c>
      <c r="T500" s="152">
        <f t="shared" si="1596"/>
        <v>0</v>
      </c>
      <c r="U500" s="152">
        <f t="shared" si="1596"/>
        <v>0</v>
      </c>
      <c r="V500" s="152">
        <f t="shared" si="1596"/>
        <v>0</v>
      </c>
      <c r="W500" s="152">
        <f t="shared" si="1596"/>
        <v>0</v>
      </c>
      <c r="X500" s="152">
        <f t="shared" si="1596"/>
        <v>0</v>
      </c>
      <c r="Y500" s="152">
        <f t="shared" si="1596"/>
        <v>0</v>
      </c>
      <c r="Z500" s="152">
        <f t="shared" si="1596"/>
        <v>0</v>
      </c>
      <c r="AA500" s="152">
        <f t="shared" si="1596"/>
        <v>0</v>
      </c>
      <c r="AB500" s="152">
        <f t="shared" si="1596"/>
        <v>0</v>
      </c>
      <c r="AC500" s="152">
        <f t="shared" si="1596"/>
        <v>0</v>
      </c>
      <c r="AD500" s="152">
        <f t="shared" si="1596"/>
        <v>0</v>
      </c>
      <c r="AE500" s="152">
        <f t="shared" si="1596"/>
        <v>0</v>
      </c>
      <c r="AF500" s="152">
        <f t="shared" si="1596"/>
        <v>0</v>
      </c>
      <c r="AG500" s="152">
        <f t="shared" si="1596"/>
        <v>0</v>
      </c>
      <c r="AH500" s="152">
        <f t="shared" si="1596"/>
        <v>0</v>
      </c>
      <c r="AI500" s="152">
        <f t="shared" si="1596"/>
        <v>0</v>
      </c>
      <c r="AJ500" s="152">
        <f t="shared" si="1596"/>
        <v>0</v>
      </c>
      <c r="AK500" s="152">
        <f t="shared" si="1596"/>
        <v>0</v>
      </c>
      <c r="AL500" s="152">
        <f t="shared" si="1596"/>
        <v>0</v>
      </c>
      <c r="AM500" s="152">
        <f t="shared" si="1596"/>
        <v>0</v>
      </c>
      <c r="AN500" s="152">
        <f t="shared" si="1596"/>
        <v>0</v>
      </c>
      <c r="AO500" s="152">
        <f t="shared" si="1596"/>
        <v>0</v>
      </c>
      <c r="AP500" s="152">
        <f t="shared" si="1596"/>
        <v>0</v>
      </c>
      <c r="AQ500" s="152">
        <f t="shared" si="1596"/>
        <v>0</v>
      </c>
      <c r="AR500" s="152">
        <f t="shared" si="1596"/>
        <v>0</v>
      </c>
      <c r="AS500" s="152">
        <f t="shared" si="1596"/>
        <v>0</v>
      </c>
      <c r="AT500" s="152">
        <f t="shared" si="1596"/>
        <v>0</v>
      </c>
      <c r="AU500" s="152">
        <f t="shared" si="1596"/>
        <v>0</v>
      </c>
      <c r="AV500" s="152">
        <f t="shared" si="1596"/>
        <v>0</v>
      </c>
      <c r="AW500" s="152">
        <f t="shared" si="1596"/>
        <v>0</v>
      </c>
      <c r="AX500" s="152">
        <f t="shared" si="1596"/>
        <v>0</v>
      </c>
      <c r="AY500" s="152">
        <f t="shared" si="1596"/>
        <v>0</v>
      </c>
      <c r="AZ500" s="322"/>
    </row>
    <row r="501" spans="1:52" ht="61.5" customHeight="1">
      <c r="A501" s="331"/>
      <c r="B501" s="332"/>
      <c r="C501" s="333"/>
      <c r="D501" s="186" t="s">
        <v>2</v>
      </c>
      <c r="E501" s="151">
        <f t="shared" si="1595"/>
        <v>1859.1</v>
      </c>
      <c r="F501" s="151">
        <f t="shared" si="1563"/>
        <v>0</v>
      </c>
      <c r="G501" s="187"/>
      <c r="H501" s="152">
        <f t="shared" ref="H501:AY501" si="1597">H228</f>
        <v>0</v>
      </c>
      <c r="I501" s="152">
        <f t="shared" si="1597"/>
        <v>0</v>
      </c>
      <c r="J501" s="152">
        <f t="shared" si="1597"/>
        <v>0</v>
      </c>
      <c r="K501" s="152">
        <f t="shared" si="1597"/>
        <v>0</v>
      </c>
      <c r="L501" s="152">
        <f t="shared" si="1597"/>
        <v>0</v>
      </c>
      <c r="M501" s="152">
        <f t="shared" si="1597"/>
        <v>0</v>
      </c>
      <c r="N501" s="152">
        <f t="shared" si="1597"/>
        <v>0</v>
      </c>
      <c r="O501" s="152">
        <f t="shared" si="1597"/>
        <v>0</v>
      </c>
      <c r="P501" s="152">
        <f t="shared" si="1597"/>
        <v>0</v>
      </c>
      <c r="Q501" s="152">
        <f t="shared" si="1597"/>
        <v>0</v>
      </c>
      <c r="R501" s="152">
        <f t="shared" si="1597"/>
        <v>0</v>
      </c>
      <c r="S501" s="152">
        <f t="shared" si="1597"/>
        <v>0</v>
      </c>
      <c r="T501" s="152">
        <f t="shared" si="1597"/>
        <v>0</v>
      </c>
      <c r="U501" s="152">
        <f t="shared" si="1597"/>
        <v>0</v>
      </c>
      <c r="V501" s="152">
        <f t="shared" si="1597"/>
        <v>0</v>
      </c>
      <c r="W501" s="152">
        <f t="shared" si="1597"/>
        <v>0</v>
      </c>
      <c r="X501" s="152">
        <f t="shared" si="1597"/>
        <v>0</v>
      </c>
      <c r="Y501" s="152">
        <f t="shared" si="1597"/>
        <v>0</v>
      </c>
      <c r="Z501" s="152">
        <f t="shared" si="1597"/>
        <v>0</v>
      </c>
      <c r="AA501" s="152">
        <f t="shared" si="1597"/>
        <v>0</v>
      </c>
      <c r="AB501" s="152">
        <f t="shared" si="1597"/>
        <v>0</v>
      </c>
      <c r="AC501" s="152">
        <f t="shared" si="1597"/>
        <v>0</v>
      </c>
      <c r="AD501" s="152">
        <f t="shared" si="1597"/>
        <v>0</v>
      </c>
      <c r="AE501" s="152">
        <f t="shared" si="1597"/>
        <v>0</v>
      </c>
      <c r="AF501" s="152">
        <f t="shared" si="1597"/>
        <v>0</v>
      </c>
      <c r="AG501" s="152">
        <f t="shared" si="1597"/>
        <v>0</v>
      </c>
      <c r="AH501" s="152">
        <f t="shared" si="1597"/>
        <v>0</v>
      </c>
      <c r="AI501" s="152">
        <f t="shared" si="1597"/>
        <v>0</v>
      </c>
      <c r="AJ501" s="152">
        <f t="shared" si="1597"/>
        <v>0</v>
      </c>
      <c r="AK501" s="152">
        <f t="shared" si="1597"/>
        <v>0</v>
      </c>
      <c r="AL501" s="152">
        <f t="shared" si="1597"/>
        <v>0</v>
      </c>
      <c r="AM501" s="152">
        <f t="shared" si="1597"/>
        <v>0</v>
      </c>
      <c r="AN501" s="152">
        <f t="shared" si="1597"/>
        <v>0</v>
      </c>
      <c r="AO501" s="152">
        <f t="shared" si="1597"/>
        <v>31.3</v>
      </c>
      <c r="AP501" s="152">
        <f t="shared" si="1597"/>
        <v>0</v>
      </c>
      <c r="AQ501" s="152">
        <f t="shared" si="1597"/>
        <v>0</v>
      </c>
      <c r="AR501" s="152">
        <f t="shared" si="1597"/>
        <v>1827.8</v>
      </c>
      <c r="AS501" s="152">
        <f t="shared" si="1597"/>
        <v>0</v>
      </c>
      <c r="AT501" s="152">
        <f t="shared" si="1597"/>
        <v>0</v>
      </c>
      <c r="AU501" s="152">
        <f t="shared" si="1597"/>
        <v>0</v>
      </c>
      <c r="AV501" s="152">
        <f t="shared" si="1597"/>
        <v>0</v>
      </c>
      <c r="AW501" s="152">
        <f t="shared" si="1597"/>
        <v>0</v>
      </c>
      <c r="AX501" s="152">
        <f t="shared" si="1597"/>
        <v>0</v>
      </c>
      <c r="AY501" s="152">
        <f t="shared" si="1597"/>
        <v>0</v>
      </c>
      <c r="AZ501" s="322"/>
    </row>
    <row r="502" spans="1:52" ht="20.25" customHeight="1">
      <c r="A502" s="331"/>
      <c r="B502" s="332"/>
      <c r="C502" s="333"/>
      <c r="D502" s="226" t="s">
        <v>287</v>
      </c>
      <c r="E502" s="151">
        <f t="shared" si="1595"/>
        <v>107.52000000000001</v>
      </c>
      <c r="F502" s="151">
        <f t="shared" si="1563"/>
        <v>0</v>
      </c>
      <c r="G502" s="187"/>
      <c r="H502" s="152">
        <f t="shared" ref="H502:AY502" si="1598">H229</f>
        <v>0</v>
      </c>
      <c r="I502" s="152">
        <f t="shared" si="1598"/>
        <v>0</v>
      </c>
      <c r="J502" s="152">
        <f t="shared" si="1598"/>
        <v>0</v>
      </c>
      <c r="K502" s="152">
        <f t="shared" si="1598"/>
        <v>0</v>
      </c>
      <c r="L502" s="152">
        <f t="shared" si="1598"/>
        <v>0</v>
      </c>
      <c r="M502" s="152">
        <f t="shared" si="1598"/>
        <v>0</v>
      </c>
      <c r="N502" s="152">
        <f t="shared" si="1598"/>
        <v>0</v>
      </c>
      <c r="O502" s="152">
        <f t="shared" si="1598"/>
        <v>0</v>
      </c>
      <c r="P502" s="152">
        <f t="shared" si="1598"/>
        <v>0</v>
      </c>
      <c r="Q502" s="152">
        <f>Q470</f>
        <v>0</v>
      </c>
      <c r="R502" s="152">
        <f>R470</f>
        <v>0</v>
      </c>
      <c r="S502" s="152">
        <f t="shared" si="1598"/>
        <v>0</v>
      </c>
      <c r="T502" s="152">
        <f t="shared" si="1598"/>
        <v>0</v>
      </c>
      <c r="U502" s="152">
        <f t="shared" si="1598"/>
        <v>0</v>
      </c>
      <c r="V502" s="152">
        <f t="shared" si="1598"/>
        <v>0</v>
      </c>
      <c r="W502" s="152">
        <f t="shared" si="1598"/>
        <v>0</v>
      </c>
      <c r="X502" s="152">
        <f t="shared" si="1598"/>
        <v>0</v>
      </c>
      <c r="Y502" s="152">
        <f t="shared" si="1598"/>
        <v>0</v>
      </c>
      <c r="Z502" s="152">
        <f t="shared" si="1598"/>
        <v>0</v>
      </c>
      <c r="AA502" s="152">
        <f t="shared" si="1598"/>
        <v>0</v>
      </c>
      <c r="AB502" s="152">
        <f t="shared" si="1598"/>
        <v>0</v>
      </c>
      <c r="AC502" s="152">
        <f t="shared" si="1598"/>
        <v>0</v>
      </c>
      <c r="AD502" s="152">
        <f t="shared" si="1598"/>
        <v>0</v>
      </c>
      <c r="AE502" s="152">
        <f t="shared" si="1598"/>
        <v>0</v>
      </c>
      <c r="AF502" s="152">
        <f t="shared" si="1598"/>
        <v>0</v>
      </c>
      <c r="AG502" s="152">
        <f t="shared" si="1598"/>
        <v>0</v>
      </c>
      <c r="AH502" s="152">
        <f t="shared" si="1598"/>
        <v>0</v>
      </c>
      <c r="AI502" s="152">
        <f t="shared" si="1598"/>
        <v>0</v>
      </c>
      <c r="AJ502" s="152">
        <f t="shared" si="1598"/>
        <v>0</v>
      </c>
      <c r="AK502" s="152">
        <f t="shared" si="1598"/>
        <v>0</v>
      </c>
      <c r="AL502" s="152">
        <f t="shared" si="1598"/>
        <v>0</v>
      </c>
      <c r="AM502" s="152">
        <f t="shared" si="1598"/>
        <v>0</v>
      </c>
      <c r="AN502" s="152">
        <f t="shared" si="1598"/>
        <v>0</v>
      </c>
      <c r="AO502" s="152">
        <f t="shared" si="1598"/>
        <v>0</v>
      </c>
      <c r="AP502" s="152">
        <f t="shared" si="1598"/>
        <v>0</v>
      </c>
      <c r="AQ502" s="152">
        <f t="shared" si="1598"/>
        <v>0</v>
      </c>
      <c r="AR502" s="152">
        <f t="shared" si="1598"/>
        <v>107.52000000000001</v>
      </c>
      <c r="AS502" s="152">
        <f t="shared" si="1598"/>
        <v>0</v>
      </c>
      <c r="AT502" s="152">
        <f t="shared" si="1598"/>
        <v>0</v>
      </c>
      <c r="AU502" s="152">
        <f t="shared" si="1598"/>
        <v>0</v>
      </c>
      <c r="AV502" s="152">
        <f t="shared" si="1598"/>
        <v>0</v>
      </c>
      <c r="AW502" s="152">
        <f t="shared" si="1598"/>
        <v>0</v>
      </c>
      <c r="AX502" s="152">
        <f t="shared" si="1598"/>
        <v>0</v>
      </c>
      <c r="AY502" s="152">
        <f t="shared" si="1598"/>
        <v>0</v>
      </c>
      <c r="AZ502" s="322"/>
    </row>
    <row r="503" spans="1:52" ht="86.25" customHeight="1">
      <c r="A503" s="331"/>
      <c r="B503" s="332"/>
      <c r="C503" s="333"/>
      <c r="D503" s="226" t="s">
        <v>295</v>
      </c>
      <c r="E503" s="151">
        <f t="shared" si="1595"/>
        <v>0</v>
      </c>
      <c r="F503" s="151">
        <f t="shared" si="1563"/>
        <v>0</v>
      </c>
      <c r="G503" s="156"/>
      <c r="H503" s="152">
        <f t="shared" ref="H503:AY503" si="1599">H230</f>
        <v>0</v>
      </c>
      <c r="I503" s="152">
        <f t="shared" si="1599"/>
        <v>0</v>
      </c>
      <c r="J503" s="152">
        <f t="shared" si="1599"/>
        <v>0</v>
      </c>
      <c r="K503" s="152">
        <f t="shared" si="1599"/>
        <v>0</v>
      </c>
      <c r="L503" s="152">
        <f t="shared" si="1599"/>
        <v>0</v>
      </c>
      <c r="M503" s="152">
        <f t="shared" si="1599"/>
        <v>0</v>
      </c>
      <c r="N503" s="152">
        <f t="shared" si="1599"/>
        <v>0</v>
      </c>
      <c r="O503" s="152">
        <f t="shared" si="1599"/>
        <v>0</v>
      </c>
      <c r="P503" s="152">
        <f t="shared" si="1599"/>
        <v>0</v>
      </c>
      <c r="Q503" s="152">
        <f t="shared" si="1599"/>
        <v>0</v>
      </c>
      <c r="R503" s="152">
        <f t="shared" si="1599"/>
        <v>0</v>
      </c>
      <c r="S503" s="152">
        <f t="shared" si="1599"/>
        <v>0</v>
      </c>
      <c r="T503" s="152">
        <f t="shared" si="1599"/>
        <v>0</v>
      </c>
      <c r="U503" s="152">
        <f t="shared" si="1599"/>
        <v>0</v>
      </c>
      <c r="V503" s="152">
        <f t="shared" si="1599"/>
        <v>0</v>
      </c>
      <c r="W503" s="152">
        <f t="shared" si="1599"/>
        <v>0</v>
      </c>
      <c r="X503" s="152">
        <f t="shared" si="1599"/>
        <v>0</v>
      </c>
      <c r="Y503" s="152">
        <f t="shared" si="1599"/>
        <v>0</v>
      </c>
      <c r="Z503" s="152">
        <f t="shared" si="1599"/>
        <v>0</v>
      </c>
      <c r="AA503" s="152">
        <f t="shared" si="1599"/>
        <v>0</v>
      </c>
      <c r="AB503" s="152">
        <f t="shared" si="1599"/>
        <v>0</v>
      </c>
      <c r="AC503" s="152">
        <f t="shared" si="1599"/>
        <v>0</v>
      </c>
      <c r="AD503" s="152">
        <f t="shared" si="1599"/>
        <v>0</v>
      </c>
      <c r="AE503" s="152">
        <f t="shared" si="1599"/>
        <v>0</v>
      </c>
      <c r="AF503" s="152">
        <f t="shared" si="1599"/>
        <v>0</v>
      </c>
      <c r="AG503" s="152">
        <f t="shared" si="1599"/>
        <v>0</v>
      </c>
      <c r="AH503" s="152">
        <f t="shared" si="1599"/>
        <v>0</v>
      </c>
      <c r="AI503" s="152">
        <f t="shared" si="1599"/>
        <v>0</v>
      </c>
      <c r="AJ503" s="152">
        <f t="shared" si="1599"/>
        <v>0</v>
      </c>
      <c r="AK503" s="152">
        <f t="shared" si="1599"/>
        <v>0</v>
      </c>
      <c r="AL503" s="152">
        <f t="shared" si="1599"/>
        <v>0</v>
      </c>
      <c r="AM503" s="152">
        <f t="shared" si="1599"/>
        <v>0</v>
      </c>
      <c r="AN503" s="152">
        <f t="shared" si="1599"/>
        <v>0</v>
      </c>
      <c r="AO503" s="152">
        <f t="shared" si="1599"/>
        <v>0</v>
      </c>
      <c r="AP503" s="152">
        <f t="shared" si="1599"/>
        <v>0</v>
      </c>
      <c r="AQ503" s="152">
        <f t="shared" si="1599"/>
        <v>0</v>
      </c>
      <c r="AR503" s="152">
        <f t="shared" si="1599"/>
        <v>0</v>
      </c>
      <c r="AS503" s="152">
        <f t="shared" si="1599"/>
        <v>0</v>
      </c>
      <c r="AT503" s="152">
        <f t="shared" si="1599"/>
        <v>0</v>
      </c>
      <c r="AU503" s="152">
        <f t="shared" si="1599"/>
        <v>0</v>
      </c>
      <c r="AV503" s="152">
        <f t="shared" si="1599"/>
        <v>0</v>
      </c>
      <c r="AW503" s="152">
        <f t="shared" si="1599"/>
        <v>0</v>
      </c>
      <c r="AX503" s="152">
        <f t="shared" si="1599"/>
        <v>0</v>
      </c>
      <c r="AY503" s="152">
        <f t="shared" si="1599"/>
        <v>0</v>
      </c>
      <c r="AZ503" s="322"/>
    </row>
    <row r="504" spans="1:52" ht="20.25" customHeight="1">
      <c r="A504" s="331"/>
      <c r="B504" s="332"/>
      <c r="C504" s="333"/>
      <c r="D504" s="226" t="s">
        <v>288</v>
      </c>
      <c r="E504" s="151">
        <f t="shared" si="1595"/>
        <v>0</v>
      </c>
      <c r="F504" s="151">
        <f t="shared" si="1563"/>
        <v>0</v>
      </c>
      <c r="G504" s="156"/>
      <c r="H504" s="152">
        <f t="shared" ref="H504:AY504" si="1600">H231</f>
        <v>0</v>
      </c>
      <c r="I504" s="152">
        <f t="shared" si="1600"/>
        <v>0</v>
      </c>
      <c r="J504" s="152">
        <f t="shared" si="1600"/>
        <v>0</v>
      </c>
      <c r="K504" s="152">
        <f t="shared" si="1600"/>
        <v>0</v>
      </c>
      <c r="L504" s="152">
        <f t="shared" si="1600"/>
        <v>0</v>
      </c>
      <c r="M504" s="152">
        <f t="shared" si="1600"/>
        <v>0</v>
      </c>
      <c r="N504" s="152">
        <f t="shared" si="1600"/>
        <v>0</v>
      </c>
      <c r="O504" s="152">
        <f t="shared" si="1600"/>
        <v>0</v>
      </c>
      <c r="P504" s="152">
        <f t="shared" si="1600"/>
        <v>0</v>
      </c>
      <c r="Q504" s="152">
        <f t="shared" si="1600"/>
        <v>0</v>
      </c>
      <c r="R504" s="152">
        <f t="shared" si="1600"/>
        <v>0</v>
      </c>
      <c r="S504" s="152">
        <f t="shared" si="1600"/>
        <v>0</v>
      </c>
      <c r="T504" s="152">
        <f t="shared" si="1600"/>
        <v>0</v>
      </c>
      <c r="U504" s="152">
        <f t="shared" si="1600"/>
        <v>0</v>
      </c>
      <c r="V504" s="152">
        <f t="shared" si="1600"/>
        <v>0</v>
      </c>
      <c r="W504" s="152">
        <f t="shared" si="1600"/>
        <v>0</v>
      </c>
      <c r="X504" s="152">
        <f t="shared" si="1600"/>
        <v>0</v>
      </c>
      <c r="Y504" s="152">
        <f t="shared" si="1600"/>
        <v>0</v>
      </c>
      <c r="Z504" s="152">
        <f t="shared" si="1600"/>
        <v>0</v>
      </c>
      <c r="AA504" s="152">
        <f t="shared" si="1600"/>
        <v>0</v>
      </c>
      <c r="AB504" s="152">
        <f t="shared" si="1600"/>
        <v>0</v>
      </c>
      <c r="AC504" s="152">
        <f t="shared" si="1600"/>
        <v>0</v>
      </c>
      <c r="AD504" s="152">
        <f t="shared" si="1600"/>
        <v>0</v>
      </c>
      <c r="AE504" s="152">
        <f t="shared" si="1600"/>
        <v>0</v>
      </c>
      <c r="AF504" s="152">
        <f t="shared" si="1600"/>
        <v>0</v>
      </c>
      <c r="AG504" s="152">
        <f t="shared" si="1600"/>
        <v>0</v>
      </c>
      <c r="AH504" s="152">
        <f t="shared" si="1600"/>
        <v>0</v>
      </c>
      <c r="AI504" s="152">
        <f t="shared" si="1600"/>
        <v>0</v>
      </c>
      <c r="AJ504" s="152">
        <f t="shared" si="1600"/>
        <v>0</v>
      </c>
      <c r="AK504" s="152">
        <f t="shared" si="1600"/>
        <v>0</v>
      </c>
      <c r="AL504" s="152">
        <f t="shared" si="1600"/>
        <v>0</v>
      </c>
      <c r="AM504" s="152">
        <f t="shared" si="1600"/>
        <v>0</v>
      </c>
      <c r="AN504" s="152">
        <f t="shared" si="1600"/>
        <v>0</v>
      </c>
      <c r="AO504" s="152">
        <f t="shared" si="1600"/>
        <v>0</v>
      </c>
      <c r="AP504" s="152">
        <f t="shared" si="1600"/>
        <v>0</v>
      </c>
      <c r="AQ504" s="152">
        <f t="shared" si="1600"/>
        <v>0</v>
      </c>
      <c r="AR504" s="152">
        <f t="shared" si="1600"/>
        <v>0</v>
      </c>
      <c r="AS504" s="152">
        <f t="shared" si="1600"/>
        <v>0</v>
      </c>
      <c r="AT504" s="152">
        <f t="shared" si="1600"/>
        <v>0</v>
      </c>
      <c r="AU504" s="152">
        <f t="shared" si="1600"/>
        <v>0</v>
      </c>
      <c r="AV504" s="152">
        <f t="shared" si="1600"/>
        <v>0</v>
      </c>
      <c r="AW504" s="152">
        <f t="shared" si="1600"/>
        <v>0</v>
      </c>
      <c r="AX504" s="152">
        <f t="shared" si="1600"/>
        <v>0</v>
      </c>
      <c r="AY504" s="152">
        <f t="shared" si="1600"/>
        <v>0</v>
      </c>
      <c r="AZ504" s="322"/>
    </row>
    <row r="505" spans="1:52" ht="31.2">
      <c r="A505" s="334"/>
      <c r="B505" s="335"/>
      <c r="C505" s="336"/>
      <c r="D505" s="174" t="s">
        <v>43</v>
      </c>
      <c r="E505" s="151">
        <f t="shared" si="1595"/>
        <v>0</v>
      </c>
      <c r="F505" s="151">
        <f t="shared" si="1563"/>
        <v>0</v>
      </c>
      <c r="G505" s="176"/>
      <c r="H505" s="152">
        <f t="shared" ref="H505:AY505" si="1601">H232</f>
        <v>0</v>
      </c>
      <c r="I505" s="152">
        <f t="shared" si="1601"/>
        <v>0</v>
      </c>
      <c r="J505" s="152">
        <f t="shared" si="1601"/>
        <v>0</v>
      </c>
      <c r="K505" s="152">
        <f t="shared" si="1601"/>
        <v>0</v>
      </c>
      <c r="L505" s="152">
        <f t="shared" si="1601"/>
        <v>0</v>
      </c>
      <c r="M505" s="152">
        <f t="shared" si="1601"/>
        <v>0</v>
      </c>
      <c r="N505" s="152">
        <f t="shared" si="1601"/>
        <v>0</v>
      </c>
      <c r="O505" s="152">
        <f t="shared" si="1601"/>
        <v>0</v>
      </c>
      <c r="P505" s="152">
        <f t="shared" si="1601"/>
        <v>0</v>
      </c>
      <c r="Q505" s="152">
        <f t="shared" si="1601"/>
        <v>0</v>
      </c>
      <c r="R505" s="152">
        <f t="shared" si="1601"/>
        <v>0</v>
      </c>
      <c r="S505" s="152">
        <f t="shared" si="1601"/>
        <v>0</v>
      </c>
      <c r="T505" s="152">
        <f t="shared" si="1601"/>
        <v>0</v>
      </c>
      <c r="U505" s="152">
        <f t="shared" si="1601"/>
        <v>0</v>
      </c>
      <c r="V505" s="152">
        <f t="shared" si="1601"/>
        <v>0</v>
      </c>
      <c r="W505" s="152">
        <f t="shared" si="1601"/>
        <v>0</v>
      </c>
      <c r="X505" s="152">
        <f t="shared" si="1601"/>
        <v>0</v>
      </c>
      <c r="Y505" s="152">
        <f t="shared" si="1601"/>
        <v>0</v>
      </c>
      <c r="Z505" s="152">
        <f t="shared" si="1601"/>
        <v>0</v>
      </c>
      <c r="AA505" s="152">
        <f t="shared" si="1601"/>
        <v>0</v>
      </c>
      <c r="AB505" s="152">
        <f t="shared" si="1601"/>
        <v>0</v>
      </c>
      <c r="AC505" s="152">
        <f t="shared" si="1601"/>
        <v>0</v>
      </c>
      <c r="AD505" s="152">
        <f t="shared" si="1601"/>
        <v>0</v>
      </c>
      <c r="AE505" s="152">
        <f t="shared" si="1601"/>
        <v>0</v>
      </c>
      <c r="AF505" s="152">
        <f t="shared" si="1601"/>
        <v>0</v>
      </c>
      <c r="AG505" s="152">
        <f t="shared" si="1601"/>
        <v>0</v>
      </c>
      <c r="AH505" s="152">
        <f t="shared" si="1601"/>
        <v>0</v>
      </c>
      <c r="AI505" s="152">
        <f t="shared" si="1601"/>
        <v>0</v>
      </c>
      <c r="AJ505" s="152">
        <f t="shared" si="1601"/>
        <v>0</v>
      </c>
      <c r="AK505" s="152">
        <f t="shared" si="1601"/>
        <v>0</v>
      </c>
      <c r="AL505" s="152">
        <f t="shared" si="1601"/>
        <v>0</v>
      </c>
      <c r="AM505" s="152">
        <f t="shared" si="1601"/>
        <v>0</v>
      </c>
      <c r="AN505" s="152">
        <f t="shared" si="1601"/>
        <v>0</v>
      </c>
      <c r="AO505" s="152">
        <f t="shared" si="1601"/>
        <v>0</v>
      </c>
      <c r="AP505" s="152">
        <f t="shared" si="1601"/>
        <v>0</v>
      </c>
      <c r="AQ505" s="152">
        <f t="shared" si="1601"/>
        <v>0</v>
      </c>
      <c r="AR505" s="152">
        <f t="shared" si="1601"/>
        <v>0</v>
      </c>
      <c r="AS505" s="152">
        <f t="shared" si="1601"/>
        <v>0</v>
      </c>
      <c r="AT505" s="152">
        <f t="shared" si="1601"/>
        <v>0</v>
      </c>
      <c r="AU505" s="152">
        <f t="shared" si="1601"/>
        <v>0</v>
      </c>
      <c r="AV505" s="152">
        <f t="shared" si="1601"/>
        <v>0</v>
      </c>
      <c r="AW505" s="152">
        <f t="shared" si="1601"/>
        <v>0</v>
      </c>
      <c r="AX505" s="152">
        <f t="shared" si="1601"/>
        <v>0</v>
      </c>
      <c r="AY505" s="152">
        <f t="shared" si="1601"/>
        <v>0</v>
      </c>
      <c r="AZ505" s="323"/>
    </row>
    <row r="506" spans="1:52" ht="18.75" customHeight="1">
      <c r="A506" s="324" t="s">
        <v>344</v>
      </c>
      <c r="B506" s="329"/>
      <c r="C506" s="330"/>
      <c r="D506" s="191" t="s">
        <v>41</v>
      </c>
      <c r="E506" s="151">
        <f t="shared" ref="E506:E512" si="1602">H506+K506+N506+Q506+T506+W506+Z506+AE506+AJ506+AO506+AR506+AW506</f>
        <v>34298.640500000001</v>
      </c>
      <c r="F506" s="151">
        <f t="shared" ref="F506:F512" si="1603">I506+L506+O506+R506+U506+X506+AA506+AF506+AK506+AP506+AS506+AX506</f>
        <v>5884.8405000000002</v>
      </c>
      <c r="G506" s="182">
        <f>F506/E506</f>
        <v>0.17157649440945041</v>
      </c>
      <c r="H506" s="173">
        <f>H507+H508+H509+H511+H512</f>
        <v>0</v>
      </c>
      <c r="I506" s="173">
        <f t="shared" ref="I506" si="1604">I507+I508+I509+I511+I512</f>
        <v>0</v>
      </c>
      <c r="J506" s="173" t="e">
        <f>I506/H506*100</f>
        <v>#DIV/0!</v>
      </c>
      <c r="K506" s="173">
        <f t="shared" ref="K506" si="1605">K507+K508+K509+K511+K512</f>
        <v>5884.8405000000002</v>
      </c>
      <c r="L506" s="173">
        <f t="shared" ref="L506" si="1606">L507+L508+L509+L511+L512</f>
        <v>5884.8405000000002</v>
      </c>
      <c r="M506" s="173">
        <f>L506/K506*100</f>
        <v>100</v>
      </c>
      <c r="N506" s="173">
        <f t="shared" ref="N506" si="1607">N507+N508+N509+N511+N512</f>
        <v>0</v>
      </c>
      <c r="O506" s="173">
        <f t="shared" ref="O506" si="1608">O507+O508+O509+O511+O512</f>
        <v>0</v>
      </c>
      <c r="P506" s="173" t="e">
        <f>O506/N506*100</f>
        <v>#DIV/0!</v>
      </c>
      <c r="Q506" s="173">
        <f t="shared" ref="Q506" si="1609">Q507+Q508+Q509+Q511+Q512</f>
        <v>0</v>
      </c>
      <c r="R506" s="173">
        <f t="shared" ref="R506" si="1610">R507+R508+R509+R511+R512</f>
        <v>0</v>
      </c>
      <c r="S506" s="173" t="e">
        <f>R506/Q506*100</f>
        <v>#DIV/0!</v>
      </c>
      <c r="T506" s="173">
        <f t="shared" ref="T506" si="1611">T507+T508+T509+T511+T512</f>
        <v>0</v>
      </c>
      <c r="U506" s="173">
        <f t="shared" ref="U506" si="1612">U507+U508+U509+U511+U512</f>
        <v>0</v>
      </c>
      <c r="V506" s="173" t="e">
        <f>U506/T506*100</f>
        <v>#DIV/0!</v>
      </c>
      <c r="W506" s="173">
        <f t="shared" ref="W506" si="1613">W507+W508+W509+W511+W512</f>
        <v>1916.7</v>
      </c>
      <c r="X506" s="173">
        <f t="shared" ref="X506" si="1614">X507+X508+X509+X511+X512</f>
        <v>0</v>
      </c>
      <c r="Y506" s="173">
        <f>X506/W506*100</f>
        <v>0</v>
      </c>
      <c r="Z506" s="173">
        <f t="shared" ref="Z506" si="1615">Z507+Z508+Z509+Z511+Z512</f>
        <v>0</v>
      </c>
      <c r="AA506" s="173">
        <f t="shared" ref="AA506" si="1616">AA507+AA508+AA509+AA511+AA512</f>
        <v>0</v>
      </c>
      <c r="AB506" s="173">
        <f t="shared" ref="AB506" si="1617">AB507+AB508+AB509+AB511+AB512</f>
        <v>0</v>
      </c>
      <c r="AC506" s="173">
        <f t="shared" ref="AC506" si="1618">AC507+AC508+AC509+AC511+AC512</f>
        <v>0</v>
      </c>
      <c r="AD506" s="173" t="e">
        <f>AC506/Z506*100</f>
        <v>#DIV/0!</v>
      </c>
      <c r="AE506" s="173">
        <f t="shared" ref="AE506" si="1619">AE507+AE508+AE509+AE511+AE512</f>
        <v>25826.1</v>
      </c>
      <c r="AF506" s="173">
        <f t="shared" ref="AF506" si="1620">AF507+AF508+AF509+AF511+AF512</f>
        <v>0</v>
      </c>
      <c r="AG506" s="173">
        <f t="shared" ref="AG506" si="1621">AG507+AG508+AG509+AG511+AG512</f>
        <v>0</v>
      </c>
      <c r="AH506" s="173">
        <f t="shared" ref="AH506" si="1622">AH507+AH508+AH509+AH511+AH512</f>
        <v>0</v>
      </c>
      <c r="AI506" s="173">
        <f>AH506/AE506*100</f>
        <v>0</v>
      </c>
      <c r="AJ506" s="173">
        <f t="shared" ref="AJ506" si="1623">AJ507+AJ508+AJ509+AJ511+AJ512</f>
        <v>671</v>
      </c>
      <c r="AK506" s="173">
        <f t="shared" ref="AK506" si="1624">AK507+AK508+AK509+AK511+AK512</f>
        <v>0</v>
      </c>
      <c r="AL506" s="173">
        <f t="shared" ref="AL506" si="1625">AL507+AL508+AL509+AL511+AL512</f>
        <v>0</v>
      </c>
      <c r="AM506" s="173">
        <f t="shared" ref="AM506" si="1626">AM507+AM508+AM509+AM511+AM512</f>
        <v>0</v>
      </c>
      <c r="AN506" s="173">
        <f>AM506/AJ506*100</f>
        <v>0</v>
      </c>
      <c r="AO506" s="173">
        <f t="shared" ref="AO506" si="1627">AO507+AO508+AO509+AO511+AO512</f>
        <v>0</v>
      </c>
      <c r="AP506" s="173">
        <f t="shared" ref="AP506" si="1628">AP507+AP508+AP509+AP511+AP512</f>
        <v>0</v>
      </c>
      <c r="AQ506" s="173" t="e">
        <f>AP506/AO506*100</f>
        <v>#DIV/0!</v>
      </c>
      <c r="AR506" s="173">
        <f t="shared" ref="AR506" si="1629">AR507+AR508+AR509+AR511+AR512</f>
        <v>0</v>
      </c>
      <c r="AS506" s="173">
        <f t="shared" ref="AS506" si="1630">AS507+AS508+AS509+AS511+AS512</f>
        <v>0</v>
      </c>
      <c r="AT506" s="173">
        <f t="shared" ref="AT506" si="1631">AT507+AT508+AT509+AT511+AT512</f>
        <v>0</v>
      </c>
      <c r="AU506" s="173">
        <f t="shared" ref="AU506" si="1632">AU507+AU508+AU509+AU511+AU512</f>
        <v>0</v>
      </c>
      <c r="AV506" s="173" t="e">
        <f>AU506/AR506*100</f>
        <v>#DIV/0!</v>
      </c>
      <c r="AW506" s="173">
        <f t="shared" ref="AW506" si="1633">AW507+AW508+AW509+AW511+AW512</f>
        <v>0</v>
      </c>
      <c r="AX506" s="173">
        <f t="shared" ref="AX506" si="1634">AX507+AX508+AX509+AX511+AX512</f>
        <v>0</v>
      </c>
      <c r="AY506" s="173" t="e">
        <f>AX506/AW506*100</f>
        <v>#DIV/0!</v>
      </c>
      <c r="AZ506" s="321"/>
    </row>
    <row r="507" spans="1:52" ht="31.2">
      <c r="A507" s="331"/>
      <c r="B507" s="332"/>
      <c r="C507" s="333"/>
      <c r="D507" s="183" t="s">
        <v>37</v>
      </c>
      <c r="E507" s="151">
        <f t="shared" si="1602"/>
        <v>0</v>
      </c>
      <c r="F507" s="151">
        <f t="shared" si="1603"/>
        <v>0</v>
      </c>
      <c r="G507" s="176"/>
      <c r="H507" s="152">
        <f>H131</f>
        <v>0</v>
      </c>
      <c r="I507" s="152">
        <f t="shared" ref="I507:AY507" si="1635">I131</f>
        <v>0</v>
      </c>
      <c r="J507" s="152">
        <f t="shared" si="1635"/>
        <v>0</v>
      </c>
      <c r="K507" s="152">
        <f t="shared" si="1635"/>
        <v>0</v>
      </c>
      <c r="L507" s="152">
        <f t="shared" si="1635"/>
        <v>0</v>
      </c>
      <c r="M507" s="152">
        <f t="shared" si="1635"/>
        <v>0</v>
      </c>
      <c r="N507" s="152">
        <f t="shared" si="1635"/>
        <v>0</v>
      </c>
      <c r="O507" s="152">
        <f t="shared" si="1635"/>
        <v>0</v>
      </c>
      <c r="P507" s="152">
        <f t="shared" si="1635"/>
        <v>0</v>
      </c>
      <c r="Q507" s="152">
        <f t="shared" si="1635"/>
        <v>0</v>
      </c>
      <c r="R507" s="152">
        <f t="shared" si="1635"/>
        <v>0</v>
      </c>
      <c r="S507" s="152">
        <f t="shared" si="1635"/>
        <v>0</v>
      </c>
      <c r="T507" s="152">
        <f t="shared" si="1635"/>
        <v>0</v>
      </c>
      <c r="U507" s="152">
        <f t="shared" si="1635"/>
        <v>0</v>
      </c>
      <c r="V507" s="152">
        <f t="shared" si="1635"/>
        <v>0</v>
      </c>
      <c r="W507" s="152">
        <f t="shared" si="1635"/>
        <v>0</v>
      </c>
      <c r="X507" s="152">
        <f t="shared" si="1635"/>
        <v>0</v>
      </c>
      <c r="Y507" s="152">
        <f t="shared" si="1635"/>
        <v>0</v>
      </c>
      <c r="Z507" s="152">
        <f t="shared" si="1635"/>
        <v>0</v>
      </c>
      <c r="AA507" s="152">
        <f t="shared" si="1635"/>
        <v>0</v>
      </c>
      <c r="AB507" s="152">
        <f t="shared" si="1635"/>
        <v>0</v>
      </c>
      <c r="AC507" s="152">
        <f t="shared" si="1635"/>
        <v>0</v>
      </c>
      <c r="AD507" s="152">
        <f t="shared" si="1635"/>
        <v>0</v>
      </c>
      <c r="AE507" s="152">
        <f t="shared" si="1635"/>
        <v>0</v>
      </c>
      <c r="AF507" s="152">
        <f t="shared" si="1635"/>
        <v>0</v>
      </c>
      <c r="AG507" s="152">
        <f t="shared" si="1635"/>
        <v>0</v>
      </c>
      <c r="AH507" s="152">
        <f t="shared" si="1635"/>
        <v>0</v>
      </c>
      <c r="AI507" s="152">
        <f t="shared" si="1635"/>
        <v>0</v>
      </c>
      <c r="AJ507" s="152">
        <f t="shared" si="1635"/>
        <v>0</v>
      </c>
      <c r="AK507" s="152">
        <f t="shared" si="1635"/>
        <v>0</v>
      </c>
      <c r="AL507" s="152">
        <f t="shared" si="1635"/>
        <v>0</v>
      </c>
      <c r="AM507" s="152">
        <f t="shared" si="1635"/>
        <v>0</v>
      </c>
      <c r="AN507" s="152">
        <f t="shared" si="1635"/>
        <v>0</v>
      </c>
      <c r="AO507" s="152">
        <f t="shared" si="1635"/>
        <v>0</v>
      </c>
      <c r="AP507" s="152">
        <f t="shared" si="1635"/>
        <v>0</v>
      </c>
      <c r="AQ507" s="152">
        <f t="shared" si="1635"/>
        <v>0</v>
      </c>
      <c r="AR507" s="152">
        <f t="shared" si="1635"/>
        <v>0</v>
      </c>
      <c r="AS507" s="152">
        <f t="shared" si="1635"/>
        <v>0</v>
      </c>
      <c r="AT507" s="152">
        <f t="shared" si="1635"/>
        <v>0</v>
      </c>
      <c r="AU507" s="152">
        <f t="shared" si="1635"/>
        <v>0</v>
      </c>
      <c r="AV507" s="152">
        <f t="shared" si="1635"/>
        <v>0</v>
      </c>
      <c r="AW507" s="152">
        <f t="shared" si="1635"/>
        <v>0</v>
      </c>
      <c r="AX507" s="152">
        <f t="shared" si="1635"/>
        <v>0</v>
      </c>
      <c r="AY507" s="152">
        <f t="shared" si="1635"/>
        <v>0</v>
      </c>
      <c r="AZ507" s="322"/>
    </row>
    <row r="508" spans="1:52" ht="61.5" customHeight="1">
      <c r="A508" s="331"/>
      <c r="B508" s="332"/>
      <c r="C508" s="333"/>
      <c r="D508" s="186" t="s">
        <v>2</v>
      </c>
      <c r="E508" s="151">
        <f t="shared" si="1602"/>
        <v>34298.640500000001</v>
      </c>
      <c r="F508" s="151">
        <f t="shared" si="1603"/>
        <v>5884.8405000000002</v>
      </c>
      <c r="G508" s="187"/>
      <c r="H508" s="152">
        <f t="shared" ref="H508:AY508" si="1636">H132</f>
        <v>0</v>
      </c>
      <c r="I508" s="152">
        <f t="shared" si="1636"/>
        <v>0</v>
      </c>
      <c r="J508" s="152">
        <f t="shared" si="1636"/>
        <v>0</v>
      </c>
      <c r="K508" s="152">
        <f t="shared" si="1636"/>
        <v>5884.8405000000002</v>
      </c>
      <c r="L508" s="152">
        <f t="shared" si="1636"/>
        <v>5884.8405000000002</v>
      </c>
      <c r="M508" s="152">
        <f t="shared" si="1636"/>
        <v>0</v>
      </c>
      <c r="N508" s="152">
        <f t="shared" si="1636"/>
        <v>0</v>
      </c>
      <c r="O508" s="152">
        <f t="shared" si="1636"/>
        <v>0</v>
      </c>
      <c r="P508" s="152">
        <f t="shared" si="1636"/>
        <v>0</v>
      </c>
      <c r="Q508" s="152">
        <f t="shared" si="1636"/>
        <v>0</v>
      </c>
      <c r="R508" s="152">
        <f t="shared" si="1636"/>
        <v>0</v>
      </c>
      <c r="S508" s="152">
        <f t="shared" si="1636"/>
        <v>0</v>
      </c>
      <c r="T508" s="152">
        <f t="shared" si="1636"/>
        <v>0</v>
      </c>
      <c r="U508" s="152">
        <f t="shared" si="1636"/>
        <v>0</v>
      </c>
      <c r="V508" s="152">
        <f t="shared" si="1636"/>
        <v>0</v>
      </c>
      <c r="W508" s="152">
        <f t="shared" si="1636"/>
        <v>1916.7</v>
      </c>
      <c r="X508" s="152">
        <f t="shared" si="1636"/>
        <v>0</v>
      </c>
      <c r="Y508" s="152">
        <f t="shared" si="1636"/>
        <v>0</v>
      </c>
      <c r="Z508" s="152">
        <f t="shared" si="1636"/>
        <v>0</v>
      </c>
      <c r="AA508" s="152">
        <f t="shared" si="1636"/>
        <v>0</v>
      </c>
      <c r="AB508" s="152">
        <f t="shared" si="1636"/>
        <v>0</v>
      </c>
      <c r="AC508" s="152">
        <f t="shared" si="1636"/>
        <v>0</v>
      </c>
      <c r="AD508" s="152">
        <f t="shared" si="1636"/>
        <v>0</v>
      </c>
      <c r="AE508" s="152">
        <f t="shared" si="1636"/>
        <v>25826.1</v>
      </c>
      <c r="AF508" s="152">
        <f t="shared" si="1636"/>
        <v>0</v>
      </c>
      <c r="AG508" s="152">
        <f t="shared" si="1636"/>
        <v>0</v>
      </c>
      <c r="AH508" s="152">
        <f t="shared" si="1636"/>
        <v>0</v>
      </c>
      <c r="AI508" s="152">
        <f t="shared" si="1636"/>
        <v>0</v>
      </c>
      <c r="AJ508" s="152">
        <f t="shared" si="1636"/>
        <v>671</v>
      </c>
      <c r="AK508" s="152">
        <f t="shared" si="1636"/>
        <v>0</v>
      </c>
      <c r="AL508" s="152">
        <f t="shared" si="1636"/>
        <v>0</v>
      </c>
      <c r="AM508" s="152">
        <f t="shared" si="1636"/>
        <v>0</v>
      </c>
      <c r="AN508" s="152">
        <f t="shared" si="1636"/>
        <v>0</v>
      </c>
      <c r="AO508" s="152">
        <f t="shared" si="1636"/>
        <v>0</v>
      </c>
      <c r="AP508" s="152">
        <f t="shared" si="1636"/>
        <v>0</v>
      </c>
      <c r="AQ508" s="152">
        <f t="shared" si="1636"/>
        <v>0</v>
      </c>
      <c r="AR508" s="152">
        <f t="shared" si="1636"/>
        <v>0</v>
      </c>
      <c r="AS508" s="152">
        <f t="shared" si="1636"/>
        <v>0</v>
      </c>
      <c r="AT508" s="152">
        <f t="shared" si="1636"/>
        <v>0</v>
      </c>
      <c r="AU508" s="152">
        <f t="shared" si="1636"/>
        <v>0</v>
      </c>
      <c r="AV508" s="152">
        <f t="shared" si="1636"/>
        <v>0</v>
      </c>
      <c r="AW508" s="152">
        <f t="shared" si="1636"/>
        <v>0</v>
      </c>
      <c r="AX508" s="152">
        <f t="shared" si="1636"/>
        <v>0</v>
      </c>
      <c r="AY508" s="152">
        <f t="shared" si="1636"/>
        <v>0</v>
      </c>
      <c r="AZ508" s="322"/>
    </row>
    <row r="509" spans="1:52" ht="20.25" customHeight="1">
      <c r="A509" s="331"/>
      <c r="B509" s="332"/>
      <c r="C509" s="333"/>
      <c r="D509" s="226" t="s">
        <v>287</v>
      </c>
      <c r="E509" s="151">
        <f t="shared" si="1602"/>
        <v>0</v>
      </c>
      <c r="F509" s="151">
        <f t="shared" si="1603"/>
        <v>0</v>
      </c>
      <c r="G509" s="187"/>
      <c r="H509" s="152">
        <f t="shared" ref="H509:AY509" si="1637">H133</f>
        <v>0</v>
      </c>
      <c r="I509" s="152">
        <f t="shared" si="1637"/>
        <v>0</v>
      </c>
      <c r="J509" s="152">
        <f t="shared" si="1637"/>
        <v>0</v>
      </c>
      <c r="K509" s="152">
        <f t="shared" si="1637"/>
        <v>0</v>
      </c>
      <c r="L509" s="152">
        <f t="shared" si="1637"/>
        <v>0</v>
      </c>
      <c r="M509" s="152">
        <f t="shared" si="1637"/>
        <v>0</v>
      </c>
      <c r="N509" s="152">
        <f t="shared" si="1637"/>
        <v>0</v>
      </c>
      <c r="O509" s="152">
        <f t="shared" si="1637"/>
        <v>0</v>
      </c>
      <c r="P509" s="152">
        <f t="shared" si="1637"/>
        <v>0</v>
      </c>
      <c r="Q509" s="152">
        <f t="shared" si="1637"/>
        <v>0</v>
      </c>
      <c r="R509" s="152">
        <f t="shared" si="1637"/>
        <v>0</v>
      </c>
      <c r="S509" s="152">
        <f t="shared" si="1637"/>
        <v>0</v>
      </c>
      <c r="T509" s="152">
        <f t="shared" si="1637"/>
        <v>0</v>
      </c>
      <c r="U509" s="152">
        <f t="shared" si="1637"/>
        <v>0</v>
      </c>
      <c r="V509" s="152">
        <f t="shared" si="1637"/>
        <v>0</v>
      </c>
      <c r="W509" s="152">
        <f t="shared" si="1637"/>
        <v>0</v>
      </c>
      <c r="X509" s="152">
        <f t="shared" si="1637"/>
        <v>0</v>
      </c>
      <c r="Y509" s="152">
        <f t="shared" si="1637"/>
        <v>0</v>
      </c>
      <c r="Z509" s="152">
        <f t="shared" si="1637"/>
        <v>0</v>
      </c>
      <c r="AA509" s="152">
        <f t="shared" si="1637"/>
        <v>0</v>
      </c>
      <c r="AB509" s="152">
        <f t="shared" si="1637"/>
        <v>0</v>
      </c>
      <c r="AC509" s="152">
        <f t="shared" si="1637"/>
        <v>0</v>
      </c>
      <c r="AD509" s="152">
        <f t="shared" si="1637"/>
        <v>0</v>
      </c>
      <c r="AE509" s="152">
        <f t="shared" si="1637"/>
        <v>0</v>
      </c>
      <c r="AF509" s="152">
        <f t="shared" si="1637"/>
        <v>0</v>
      </c>
      <c r="AG509" s="152">
        <f t="shared" si="1637"/>
        <v>0</v>
      </c>
      <c r="AH509" s="152">
        <f t="shared" si="1637"/>
        <v>0</v>
      </c>
      <c r="AI509" s="152">
        <f t="shared" si="1637"/>
        <v>0</v>
      </c>
      <c r="AJ509" s="152">
        <f t="shared" si="1637"/>
        <v>0</v>
      </c>
      <c r="AK509" s="152">
        <f t="shared" si="1637"/>
        <v>0</v>
      </c>
      <c r="AL509" s="152">
        <f t="shared" si="1637"/>
        <v>0</v>
      </c>
      <c r="AM509" s="152">
        <f t="shared" si="1637"/>
        <v>0</v>
      </c>
      <c r="AN509" s="152">
        <f t="shared" si="1637"/>
        <v>0</v>
      </c>
      <c r="AO509" s="152">
        <f t="shared" si="1637"/>
        <v>0</v>
      </c>
      <c r="AP509" s="152">
        <f t="shared" si="1637"/>
        <v>0</v>
      </c>
      <c r="AQ509" s="152">
        <f t="shared" si="1637"/>
        <v>0</v>
      </c>
      <c r="AR509" s="152">
        <f t="shared" si="1637"/>
        <v>0</v>
      </c>
      <c r="AS509" s="152">
        <f t="shared" si="1637"/>
        <v>0</v>
      </c>
      <c r="AT509" s="152">
        <f t="shared" si="1637"/>
        <v>0</v>
      </c>
      <c r="AU509" s="152">
        <f t="shared" si="1637"/>
        <v>0</v>
      </c>
      <c r="AV509" s="152">
        <f t="shared" si="1637"/>
        <v>0</v>
      </c>
      <c r="AW509" s="152">
        <f t="shared" si="1637"/>
        <v>0</v>
      </c>
      <c r="AX509" s="152">
        <f t="shared" si="1637"/>
        <v>0</v>
      </c>
      <c r="AY509" s="152">
        <f t="shared" si="1637"/>
        <v>0</v>
      </c>
      <c r="AZ509" s="322"/>
    </row>
    <row r="510" spans="1:52" ht="86.25" customHeight="1">
      <c r="A510" s="331"/>
      <c r="B510" s="332"/>
      <c r="C510" s="333"/>
      <c r="D510" s="226" t="s">
        <v>295</v>
      </c>
      <c r="E510" s="151">
        <f t="shared" si="1602"/>
        <v>0</v>
      </c>
      <c r="F510" s="151">
        <f t="shared" si="1603"/>
        <v>0</v>
      </c>
      <c r="G510" s="156"/>
      <c r="H510" s="152">
        <f t="shared" ref="H510:AY510" si="1638">H134</f>
        <v>0</v>
      </c>
      <c r="I510" s="152">
        <f t="shared" si="1638"/>
        <v>0</v>
      </c>
      <c r="J510" s="152">
        <f t="shared" si="1638"/>
        <v>0</v>
      </c>
      <c r="K510" s="152">
        <f t="shared" si="1638"/>
        <v>0</v>
      </c>
      <c r="L510" s="152">
        <f t="shared" si="1638"/>
        <v>0</v>
      </c>
      <c r="M510" s="152">
        <f t="shared" si="1638"/>
        <v>0</v>
      </c>
      <c r="N510" s="152">
        <f t="shared" si="1638"/>
        <v>0</v>
      </c>
      <c r="O510" s="152">
        <f t="shared" si="1638"/>
        <v>0</v>
      </c>
      <c r="P510" s="152">
        <f t="shared" si="1638"/>
        <v>0</v>
      </c>
      <c r="Q510" s="152">
        <f t="shared" si="1638"/>
        <v>0</v>
      </c>
      <c r="R510" s="152">
        <f t="shared" si="1638"/>
        <v>0</v>
      </c>
      <c r="S510" s="152">
        <f t="shared" si="1638"/>
        <v>0</v>
      </c>
      <c r="T510" s="152">
        <f t="shared" si="1638"/>
        <v>0</v>
      </c>
      <c r="U510" s="152">
        <f t="shared" si="1638"/>
        <v>0</v>
      </c>
      <c r="V510" s="152">
        <f t="shared" si="1638"/>
        <v>0</v>
      </c>
      <c r="W510" s="152">
        <f t="shared" si="1638"/>
        <v>0</v>
      </c>
      <c r="X510" s="152">
        <f t="shared" si="1638"/>
        <v>0</v>
      </c>
      <c r="Y510" s="152">
        <f t="shared" si="1638"/>
        <v>0</v>
      </c>
      <c r="Z510" s="152">
        <f t="shared" si="1638"/>
        <v>0</v>
      </c>
      <c r="AA510" s="152">
        <f t="shared" si="1638"/>
        <v>0</v>
      </c>
      <c r="AB510" s="152">
        <f t="shared" si="1638"/>
        <v>0</v>
      </c>
      <c r="AC510" s="152">
        <f t="shared" si="1638"/>
        <v>0</v>
      </c>
      <c r="AD510" s="152">
        <f t="shared" si="1638"/>
        <v>0</v>
      </c>
      <c r="AE510" s="152">
        <f t="shared" si="1638"/>
        <v>0</v>
      </c>
      <c r="AF510" s="152">
        <f t="shared" si="1638"/>
        <v>0</v>
      </c>
      <c r="AG510" s="152">
        <f t="shared" si="1638"/>
        <v>0</v>
      </c>
      <c r="AH510" s="152">
        <f t="shared" si="1638"/>
        <v>0</v>
      </c>
      <c r="AI510" s="152">
        <f t="shared" si="1638"/>
        <v>0</v>
      </c>
      <c r="AJ510" s="152">
        <f t="shared" si="1638"/>
        <v>0</v>
      </c>
      <c r="AK510" s="152">
        <f t="shared" si="1638"/>
        <v>0</v>
      </c>
      <c r="AL510" s="152">
        <f t="shared" si="1638"/>
        <v>0</v>
      </c>
      <c r="AM510" s="152">
        <f t="shared" si="1638"/>
        <v>0</v>
      </c>
      <c r="AN510" s="152">
        <f t="shared" si="1638"/>
        <v>0</v>
      </c>
      <c r="AO510" s="152">
        <f t="shared" si="1638"/>
        <v>0</v>
      </c>
      <c r="AP510" s="152">
        <f t="shared" si="1638"/>
        <v>0</v>
      </c>
      <c r="AQ510" s="152">
        <f t="shared" si="1638"/>
        <v>0</v>
      </c>
      <c r="AR510" s="152">
        <f t="shared" si="1638"/>
        <v>0</v>
      </c>
      <c r="AS510" s="152">
        <f t="shared" si="1638"/>
        <v>0</v>
      </c>
      <c r="AT510" s="152">
        <f t="shared" si="1638"/>
        <v>0</v>
      </c>
      <c r="AU510" s="152">
        <f t="shared" si="1638"/>
        <v>0</v>
      </c>
      <c r="AV510" s="152">
        <f t="shared" si="1638"/>
        <v>0</v>
      </c>
      <c r="AW510" s="152">
        <f t="shared" si="1638"/>
        <v>0</v>
      </c>
      <c r="AX510" s="152">
        <f t="shared" si="1638"/>
        <v>0</v>
      </c>
      <c r="AY510" s="152">
        <f t="shared" si="1638"/>
        <v>0</v>
      </c>
      <c r="AZ510" s="322"/>
    </row>
    <row r="511" spans="1:52" ht="20.25" customHeight="1">
      <c r="A511" s="331"/>
      <c r="B511" s="332"/>
      <c r="C511" s="333"/>
      <c r="D511" s="226" t="s">
        <v>288</v>
      </c>
      <c r="E511" s="151">
        <f t="shared" si="1602"/>
        <v>0</v>
      </c>
      <c r="F511" s="151">
        <f t="shared" si="1603"/>
        <v>0</v>
      </c>
      <c r="G511" s="156"/>
      <c r="H511" s="152">
        <f t="shared" ref="H511:AY511" si="1639">H135</f>
        <v>0</v>
      </c>
      <c r="I511" s="152">
        <f t="shared" si="1639"/>
        <v>0</v>
      </c>
      <c r="J511" s="152">
        <f t="shared" si="1639"/>
        <v>0</v>
      </c>
      <c r="K511" s="152">
        <f t="shared" si="1639"/>
        <v>0</v>
      </c>
      <c r="L511" s="152">
        <f t="shared" si="1639"/>
        <v>0</v>
      </c>
      <c r="M511" s="152">
        <f t="shared" si="1639"/>
        <v>0</v>
      </c>
      <c r="N511" s="152">
        <f t="shared" si="1639"/>
        <v>0</v>
      </c>
      <c r="O511" s="152">
        <f t="shared" si="1639"/>
        <v>0</v>
      </c>
      <c r="P511" s="152">
        <f t="shared" si="1639"/>
        <v>0</v>
      </c>
      <c r="Q511" s="152">
        <f t="shared" si="1639"/>
        <v>0</v>
      </c>
      <c r="R511" s="152">
        <f t="shared" si="1639"/>
        <v>0</v>
      </c>
      <c r="S511" s="152">
        <f t="shared" si="1639"/>
        <v>0</v>
      </c>
      <c r="T511" s="152">
        <f t="shared" si="1639"/>
        <v>0</v>
      </c>
      <c r="U511" s="152">
        <f t="shared" si="1639"/>
        <v>0</v>
      </c>
      <c r="V511" s="152">
        <f t="shared" si="1639"/>
        <v>0</v>
      </c>
      <c r="W511" s="152">
        <f t="shared" si="1639"/>
        <v>0</v>
      </c>
      <c r="X511" s="152">
        <f t="shared" si="1639"/>
        <v>0</v>
      </c>
      <c r="Y511" s="152">
        <f t="shared" si="1639"/>
        <v>0</v>
      </c>
      <c r="Z511" s="152">
        <f t="shared" si="1639"/>
        <v>0</v>
      </c>
      <c r="AA511" s="152">
        <f t="shared" si="1639"/>
        <v>0</v>
      </c>
      <c r="AB511" s="152">
        <f t="shared" si="1639"/>
        <v>0</v>
      </c>
      <c r="AC511" s="152">
        <f t="shared" si="1639"/>
        <v>0</v>
      </c>
      <c r="AD511" s="152">
        <f t="shared" si="1639"/>
        <v>0</v>
      </c>
      <c r="AE511" s="152">
        <f t="shared" si="1639"/>
        <v>0</v>
      </c>
      <c r="AF511" s="152">
        <f t="shared" si="1639"/>
        <v>0</v>
      </c>
      <c r="AG511" s="152">
        <f t="shared" si="1639"/>
        <v>0</v>
      </c>
      <c r="AH511" s="152">
        <f t="shared" si="1639"/>
        <v>0</v>
      </c>
      <c r="AI511" s="152">
        <f t="shared" si="1639"/>
        <v>0</v>
      </c>
      <c r="AJ511" s="152">
        <f t="shared" si="1639"/>
        <v>0</v>
      </c>
      <c r="AK511" s="152">
        <f t="shared" si="1639"/>
        <v>0</v>
      </c>
      <c r="AL511" s="152">
        <f t="shared" si="1639"/>
        <v>0</v>
      </c>
      <c r="AM511" s="152">
        <f t="shared" si="1639"/>
        <v>0</v>
      </c>
      <c r="AN511" s="152">
        <f t="shared" si="1639"/>
        <v>0</v>
      </c>
      <c r="AO511" s="152">
        <f t="shared" si="1639"/>
        <v>0</v>
      </c>
      <c r="AP511" s="152">
        <f t="shared" si="1639"/>
        <v>0</v>
      </c>
      <c r="AQ511" s="152">
        <f t="shared" si="1639"/>
        <v>0</v>
      </c>
      <c r="AR511" s="152">
        <f t="shared" si="1639"/>
        <v>0</v>
      </c>
      <c r="AS511" s="152">
        <f t="shared" si="1639"/>
        <v>0</v>
      </c>
      <c r="AT511" s="152">
        <f t="shared" si="1639"/>
        <v>0</v>
      </c>
      <c r="AU511" s="152">
        <f t="shared" si="1639"/>
        <v>0</v>
      </c>
      <c r="AV511" s="152">
        <f t="shared" si="1639"/>
        <v>0</v>
      </c>
      <c r="AW511" s="152">
        <f t="shared" si="1639"/>
        <v>0</v>
      </c>
      <c r="AX511" s="152">
        <f t="shared" si="1639"/>
        <v>0</v>
      </c>
      <c r="AY511" s="152">
        <f t="shared" si="1639"/>
        <v>0</v>
      </c>
      <c r="AZ511" s="322"/>
    </row>
    <row r="512" spans="1:52" ht="31.2">
      <c r="A512" s="334"/>
      <c r="B512" s="335"/>
      <c r="C512" s="336"/>
      <c r="D512" s="174" t="s">
        <v>43</v>
      </c>
      <c r="E512" s="151">
        <f t="shared" si="1602"/>
        <v>0</v>
      </c>
      <c r="F512" s="151">
        <f t="shared" si="1603"/>
        <v>0</v>
      </c>
      <c r="G512" s="176"/>
      <c r="H512" s="152">
        <f t="shared" ref="H512:AY512" si="1640">H136</f>
        <v>0</v>
      </c>
      <c r="I512" s="152">
        <f t="shared" si="1640"/>
        <v>0</v>
      </c>
      <c r="J512" s="152">
        <f t="shared" si="1640"/>
        <v>0</v>
      </c>
      <c r="K512" s="152">
        <f t="shared" si="1640"/>
        <v>0</v>
      </c>
      <c r="L512" s="152">
        <f t="shared" si="1640"/>
        <v>0</v>
      </c>
      <c r="M512" s="152">
        <f t="shared" si="1640"/>
        <v>0</v>
      </c>
      <c r="N512" s="152">
        <f t="shared" si="1640"/>
        <v>0</v>
      </c>
      <c r="O512" s="152">
        <f t="shared" si="1640"/>
        <v>0</v>
      </c>
      <c r="P512" s="152">
        <f t="shared" si="1640"/>
        <v>0</v>
      </c>
      <c r="Q512" s="152">
        <f t="shared" si="1640"/>
        <v>0</v>
      </c>
      <c r="R512" s="152">
        <f t="shared" si="1640"/>
        <v>0</v>
      </c>
      <c r="S512" s="152">
        <f t="shared" si="1640"/>
        <v>0</v>
      </c>
      <c r="T512" s="152">
        <f t="shared" si="1640"/>
        <v>0</v>
      </c>
      <c r="U512" s="152">
        <f t="shared" si="1640"/>
        <v>0</v>
      </c>
      <c r="V512" s="152">
        <f t="shared" si="1640"/>
        <v>0</v>
      </c>
      <c r="W512" s="152">
        <f t="shared" si="1640"/>
        <v>0</v>
      </c>
      <c r="X512" s="152">
        <f t="shared" si="1640"/>
        <v>0</v>
      </c>
      <c r="Y512" s="152">
        <f t="shared" si="1640"/>
        <v>0</v>
      </c>
      <c r="Z512" s="152">
        <f t="shared" si="1640"/>
        <v>0</v>
      </c>
      <c r="AA512" s="152">
        <f t="shared" si="1640"/>
        <v>0</v>
      </c>
      <c r="AB512" s="152">
        <f t="shared" si="1640"/>
        <v>0</v>
      </c>
      <c r="AC512" s="152">
        <f t="shared" si="1640"/>
        <v>0</v>
      </c>
      <c r="AD512" s="152">
        <f t="shared" si="1640"/>
        <v>0</v>
      </c>
      <c r="AE512" s="152">
        <f t="shared" si="1640"/>
        <v>0</v>
      </c>
      <c r="AF512" s="152">
        <f t="shared" si="1640"/>
        <v>0</v>
      </c>
      <c r="AG512" s="152">
        <f t="shared" si="1640"/>
        <v>0</v>
      </c>
      <c r="AH512" s="152">
        <f t="shared" si="1640"/>
        <v>0</v>
      </c>
      <c r="AI512" s="152">
        <f t="shared" si="1640"/>
        <v>0</v>
      </c>
      <c r="AJ512" s="152">
        <f t="shared" si="1640"/>
        <v>0</v>
      </c>
      <c r="AK512" s="152">
        <f t="shared" si="1640"/>
        <v>0</v>
      </c>
      <c r="AL512" s="152">
        <f t="shared" si="1640"/>
        <v>0</v>
      </c>
      <c r="AM512" s="152">
        <f t="shared" si="1640"/>
        <v>0</v>
      </c>
      <c r="AN512" s="152">
        <f t="shared" si="1640"/>
        <v>0</v>
      </c>
      <c r="AO512" s="152">
        <f t="shared" si="1640"/>
        <v>0</v>
      </c>
      <c r="AP512" s="152">
        <f t="shared" si="1640"/>
        <v>0</v>
      </c>
      <c r="AQ512" s="152">
        <f t="shared" si="1640"/>
        <v>0</v>
      </c>
      <c r="AR512" s="152">
        <f t="shared" si="1640"/>
        <v>0</v>
      </c>
      <c r="AS512" s="152">
        <f t="shared" si="1640"/>
        <v>0</v>
      </c>
      <c r="AT512" s="152">
        <f t="shared" si="1640"/>
        <v>0</v>
      </c>
      <c r="AU512" s="152">
        <f t="shared" si="1640"/>
        <v>0</v>
      </c>
      <c r="AV512" s="152">
        <f t="shared" si="1640"/>
        <v>0</v>
      </c>
      <c r="AW512" s="152">
        <f t="shared" si="1640"/>
        <v>0</v>
      </c>
      <c r="AX512" s="152">
        <f t="shared" si="1640"/>
        <v>0</v>
      </c>
      <c r="AY512" s="152">
        <f t="shared" si="1640"/>
        <v>0</v>
      </c>
      <c r="AZ512" s="323"/>
    </row>
    <row r="513" spans="1:52" ht="15.6">
      <c r="A513" s="241"/>
      <c r="B513" s="259"/>
      <c r="C513" s="241"/>
      <c r="D513" s="225"/>
      <c r="E513" s="230"/>
      <c r="F513" s="230"/>
      <c r="G513" s="231"/>
      <c r="H513" s="190"/>
      <c r="I513" s="190"/>
      <c r="J513" s="231"/>
      <c r="K513" s="190"/>
      <c r="L513" s="190"/>
      <c r="M513" s="231"/>
      <c r="N513" s="190"/>
      <c r="O513" s="190"/>
      <c r="P513" s="231"/>
      <c r="Q513" s="190"/>
      <c r="R513" s="190"/>
      <c r="S513" s="231"/>
      <c r="T513" s="190"/>
      <c r="U513" s="190"/>
      <c r="V513" s="231"/>
      <c r="W513" s="190"/>
      <c r="X513" s="190"/>
      <c r="Y513" s="231"/>
      <c r="Z513" s="190"/>
      <c r="AA513" s="190"/>
      <c r="AB513" s="231"/>
      <c r="AC513" s="231"/>
      <c r="AD513" s="231"/>
      <c r="AE513" s="190"/>
      <c r="AF513" s="190"/>
      <c r="AG513" s="231"/>
      <c r="AH513" s="231"/>
      <c r="AI513" s="231"/>
      <c r="AJ513" s="190"/>
      <c r="AK513" s="190"/>
      <c r="AL513" s="231"/>
      <c r="AM513" s="231"/>
      <c r="AN513" s="231"/>
      <c r="AO513" s="190"/>
      <c r="AP513" s="231"/>
      <c r="AQ513" s="231"/>
      <c r="AR513" s="190"/>
      <c r="AS513" s="190"/>
      <c r="AT513" s="231"/>
      <c r="AU513" s="231"/>
      <c r="AV513" s="231"/>
      <c r="AW513" s="190"/>
      <c r="AX513" s="190"/>
      <c r="AY513" s="231"/>
      <c r="AZ513" s="225"/>
    </row>
    <row r="514" spans="1:52" s="113" customFormat="1" ht="11.25" customHeight="1">
      <c r="A514" s="112"/>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row>
    <row r="515" spans="1:52" s="113" customFormat="1" ht="19.5" customHeight="1">
      <c r="A515" s="112"/>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row>
    <row r="516" spans="1:52" ht="19.5" customHeight="1">
      <c r="A516" s="327" t="s">
        <v>468</v>
      </c>
      <c r="B516" s="327"/>
      <c r="C516" s="327"/>
      <c r="D516" s="327"/>
      <c r="E516" s="327"/>
      <c r="F516" s="327"/>
      <c r="G516" s="327"/>
      <c r="H516" s="327"/>
      <c r="I516" s="327"/>
      <c r="J516" s="327"/>
      <c r="K516" s="327"/>
      <c r="L516" s="327"/>
      <c r="M516" s="327"/>
      <c r="N516" s="327"/>
      <c r="O516" s="327"/>
      <c r="P516" s="327"/>
      <c r="Q516" s="327"/>
      <c r="R516" s="327"/>
      <c r="S516" s="327"/>
      <c r="T516" s="327"/>
      <c r="U516" s="327"/>
      <c r="V516" s="327"/>
      <c r="W516" s="327"/>
      <c r="X516" s="327"/>
      <c r="Y516" s="327"/>
      <c r="Z516" s="327"/>
      <c r="AA516" s="327"/>
      <c r="AB516" s="327"/>
      <c r="AC516" s="327"/>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row>
    <row r="517" spans="1:52" ht="19.5" customHeight="1">
      <c r="A517" s="240"/>
      <c r="B517" s="258"/>
      <c r="C517" s="240"/>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27"/>
      <c r="AR517" s="227"/>
      <c r="AS517" s="227"/>
      <c r="AT517" s="227"/>
      <c r="AU517" s="227"/>
      <c r="AV517" s="227"/>
      <c r="AW517" s="227"/>
      <c r="AX517" s="227"/>
      <c r="AY517" s="227"/>
    </row>
    <row r="518" spans="1:52" ht="16.5" customHeight="1">
      <c r="A518" s="217" t="s">
        <v>467</v>
      </c>
      <c r="B518" s="217"/>
      <c r="C518" s="217"/>
      <c r="D518" s="217"/>
      <c r="E518" s="216"/>
      <c r="F518" s="216"/>
      <c r="G518" s="216"/>
      <c r="H518" s="216"/>
      <c r="I518" s="216"/>
      <c r="J518" s="216"/>
      <c r="K518" s="216"/>
      <c r="L518" s="216"/>
      <c r="M518" s="216"/>
      <c r="N518" s="216"/>
      <c r="O518" s="216"/>
      <c r="P518" s="216"/>
      <c r="Q518" s="216"/>
      <c r="R518" s="216"/>
      <c r="S518" s="216"/>
      <c r="T518" s="216"/>
      <c r="U518" s="216"/>
      <c r="V518" s="216"/>
      <c r="W518" s="216"/>
      <c r="X518" s="216"/>
      <c r="Y518" s="216"/>
      <c r="Z518" s="216"/>
      <c r="AA518" s="216"/>
      <c r="AB518" s="216"/>
      <c r="AC518" s="216"/>
      <c r="AD518" s="216"/>
      <c r="AE518" s="216"/>
      <c r="AF518" s="216"/>
      <c r="AG518" s="216"/>
      <c r="AH518" s="216"/>
      <c r="AI518" s="216"/>
      <c r="AJ518" s="216"/>
      <c r="AK518" s="216"/>
      <c r="AL518" s="216"/>
      <c r="AM518" s="216"/>
      <c r="AN518" s="216"/>
      <c r="AO518" s="216"/>
      <c r="AP518" s="216"/>
      <c r="AQ518" s="216"/>
      <c r="AR518" s="216"/>
      <c r="AS518" s="216"/>
      <c r="AT518" s="216"/>
      <c r="AU518" s="216"/>
      <c r="AV518" s="216"/>
      <c r="AW518" s="216"/>
      <c r="AX518" s="216"/>
      <c r="AY518" s="216"/>
      <c r="AZ518" s="122"/>
    </row>
    <row r="519" spans="1:52" ht="18">
      <c r="A519" s="402" t="s">
        <v>453</v>
      </c>
      <c r="B519" s="402"/>
      <c r="C519" s="402"/>
      <c r="D519" s="130"/>
      <c r="E519" s="131"/>
      <c r="F519" s="131"/>
      <c r="G519" s="131"/>
      <c r="H519" s="127"/>
      <c r="I519" s="127"/>
      <c r="J519" s="127"/>
      <c r="K519" s="127"/>
      <c r="L519" s="127"/>
      <c r="M519" s="127"/>
      <c r="N519" s="127"/>
      <c r="O519" s="127"/>
      <c r="P519" s="127"/>
      <c r="Q519" s="127"/>
      <c r="R519" s="127"/>
      <c r="S519" s="127"/>
      <c r="T519" s="128"/>
      <c r="U519" s="128"/>
      <c r="V519" s="128"/>
      <c r="W519" s="128"/>
      <c r="X519" s="128"/>
      <c r="Y519" s="128"/>
      <c r="Z519" s="128"/>
      <c r="AA519" s="128"/>
      <c r="AB519" s="128"/>
      <c r="AC519" s="128"/>
      <c r="AD519" s="128"/>
      <c r="AE519" s="128"/>
      <c r="AF519" s="128"/>
      <c r="AG519" s="128"/>
      <c r="AH519" s="128"/>
      <c r="AI519" s="128"/>
      <c r="AJ519" s="128"/>
      <c r="AK519" s="128"/>
      <c r="AL519" s="128"/>
      <c r="AM519" s="128"/>
      <c r="AN519" s="128"/>
      <c r="AO519" s="127"/>
      <c r="AP519" s="127"/>
      <c r="AQ519" s="127"/>
      <c r="AR519" s="127"/>
      <c r="AS519" s="127"/>
      <c r="AT519" s="128"/>
      <c r="AU519" s="128"/>
      <c r="AV519" s="128"/>
      <c r="AW519" s="128"/>
      <c r="AX519" s="128"/>
      <c r="AY519" s="132"/>
    </row>
    <row r="520" spans="1:52" ht="18">
      <c r="A520" s="129"/>
      <c r="B520" s="127"/>
      <c r="C520" s="127"/>
      <c r="D520" s="130"/>
      <c r="E520" s="131"/>
      <c r="F520" s="131"/>
      <c r="G520" s="131"/>
      <c r="H520" s="127"/>
      <c r="I520" s="127"/>
      <c r="J520" s="127"/>
      <c r="K520" s="127"/>
      <c r="L520" s="127"/>
      <c r="M520" s="127"/>
      <c r="N520" s="127"/>
      <c r="O520" s="127"/>
      <c r="P520" s="127"/>
      <c r="Q520" s="127"/>
      <c r="R520" s="127"/>
      <c r="S520" s="127"/>
      <c r="T520" s="128"/>
      <c r="U520" s="128"/>
      <c r="V520" s="128"/>
      <c r="W520" s="128"/>
      <c r="X520" s="128"/>
      <c r="Y520" s="128"/>
      <c r="Z520" s="128"/>
      <c r="AA520" s="128"/>
      <c r="AB520" s="128"/>
      <c r="AC520" s="128"/>
      <c r="AD520" s="128"/>
      <c r="AE520" s="128"/>
      <c r="AF520" s="128"/>
      <c r="AG520" s="128"/>
      <c r="AH520" s="128"/>
      <c r="AI520" s="128"/>
      <c r="AJ520" s="128"/>
      <c r="AK520" s="128"/>
      <c r="AL520" s="128"/>
      <c r="AM520" s="128"/>
      <c r="AN520" s="128"/>
      <c r="AO520" s="127"/>
      <c r="AP520" s="127"/>
      <c r="AQ520" s="127"/>
      <c r="AR520" s="127"/>
      <c r="AS520" s="127"/>
      <c r="AT520" s="128"/>
      <c r="AU520" s="128"/>
      <c r="AV520" s="128"/>
      <c r="AW520" s="128"/>
      <c r="AX520" s="128"/>
      <c r="AY520" s="132"/>
    </row>
    <row r="521" spans="1:52" ht="18">
      <c r="A521" s="402" t="s">
        <v>454</v>
      </c>
      <c r="B521" s="402"/>
      <c r="C521" s="402"/>
      <c r="D521" s="402"/>
      <c r="E521" s="402"/>
      <c r="F521" s="402"/>
      <c r="G521" s="402"/>
      <c r="H521" s="402"/>
      <c r="I521" s="402"/>
      <c r="J521" s="402"/>
      <c r="K521" s="402"/>
      <c r="L521" s="402"/>
      <c r="M521" s="402"/>
      <c r="N521" s="127"/>
      <c r="O521" s="127"/>
      <c r="P521" s="127"/>
      <c r="Q521" s="127"/>
      <c r="R521" s="127"/>
      <c r="S521" s="127"/>
      <c r="T521" s="128"/>
      <c r="U521" s="128"/>
      <c r="V521" s="128"/>
      <c r="W521" s="128"/>
      <c r="X521" s="128"/>
      <c r="Y521" s="128"/>
      <c r="Z521" s="128"/>
      <c r="AA521" s="128"/>
      <c r="AB521" s="128"/>
      <c r="AC521" s="128"/>
      <c r="AD521" s="128"/>
      <c r="AE521" s="128"/>
      <c r="AF521" s="128"/>
      <c r="AG521" s="128"/>
      <c r="AH521" s="128"/>
      <c r="AI521" s="128"/>
      <c r="AJ521" s="128"/>
      <c r="AK521" s="128"/>
      <c r="AL521" s="128"/>
      <c r="AM521" s="128"/>
      <c r="AN521" s="128"/>
      <c r="AO521" s="127"/>
      <c r="AP521" s="127"/>
      <c r="AQ521" s="127"/>
      <c r="AR521" s="127"/>
      <c r="AS521" s="127"/>
      <c r="AT521" s="128"/>
      <c r="AU521" s="128"/>
      <c r="AV521" s="128"/>
      <c r="AW521" s="128"/>
      <c r="AX521" s="128"/>
      <c r="AY521" s="132"/>
    </row>
    <row r="522" spans="1:52" ht="18">
      <c r="A522" s="129"/>
      <c r="B522" s="127"/>
      <c r="C522" s="127"/>
      <c r="D522" s="130"/>
      <c r="E522" s="131"/>
      <c r="F522" s="131"/>
      <c r="G522" s="131"/>
      <c r="H522" s="127"/>
      <c r="I522" s="127"/>
      <c r="J522" s="127"/>
      <c r="K522" s="127"/>
      <c r="L522" s="127"/>
      <c r="M522" s="127"/>
      <c r="N522" s="127"/>
      <c r="O522" s="127"/>
      <c r="P522" s="127"/>
      <c r="Q522" s="127"/>
      <c r="R522" s="127"/>
      <c r="S522" s="127"/>
      <c r="T522" s="128"/>
      <c r="U522" s="128"/>
      <c r="V522" s="128"/>
      <c r="W522" s="128"/>
      <c r="X522" s="128"/>
      <c r="Y522" s="128"/>
      <c r="Z522" s="128"/>
      <c r="AA522" s="128"/>
      <c r="AB522" s="128"/>
      <c r="AC522" s="128"/>
      <c r="AD522" s="128"/>
      <c r="AE522" s="128"/>
      <c r="AF522" s="128"/>
      <c r="AG522" s="128"/>
      <c r="AH522" s="128"/>
      <c r="AI522" s="128"/>
      <c r="AJ522" s="128"/>
      <c r="AK522" s="128"/>
      <c r="AL522" s="128"/>
      <c r="AM522" s="128"/>
      <c r="AN522" s="128"/>
      <c r="AO522" s="127"/>
      <c r="AP522" s="127"/>
      <c r="AQ522" s="127"/>
      <c r="AR522" s="127"/>
      <c r="AS522" s="127"/>
      <c r="AT522" s="128"/>
      <c r="AU522" s="128"/>
      <c r="AV522" s="128"/>
      <c r="AW522" s="128"/>
      <c r="AX522" s="128"/>
      <c r="AY522" s="132"/>
    </row>
    <row r="523" spans="1:52" ht="18.75" customHeight="1">
      <c r="A523" s="327"/>
      <c r="B523" s="327"/>
      <c r="C523" s="327"/>
      <c r="D523" s="328"/>
      <c r="E523" s="328"/>
      <c r="F523" s="328"/>
      <c r="G523" s="328"/>
      <c r="H523" s="328"/>
      <c r="I523" s="328"/>
      <c r="J523" s="328"/>
      <c r="K523" s="328"/>
      <c r="L523" s="328"/>
      <c r="M523" s="328"/>
      <c r="N523" s="328"/>
      <c r="O523" s="328"/>
      <c r="P523" s="328"/>
      <c r="Q523" s="328"/>
      <c r="R523" s="328"/>
      <c r="S523" s="328"/>
      <c r="T523" s="328"/>
      <c r="U523" s="328"/>
      <c r="V523" s="227"/>
      <c r="W523" s="227"/>
      <c r="X523" s="227"/>
      <c r="Y523" s="227"/>
      <c r="Z523" s="227"/>
      <c r="AA523" s="227"/>
      <c r="AB523" s="227"/>
      <c r="AC523" s="227"/>
      <c r="AD523" s="227"/>
      <c r="AE523" s="227"/>
      <c r="AF523" s="227"/>
      <c r="AG523" s="227"/>
      <c r="AH523" s="227"/>
      <c r="AI523" s="227"/>
      <c r="AJ523" s="227"/>
      <c r="AK523" s="227"/>
      <c r="AL523" s="227"/>
      <c r="AM523" s="227"/>
      <c r="AN523" s="227"/>
      <c r="AO523" s="227"/>
      <c r="AP523" s="227"/>
      <c r="AQ523" s="227"/>
      <c r="AR523" s="227"/>
      <c r="AS523" s="227"/>
      <c r="AT523" s="227"/>
      <c r="AU523" s="227"/>
      <c r="AV523" s="227"/>
      <c r="AW523" s="227"/>
      <c r="AX523" s="227"/>
      <c r="AY523" s="227"/>
    </row>
    <row r="526" spans="1:52" ht="18">
      <c r="A526" s="216"/>
      <c r="B526" s="127"/>
      <c r="C526" s="127"/>
      <c r="D526" s="130"/>
      <c r="E526" s="131"/>
      <c r="F526" s="131"/>
      <c r="G526" s="131"/>
      <c r="H526" s="127"/>
      <c r="I526" s="127"/>
      <c r="J526" s="127"/>
      <c r="K526" s="127"/>
      <c r="L526" s="127"/>
      <c r="M526" s="127"/>
      <c r="N526" s="127"/>
      <c r="O526" s="127"/>
      <c r="P526" s="127"/>
      <c r="Q526" s="127"/>
      <c r="R526" s="127"/>
      <c r="S526" s="127"/>
      <c r="T526" s="128"/>
      <c r="U526" s="128"/>
      <c r="V526" s="128"/>
      <c r="W526" s="128"/>
      <c r="X526" s="128"/>
      <c r="Y526" s="128"/>
      <c r="Z526" s="128"/>
      <c r="AA526" s="128"/>
      <c r="AB526" s="128"/>
      <c r="AC526" s="128"/>
      <c r="AD526" s="128"/>
      <c r="AE526" s="128"/>
      <c r="AF526" s="128"/>
      <c r="AG526" s="128"/>
      <c r="AH526" s="128"/>
      <c r="AI526" s="128"/>
      <c r="AJ526" s="128"/>
      <c r="AK526" s="128"/>
      <c r="AL526" s="128"/>
      <c r="AM526" s="128"/>
      <c r="AN526" s="128"/>
      <c r="AO526" s="127"/>
      <c r="AP526" s="127"/>
      <c r="AQ526" s="127"/>
      <c r="AR526" s="128"/>
      <c r="AS526" s="128"/>
      <c r="AT526" s="128"/>
      <c r="AU526" s="128"/>
      <c r="AV526" s="128"/>
      <c r="AW526" s="132"/>
      <c r="AX526" s="106"/>
      <c r="AY526" s="106"/>
    </row>
    <row r="527" spans="1:52">
      <c r="A527" s="115"/>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R527" s="116"/>
      <c r="AS527" s="116"/>
      <c r="AT527" s="116"/>
      <c r="AU527" s="116"/>
      <c r="AV527" s="116"/>
      <c r="AW527" s="106"/>
      <c r="AX527" s="106"/>
      <c r="AY527" s="106"/>
    </row>
    <row r="528" spans="1:52">
      <c r="A528" s="115"/>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R528" s="116"/>
      <c r="AS528" s="116"/>
      <c r="AT528" s="116"/>
      <c r="AU528" s="116"/>
      <c r="AV528" s="116"/>
      <c r="AW528" s="106"/>
      <c r="AX528" s="106"/>
      <c r="AY528" s="106"/>
    </row>
    <row r="529" spans="1:52">
      <c r="A529" s="115"/>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R529" s="116"/>
      <c r="AS529" s="116"/>
      <c r="AT529" s="116"/>
      <c r="AU529" s="116"/>
      <c r="AV529" s="116"/>
      <c r="AW529" s="106"/>
      <c r="AX529" s="106"/>
      <c r="AY529" s="106"/>
    </row>
    <row r="530" spans="1:52" ht="14.25" customHeight="1">
      <c r="A530" s="115"/>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R530" s="116"/>
      <c r="AS530" s="116"/>
      <c r="AT530" s="116"/>
      <c r="AU530" s="116"/>
      <c r="AV530" s="116"/>
      <c r="AW530" s="106"/>
      <c r="AX530" s="106"/>
      <c r="AY530" s="106"/>
    </row>
    <row r="531" spans="1:52">
      <c r="A531" s="117"/>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R531" s="116"/>
      <c r="AS531" s="116"/>
      <c r="AT531" s="116"/>
      <c r="AU531" s="116"/>
      <c r="AV531" s="116"/>
      <c r="AW531" s="106"/>
      <c r="AX531" s="106"/>
      <c r="AY531" s="106"/>
    </row>
    <row r="532" spans="1:52">
      <c r="A532" s="115"/>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R532" s="116"/>
      <c r="AS532" s="116"/>
      <c r="AT532" s="116"/>
      <c r="AU532" s="116"/>
      <c r="AV532" s="116"/>
      <c r="AW532" s="106"/>
      <c r="AX532" s="106"/>
      <c r="AY532" s="106"/>
    </row>
    <row r="533" spans="1:52">
      <c r="A533" s="115"/>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R533" s="116"/>
      <c r="AS533" s="116"/>
      <c r="AT533" s="116"/>
      <c r="AU533" s="116"/>
      <c r="AV533" s="116"/>
      <c r="AW533" s="106"/>
      <c r="AX533" s="106"/>
      <c r="AY533" s="106"/>
    </row>
    <row r="534" spans="1:52">
      <c r="A534" s="115"/>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R534" s="116"/>
      <c r="AS534" s="116"/>
      <c r="AT534" s="116"/>
      <c r="AU534" s="116"/>
      <c r="AV534" s="116"/>
      <c r="AW534" s="106"/>
      <c r="AX534" s="106"/>
      <c r="AY534" s="106"/>
    </row>
    <row r="535" spans="1:52">
      <c r="A535" s="115"/>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R535" s="116"/>
      <c r="AS535" s="116"/>
      <c r="AT535" s="116"/>
      <c r="AU535" s="116"/>
      <c r="AV535" s="116"/>
      <c r="AW535" s="106"/>
      <c r="AX535" s="106"/>
      <c r="AY535" s="106"/>
    </row>
    <row r="536" spans="1:52" ht="12.75" customHeight="1">
      <c r="A536" s="115"/>
    </row>
    <row r="537" spans="1:52">
      <c r="A537" s="117"/>
    </row>
    <row r="538" spans="1:52">
      <c r="A538" s="115"/>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R538" s="120"/>
      <c r="AS538" s="120"/>
      <c r="AT538" s="120"/>
      <c r="AU538" s="120"/>
      <c r="AV538" s="120"/>
    </row>
    <row r="539" spans="1:52" s="114" customFormat="1">
      <c r="A539" s="115"/>
      <c r="D539" s="118"/>
      <c r="E539" s="119"/>
      <c r="F539" s="119"/>
      <c r="G539" s="119"/>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R539" s="120"/>
      <c r="AS539" s="120"/>
      <c r="AT539" s="120"/>
      <c r="AU539" s="120"/>
      <c r="AV539" s="120"/>
      <c r="AZ539" s="106"/>
    </row>
    <row r="540" spans="1:52" s="114" customFormat="1">
      <c r="A540" s="115"/>
      <c r="D540" s="118"/>
      <c r="E540" s="119"/>
      <c r="F540" s="119"/>
      <c r="G540" s="119"/>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R540" s="120"/>
      <c r="AS540" s="120"/>
      <c r="AT540" s="120"/>
      <c r="AU540" s="120"/>
      <c r="AV540" s="120"/>
      <c r="AZ540" s="106"/>
    </row>
    <row r="541" spans="1:52" s="114" customFormat="1">
      <c r="A541" s="115"/>
      <c r="D541" s="118"/>
      <c r="E541" s="119"/>
      <c r="F541" s="119"/>
      <c r="G541" s="119"/>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R541" s="120"/>
      <c r="AS541" s="120"/>
      <c r="AT541" s="120"/>
      <c r="AU541" s="120"/>
      <c r="AV541" s="120"/>
      <c r="AZ541" s="106"/>
    </row>
    <row r="542" spans="1:52" s="114" customFormat="1">
      <c r="A542" s="115"/>
      <c r="D542" s="118"/>
      <c r="E542" s="119"/>
      <c r="F542" s="119"/>
      <c r="G542" s="119"/>
      <c r="AZ542" s="106"/>
    </row>
    <row r="548" spans="4:52" s="114" customFormat="1" ht="49.5" customHeight="1">
      <c r="D548" s="118"/>
      <c r="E548" s="119"/>
      <c r="F548" s="119"/>
      <c r="G548" s="119"/>
      <c r="AZ548" s="106"/>
    </row>
  </sheetData>
  <mergeCells count="282">
    <mergeCell ref="A519:C519"/>
    <mergeCell ref="A521:M521"/>
    <mergeCell ref="A397:A403"/>
    <mergeCell ref="B397:B403"/>
    <mergeCell ref="C397:C403"/>
    <mergeCell ref="AZ397:AZ403"/>
    <mergeCell ref="A376:A382"/>
    <mergeCell ref="B376:B382"/>
    <mergeCell ref="C376:C382"/>
    <mergeCell ref="AZ376:AZ382"/>
    <mergeCell ref="A383:A389"/>
    <mergeCell ref="B383:B389"/>
    <mergeCell ref="C383:C389"/>
    <mergeCell ref="AZ383:AZ389"/>
    <mergeCell ref="A390:A396"/>
    <mergeCell ref="B390:B396"/>
    <mergeCell ref="C390:C396"/>
    <mergeCell ref="AZ390:AZ396"/>
    <mergeCell ref="A432:A438"/>
    <mergeCell ref="B432:B438"/>
    <mergeCell ref="C432:C438"/>
    <mergeCell ref="AZ432:AZ438"/>
    <mergeCell ref="A411:A417"/>
    <mergeCell ref="B411:B417"/>
    <mergeCell ref="A355:A361"/>
    <mergeCell ref="B355:B361"/>
    <mergeCell ref="C355:C361"/>
    <mergeCell ref="AZ355:AZ361"/>
    <mergeCell ref="A362:A368"/>
    <mergeCell ref="B362:B368"/>
    <mergeCell ref="C362:C368"/>
    <mergeCell ref="AZ362:AZ368"/>
    <mergeCell ref="A369:A375"/>
    <mergeCell ref="B369:B375"/>
    <mergeCell ref="C369:C375"/>
    <mergeCell ref="AZ369:AZ375"/>
    <mergeCell ref="A341:A347"/>
    <mergeCell ref="B341:B347"/>
    <mergeCell ref="C341:C347"/>
    <mergeCell ref="AZ341:AZ347"/>
    <mergeCell ref="A348:A354"/>
    <mergeCell ref="B348:B354"/>
    <mergeCell ref="C348:C354"/>
    <mergeCell ref="AZ348:AZ354"/>
    <mergeCell ref="A320:A326"/>
    <mergeCell ref="B320:B326"/>
    <mergeCell ref="C320:C326"/>
    <mergeCell ref="AZ320:AZ326"/>
    <mergeCell ref="A327:A333"/>
    <mergeCell ref="B327:B333"/>
    <mergeCell ref="C327:C333"/>
    <mergeCell ref="AZ327:AZ333"/>
    <mergeCell ref="A334:A340"/>
    <mergeCell ref="B334:B340"/>
    <mergeCell ref="C334:C340"/>
    <mergeCell ref="AZ334:AZ340"/>
    <mergeCell ref="A313:A319"/>
    <mergeCell ref="B313:B319"/>
    <mergeCell ref="C313:C319"/>
    <mergeCell ref="AZ313:AZ319"/>
    <mergeCell ref="A153:A159"/>
    <mergeCell ref="B153:B159"/>
    <mergeCell ref="C153:C159"/>
    <mergeCell ref="AZ153:AZ159"/>
    <mergeCell ref="A160:A166"/>
    <mergeCell ref="B160:B166"/>
    <mergeCell ref="C160:C166"/>
    <mergeCell ref="AZ160:AZ166"/>
    <mergeCell ref="A167:A173"/>
    <mergeCell ref="B167:B173"/>
    <mergeCell ref="C167:C173"/>
    <mergeCell ref="AZ167:AZ173"/>
    <mergeCell ref="A292:A298"/>
    <mergeCell ref="B292:B298"/>
    <mergeCell ref="C292:C298"/>
    <mergeCell ref="AZ292:AZ298"/>
    <mergeCell ref="A299:A305"/>
    <mergeCell ref="B299:B305"/>
    <mergeCell ref="C299:C305"/>
    <mergeCell ref="AZ299:AZ305"/>
    <mergeCell ref="A306:A312"/>
    <mergeCell ref="B306:B312"/>
    <mergeCell ref="C306:C312"/>
    <mergeCell ref="AZ306:AZ312"/>
    <mergeCell ref="A271:A277"/>
    <mergeCell ref="B271:B277"/>
    <mergeCell ref="C271:C277"/>
    <mergeCell ref="AZ271:AZ277"/>
    <mergeCell ref="A278:A284"/>
    <mergeCell ref="B278:B284"/>
    <mergeCell ref="C278:C284"/>
    <mergeCell ref="AZ278:AZ284"/>
    <mergeCell ref="A285:A291"/>
    <mergeCell ref="B285:B291"/>
    <mergeCell ref="C285:C291"/>
    <mergeCell ref="AZ285:AZ291"/>
    <mergeCell ref="A250:A256"/>
    <mergeCell ref="B250:B256"/>
    <mergeCell ref="C250:C256"/>
    <mergeCell ref="AZ250:AZ256"/>
    <mergeCell ref="A257:A263"/>
    <mergeCell ref="B257:B263"/>
    <mergeCell ref="C257:C263"/>
    <mergeCell ref="AZ257:AZ263"/>
    <mergeCell ref="A264:A270"/>
    <mergeCell ref="B264:B270"/>
    <mergeCell ref="C264:C270"/>
    <mergeCell ref="AZ264:AZ270"/>
    <mergeCell ref="A49:A55"/>
    <mergeCell ref="A516:AY516"/>
    <mergeCell ref="A477:AZ477"/>
    <mergeCell ref="A478:C484"/>
    <mergeCell ref="A485:C491"/>
    <mergeCell ref="A492:C498"/>
    <mergeCell ref="AZ492:AZ498"/>
    <mergeCell ref="AZ485:AZ491"/>
    <mergeCell ref="A56:C62"/>
    <mergeCell ref="B49:B55"/>
    <mergeCell ref="C49:C55"/>
    <mergeCell ref="AZ49:AZ55"/>
    <mergeCell ref="AZ56:AZ62"/>
    <mergeCell ref="AZ101:AZ107"/>
    <mergeCell ref="A84:C90"/>
    <mergeCell ref="A91:C97"/>
    <mergeCell ref="A98:AZ98"/>
    <mergeCell ref="AZ84:AZ90"/>
    <mergeCell ref="AZ91:AZ97"/>
    <mergeCell ref="A63:A69"/>
    <mergeCell ref="B63:B69"/>
    <mergeCell ref="C63:C69"/>
    <mergeCell ref="AZ63:AZ69"/>
    <mergeCell ref="A139:A145"/>
    <mergeCell ref="A33:AZ33"/>
    <mergeCell ref="A34:AZ34"/>
    <mergeCell ref="A35:A41"/>
    <mergeCell ref="B35:B41"/>
    <mergeCell ref="C35:C41"/>
    <mergeCell ref="AZ35:AZ41"/>
    <mergeCell ref="A42:A48"/>
    <mergeCell ref="B42:B48"/>
    <mergeCell ref="C42:C48"/>
    <mergeCell ref="AZ42:AZ48"/>
    <mergeCell ref="A32:AZ32"/>
    <mergeCell ref="A10:C16"/>
    <mergeCell ref="AZ10:AZ16"/>
    <mergeCell ref="A17:AZ17"/>
    <mergeCell ref="A18:C24"/>
    <mergeCell ref="AZ18:AZ31"/>
    <mergeCell ref="Z7:AD7"/>
    <mergeCell ref="AE7:AI7"/>
    <mergeCell ref="AJ7:AN7"/>
    <mergeCell ref="AO7:AQ7"/>
    <mergeCell ref="AR7:AV7"/>
    <mergeCell ref="A25:C3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A99:AZ99"/>
    <mergeCell ref="A100:AZ100"/>
    <mergeCell ref="A108:C114"/>
    <mergeCell ref="A115:AZ115"/>
    <mergeCell ref="A130:C136"/>
    <mergeCell ref="A137:AZ137"/>
    <mergeCell ref="A138:AZ138"/>
    <mergeCell ref="A123:A129"/>
    <mergeCell ref="B123:B129"/>
    <mergeCell ref="C123:C129"/>
    <mergeCell ref="AZ123:AZ129"/>
    <mergeCell ref="AZ130:AZ136"/>
    <mergeCell ref="AZ108:AZ114"/>
    <mergeCell ref="A116:A122"/>
    <mergeCell ref="B116:B122"/>
    <mergeCell ref="C116:C122"/>
    <mergeCell ref="AZ116:AZ122"/>
    <mergeCell ref="A101:A107"/>
    <mergeCell ref="B101:B107"/>
    <mergeCell ref="C101:C107"/>
    <mergeCell ref="C198:C204"/>
    <mergeCell ref="AZ198:AZ204"/>
    <mergeCell ref="A181:C187"/>
    <mergeCell ref="A188:C194"/>
    <mergeCell ref="A196:AZ196"/>
    <mergeCell ref="A197:AZ197"/>
    <mergeCell ref="A195:AZ195"/>
    <mergeCell ref="AZ188:AZ194"/>
    <mergeCell ref="B139:B145"/>
    <mergeCell ref="C139:C145"/>
    <mergeCell ref="AZ139:AZ145"/>
    <mergeCell ref="A174:A180"/>
    <mergeCell ref="B174:B180"/>
    <mergeCell ref="C174:C180"/>
    <mergeCell ref="AZ174:AZ180"/>
    <mergeCell ref="A146:A152"/>
    <mergeCell ref="B146:B152"/>
    <mergeCell ref="C146:C152"/>
    <mergeCell ref="AZ146:AZ152"/>
    <mergeCell ref="A523:U523"/>
    <mergeCell ref="A219:A225"/>
    <mergeCell ref="B219:B225"/>
    <mergeCell ref="C219:C225"/>
    <mergeCell ref="AZ219:AZ225"/>
    <mergeCell ref="AZ226:AZ232"/>
    <mergeCell ref="A499:C505"/>
    <mergeCell ref="AZ499:AZ505"/>
    <mergeCell ref="A506:C512"/>
    <mergeCell ref="AZ506:AZ512"/>
    <mergeCell ref="AZ446:AZ452"/>
    <mergeCell ref="AZ478:AZ484"/>
    <mergeCell ref="A446:C452"/>
    <mergeCell ref="AZ439:AZ445"/>
    <mergeCell ref="A226:C232"/>
    <mergeCell ref="A233:C239"/>
    <mergeCell ref="A240:AZ240"/>
    <mergeCell ref="A241:AZ241"/>
    <mergeCell ref="A242:AZ242"/>
    <mergeCell ref="A439:C445"/>
    <mergeCell ref="AZ233:AZ239"/>
    <mergeCell ref="A243:A249"/>
    <mergeCell ref="B243:B249"/>
    <mergeCell ref="C243:C249"/>
    <mergeCell ref="A70:A76"/>
    <mergeCell ref="B70:B76"/>
    <mergeCell ref="C70:C76"/>
    <mergeCell ref="AZ70:AZ76"/>
    <mergeCell ref="A77:A83"/>
    <mergeCell ref="B77:B83"/>
    <mergeCell ref="C77:C83"/>
    <mergeCell ref="AZ77:AZ83"/>
    <mergeCell ref="A404:A410"/>
    <mergeCell ref="B404:B410"/>
    <mergeCell ref="C404:C410"/>
    <mergeCell ref="AZ404:AZ410"/>
    <mergeCell ref="AZ243:AZ249"/>
    <mergeCell ref="A205:A211"/>
    <mergeCell ref="B205:B211"/>
    <mergeCell ref="C205:C211"/>
    <mergeCell ref="AZ205:AZ211"/>
    <mergeCell ref="A212:A218"/>
    <mergeCell ref="B212:B218"/>
    <mergeCell ref="C212:C218"/>
    <mergeCell ref="AZ212:AZ218"/>
    <mergeCell ref="AZ181:AZ187"/>
    <mergeCell ref="A198:A204"/>
    <mergeCell ref="B198:B204"/>
    <mergeCell ref="C411:C417"/>
    <mergeCell ref="AZ411:AZ417"/>
    <mergeCell ref="A418:A424"/>
    <mergeCell ref="B418:B424"/>
    <mergeCell ref="C418:C424"/>
    <mergeCell ref="AZ418:AZ424"/>
    <mergeCell ref="A425:A431"/>
    <mergeCell ref="B425:B431"/>
    <mergeCell ref="C425:C431"/>
    <mergeCell ref="AZ425:AZ431"/>
    <mergeCell ref="A470:C476"/>
    <mergeCell ref="A453:AZ453"/>
    <mergeCell ref="A454:AZ454"/>
    <mergeCell ref="A456:A462"/>
    <mergeCell ref="B456:B462"/>
    <mergeCell ref="C456:C462"/>
    <mergeCell ref="A455:AZ455"/>
    <mergeCell ref="AZ456:AZ462"/>
    <mergeCell ref="A463:C469"/>
    <mergeCell ref="AZ463:AZ469"/>
  </mergeCells>
  <pageMargins left="0.15748031496062992" right="0.15748031496062992" top="0.39370078740157483" bottom="0.35433070866141736" header="0.19685039370078741" footer="0"/>
  <pageSetup paperSize="9" scale="27" fitToHeight="0" orientation="landscape" r:id="rId1"/>
  <headerFooter>
    <oddFooter>&amp;C&amp;"Times New Roman,обычный"&amp;8Страница  &amp;P из &amp;N</oddFooter>
  </headerFooter>
  <rowBreaks count="1" manualBreakCount="1">
    <brk id="487" min="2" max="51"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85" zoomScaleSheetLayoutView="85" workbookViewId="0">
      <pane xSplit="2" ySplit="8" topLeftCell="C9" activePane="bottomRight" state="frozen"/>
      <selection pane="topRight" activeCell="C1" sqref="C1"/>
      <selection pane="bottomLeft" activeCell="A7" sqref="A7"/>
      <selection pane="bottomRight" activeCell="A39" sqref="A39:AY39"/>
    </sheetView>
  </sheetViews>
  <sheetFormatPr defaultColWidth="9.109375" defaultRowHeight="13.8"/>
  <cols>
    <col min="1" max="1" width="4" style="197" customWidth="1"/>
    <col min="2" max="2" width="36" style="198" customWidth="1"/>
    <col min="3" max="4" width="14.88671875" style="198" customWidth="1"/>
    <col min="5" max="6" width="8" style="198" customWidth="1"/>
    <col min="7" max="7" width="6.88671875" style="198" customWidth="1"/>
    <col min="8" max="9" width="6.44140625" style="198" customWidth="1"/>
    <col min="10" max="10" width="2.6640625" style="198" bestFit="1" customWidth="1"/>
    <col min="11" max="11" width="5.44140625" style="198" customWidth="1"/>
    <col min="12" max="12" width="6.109375" style="198" customWidth="1"/>
    <col min="13" max="13" width="2.6640625" style="198" bestFit="1" customWidth="1"/>
    <col min="14" max="14" width="5.5546875" style="198" customWidth="1"/>
    <col min="15" max="15" width="5.44140625" style="198" customWidth="1"/>
    <col min="16" max="16" width="2.6640625" style="198" bestFit="1" customWidth="1"/>
    <col min="17" max="18" width="6.109375" style="198" customWidth="1"/>
    <col min="19" max="19" width="2.6640625" style="198" bestFit="1" customWidth="1"/>
    <col min="20" max="20" width="4.88671875" style="198" customWidth="1"/>
    <col min="21" max="21" width="5.33203125" style="198" customWidth="1"/>
    <col min="22" max="22" width="2.6640625" style="198" bestFit="1" customWidth="1"/>
    <col min="23" max="23" width="5.6640625" style="198" customWidth="1"/>
    <col min="24" max="24" width="5.109375" style="198" customWidth="1"/>
    <col min="25" max="25" width="2.6640625" style="198" bestFit="1" customWidth="1"/>
    <col min="26" max="26" width="5.6640625" style="198" customWidth="1"/>
    <col min="27" max="27" width="5" style="198" customWidth="1"/>
    <col min="28" max="28" width="2.6640625" style="198" bestFit="1" customWidth="1"/>
    <col min="29" max="29" width="4.6640625" style="198" customWidth="1"/>
    <col min="30" max="30" width="4.5546875" style="198" customWidth="1"/>
    <col min="31" max="31" width="2.6640625" style="198" bestFit="1" customWidth="1"/>
    <col min="32" max="32" width="5" style="198" customWidth="1"/>
    <col min="33" max="33" width="5.109375" style="198" customWidth="1"/>
    <col min="34" max="34" width="2.6640625" style="198" bestFit="1" customWidth="1"/>
    <col min="35" max="35" width="5" style="198" customWidth="1"/>
    <col min="36" max="36" width="5.109375" style="198" customWidth="1"/>
    <col min="37" max="37" width="2.6640625" style="198" bestFit="1" customWidth="1"/>
    <col min="38" max="38" width="4.6640625" style="198" customWidth="1"/>
    <col min="39" max="39" width="6" style="198" customWidth="1"/>
    <col min="40" max="40" width="2.6640625" style="198" bestFit="1" customWidth="1"/>
    <col min="41" max="41" width="7.5546875" style="198" customWidth="1"/>
    <col min="42" max="42" width="5.33203125" style="198" customWidth="1"/>
    <col min="43" max="43" width="2.6640625" style="198" bestFit="1" customWidth="1"/>
    <col min="44" max="16384" width="9.109375" style="198"/>
  </cols>
  <sheetData>
    <row r="1" spans="1:43">
      <c r="AF1" s="404" t="s">
        <v>289</v>
      </c>
      <c r="AG1" s="404"/>
      <c r="AH1" s="404"/>
      <c r="AI1" s="404"/>
      <c r="AJ1" s="404"/>
      <c r="AK1" s="404"/>
      <c r="AL1" s="404"/>
      <c r="AM1" s="404"/>
      <c r="AN1" s="404"/>
    </row>
    <row r="2" spans="1:43" s="123" customFormat="1" ht="15.75" customHeight="1">
      <c r="A2" s="408" t="s">
        <v>441</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243"/>
      <c r="AQ2" s="243"/>
    </row>
    <row r="3" spans="1:43" s="123" customFormat="1" ht="15.7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row>
    <row r="4" spans="1:43" s="36" customFormat="1" thickBot="1">
      <c r="A4" s="38"/>
    </row>
    <row r="5" spans="1:43" s="36" customFormat="1" ht="12.75" customHeight="1" thickBot="1">
      <c r="A5" s="409" t="s">
        <v>0</v>
      </c>
      <c r="B5" s="411" t="s">
        <v>42</v>
      </c>
      <c r="C5" s="411" t="s">
        <v>282</v>
      </c>
      <c r="D5" s="413" t="s">
        <v>354</v>
      </c>
      <c r="E5" s="418" t="s">
        <v>357</v>
      </c>
      <c r="F5" s="419"/>
      <c r="G5" s="419"/>
      <c r="H5" s="415" t="s">
        <v>256</v>
      </c>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7"/>
    </row>
    <row r="6" spans="1:43" s="36" customFormat="1" ht="66.75" customHeight="1">
      <c r="A6" s="410"/>
      <c r="B6" s="412"/>
      <c r="C6" s="412"/>
      <c r="D6" s="414"/>
      <c r="E6" s="420"/>
      <c r="F6" s="421"/>
      <c r="G6" s="421"/>
      <c r="H6" s="286" t="s">
        <v>17</v>
      </c>
      <c r="I6" s="286"/>
      <c r="J6" s="286"/>
      <c r="K6" s="286" t="s">
        <v>18</v>
      </c>
      <c r="L6" s="286"/>
      <c r="M6" s="286"/>
      <c r="N6" s="286" t="s">
        <v>22</v>
      </c>
      <c r="O6" s="286"/>
      <c r="P6" s="286"/>
      <c r="Q6" s="286" t="s">
        <v>24</v>
      </c>
      <c r="R6" s="286"/>
      <c r="S6" s="286"/>
      <c r="T6" s="286" t="s">
        <v>25</v>
      </c>
      <c r="U6" s="286"/>
      <c r="V6" s="286"/>
      <c r="W6" s="286" t="s">
        <v>26</v>
      </c>
      <c r="X6" s="286"/>
      <c r="Y6" s="286"/>
      <c r="Z6" s="286" t="s">
        <v>28</v>
      </c>
      <c r="AA6" s="286"/>
      <c r="AB6" s="286"/>
      <c r="AC6" s="286" t="s">
        <v>29</v>
      </c>
      <c r="AD6" s="286"/>
      <c r="AE6" s="286"/>
      <c r="AF6" s="286" t="s">
        <v>30</v>
      </c>
      <c r="AG6" s="286"/>
      <c r="AH6" s="286"/>
      <c r="AI6" s="286" t="s">
        <v>32</v>
      </c>
      <c r="AJ6" s="286"/>
      <c r="AK6" s="286"/>
      <c r="AL6" s="286" t="s">
        <v>33</v>
      </c>
      <c r="AM6" s="286"/>
      <c r="AN6" s="286"/>
      <c r="AO6" s="286" t="s">
        <v>34</v>
      </c>
      <c r="AP6" s="286"/>
      <c r="AQ6" s="407"/>
    </row>
    <row r="7" spans="1:43" s="104" customFormat="1" ht="27" thickBot="1">
      <c r="A7" s="102"/>
      <c r="B7" s="103"/>
      <c r="C7" s="103"/>
      <c r="D7" s="103"/>
      <c r="E7" s="101" t="s">
        <v>20</v>
      </c>
      <c r="F7" s="101" t="s">
        <v>21</v>
      </c>
      <c r="G7" s="101" t="s">
        <v>19</v>
      </c>
      <c r="H7" s="101" t="s">
        <v>20</v>
      </c>
      <c r="I7" s="101" t="s">
        <v>21</v>
      </c>
      <c r="J7" s="101" t="s">
        <v>19</v>
      </c>
      <c r="K7" s="101" t="s">
        <v>20</v>
      </c>
      <c r="L7" s="101" t="s">
        <v>21</v>
      </c>
      <c r="M7" s="101" t="s">
        <v>19</v>
      </c>
      <c r="N7" s="101" t="s">
        <v>20</v>
      </c>
      <c r="O7" s="101" t="s">
        <v>21</v>
      </c>
      <c r="P7" s="101" t="s">
        <v>19</v>
      </c>
      <c r="Q7" s="101" t="s">
        <v>20</v>
      </c>
      <c r="R7" s="101" t="s">
        <v>21</v>
      </c>
      <c r="S7" s="101" t="s">
        <v>19</v>
      </c>
      <c r="T7" s="101" t="s">
        <v>20</v>
      </c>
      <c r="U7" s="101" t="s">
        <v>21</v>
      </c>
      <c r="V7" s="101" t="s">
        <v>19</v>
      </c>
      <c r="W7" s="101" t="s">
        <v>20</v>
      </c>
      <c r="X7" s="101" t="s">
        <v>21</v>
      </c>
      <c r="Y7" s="101" t="s">
        <v>19</v>
      </c>
      <c r="Z7" s="101" t="s">
        <v>20</v>
      </c>
      <c r="AA7" s="101" t="s">
        <v>21</v>
      </c>
      <c r="AB7" s="101" t="s">
        <v>19</v>
      </c>
      <c r="AC7" s="101" t="s">
        <v>20</v>
      </c>
      <c r="AD7" s="101" t="s">
        <v>21</v>
      </c>
      <c r="AE7" s="101" t="s">
        <v>19</v>
      </c>
      <c r="AF7" s="101" t="s">
        <v>20</v>
      </c>
      <c r="AG7" s="101" t="s">
        <v>21</v>
      </c>
      <c r="AH7" s="101" t="s">
        <v>19</v>
      </c>
      <c r="AI7" s="101" t="s">
        <v>20</v>
      </c>
      <c r="AJ7" s="101" t="s">
        <v>21</v>
      </c>
      <c r="AK7" s="101" t="s">
        <v>19</v>
      </c>
      <c r="AL7" s="101" t="s">
        <v>20</v>
      </c>
      <c r="AM7" s="101" t="s">
        <v>21</v>
      </c>
      <c r="AN7" s="101" t="s">
        <v>19</v>
      </c>
      <c r="AO7" s="101" t="s">
        <v>20</v>
      </c>
      <c r="AP7" s="101" t="s">
        <v>21</v>
      </c>
      <c r="AQ7" s="134" t="s">
        <v>19</v>
      </c>
    </row>
    <row r="8" spans="1:43" s="36" customFormat="1" ht="12.75" customHeight="1">
      <c r="A8" s="405" t="s">
        <v>257</v>
      </c>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row>
    <row r="9" spans="1:43" s="36" customFormat="1" ht="31.2">
      <c r="A9" s="245" t="s">
        <v>265</v>
      </c>
      <c r="B9" s="232" t="s">
        <v>348</v>
      </c>
      <c r="C9" s="246">
        <v>23100</v>
      </c>
      <c r="D9" s="246">
        <v>24833</v>
      </c>
      <c r="E9" s="246">
        <v>26695</v>
      </c>
      <c r="F9" s="37"/>
      <c r="G9" s="233"/>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246">
        <v>26695</v>
      </c>
      <c r="AP9" s="37"/>
      <c r="AQ9" s="37"/>
    </row>
    <row r="10" spans="1:43" s="36" customFormat="1" ht="46.8">
      <c r="A10" s="245" t="s">
        <v>266</v>
      </c>
      <c r="B10" s="232" t="s">
        <v>412</v>
      </c>
      <c r="C10" s="245">
        <v>90</v>
      </c>
      <c r="D10" s="245">
        <v>92</v>
      </c>
      <c r="E10" s="245">
        <v>93</v>
      </c>
      <c r="F10" s="37"/>
      <c r="G10" s="233"/>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245">
        <v>93</v>
      </c>
      <c r="AP10" s="37"/>
      <c r="AQ10" s="37"/>
    </row>
    <row r="11" spans="1:43" s="36" customFormat="1" ht="15.6">
      <c r="A11" s="245" t="s">
        <v>271</v>
      </c>
      <c r="B11" s="232" t="s">
        <v>349</v>
      </c>
      <c r="C11" s="247">
        <v>2.2000000000000002</v>
      </c>
      <c r="D11" s="247">
        <v>2.2000000000000002</v>
      </c>
      <c r="E11" s="247">
        <v>2.2000000000000002</v>
      </c>
      <c r="F11" s="37"/>
      <c r="G11" s="233"/>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247">
        <v>2.2000000000000002</v>
      </c>
      <c r="AP11" s="37"/>
      <c r="AQ11" s="37"/>
    </row>
    <row r="12" spans="1:43" s="36" customFormat="1" ht="171.6">
      <c r="A12" s="245" t="s">
        <v>273</v>
      </c>
      <c r="B12" s="232" t="s">
        <v>413</v>
      </c>
      <c r="C12" s="247">
        <v>9.6</v>
      </c>
      <c r="D12" s="247">
        <v>9</v>
      </c>
      <c r="E12" s="247">
        <v>8.9</v>
      </c>
      <c r="F12" s="37"/>
      <c r="G12" s="233"/>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247">
        <v>8.9</v>
      </c>
      <c r="AP12" s="37"/>
      <c r="AQ12" s="37"/>
    </row>
    <row r="13" spans="1:43" s="36" customFormat="1" ht="109.2">
      <c r="A13" s="245" t="s">
        <v>414</v>
      </c>
      <c r="B13" s="232" t="s">
        <v>350</v>
      </c>
      <c r="C13" s="247">
        <v>18</v>
      </c>
      <c r="D13" s="247">
        <v>16</v>
      </c>
      <c r="E13" s="247">
        <v>15</v>
      </c>
      <c r="F13" s="37"/>
      <c r="G13" s="233"/>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247">
        <v>15</v>
      </c>
      <c r="AP13" s="37"/>
      <c r="AQ13" s="37"/>
    </row>
    <row r="14" spans="1:43" s="36" customFormat="1" ht="109.2">
      <c r="A14" s="245" t="s">
        <v>415</v>
      </c>
      <c r="B14" s="232" t="s">
        <v>351</v>
      </c>
      <c r="C14" s="247">
        <v>175</v>
      </c>
      <c r="D14" s="247">
        <v>150</v>
      </c>
      <c r="E14" s="247">
        <v>130</v>
      </c>
      <c r="F14" s="37"/>
      <c r="G14" s="233"/>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247">
        <v>130</v>
      </c>
      <c r="AP14" s="37"/>
      <c r="AQ14" s="37"/>
    </row>
    <row r="15" spans="1:43" s="36" customFormat="1" ht="65.25" customHeight="1">
      <c r="A15" s="245" t="s">
        <v>416</v>
      </c>
      <c r="B15" s="232" t="s">
        <v>352</v>
      </c>
      <c r="C15" s="247">
        <v>57</v>
      </c>
      <c r="D15" s="247">
        <v>31</v>
      </c>
      <c r="E15" s="247">
        <v>1</v>
      </c>
      <c r="F15" s="37"/>
      <c r="G15" s="233"/>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247">
        <v>1</v>
      </c>
      <c r="AP15" s="37"/>
      <c r="AQ15" s="37"/>
    </row>
    <row r="16" spans="1:43" s="36" customFormat="1" ht="249.6">
      <c r="A16" s="245" t="s">
        <v>417</v>
      </c>
      <c r="B16" s="232" t="s">
        <v>418</v>
      </c>
      <c r="C16" s="247">
        <v>13</v>
      </c>
      <c r="D16" s="247">
        <v>5</v>
      </c>
      <c r="E16" s="247">
        <v>32</v>
      </c>
      <c r="F16" s="37"/>
      <c r="G16" s="233"/>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247">
        <v>32</v>
      </c>
      <c r="AP16" s="37"/>
      <c r="AQ16" s="37"/>
    </row>
    <row r="17" spans="1:51" s="36" customFormat="1" ht="62.4">
      <c r="A17" s="245" t="s">
        <v>419</v>
      </c>
      <c r="B17" s="232" t="s">
        <v>353</v>
      </c>
      <c r="C17" s="247">
        <v>9</v>
      </c>
      <c r="D17" s="247">
        <v>8</v>
      </c>
      <c r="E17" s="247">
        <v>8</v>
      </c>
      <c r="F17" s="37"/>
      <c r="G17" s="233"/>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247">
        <v>8</v>
      </c>
      <c r="AP17" s="37"/>
      <c r="AQ17" s="37"/>
    </row>
    <row r="18" spans="1:51" s="36" customFormat="1" ht="12.75" customHeight="1">
      <c r="A18" s="245" t="s">
        <v>420</v>
      </c>
      <c r="B18" s="232" t="s">
        <v>421</v>
      </c>
      <c r="C18" s="247">
        <v>74</v>
      </c>
      <c r="D18" s="247">
        <v>7</v>
      </c>
      <c r="E18" s="247">
        <v>0</v>
      </c>
      <c r="F18" s="37"/>
      <c r="G18" s="233"/>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247">
        <v>0</v>
      </c>
      <c r="AP18" s="37"/>
      <c r="AQ18" s="37"/>
    </row>
    <row r="19" spans="1:51" s="36" customFormat="1" ht="46.8">
      <c r="A19" s="245" t="s">
        <v>422</v>
      </c>
      <c r="B19" s="232" t="s">
        <v>423</v>
      </c>
      <c r="C19" s="247">
        <v>17</v>
      </c>
      <c r="D19" s="247">
        <v>57</v>
      </c>
      <c r="E19" s="247">
        <v>0</v>
      </c>
      <c r="F19" s="37"/>
      <c r="G19" s="233"/>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247">
        <v>0</v>
      </c>
      <c r="AP19" s="37"/>
      <c r="AQ19" s="37"/>
    </row>
    <row r="20" spans="1:51" s="36" customFormat="1" ht="62.4">
      <c r="A20" s="245" t="s">
        <v>424</v>
      </c>
      <c r="B20" s="232" t="s">
        <v>425</v>
      </c>
      <c r="C20" s="247">
        <v>6</v>
      </c>
      <c r="D20" s="247">
        <v>6</v>
      </c>
      <c r="E20" s="247">
        <v>6</v>
      </c>
      <c r="F20" s="37"/>
      <c r="G20" s="233"/>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247">
        <v>6</v>
      </c>
      <c r="AP20" s="37"/>
      <c r="AQ20" s="37"/>
    </row>
    <row r="21" spans="1:51" s="36" customFormat="1" ht="78">
      <c r="A21" s="245" t="s">
        <v>426</v>
      </c>
      <c r="B21" s="232" t="s">
        <v>427</v>
      </c>
      <c r="C21" s="247">
        <v>1</v>
      </c>
      <c r="D21" s="247">
        <v>1</v>
      </c>
      <c r="E21" s="247">
        <v>0</v>
      </c>
      <c r="F21" s="37"/>
      <c r="G21" s="233"/>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247">
        <v>0</v>
      </c>
      <c r="AP21" s="37"/>
      <c r="AQ21" s="37"/>
    </row>
    <row r="22" spans="1:51" s="36" customFormat="1" ht="78">
      <c r="A22" s="245" t="s">
        <v>428</v>
      </c>
      <c r="B22" s="232" t="s">
        <v>429</v>
      </c>
      <c r="C22" s="247" t="s">
        <v>430</v>
      </c>
      <c r="D22" s="247" t="s">
        <v>431</v>
      </c>
      <c r="E22" s="247" t="s">
        <v>432</v>
      </c>
      <c r="F22" s="37"/>
      <c r="G22" s="233"/>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247" t="s">
        <v>432</v>
      </c>
      <c r="AP22" s="37"/>
      <c r="AQ22" s="37"/>
    </row>
    <row r="23" spans="1:51" s="36" customFormat="1" ht="13.2">
      <c r="A23" s="403" t="s">
        <v>258</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row>
    <row r="24" spans="1:51" s="36" customFormat="1" ht="109.2">
      <c r="A24" s="245" t="s">
        <v>265</v>
      </c>
      <c r="B24" s="232" t="s">
        <v>433</v>
      </c>
      <c r="C24" s="245">
        <v>47.354999999999997</v>
      </c>
      <c r="D24" s="245" t="s">
        <v>359</v>
      </c>
      <c r="E24" s="245">
        <v>4</v>
      </c>
      <c r="F24" s="244"/>
      <c r="G24" s="244"/>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245">
        <v>4</v>
      </c>
      <c r="AP24" s="37"/>
      <c r="AQ24" s="37"/>
    </row>
    <row r="25" spans="1:51" s="36" customFormat="1" ht="62.4">
      <c r="A25" s="245" t="s">
        <v>266</v>
      </c>
      <c r="B25" s="232" t="s">
        <v>355</v>
      </c>
      <c r="C25" s="245">
        <v>3.8</v>
      </c>
      <c r="D25" s="245">
        <v>4</v>
      </c>
      <c r="E25" s="245">
        <v>4.0999999999999996</v>
      </c>
      <c r="F25" s="105"/>
      <c r="G25" s="105"/>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245">
        <v>4.0999999999999996</v>
      </c>
      <c r="AP25" s="37"/>
      <c r="AQ25" s="37"/>
    </row>
    <row r="26" spans="1:51" s="100" customFormat="1" ht="46.8">
      <c r="A26" s="247" t="s">
        <v>271</v>
      </c>
      <c r="B26" s="232" t="s">
        <v>356</v>
      </c>
      <c r="C26" s="245">
        <v>16.3</v>
      </c>
      <c r="D26" s="245">
        <v>16.8</v>
      </c>
      <c r="E26" s="245">
        <v>17.3</v>
      </c>
      <c r="F26" s="105"/>
      <c r="G26" s="105"/>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245">
        <v>17.3</v>
      </c>
      <c r="AP26" s="37"/>
      <c r="AQ26" s="37"/>
      <c r="AR26" s="99"/>
      <c r="AS26" s="99"/>
    </row>
    <row r="27" spans="1:51" ht="18">
      <c r="A27" s="327" t="s">
        <v>345</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row>
    <row r="28" spans="1:51" ht="46.8">
      <c r="A28" s="247" t="s">
        <v>414</v>
      </c>
      <c r="B28" s="232" t="s">
        <v>358</v>
      </c>
      <c r="C28" s="247">
        <v>100</v>
      </c>
      <c r="D28" s="247">
        <v>100</v>
      </c>
      <c r="E28" s="247">
        <v>100</v>
      </c>
      <c r="F28" s="105"/>
      <c r="G28" s="105"/>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247">
        <v>100</v>
      </c>
      <c r="AP28" s="37"/>
      <c r="AQ28" s="37"/>
      <c r="AR28" s="227"/>
      <c r="AS28" s="227"/>
      <c r="AT28" s="227"/>
      <c r="AU28" s="227"/>
      <c r="AV28" s="227"/>
      <c r="AW28" s="227"/>
      <c r="AX28" s="227"/>
      <c r="AY28" s="227"/>
    </row>
    <row r="29" spans="1:51" ht="249.6">
      <c r="A29" s="247" t="s">
        <v>415</v>
      </c>
      <c r="B29" s="232" t="s">
        <v>434</v>
      </c>
      <c r="C29" s="247">
        <v>100</v>
      </c>
      <c r="D29" s="247">
        <v>100</v>
      </c>
      <c r="E29" s="247">
        <v>100</v>
      </c>
      <c r="F29" s="105"/>
      <c r="G29" s="105"/>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247">
        <v>100</v>
      </c>
      <c r="AP29" s="37"/>
      <c r="AQ29" s="37"/>
      <c r="AR29" s="216"/>
      <c r="AS29" s="216"/>
      <c r="AT29" s="216"/>
      <c r="AU29" s="216"/>
      <c r="AV29" s="216"/>
      <c r="AW29" s="216"/>
      <c r="AX29" s="216"/>
      <c r="AY29" s="216"/>
    </row>
    <row r="30" spans="1:51" ht="109.2">
      <c r="A30" s="247" t="s">
        <v>416</v>
      </c>
      <c r="B30" s="232" t="s">
        <v>435</v>
      </c>
      <c r="C30" s="247">
        <v>91.4</v>
      </c>
      <c r="D30" s="247">
        <v>8.6</v>
      </c>
      <c r="E30" s="248"/>
      <c r="F30" s="105"/>
      <c r="G30" s="10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248"/>
      <c r="AP30" s="37"/>
      <c r="AQ30" s="37"/>
      <c r="AR30" s="127"/>
      <c r="AS30" s="127"/>
      <c r="AT30" s="128"/>
      <c r="AU30" s="128"/>
      <c r="AV30" s="128"/>
      <c r="AW30" s="128"/>
      <c r="AX30" s="128"/>
      <c r="AY30" s="132"/>
    </row>
    <row r="31" spans="1:51" ht="93.6">
      <c r="A31" s="247" t="s">
        <v>417</v>
      </c>
      <c r="B31" s="232" t="s">
        <v>436</v>
      </c>
      <c r="C31" s="247">
        <v>23</v>
      </c>
      <c r="D31" s="247">
        <v>77</v>
      </c>
      <c r="E31" s="248"/>
      <c r="F31" s="105"/>
      <c r="G31" s="105"/>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48"/>
      <c r="AP31" s="37"/>
      <c r="AQ31" s="37"/>
    </row>
    <row r="32" spans="1:51" ht="296.39999999999998">
      <c r="A32" s="247" t="s">
        <v>419</v>
      </c>
      <c r="B32" s="232" t="s">
        <v>437</v>
      </c>
      <c r="C32" s="247">
        <v>100</v>
      </c>
      <c r="D32" s="247">
        <v>100</v>
      </c>
      <c r="E32" s="247">
        <v>100</v>
      </c>
      <c r="F32" s="105"/>
      <c r="G32" s="105"/>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247">
        <v>100</v>
      </c>
      <c r="AP32" s="37"/>
      <c r="AQ32" s="37"/>
    </row>
    <row r="33" spans="1:51" ht="202.8">
      <c r="A33" s="247" t="s">
        <v>420</v>
      </c>
      <c r="B33" s="232" t="s">
        <v>438</v>
      </c>
      <c r="C33" s="247">
        <v>100</v>
      </c>
      <c r="D33" s="247">
        <v>100</v>
      </c>
      <c r="E33" s="247">
        <v>100</v>
      </c>
      <c r="F33" s="105"/>
      <c r="G33" s="10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47">
        <v>100</v>
      </c>
      <c r="AP33" s="37"/>
      <c r="AQ33" s="37"/>
    </row>
    <row r="34" spans="1:51" ht="124.8">
      <c r="A34" s="247" t="s">
        <v>422</v>
      </c>
      <c r="B34" s="232" t="s">
        <v>439</v>
      </c>
      <c r="C34" s="247">
        <v>100</v>
      </c>
      <c r="D34" s="247">
        <v>100</v>
      </c>
      <c r="E34" s="248"/>
      <c r="F34" s="105"/>
      <c r="G34" s="105"/>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248"/>
      <c r="AP34" s="37"/>
      <c r="AQ34" s="37"/>
    </row>
    <row r="35" spans="1:51" ht="202.8">
      <c r="A35" s="247" t="s">
        <v>424</v>
      </c>
      <c r="B35" s="232" t="s">
        <v>438</v>
      </c>
      <c r="C35" s="247">
        <v>100</v>
      </c>
      <c r="D35" s="247">
        <v>100</v>
      </c>
      <c r="E35" s="247">
        <v>100</v>
      </c>
      <c r="F35" s="105"/>
      <c r="G35" s="105"/>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247">
        <v>100</v>
      </c>
      <c r="AP35" s="37"/>
      <c r="AQ35" s="37"/>
    </row>
    <row r="36" spans="1:51" ht="62.4">
      <c r="A36" s="247" t="s">
        <v>426</v>
      </c>
      <c r="B36" s="232" t="s">
        <v>440</v>
      </c>
      <c r="C36" s="247">
        <v>100</v>
      </c>
      <c r="D36" s="247">
        <v>100</v>
      </c>
      <c r="E36" s="247">
        <v>0</v>
      </c>
      <c r="F36" s="105"/>
      <c r="G36" s="105"/>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47">
        <v>0</v>
      </c>
      <c r="AP36" s="37"/>
      <c r="AQ36" s="37"/>
    </row>
    <row r="37" spans="1:51" ht="15.6">
      <c r="A37" s="234"/>
      <c r="B37" s="235"/>
      <c r="C37" s="236"/>
      <c r="D37" s="236"/>
      <c r="E37" s="236"/>
      <c r="F37" s="236"/>
      <c r="G37" s="236"/>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row>
    <row r="38" spans="1:51">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row>
    <row r="39" spans="1:51" ht="18">
      <c r="A39" s="327" t="s">
        <v>345</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row>
    <row r="40" spans="1:51" ht="18">
      <c r="A40" s="242"/>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row>
    <row r="41" spans="1:51" ht="18">
      <c r="A41" s="217" t="s">
        <v>346</v>
      </c>
      <c r="B41" s="217"/>
      <c r="C41" s="217"/>
      <c r="D41" s="217"/>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row>
    <row r="42" spans="1:51" ht="18">
      <c r="A42" s="129"/>
      <c r="B42" s="127" t="s">
        <v>347</v>
      </c>
      <c r="C42" s="127"/>
      <c r="D42" s="130"/>
      <c r="E42" s="131"/>
      <c r="F42" s="131"/>
      <c r="G42" s="131"/>
      <c r="H42" s="127"/>
      <c r="I42" s="127"/>
      <c r="J42" s="127"/>
      <c r="K42" s="127"/>
      <c r="L42" s="127"/>
      <c r="M42" s="127"/>
      <c r="N42" s="127"/>
      <c r="O42" s="127"/>
      <c r="P42" s="127"/>
      <c r="Q42" s="127"/>
      <c r="R42" s="127"/>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7"/>
      <c r="AP42" s="127"/>
      <c r="AQ42" s="127"/>
    </row>
  </sheetData>
  <mergeCells count="24">
    <mergeCell ref="H6:J6"/>
    <mergeCell ref="Z6:AB6"/>
    <mergeCell ref="E5:G6"/>
    <mergeCell ref="K6:M6"/>
    <mergeCell ref="N6:P6"/>
    <mergeCell ref="Q6:S6"/>
    <mergeCell ref="T6:V6"/>
    <mergeCell ref="W6:Y6"/>
    <mergeCell ref="A39:AY39"/>
    <mergeCell ref="A23:AQ23"/>
    <mergeCell ref="A27:AY27"/>
    <mergeCell ref="AF1:AN1"/>
    <mergeCell ref="A8:AQ8"/>
    <mergeCell ref="AC6:AE6"/>
    <mergeCell ref="AF6:AH6"/>
    <mergeCell ref="AI6:AK6"/>
    <mergeCell ref="AL6:AN6"/>
    <mergeCell ref="AO6:AQ6"/>
    <mergeCell ref="A2:AO2"/>
    <mergeCell ref="A5:A6"/>
    <mergeCell ref="B5:B6"/>
    <mergeCell ref="C5:C6"/>
    <mergeCell ref="D5:D6"/>
    <mergeCell ref="H5:AQ5"/>
  </mergeCells>
  <pageMargins left="0.78740157480314965" right="0.78740157480314965" top="0.51" bottom="0.46" header="0" footer="0"/>
  <pageSetup paperSize="9" scale="50" fitToHeight="0" orientation="landscape" r:id="rId1"/>
  <headerFooter>
    <oddFooter>&amp;C&amp;"Times New Roman,обычный"&amp;8Страница  &amp;P из &amp;N</oddFooter>
  </headerFooter>
  <rowBreaks count="1" manualBreakCount="1">
    <brk id="16" max="42" man="1"/>
  </rowBreaks>
</worksheet>
</file>

<file path=xl/worksheets/sheet6.xml><?xml version="1.0" encoding="utf-8"?>
<worksheet xmlns="http://schemas.openxmlformats.org/spreadsheetml/2006/main" xmlns:r="http://schemas.openxmlformats.org/officeDocument/2006/relationships">
  <sheetPr>
    <pageSetUpPr fitToPage="1"/>
  </sheetPr>
  <dimension ref="A1:C29"/>
  <sheetViews>
    <sheetView view="pageBreakPreview" zoomScaleSheetLayoutView="100" workbookViewId="0">
      <selection activeCell="C26" sqref="A1:C26"/>
    </sheetView>
  </sheetViews>
  <sheetFormatPr defaultRowHeight="18"/>
  <cols>
    <col min="1" max="1" width="4" style="199" customWidth="1"/>
    <col min="2" max="2" width="55.6640625" style="133" customWidth="1"/>
    <col min="3" max="3" width="113.88671875" style="213" customWidth="1"/>
    <col min="4" max="246" width="9.109375" style="133"/>
    <col min="247" max="247" width="4" style="133" customWidth="1"/>
    <col min="248" max="248" width="69" style="133" customWidth="1"/>
    <col min="249" max="249" width="66.5546875" style="133" customWidth="1"/>
    <col min="250" max="502" width="9.109375" style="133"/>
    <col min="503" max="503" width="4" style="133" customWidth="1"/>
    <col min="504" max="504" width="69" style="133" customWidth="1"/>
    <col min="505" max="505" width="66.5546875" style="133" customWidth="1"/>
    <col min="506" max="758" width="9.109375" style="133"/>
    <col min="759" max="759" width="4" style="133" customWidth="1"/>
    <col min="760" max="760" width="69" style="133" customWidth="1"/>
    <col min="761" max="761" width="66.5546875" style="133" customWidth="1"/>
    <col min="762" max="1014" width="9.109375" style="133"/>
    <col min="1015" max="1015" width="4" style="133" customWidth="1"/>
    <col min="1016" max="1016" width="69" style="133" customWidth="1"/>
    <col min="1017" max="1017" width="66.5546875" style="133" customWidth="1"/>
    <col min="1018" max="1270" width="9.109375" style="133"/>
    <col min="1271" max="1271" width="4" style="133" customWidth="1"/>
    <col min="1272" max="1272" width="69" style="133" customWidth="1"/>
    <col min="1273" max="1273" width="66.5546875" style="133" customWidth="1"/>
    <col min="1274" max="1526" width="9.109375" style="133"/>
    <col min="1527" max="1527" width="4" style="133" customWidth="1"/>
    <col min="1528" max="1528" width="69" style="133" customWidth="1"/>
    <col min="1529" max="1529" width="66.5546875" style="133" customWidth="1"/>
    <col min="1530" max="1782" width="9.109375" style="133"/>
    <col min="1783" max="1783" width="4" style="133" customWidth="1"/>
    <col min="1784" max="1784" width="69" style="133" customWidth="1"/>
    <col min="1785" max="1785" width="66.5546875" style="133" customWidth="1"/>
    <col min="1786" max="2038" width="9.109375" style="133"/>
    <col min="2039" max="2039" width="4" style="133" customWidth="1"/>
    <col min="2040" max="2040" width="69" style="133" customWidth="1"/>
    <col min="2041" max="2041" width="66.5546875" style="133" customWidth="1"/>
    <col min="2042" max="2294" width="9.109375" style="133"/>
    <col min="2295" max="2295" width="4" style="133" customWidth="1"/>
    <col min="2296" max="2296" width="69" style="133" customWidth="1"/>
    <col min="2297" max="2297" width="66.5546875" style="133" customWidth="1"/>
    <col min="2298" max="2550" width="9.109375" style="133"/>
    <col min="2551" max="2551" width="4" style="133" customWidth="1"/>
    <col min="2552" max="2552" width="69" style="133" customWidth="1"/>
    <col min="2553" max="2553" width="66.5546875" style="133" customWidth="1"/>
    <col min="2554" max="2806" width="9.109375" style="133"/>
    <col min="2807" max="2807" width="4" style="133" customWidth="1"/>
    <col min="2808" max="2808" width="69" style="133" customWidth="1"/>
    <col min="2809" max="2809" width="66.5546875" style="133" customWidth="1"/>
    <col min="2810" max="3062" width="9.109375" style="133"/>
    <col min="3063" max="3063" width="4" style="133" customWidth="1"/>
    <col min="3064" max="3064" width="69" style="133" customWidth="1"/>
    <col min="3065" max="3065" width="66.5546875" style="133" customWidth="1"/>
    <col min="3066" max="3318" width="9.109375" style="133"/>
    <col min="3319" max="3319" width="4" style="133" customWidth="1"/>
    <col min="3320" max="3320" width="69" style="133" customWidth="1"/>
    <col min="3321" max="3321" width="66.5546875" style="133" customWidth="1"/>
    <col min="3322" max="3574" width="9.109375" style="133"/>
    <col min="3575" max="3575" width="4" style="133" customWidth="1"/>
    <col min="3576" max="3576" width="69" style="133" customWidth="1"/>
    <col min="3577" max="3577" width="66.5546875" style="133" customWidth="1"/>
    <col min="3578" max="3830" width="9.109375" style="133"/>
    <col min="3831" max="3831" width="4" style="133" customWidth="1"/>
    <col min="3832" max="3832" width="69" style="133" customWidth="1"/>
    <col min="3833" max="3833" width="66.5546875" style="133" customWidth="1"/>
    <col min="3834" max="4086" width="9.109375" style="133"/>
    <col min="4087" max="4087" width="4" style="133" customWidth="1"/>
    <col min="4088" max="4088" width="69" style="133" customWidth="1"/>
    <col min="4089" max="4089" width="66.5546875" style="133" customWidth="1"/>
    <col min="4090" max="4342" width="9.109375" style="133"/>
    <col min="4343" max="4343" width="4" style="133" customWidth="1"/>
    <col min="4344" max="4344" width="69" style="133" customWidth="1"/>
    <col min="4345" max="4345" width="66.5546875" style="133" customWidth="1"/>
    <col min="4346" max="4598" width="9.109375" style="133"/>
    <col min="4599" max="4599" width="4" style="133" customWidth="1"/>
    <col min="4600" max="4600" width="69" style="133" customWidth="1"/>
    <col min="4601" max="4601" width="66.5546875" style="133" customWidth="1"/>
    <col min="4602" max="4854" width="9.109375" style="133"/>
    <col min="4855" max="4855" width="4" style="133" customWidth="1"/>
    <col min="4856" max="4856" width="69" style="133" customWidth="1"/>
    <col min="4857" max="4857" width="66.5546875" style="133" customWidth="1"/>
    <col min="4858" max="5110" width="9.109375" style="133"/>
    <col min="5111" max="5111" width="4" style="133" customWidth="1"/>
    <col min="5112" max="5112" width="69" style="133" customWidth="1"/>
    <col min="5113" max="5113" width="66.5546875" style="133" customWidth="1"/>
    <col min="5114" max="5366" width="9.109375" style="133"/>
    <col min="5367" max="5367" width="4" style="133" customWidth="1"/>
    <col min="5368" max="5368" width="69" style="133" customWidth="1"/>
    <col min="5369" max="5369" width="66.5546875" style="133" customWidth="1"/>
    <col min="5370" max="5622" width="9.109375" style="133"/>
    <col min="5623" max="5623" width="4" style="133" customWidth="1"/>
    <col min="5624" max="5624" width="69" style="133" customWidth="1"/>
    <col min="5625" max="5625" width="66.5546875" style="133" customWidth="1"/>
    <col min="5626" max="5878" width="9.109375" style="133"/>
    <col min="5879" max="5879" width="4" style="133" customWidth="1"/>
    <col min="5880" max="5880" width="69" style="133" customWidth="1"/>
    <col min="5881" max="5881" width="66.5546875" style="133" customWidth="1"/>
    <col min="5882" max="6134" width="9.109375" style="133"/>
    <col min="6135" max="6135" width="4" style="133" customWidth="1"/>
    <col min="6136" max="6136" width="69" style="133" customWidth="1"/>
    <col min="6137" max="6137" width="66.5546875" style="133" customWidth="1"/>
    <col min="6138" max="6390" width="9.109375" style="133"/>
    <col min="6391" max="6391" width="4" style="133" customWidth="1"/>
    <col min="6392" max="6392" width="69" style="133" customWidth="1"/>
    <col min="6393" max="6393" width="66.5546875" style="133" customWidth="1"/>
    <col min="6394" max="6646" width="9.109375" style="133"/>
    <col min="6647" max="6647" width="4" style="133" customWidth="1"/>
    <col min="6648" max="6648" width="69" style="133" customWidth="1"/>
    <col min="6649" max="6649" width="66.5546875" style="133" customWidth="1"/>
    <col min="6650" max="6902" width="9.109375" style="133"/>
    <col min="6903" max="6903" width="4" style="133" customWidth="1"/>
    <col min="6904" max="6904" width="69" style="133" customWidth="1"/>
    <col min="6905" max="6905" width="66.5546875" style="133" customWidth="1"/>
    <col min="6906" max="7158" width="9.109375" style="133"/>
    <col min="7159" max="7159" width="4" style="133" customWidth="1"/>
    <col min="7160" max="7160" width="69" style="133" customWidth="1"/>
    <col min="7161" max="7161" width="66.5546875" style="133" customWidth="1"/>
    <col min="7162" max="7414" width="9.109375" style="133"/>
    <col min="7415" max="7415" width="4" style="133" customWidth="1"/>
    <col min="7416" max="7416" width="69" style="133" customWidth="1"/>
    <col min="7417" max="7417" width="66.5546875" style="133" customWidth="1"/>
    <col min="7418" max="7670" width="9.109375" style="133"/>
    <col min="7671" max="7671" width="4" style="133" customWidth="1"/>
    <col min="7672" max="7672" width="69" style="133" customWidth="1"/>
    <col min="7673" max="7673" width="66.5546875" style="133" customWidth="1"/>
    <col min="7674" max="7926" width="9.109375" style="133"/>
    <col min="7927" max="7927" width="4" style="133" customWidth="1"/>
    <col min="7928" max="7928" width="69" style="133" customWidth="1"/>
    <col min="7929" max="7929" width="66.5546875" style="133" customWidth="1"/>
    <col min="7930" max="8182" width="9.109375" style="133"/>
    <col min="8183" max="8183" width="4" style="133" customWidth="1"/>
    <col min="8184" max="8184" width="69" style="133" customWidth="1"/>
    <col min="8185" max="8185" width="66.5546875" style="133" customWidth="1"/>
    <col min="8186" max="8438" width="9.109375" style="133"/>
    <col min="8439" max="8439" width="4" style="133" customWidth="1"/>
    <col min="8440" max="8440" width="69" style="133" customWidth="1"/>
    <col min="8441" max="8441" width="66.5546875" style="133" customWidth="1"/>
    <col min="8442" max="8694" width="9.109375" style="133"/>
    <col min="8695" max="8695" width="4" style="133" customWidth="1"/>
    <col min="8696" max="8696" width="69" style="133" customWidth="1"/>
    <col min="8697" max="8697" width="66.5546875" style="133" customWidth="1"/>
    <col min="8698" max="8950" width="9.109375" style="133"/>
    <col min="8951" max="8951" width="4" style="133" customWidth="1"/>
    <col min="8952" max="8952" width="69" style="133" customWidth="1"/>
    <col min="8953" max="8953" width="66.5546875" style="133" customWidth="1"/>
    <col min="8954" max="9206" width="9.109375" style="133"/>
    <col min="9207" max="9207" width="4" style="133" customWidth="1"/>
    <col min="9208" max="9208" width="69" style="133" customWidth="1"/>
    <col min="9209" max="9209" width="66.5546875" style="133" customWidth="1"/>
    <col min="9210" max="9462" width="9.109375" style="133"/>
    <col min="9463" max="9463" width="4" style="133" customWidth="1"/>
    <col min="9464" max="9464" width="69" style="133" customWidth="1"/>
    <col min="9465" max="9465" width="66.5546875" style="133" customWidth="1"/>
    <col min="9466" max="9718" width="9.109375" style="133"/>
    <col min="9719" max="9719" width="4" style="133" customWidth="1"/>
    <col min="9720" max="9720" width="69" style="133" customWidth="1"/>
    <col min="9721" max="9721" width="66.5546875" style="133" customWidth="1"/>
    <col min="9722" max="9974" width="9.109375" style="133"/>
    <col min="9975" max="9975" width="4" style="133" customWidth="1"/>
    <col min="9976" max="9976" width="69" style="133" customWidth="1"/>
    <col min="9977" max="9977" width="66.5546875" style="133" customWidth="1"/>
    <col min="9978" max="10230" width="9.109375" style="133"/>
    <col min="10231" max="10231" width="4" style="133" customWidth="1"/>
    <col min="10232" max="10232" width="69" style="133" customWidth="1"/>
    <col min="10233" max="10233" width="66.5546875" style="133" customWidth="1"/>
    <col min="10234" max="10486" width="9.109375" style="133"/>
    <col min="10487" max="10487" width="4" style="133" customWidth="1"/>
    <col min="10488" max="10488" width="69" style="133" customWidth="1"/>
    <col min="10489" max="10489" width="66.5546875" style="133" customWidth="1"/>
    <col min="10490" max="10742" width="9.109375" style="133"/>
    <col min="10743" max="10743" width="4" style="133" customWidth="1"/>
    <col min="10744" max="10744" width="69" style="133" customWidth="1"/>
    <col min="10745" max="10745" width="66.5546875" style="133" customWidth="1"/>
    <col min="10746" max="10998" width="9.109375" style="133"/>
    <col min="10999" max="10999" width="4" style="133" customWidth="1"/>
    <col min="11000" max="11000" width="69" style="133" customWidth="1"/>
    <col min="11001" max="11001" width="66.5546875" style="133" customWidth="1"/>
    <col min="11002" max="11254" width="9.109375" style="133"/>
    <col min="11255" max="11255" width="4" style="133" customWidth="1"/>
    <col min="11256" max="11256" width="69" style="133" customWidth="1"/>
    <col min="11257" max="11257" width="66.5546875" style="133" customWidth="1"/>
    <col min="11258" max="11510" width="9.109375" style="133"/>
    <col min="11511" max="11511" width="4" style="133" customWidth="1"/>
    <col min="11512" max="11512" width="69" style="133" customWidth="1"/>
    <col min="11513" max="11513" width="66.5546875" style="133" customWidth="1"/>
    <col min="11514" max="11766" width="9.109375" style="133"/>
    <col min="11767" max="11767" width="4" style="133" customWidth="1"/>
    <col min="11768" max="11768" width="69" style="133" customWidth="1"/>
    <col min="11769" max="11769" width="66.5546875" style="133" customWidth="1"/>
    <col min="11770" max="12022" width="9.109375" style="133"/>
    <col min="12023" max="12023" width="4" style="133" customWidth="1"/>
    <col min="12024" max="12024" width="69" style="133" customWidth="1"/>
    <col min="12025" max="12025" width="66.5546875" style="133" customWidth="1"/>
    <col min="12026" max="12278" width="9.109375" style="133"/>
    <col min="12279" max="12279" width="4" style="133" customWidth="1"/>
    <col min="12280" max="12280" width="69" style="133" customWidth="1"/>
    <col min="12281" max="12281" width="66.5546875" style="133" customWidth="1"/>
    <col min="12282" max="12534" width="9.109375" style="133"/>
    <col min="12535" max="12535" width="4" style="133" customWidth="1"/>
    <col min="12536" max="12536" width="69" style="133" customWidth="1"/>
    <col min="12537" max="12537" width="66.5546875" style="133" customWidth="1"/>
    <col min="12538" max="12790" width="9.109375" style="133"/>
    <col min="12791" max="12791" width="4" style="133" customWidth="1"/>
    <col min="12792" max="12792" width="69" style="133" customWidth="1"/>
    <col min="12793" max="12793" width="66.5546875" style="133" customWidth="1"/>
    <col min="12794" max="13046" width="9.109375" style="133"/>
    <col min="13047" max="13047" width="4" style="133" customWidth="1"/>
    <col min="13048" max="13048" width="69" style="133" customWidth="1"/>
    <col min="13049" max="13049" width="66.5546875" style="133" customWidth="1"/>
    <col min="13050" max="13302" width="9.109375" style="133"/>
    <col min="13303" max="13303" width="4" style="133" customWidth="1"/>
    <col min="13304" max="13304" width="69" style="133" customWidth="1"/>
    <col min="13305" max="13305" width="66.5546875" style="133" customWidth="1"/>
    <col min="13306" max="13558" width="9.109375" style="133"/>
    <col min="13559" max="13559" width="4" style="133" customWidth="1"/>
    <col min="13560" max="13560" width="69" style="133" customWidth="1"/>
    <col min="13561" max="13561" width="66.5546875" style="133" customWidth="1"/>
    <col min="13562" max="13814" width="9.109375" style="133"/>
    <col min="13815" max="13815" width="4" style="133" customWidth="1"/>
    <col min="13816" max="13816" width="69" style="133" customWidth="1"/>
    <col min="13817" max="13817" width="66.5546875" style="133" customWidth="1"/>
    <col min="13818" max="14070" width="9.109375" style="133"/>
    <col min="14071" max="14071" width="4" style="133" customWidth="1"/>
    <col min="14072" max="14072" width="69" style="133" customWidth="1"/>
    <col min="14073" max="14073" width="66.5546875" style="133" customWidth="1"/>
    <col min="14074" max="14326" width="9.109375" style="133"/>
    <col min="14327" max="14327" width="4" style="133" customWidth="1"/>
    <col min="14328" max="14328" width="69" style="133" customWidth="1"/>
    <col min="14329" max="14329" width="66.5546875" style="133" customWidth="1"/>
    <col min="14330" max="14582" width="9.109375" style="133"/>
    <col min="14583" max="14583" width="4" style="133" customWidth="1"/>
    <col min="14584" max="14584" width="69" style="133" customWidth="1"/>
    <col min="14585" max="14585" width="66.5546875" style="133" customWidth="1"/>
    <col min="14586" max="14838" width="9.109375" style="133"/>
    <col min="14839" max="14839" width="4" style="133" customWidth="1"/>
    <col min="14840" max="14840" width="69" style="133" customWidth="1"/>
    <col min="14841" max="14841" width="66.5546875" style="133" customWidth="1"/>
    <col min="14842" max="15094" width="9.109375" style="133"/>
    <col min="15095" max="15095" width="4" style="133" customWidth="1"/>
    <col min="15096" max="15096" width="69" style="133" customWidth="1"/>
    <col min="15097" max="15097" width="66.5546875" style="133" customWidth="1"/>
    <col min="15098" max="15350" width="9.109375" style="133"/>
    <col min="15351" max="15351" width="4" style="133" customWidth="1"/>
    <col min="15352" max="15352" width="69" style="133" customWidth="1"/>
    <col min="15353" max="15353" width="66.5546875" style="133" customWidth="1"/>
    <col min="15354" max="15606" width="9.109375" style="133"/>
    <col min="15607" max="15607" width="4" style="133" customWidth="1"/>
    <col min="15608" max="15608" width="69" style="133" customWidth="1"/>
    <col min="15609" max="15609" width="66.5546875" style="133" customWidth="1"/>
    <col min="15610" max="15862" width="9.109375" style="133"/>
    <col min="15863" max="15863" width="4" style="133" customWidth="1"/>
    <col min="15864" max="15864" width="69" style="133" customWidth="1"/>
    <col min="15865" max="15865" width="66.5546875" style="133" customWidth="1"/>
    <col min="15866" max="16118" width="9.109375" style="133"/>
    <col min="16119" max="16119" width="4" style="133" customWidth="1"/>
    <col min="16120" max="16120" width="69" style="133" customWidth="1"/>
    <col min="16121" max="16121" width="66.5546875" style="133" customWidth="1"/>
    <col min="16122" max="16384" width="9.109375" style="133"/>
  </cols>
  <sheetData>
    <row r="1" spans="1:3">
      <c r="C1" s="200" t="s">
        <v>290</v>
      </c>
    </row>
    <row r="2" spans="1:3" ht="19.5" customHeight="1">
      <c r="C2" s="200"/>
    </row>
    <row r="3" spans="1:3">
      <c r="B3" s="422" t="s">
        <v>292</v>
      </c>
      <c r="C3" s="422"/>
    </row>
    <row r="4" spans="1:3" ht="27" customHeight="1">
      <c r="A4" s="201"/>
      <c r="B4" s="435" t="s">
        <v>360</v>
      </c>
      <c r="C4" s="435"/>
    </row>
    <row r="5" spans="1:3" ht="27" customHeight="1">
      <c r="A5" s="202"/>
      <c r="B5" s="436" t="s">
        <v>291</v>
      </c>
      <c r="C5" s="436"/>
    </row>
    <row r="6" spans="1:3" ht="24" customHeight="1">
      <c r="A6" s="424" t="s">
        <v>265</v>
      </c>
      <c r="B6" s="430" t="s">
        <v>284</v>
      </c>
      <c r="C6" s="221" t="s">
        <v>278</v>
      </c>
    </row>
    <row r="7" spans="1:3" ht="20.25" customHeight="1">
      <c r="A7" s="433"/>
      <c r="B7" s="431"/>
      <c r="C7" s="220" t="s">
        <v>277</v>
      </c>
    </row>
    <row r="8" spans="1:3" ht="18.75" customHeight="1">
      <c r="A8" s="434"/>
      <c r="B8" s="432"/>
      <c r="C8" s="221" t="s">
        <v>280</v>
      </c>
    </row>
    <row r="9" spans="1:3">
      <c r="A9" s="222" t="s">
        <v>266</v>
      </c>
      <c r="B9" s="218" t="s">
        <v>267</v>
      </c>
      <c r="C9" s="203"/>
    </row>
    <row r="10" spans="1:3">
      <c r="A10" s="222" t="s">
        <v>6</v>
      </c>
      <c r="B10" s="218" t="s">
        <v>268</v>
      </c>
      <c r="C10" s="204"/>
    </row>
    <row r="11" spans="1:3" ht="24.75" customHeight="1">
      <c r="A11" s="222" t="s">
        <v>7</v>
      </c>
      <c r="B11" s="218" t="s">
        <v>269</v>
      </c>
      <c r="C11" s="203"/>
    </row>
    <row r="12" spans="1:3" ht="46.8">
      <c r="A12" s="222" t="s">
        <v>8</v>
      </c>
      <c r="B12" s="224" t="s">
        <v>270</v>
      </c>
      <c r="C12" s="203"/>
    </row>
    <row r="13" spans="1:3" ht="31.2">
      <c r="A13" s="223" t="s">
        <v>14</v>
      </c>
      <c r="B13" s="219" t="s">
        <v>296</v>
      </c>
      <c r="C13" s="205"/>
    </row>
    <row r="14" spans="1:3" ht="46.8">
      <c r="A14" s="222" t="s">
        <v>271</v>
      </c>
      <c r="B14" s="220" t="s">
        <v>272</v>
      </c>
      <c r="C14" s="203"/>
    </row>
    <row r="15" spans="1:3" ht="26.25" customHeight="1">
      <c r="A15" s="423" t="s">
        <v>273</v>
      </c>
      <c r="B15" s="426" t="s">
        <v>285</v>
      </c>
      <c r="C15" s="203"/>
    </row>
    <row r="16" spans="1:3">
      <c r="A16" s="424"/>
      <c r="B16" s="427"/>
      <c r="C16" s="203"/>
    </row>
    <row r="17" spans="1:3">
      <c r="A17" s="424"/>
      <c r="B17" s="427"/>
      <c r="C17" s="203"/>
    </row>
    <row r="18" spans="1:3">
      <c r="A18" s="424"/>
      <c r="B18" s="428"/>
      <c r="C18" s="206"/>
    </row>
    <row r="19" spans="1:3">
      <c r="A19" s="425"/>
      <c r="B19" s="220" t="s">
        <v>274</v>
      </c>
      <c r="C19" s="203"/>
    </row>
    <row r="20" spans="1:3">
      <c r="A20" s="207"/>
      <c r="B20" s="208"/>
      <c r="C20" s="209"/>
    </row>
    <row r="21" spans="1:3">
      <c r="A21" s="207"/>
      <c r="B21" s="208"/>
      <c r="C21" s="209"/>
    </row>
    <row r="22" spans="1:3">
      <c r="A22" s="437" t="s">
        <v>345</v>
      </c>
      <c r="B22" s="438"/>
      <c r="C22" s="439"/>
    </row>
    <row r="23" spans="1:3">
      <c r="A23" s="195"/>
      <c r="B23" s="210"/>
      <c r="C23" s="210"/>
    </row>
    <row r="24" spans="1:3">
      <c r="A24" s="195"/>
      <c r="B24" s="429"/>
      <c r="C24" s="429"/>
    </row>
    <row r="25" spans="1:3">
      <c r="A25" s="216" t="s">
        <v>346</v>
      </c>
      <c r="B25" s="211"/>
      <c r="C25" s="212"/>
    </row>
    <row r="26" spans="1:3">
      <c r="A26" s="129"/>
      <c r="B26" s="133" t="s">
        <v>347</v>
      </c>
    </row>
    <row r="27" spans="1:3">
      <c r="A27" s="129"/>
    </row>
    <row r="28" spans="1:3">
      <c r="A28" s="194"/>
    </row>
    <row r="29" spans="1:3">
      <c r="A29" s="214"/>
    </row>
  </sheetData>
  <mergeCells count="9">
    <mergeCell ref="B3:C3"/>
    <mergeCell ref="A15:A19"/>
    <mergeCell ref="B15:B18"/>
    <mergeCell ref="B24:C24"/>
    <mergeCell ref="B6:B8"/>
    <mergeCell ref="A6:A8"/>
    <mergeCell ref="B4:C4"/>
    <mergeCell ref="B5:C5"/>
    <mergeCell ref="A22:C22"/>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2015-10-16T10:19:00Z</cp:lastPrinted>
  <dcterms:created xsi:type="dcterms:W3CDTF">2011-05-17T05:04:33Z</dcterms:created>
  <dcterms:modified xsi:type="dcterms:W3CDTF">2016-02-03T10:05:40Z</dcterms:modified>
</cp:coreProperties>
</file>