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405" yWindow="-165" windowWidth="1719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таб.3'!$D$2:$D$504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таб.4'!$3:$5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таб.4'!$A$1:$AQ$52</definedName>
    <definedName name="_xlnm.Print_Area" localSheetId="5">'пояснения таб. 5'!#REF!</definedName>
    <definedName name="_xlnm.Print_Area" localSheetId="3">'Финансирование таб.3'!$A$1:$BB$479</definedName>
  </definedNames>
  <calcPr calcId="125725" refMode="R1C1"/>
</workbook>
</file>

<file path=xl/calcChain.xml><?xml version="1.0" encoding="utf-8"?>
<calcChain xmlns="http://schemas.openxmlformats.org/spreadsheetml/2006/main">
  <c r="F361" i="13"/>
  <c r="F362"/>
  <c r="F363"/>
  <c r="F364"/>
  <c r="F365"/>
  <c r="F366"/>
  <c r="F360"/>
  <c r="F353"/>
  <c r="F356"/>
  <c r="G10"/>
  <c r="G25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F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E25"/>
  <c r="F18"/>
  <c r="H18"/>
  <c r="I18"/>
  <c r="K18"/>
  <c r="L18"/>
  <c r="N18"/>
  <c r="O18"/>
  <c r="Q18"/>
  <c r="R18"/>
  <c r="T18"/>
  <c r="U18"/>
  <c r="W18"/>
  <c r="X18"/>
  <c r="Z18"/>
  <c r="AA18"/>
  <c r="AB18"/>
  <c r="AC18"/>
  <c r="AE18"/>
  <c r="AF18"/>
  <c r="AG18"/>
  <c r="AH18"/>
  <c r="AJ18"/>
  <c r="AK18"/>
  <c r="AL18"/>
  <c r="AM18"/>
  <c r="AO18"/>
  <c r="AP18"/>
  <c r="AQ18"/>
  <c r="AR18"/>
  <c r="AT18"/>
  <c r="AU18"/>
  <c r="AV18"/>
  <c r="AW18"/>
  <c r="AY18"/>
  <c r="AZ18"/>
  <c r="E18"/>
  <c r="E20"/>
  <c r="F20"/>
  <c r="H20"/>
  <c r="I20"/>
  <c r="K20"/>
  <c r="L20"/>
  <c r="N20"/>
  <c r="O20"/>
  <c r="Q20"/>
  <c r="R20"/>
  <c r="T20"/>
  <c r="U20"/>
  <c r="W20"/>
  <c r="X20"/>
  <c r="Z20"/>
  <c r="AA20"/>
  <c r="AB20"/>
  <c r="AC20"/>
  <c r="AE20"/>
  <c r="AF20"/>
  <c r="AG20"/>
  <c r="AH20"/>
  <c r="AJ20"/>
  <c r="AK20"/>
  <c r="AL20"/>
  <c r="AM20"/>
  <c r="AO20"/>
  <c r="AP20"/>
  <c r="AQ20"/>
  <c r="AR20"/>
  <c r="AT20"/>
  <c r="AU20"/>
  <c r="AV20"/>
  <c r="AW20"/>
  <c r="AY20"/>
  <c r="AZ20"/>
  <c r="E21"/>
  <c r="F21"/>
  <c r="H21"/>
  <c r="I21"/>
  <c r="K21"/>
  <c r="L21"/>
  <c r="N21"/>
  <c r="O21"/>
  <c r="Q21"/>
  <c r="R21"/>
  <c r="T21"/>
  <c r="U21"/>
  <c r="W21"/>
  <c r="X21"/>
  <c r="Z21"/>
  <c r="AA21"/>
  <c r="AB21"/>
  <c r="AC21"/>
  <c r="AE21"/>
  <c r="AF21"/>
  <c r="AG21"/>
  <c r="AH21"/>
  <c r="AJ21"/>
  <c r="AK21"/>
  <c r="AL21"/>
  <c r="AM21"/>
  <c r="AO21"/>
  <c r="AP21"/>
  <c r="AQ21"/>
  <c r="AR21"/>
  <c r="AT21"/>
  <c r="AU21"/>
  <c r="AV21"/>
  <c r="AW21"/>
  <c r="AY21"/>
  <c r="AZ21"/>
  <c r="E22"/>
  <c r="F22"/>
  <c r="H22"/>
  <c r="I22"/>
  <c r="K22"/>
  <c r="L22"/>
  <c r="N22"/>
  <c r="O22"/>
  <c r="Q22"/>
  <c r="R22"/>
  <c r="T22"/>
  <c r="U22"/>
  <c r="W22"/>
  <c r="X22"/>
  <c r="Z22"/>
  <c r="AA22"/>
  <c r="AB22"/>
  <c r="AC22"/>
  <c r="AE22"/>
  <c r="AF22"/>
  <c r="AG22"/>
  <c r="AH22"/>
  <c r="AJ22"/>
  <c r="AK22"/>
  <c r="AL22"/>
  <c r="AM22"/>
  <c r="AO22"/>
  <c r="AP22"/>
  <c r="AQ22"/>
  <c r="AR22"/>
  <c r="AT22"/>
  <c r="AU22"/>
  <c r="AV22"/>
  <c r="AW22"/>
  <c r="AY22"/>
  <c r="AZ22"/>
  <c r="E23"/>
  <c r="F23"/>
  <c r="H23"/>
  <c r="I23"/>
  <c r="K23"/>
  <c r="L23"/>
  <c r="N23"/>
  <c r="O23"/>
  <c r="Q23"/>
  <c r="R23"/>
  <c r="T23"/>
  <c r="U23"/>
  <c r="W23"/>
  <c r="X23"/>
  <c r="Z23"/>
  <c r="AA23"/>
  <c r="AB23"/>
  <c r="AC23"/>
  <c r="AE23"/>
  <c r="AF23"/>
  <c r="AG23"/>
  <c r="AH23"/>
  <c r="AJ23"/>
  <c r="AK23"/>
  <c r="AL23"/>
  <c r="AM23"/>
  <c r="AO23"/>
  <c r="AP23"/>
  <c r="AQ23"/>
  <c r="AR23"/>
  <c r="AT23"/>
  <c r="AU23"/>
  <c r="AV23"/>
  <c r="AW23"/>
  <c r="AY23"/>
  <c r="AZ23"/>
  <c r="F19"/>
  <c r="H19"/>
  <c r="I19"/>
  <c r="K19"/>
  <c r="L19"/>
  <c r="N19"/>
  <c r="O19"/>
  <c r="Q19"/>
  <c r="R19"/>
  <c r="T19"/>
  <c r="U19"/>
  <c r="W19"/>
  <c r="X19"/>
  <c r="Z19"/>
  <c r="AA19"/>
  <c r="AB19"/>
  <c r="AC19"/>
  <c r="AE19"/>
  <c r="AF19"/>
  <c r="AG19"/>
  <c r="AH19"/>
  <c r="AJ19"/>
  <c r="AK19"/>
  <c r="AL19"/>
  <c r="AM19"/>
  <c r="AO19"/>
  <c r="AP19"/>
  <c r="AQ19"/>
  <c r="AR19"/>
  <c r="AT19"/>
  <c r="AU19"/>
  <c r="AV19"/>
  <c r="AW19"/>
  <c r="AY19"/>
  <c r="AZ19"/>
  <c r="E19"/>
  <c r="J10"/>
  <c r="AT112"/>
  <c r="AT49"/>
  <c r="Z42"/>
  <c r="W38"/>
  <c r="W35" s="1"/>
  <c r="BA448"/>
  <c r="AX448"/>
  <c r="AS448"/>
  <c r="AN448"/>
  <c r="AI448"/>
  <c r="AD448"/>
  <c r="Y448"/>
  <c r="V448"/>
  <c r="S448"/>
  <c r="P448"/>
  <c r="M448"/>
  <c r="J448"/>
  <c r="G448"/>
  <c r="BA441"/>
  <c r="AX441"/>
  <c r="AS441"/>
  <c r="AN441"/>
  <c r="AI441"/>
  <c r="AD441"/>
  <c r="Y441"/>
  <c r="V441"/>
  <c r="S441"/>
  <c r="P441"/>
  <c r="M441"/>
  <c r="J441"/>
  <c r="G441"/>
  <c r="H449"/>
  <c r="H443"/>
  <c r="I443"/>
  <c r="I450" s="1"/>
  <c r="K443"/>
  <c r="K450" s="1"/>
  <c r="L443"/>
  <c r="N443"/>
  <c r="O443"/>
  <c r="O450" s="1"/>
  <c r="Q443"/>
  <c r="Q450" s="1"/>
  <c r="R443"/>
  <c r="T443"/>
  <c r="U443"/>
  <c r="U450" s="1"/>
  <c r="W443"/>
  <c r="W450" s="1"/>
  <c r="X443"/>
  <c r="Z443"/>
  <c r="AA443"/>
  <c r="AA450" s="1"/>
  <c r="AB443"/>
  <c r="AC443"/>
  <c r="AC450" s="1"/>
  <c r="AE443"/>
  <c r="AE450" s="1"/>
  <c r="AF443"/>
  <c r="AG443"/>
  <c r="AG450" s="1"/>
  <c r="AH443"/>
  <c r="AJ443"/>
  <c r="AK443"/>
  <c r="AK450" s="1"/>
  <c r="AL443"/>
  <c r="AM443"/>
  <c r="AM450" s="1"/>
  <c r="AO443"/>
  <c r="AO450" s="1"/>
  <c r="AP443"/>
  <c r="AQ443"/>
  <c r="AQ450" s="1"/>
  <c r="AR443"/>
  <c r="AT443"/>
  <c r="AU443"/>
  <c r="AU450" s="1"/>
  <c r="AV443"/>
  <c r="AW443"/>
  <c r="AW450" s="1"/>
  <c r="AY443"/>
  <c r="AY450" s="1"/>
  <c r="AZ443"/>
  <c r="H444"/>
  <c r="I444"/>
  <c r="I451" s="1"/>
  <c r="K444"/>
  <c r="K451" s="1"/>
  <c r="L444"/>
  <c r="N444"/>
  <c r="O444"/>
  <c r="O451" s="1"/>
  <c r="Q444"/>
  <c r="Q451" s="1"/>
  <c r="R444"/>
  <c r="T444"/>
  <c r="U444"/>
  <c r="U451" s="1"/>
  <c r="W444"/>
  <c r="W451" s="1"/>
  <c r="X444"/>
  <c r="Z444"/>
  <c r="AA444"/>
  <c r="AA451" s="1"/>
  <c r="AB444"/>
  <c r="AC444"/>
  <c r="AC451" s="1"/>
  <c r="AE444"/>
  <c r="AE451" s="1"/>
  <c r="AF444"/>
  <c r="AG444"/>
  <c r="AG451" s="1"/>
  <c r="AH444"/>
  <c r="AJ444"/>
  <c r="AK444"/>
  <c r="AK451" s="1"/>
  <c r="AL444"/>
  <c r="AM444"/>
  <c r="AM451" s="1"/>
  <c r="AO444"/>
  <c r="AO451" s="1"/>
  <c r="AP444"/>
  <c r="AQ444"/>
  <c r="AQ451" s="1"/>
  <c r="AR444"/>
  <c r="AT444"/>
  <c r="AU444"/>
  <c r="AU451" s="1"/>
  <c r="AV444"/>
  <c r="AW444"/>
  <c r="AW451" s="1"/>
  <c r="AY444"/>
  <c r="AY451" s="1"/>
  <c r="AZ444"/>
  <c r="H445"/>
  <c r="I445"/>
  <c r="I452" s="1"/>
  <c r="K445"/>
  <c r="K452" s="1"/>
  <c r="L445"/>
  <c r="N445"/>
  <c r="O445"/>
  <c r="O452" s="1"/>
  <c r="Q445"/>
  <c r="Q452" s="1"/>
  <c r="R445"/>
  <c r="T445"/>
  <c r="U445"/>
  <c r="U452" s="1"/>
  <c r="W445"/>
  <c r="W452" s="1"/>
  <c r="X445"/>
  <c r="Z445"/>
  <c r="AA445"/>
  <c r="AA452" s="1"/>
  <c r="AB445"/>
  <c r="AC445"/>
  <c r="AC452" s="1"/>
  <c r="AE445"/>
  <c r="AE452" s="1"/>
  <c r="AF445"/>
  <c r="AG445"/>
  <c r="AG452" s="1"/>
  <c r="AH445"/>
  <c r="AJ445"/>
  <c r="AK445"/>
  <c r="AK452" s="1"/>
  <c r="AL445"/>
  <c r="AM445"/>
  <c r="AM452" s="1"/>
  <c r="AO445"/>
  <c r="AO452" s="1"/>
  <c r="AP445"/>
  <c r="AQ445"/>
  <c r="AQ452" s="1"/>
  <c r="AR445"/>
  <c r="AT445"/>
  <c r="AU445"/>
  <c r="AU452" s="1"/>
  <c r="AV445"/>
  <c r="AW445"/>
  <c r="AW452" s="1"/>
  <c r="AY445"/>
  <c r="AY452" s="1"/>
  <c r="AZ445"/>
  <c r="H446"/>
  <c r="I446"/>
  <c r="I453" s="1"/>
  <c r="K446"/>
  <c r="K453" s="1"/>
  <c r="L446"/>
  <c r="N446"/>
  <c r="O446"/>
  <c r="O453" s="1"/>
  <c r="Q446"/>
  <c r="Q453" s="1"/>
  <c r="R446"/>
  <c r="T446"/>
  <c r="U446"/>
  <c r="U453" s="1"/>
  <c r="W446"/>
  <c r="W453" s="1"/>
  <c r="X446"/>
  <c r="Z446"/>
  <c r="AA446"/>
  <c r="AA453" s="1"/>
  <c r="AB446"/>
  <c r="AC446"/>
  <c r="AC453" s="1"/>
  <c r="AE446"/>
  <c r="AE453" s="1"/>
  <c r="AF446"/>
  <c r="AG446"/>
  <c r="AG453" s="1"/>
  <c r="AH446"/>
  <c r="AJ446"/>
  <c r="AK446"/>
  <c r="AK453" s="1"/>
  <c r="AL446"/>
  <c r="AM446"/>
  <c r="AM453" s="1"/>
  <c r="AO446"/>
  <c r="AO453" s="1"/>
  <c r="AP446"/>
  <c r="AQ446"/>
  <c r="AQ453" s="1"/>
  <c r="AR446"/>
  <c r="AT446"/>
  <c r="AU446"/>
  <c r="AU453" s="1"/>
  <c r="AV446"/>
  <c r="AW446"/>
  <c r="AW453" s="1"/>
  <c r="AY446"/>
  <c r="AY453" s="1"/>
  <c r="AZ446"/>
  <c r="H447"/>
  <c r="I447"/>
  <c r="I454" s="1"/>
  <c r="K447"/>
  <c r="K454" s="1"/>
  <c r="L447"/>
  <c r="N447"/>
  <c r="O447"/>
  <c r="O454" s="1"/>
  <c r="Q447"/>
  <c r="Q454" s="1"/>
  <c r="R447"/>
  <c r="T447"/>
  <c r="U447"/>
  <c r="U454" s="1"/>
  <c r="W447"/>
  <c r="W454" s="1"/>
  <c r="X447"/>
  <c r="Z447"/>
  <c r="AA447"/>
  <c r="AA454" s="1"/>
  <c r="AB447"/>
  <c r="AC447"/>
  <c r="AC454" s="1"/>
  <c r="AE447"/>
  <c r="AE454" s="1"/>
  <c r="AF447"/>
  <c r="AG447"/>
  <c r="AG454" s="1"/>
  <c r="AH447"/>
  <c r="AJ447"/>
  <c r="AK447"/>
  <c r="AK454" s="1"/>
  <c r="AL447"/>
  <c r="AM447"/>
  <c r="AM454" s="1"/>
  <c r="AO447"/>
  <c r="AO454" s="1"/>
  <c r="AP447"/>
  <c r="AQ447"/>
  <c r="AQ454" s="1"/>
  <c r="AR447"/>
  <c r="AT447"/>
  <c r="AU447"/>
  <c r="AU454" s="1"/>
  <c r="AV447"/>
  <c r="AW447"/>
  <c r="AW454" s="1"/>
  <c r="AY447"/>
  <c r="AY454" s="1"/>
  <c r="AZ447"/>
  <c r="I442"/>
  <c r="K442"/>
  <c r="L442"/>
  <c r="L449" s="1"/>
  <c r="N442"/>
  <c r="N449" s="1"/>
  <c r="O442"/>
  <c r="Q442"/>
  <c r="R442"/>
  <c r="R449" s="1"/>
  <c r="T442"/>
  <c r="T449" s="1"/>
  <c r="U442"/>
  <c r="W442"/>
  <c r="X442"/>
  <c r="X449" s="1"/>
  <c r="Z442"/>
  <c r="Z449" s="1"/>
  <c r="AA442"/>
  <c r="AB442"/>
  <c r="AB449" s="1"/>
  <c r="AC442"/>
  <c r="AE442"/>
  <c r="AF442"/>
  <c r="AF449" s="1"/>
  <c r="AG442"/>
  <c r="AH442"/>
  <c r="AH449" s="1"/>
  <c r="AJ442"/>
  <c r="AJ449" s="1"/>
  <c r="AK442"/>
  <c r="AL442"/>
  <c r="AL449" s="1"/>
  <c r="AM442"/>
  <c r="AO442"/>
  <c r="AP442"/>
  <c r="AP449" s="1"/>
  <c r="AQ442"/>
  <c r="AR442"/>
  <c r="AR449" s="1"/>
  <c r="AT442"/>
  <c r="AT449" s="1"/>
  <c r="AU442"/>
  <c r="AV442"/>
  <c r="AV449" s="1"/>
  <c r="AW442"/>
  <c r="AY442"/>
  <c r="AZ442"/>
  <c r="AZ449" s="1"/>
  <c r="H442"/>
  <c r="H172"/>
  <c r="I172"/>
  <c r="K172"/>
  <c r="L172"/>
  <c r="N172"/>
  <c r="O172"/>
  <c r="Q172"/>
  <c r="R172"/>
  <c r="T172"/>
  <c r="U172"/>
  <c r="W172"/>
  <c r="X172"/>
  <c r="Z172"/>
  <c r="AA172"/>
  <c r="AB172"/>
  <c r="AC172"/>
  <c r="AE172"/>
  <c r="AF172"/>
  <c r="AG172"/>
  <c r="AH172"/>
  <c r="AJ172"/>
  <c r="AK172"/>
  <c r="AL172"/>
  <c r="AM172"/>
  <c r="AO172"/>
  <c r="AP172"/>
  <c r="AQ172"/>
  <c r="AR172"/>
  <c r="AT172"/>
  <c r="AU172"/>
  <c r="AV172"/>
  <c r="AW172"/>
  <c r="AY172"/>
  <c r="AZ172"/>
  <c r="H173"/>
  <c r="I173"/>
  <c r="K173"/>
  <c r="L173"/>
  <c r="N173"/>
  <c r="O173"/>
  <c r="Q173"/>
  <c r="R173"/>
  <c r="T173"/>
  <c r="U173"/>
  <c r="W173"/>
  <c r="X173"/>
  <c r="Z173"/>
  <c r="AA173"/>
  <c r="AB173"/>
  <c r="AC173"/>
  <c r="AE173"/>
  <c r="AF173"/>
  <c r="AG173"/>
  <c r="AH173"/>
  <c r="AJ173"/>
  <c r="AK173"/>
  <c r="AL173"/>
  <c r="AM173"/>
  <c r="AO173"/>
  <c r="AP173"/>
  <c r="AQ173"/>
  <c r="AR173"/>
  <c r="AT173"/>
  <c r="AU173"/>
  <c r="AV173"/>
  <c r="AW173"/>
  <c r="AY173"/>
  <c r="AZ173"/>
  <c r="H174"/>
  <c r="I174"/>
  <c r="K174"/>
  <c r="L174"/>
  <c r="N174"/>
  <c r="O174"/>
  <c r="Q174"/>
  <c r="R174"/>
  <c r="T174"/>
  <c r="U174"/>
  <c r="W174"/>
  <c r="X174"/>
  <c r="Z174"/>
  <c r="AA174"/>
  <c r="AB174"/>
  <c r="AC174"/>
  <c r="AE174"/>
  <c r="AF174"/>
  <c r="AG174"/>
  <c r="AH174"/>
  <c r="AJ174"/>
  <c r="AK174"/>
  <c r="AL174"/>
  <c r="AM174"/>
  <c r="AO174"/>
  <c r="AP174"/>
  <c r="AQ174"/>
  <c r="AR174"/>
  <c r="AT174"/>
  <c r="AU174"/>
  <c r="AV174"/>
  <c r="AW174"/>
  <c r="AY174"/>
  <c r="AZ174"/>
  <c r="H170"/>
  <c r="I170"/>
  <c r="K170"/>
  <c r="L170"/>
  <c r="N170"/>
  <c r="O170"/>
  <c r="Q170"/>
  <c r="R170"/>
  <c r="T170"/>
  <c r="U170"/>
  <c r="W170"/>
  <c r="X170"/>
  <c r="Z170"/>
  <c r="AA170"/>
  <c r="AB170"/>
  <c r="AC170"/>
  <c r="AE170"/>
  <c r="AF170"/>
  <c r="AG170"/>
  <c r="AH170"/>
  <c r="AJ170"/>
  <c r="AK170"/>
  <c r="AL170"/>
  <c r="AM170"/>
  <c r="AO170"/>
  <c r="AP170"/>
  <c r="AQ170"/>
  <c r="AR170"/>
  <c r="AT170"/>
  <c r="AU170"/>
  <c r="AV170"/>
  <c r="AW170"/>
  <c r="AY170"/>
  <c r="AZ170"/>
  <c r="H171"/>
  <c r="I171"/>
  <c r="K171"/>
  <c r="L171"/>
  <c r="N171"/>
  <c r="O171"/>
  <c r="R171"/>
  <c r="T171"/>
  <c r="U171"/>
  <c r="X171"/>
  <c r="Z171"/>
  <c r="AA171"/>
  <c r="AB171"/>
  <c r="AC171"/>
  <c r="AE171"/>
  <c r="AF171"/>
  <c r="AG171"/>
  <c r="AH171"/>
  <c r="AJ171"/>
  <c r="AK171"/>
  <c r="AL171"/>
  <c r="AM171"/>
  <c r="AO171"/>
  <c r="AP171"/>
  <c r="AQ171"/>
  <c r="AR171"/>
  <c r="AT171"/>
  <c r="AU171"/>
  <c r="AV171"/>
  <c r="AW171"/>
  <c r="AZ171"/>
  <c r="I169"/>
  <c r="K169"/>
  <c r="L169"/>
  <c r="N169"/>
  <c r="O169"/>
  <c r="Q169"/>
  <c r="R169"/>
  <c r="T169"/>
  <c r="U169"/>
  <c r="W169"/>
  <c r="X169"/>
  <c r="Z169"/>
  <c r="AA169"/>
  <c r="AB169"/>
  <c r="AB168" s="1"/>
  <c r="AC169"/>
  <c r="AE169"/>
  <c r="AF169"/>
  <c r="AG169"/>
  <c r="AG168" s="1"/>
  <c r="AH169"/>
  <c r="AJ169"/>
  <c r="AK169"/>
  <c r="AL169"/>
  <c r="AM169"/>
  <c r="AO169"/>
  <c r="AP169"/>
  <c r="AQ169"/>
  <c r="AR169"/>
  <c r="AT169"/>
  <c r="AU169"/>
  <c r="AV169"/>
  <c r="AV168" s="1"/>
  <c r="AW169"/>
  <c r="AY169"/>
  <c r="AZ169"/>
  <c r="H169"/>
  <c r="F167"/>
  <c r="E167"/>
  <c r="F166"/>
  <c r="E166"/>
  <c r="F165"/>
  <c r="E165"/>
  <c r="F164"/>
  <c r="E164"/>
  <c r="F163"/>
  <c r="E163"/>
  <c r="F162"/>
  <c r="E162"/>
  <c r="AZ161"/>
  <c r="AY161"/>
  <c r="AW161"/>
  <c r="AV161"/>
  <c r="AU161"/>
  <c r="AT161"/>
  <c r="AR161"/>
  <c r="AQ161"/>
  <c r="AP161"/>
  <c r="AO161"/>
  <c r="AM161"/>
  <c r="AL161"/>
  <c r="AK161"/>
  <c r="AJ161"/>
  <c r="AH161"/>
  <c r="AG161"/>
  <c r="AF161"/>
  <c r="AE161"/>
  <c r="AC161"/>
  <c r="AB161"/>
  <c r="AA161"/>
  <c r="Z161"/>
  <c r="X161"/>
  <c r="W161"/>
  <c r="U161"/>
  <c r="T161"/>
  <c r="R161"/>
  <c r="Q161"/>
  <c r="O161"/>
  <c r="N161"/>
  <c r="L161"/>
  <c r="K161"/>
  <c r="I161"/>
  <c r="H161"/>
  <c r="J161" s="1"/>
  <c r="F160"/>
  <c r="E160"/>
  <c r="F159"/>
  <c r="E159"/>
  <c r="F158"/>
  <c r="E158"/>
  <c r="F157"/>
  <c r="E157"/>
  <c r="F156"/>
  <c r="E156"/>
  <c r="F155"/>
  <c r="E155"/>
  <c r="AZ154"/>
  <c r="AY154"/>
  <c r="AW154"/>
  <c r="AV154"/>
  <c r="AU154"/>
  <c r="AT154"/>
  <c r="AR154"/>
  <c r="AQ154"/>
  <c r="AP154"/>
  <c r="AO154"/>
  <c r="AM154"/>
  <c r="AL154"/>
  <c r="AK154"/>
  <c r="AJ154"/>
  <c r="AH154"/>
  <c r="AG154"/>
  <c r="AF154"/>
  <c r="AE154"/>
  <c r="AC154"/>
  <c r="AB154"/>
  <c r="AA154"/>
  <c r="Z154"/>
  <c r="X154"/>
  <c r="W154"/>
  <c r="U154"/>
  <c r="T154"/>
  <c r="R154"/>
  <c r="Q154"/>
  <c r="O154"/>
  <c r="N154"/>
  <c r="L154"/>
  <c r="K154"/>
  <c r="I154"/>
  <c r="H154"/>
  <c r="F153"/>
  <c r="E153"/>
  <c r="F152"/>
  <c r="E152"/>
  <c r="F151"/>
  <c r="E151"/>
  <c r="F150"/>
  <c r="E150"/>
  <c r="F149"/>
  <c r="E149"/>
  <c r="F148"/>
  <c r="E148"/>
  <c r="AZ147"/>
  <c r="AY147"/>
  <c r="AW147"/>
  <c r="AV147"/>
  <c r="AU147"/>
  <c r="AT147"/>
  <c r="AR147"/>
  <c r="AQ147"/>
  <c r="AP147"/>
  <c r="AO147"/>
  <c r="AM147"/>
  <c r="AL147"/>
  <c r="AK147"/>
  <c r="AJ147"/>
  <c r="AH147"/>
  <c r="AG147"/>
  <c r="AF147"/>
  <c r="AE147"/>
  <c r="AC147"/>
  <c r="AB147"/>
  <c r="AA147"/>
  <c r="Z147"/>
  <c r="X147"/>
  <c r="W147"/>
  <c r="U147"/>
  <c r="T147"/>
  <c r="R147"/>
  <c r="Q147"/>
  <c r="O147"/>
  <c r="N147"/>
  <c r="L147"/>
  <c r="K147"/>
  <c r="I147"/>
  <c r="H147"/>
  <c r="F146"/>
  <c r="E146"/>
  <c r="F145"/>
  <c r="E145"/>
  <c r="F144"/>
  <c r="E144"/>
  <c r="F143"/>
  <c r="E143"/>
  <c r="F142"/>
  <c r="E142"/>
  <c r="F141"/>
  <c r="E141"/>
  <c r="AZ140"/>
  <c r="AY140"/>
  <c r="AW140"/>
  <c r="AV140"/>
  <c r="AU140"/>
  <c r="AT140"/>
  <c r="AR140"/>
  <c r="AQ140"/>
  <c r="AP140"/>
  <c r="AO140"/>
  <c r="AM140"/>
  <c r="AL140"/>
  <c r="AK140"/>
  <c r="AJ140"/>
  <c r="AH140"/>
  <c r="AG140"/>
  <c r="AF140"/>
  <c r="AE140"/>
  <c r="AC140"/>
  <c r="AB140"/>
  <c r="AA140"/>
  <c r="Z140"/>
  <c r="X140"/>
  <c r="W140"/>
  <c r="U140"/>
  <c r="T140"/>
  <c r="R140"/>
  <c r="Q140"/>
  <c r="O140"/>
  <c r="N140"/>
  <c r="L140"/>
  <c r="K140"/>
  <c r="I140"/>
  <c r="H140"/>
  <c r="F139"/>
  <c r="E139"/>
  <c r="F138"/>
  <c r="E138"/>
  <c r="F137"/>
  <c r="E137"/>
  <c r="F136"/>
  <c r="E136"/>
  <c r="F135"/>
  <c r="E135"/>
  <c r="F134"/>
  <c r="E134"/>
  <c r="AZ133"/>
  <c r="AY133"/>
  <c r="AW133"/>
  <c r="AV133"/>
  <c r="AU133"/>
  <c r="AT133"/>
  <c r="AR133"/>
  <c r="AQ133"/>
  <c r="AP133"/>
  <c r="AO133"/>
  <c r="AM133"/>
  <c r="AL133"/>
  <c r="AK133"/>
  <c r="AJ133"/>
  <c r="AH133"/>
  <c r="AG133"/>
  <c r="AF133"/>
  <c r="AE133"/>
  <c r="AC133"/>
  <c r="AB133"/>
  <c r="AA133"/>
  <c r="Z133"/>
  <c r="X133"/>
  <c r="W133"/>
  <c r="U133"/>
  <c r="T133"/>
  <c r="R133"/>
  <c r="Q133"/>
  <c r="O133"/>
  <c r="N133"/>
  <c r="L133"/>
  <c r="K133"/>
  <c r="I133"/>
  <c r="H133"/>
  <c r="W73"/>
  <c r="E73" s="1"/>
  <c r="F118"/>
  <c r="E118"/>
  <c r="F117"/>
  <c r="E117"/>
  <c r="F116"/>
  <c r="E116"/>
  <c r="F115"/>
  <c r="E115"/>
  <c r="F114"/>
  <c r="E114"/>
  <c r="F113"/>
  <c r="E113"/>
  <c r="AZ112"/>
  <c r="AY112"/>
  <c r="AW112"/>
  <c r="AV112"/>
  <c r="AU112"/>
  <c r="AR112"/>
  <c r="AQ112"/>
  <c r="AP112"/>
  <c r="AO112"/>
  <c r="AM112"/>
  <c r="AL112"/>
  <c r="AK112"/>
  <c r="AJ112"/>
  <c r="AH112"/>
  <c r="AG112"/>
  <c r="AF112"/>
  <c r="AE112"/>
  <c r="AC112"/>
  <c r="AB112"/>
  <c r="AA112"/>
  <c r="Z112"/>
  <c r="X112"/>
  <c r="U112"/>
  <c r="T112"/>
  <c r="R112"/>
  <c r="Q112"/>
  <c r="O112"/>
  <c r="N112"/>
  <c r="L112"/>
  <c r="K112"/>
  <c r="I112"/>
  <c r="H112"/>
  <c r="F111"/>
  <c r="E111"/>
  <c r="F110"/>
  <c r="E110"/>
  <c r="F109"/>
  <c r="E109"/>
  <c r="F108"/>
  <c r="E108"/>
  <c r="F107"/>
  <c r="E107"/>
  <c r="F106"/>
  <c r="E106"/>
  <c r="AZ105"/>
  <c r="AY105"/>
  <c r="AW105"/>
  <c r="AV105"/>
  <c r="AU105"/>
  <c r="AT105"/>
  <c r="AR105"/>
  <c r="AQ105"/>
  <c r="AP105"/>
  <c r="AO105"/>
  <c r="AM105"/>
  <c r="AL105"/>
  <c r="AK105"/>
  <c r="AJ105"/>
  <c r="AH105"/>
  <c r="AG105"/>
  <c r="AF105"/>
  <c r="AE105"/>
  <c r="AC105"/>
  <c r="AB105"/>
  <c r="AA105"/>
  <c r="Z105"/>
  <c r="X105"/>
  <c r="W105"/>
  <c r="U105"/>
  <c r="T105"/>
  <c r="R105"/>
  <c r="Q105"/>
  <c r="O105"/>
  <c r="N105"/>
  <c r="L105"/>
  <c r="K105"/>
  <c r="I105"/>
  <c r="H105"/>
  <c r="F104"/>
  <c r="E104"/>
  <c r="F103"/>
  <c r="E103"/>
  <c r="F102"/>
  <c r="E102"/>
  <c r="F101"/>
  <c r="E101"/>
  <c r="F100"/>
  <c r="E100"/>
  <c r="F99"/>
  <c r="E99"/>
  <c r="AZ98"/>
  <c r="AY98"/>
  <c r="AW98"/>
  <c r="AV98"/>
  <c r="AU98"/>
  <c r="AT98"/>
  <c r="AR98"/>
  <c r="AQ98"/>
  <c r="AP98"/>
  <c r="AO98"/>
  <c r="AM98"/>
  <c r="AL98"/>
  <c r="AK98"/>
  <c r="AJ98"/>
  <c r="AH98"/>
  <c r="AG98"/>
  <c r="AF98"/>
  <c r="AE98"/>
  <c r="AC98"/>
  <c r="AB98"/>
  <c r="AA98"/>
  <c r="Z98"/>
  <c r="X98"/>
  <c r="W98"/>
  <c r="U98"/>
  <c r="T98"/>
  <c r="R98"/>
  <c r="Q98"/>
  <c r="O98"/>
  <c r="N98"/>
  <c r="L98"/>
  <c r="K98"/>
  <c r="I98"/>
  <c r="H98"/>
  <c r="F97"/>
  <c r="E97"/>
  <c r="F96"/>
  <c r="E96"/>
  <c r="F95"/>
  <c r="E95"/>
  <c r="F94"/>
  <c r="E94"/>
  <c r="F93"/>
  <c r="E93"/>
  <c r="F92"/>
  <c r="E92"/>
  <c r="AZ91"/>
  <c r="AY91"/>
  <c r="AW91"/>
  <c r="AV91"/>
  <c r="AU91"/>
  <c r="AT91"/>
  <c r="AR91"/>
  <c r="AQ91"/>
  <c r="AP91"/>
  <c r="AO91"/>
  <c r="AM91"/>
  <c r="AL91"/>
  <c r="AK91"/>
  <c r="AJ91"/>
  <c r="AH91"/>
  <c r="AG91"/>
  <c r="AF91"/>
  <c r="AE91"/>
  <c r="AC91"/>
  <c r="AB91"/>
  <c r="AA91"/>
  <c r="Z91"/>
  <c r="X91"/>
  <c r="W91"/>
  <c r="U91"/>
  <c r="T91"/>
  <c r="R91"/>
  <c r="Q91"/>
  <c r="O91"/>
  <c r="N91"/>
  <c r="L91"/>
  <c r="K91"/>
  <c r="I91"/>
  <c r="H91"/>
  <c r="F90"/>
  <c r="E90"/>
  <c r="F89"/>
  <c r="E89"/>
  <c r="F88"/>
  <c r="E88"/>
  <c r="F87"/>
  <c r="E87"/>
  <c r="F86"/>
  <c r="E86"/>
  <c r="F85"/>
  <c r="E85"/>
  <c r="AZ84"/>
  <c r="AY84"/>
  <c r="AW84"/>
  <c r="AV84"/>
  <c r="AU84"/>
  <c r="AT84"/>
  <c r="AR84"/>
  <c r="AQ84"/>
  <c r="AP84"/>
  <c r="AO84"/>
  <c r="AM84"/>
  <c r="AL84"/>
  <c r="AK84"/>
  <c r="AJ84"/>
  <c r="AH84"/>
  <c r="AG84"/>
  <c r="AF84"/>
  <c r="AE84"/>
  <c r="AC84"/>
  <c r="AB84"/>
  <c r="AA84"/>
  <c r="Z84"/>
  <c r="X84"/>
  <c r="W84"/>
  <c r="U84"/>
  <c r="T84"/>
  <c r="R84"/>
  <c r="Q84"/>
  <c r="O84"/>
  <c r="N84"/>
  <c r="L84"/>
  <c r="K84"/>
  <c r="I84"/>
  <c r="H84"/>
  <c r="F83"/>
  <c r="E83"/>
  <c r="F82"/>
  <c r="E82"/>
  <c r="F81"/>
  <c r="E81"/>
  <c r="F80"/>
  <c r="E80"/>
  <c r="F79"/>
  <c r="E79"/>
  <c r="F78"/>
  <c r="E78"/>
  <c r="AZ77"/>
  <c r="AY77"/>
  <c r="AW77"/>
  <c r="AV77"/>
  <c r="AU77"/>
  <c r="AT77"/>
  <c r="AR77"/>
  <c r="AQ77"/>
  <c r="AP77"/>
  <c r="AO77"/>
  <c r="AM77"/>
  <c r="AL77"/>
  <c r="AK77"/>
  <c r="AJ77"/>
  <c r="AH77"/>
  <c r="AG77"/>
  <c r="AF77"/>
  <c r="AE77"/>
  <c r="AC77"/>
  <c r="AB77"/>
  <c r="AA77"/>
  <c r="Z77"/>
  <c r="X77"/>
  <c r="W77"/>
  <c r="U77"/>
  <c r="T77"/>
  <c r="R77"/>
  <c r="Q77"/>
  <c r="O77"/>
  <c r="N77"/>
  <c r="L77"/>
  <c r="K77"/>
  <c r="I77"/>
  <c r="H77"/>
  <c r="F76"/>
  <c r="E76"/>
  <c r="F75"/>
  <c r="E75"/>
  <c r="F74"/>
  <c r="E74"/>
  <c r="F73"/>
  <c r="F72"/>
  <c r="E72"/>
  <c r="F71"/>
  <c r="E71"/>
  <c r="AZ70"/>
  <c r="AY70"/>
  <c r="AW70"/>
  <c r="AV70"/>
  <c r="AU70"/>
  <c r="AT70"/>
  <c r="AR70"/>
  <c r="AQ70"/>
  <c r="AP70"/>
  <c r="AO70"/>
  <c r="AM70"/>
  <c r="AL70"/>
  <c r="AK70"/>
  <c r="AJ70"/>
  <c r="AH70"/>
  <c r="AG70"/>
  <c r="AF70"/>
  <c r="AE70"/>
  <c r="AC70"/>
  <c r="AB70"/>
  <c r="AA70"/>
  <c r="Z70"/>
  <c r="X70"/>
  <c r="U70"/>
  <c r="T70"/>
  <c r="R70"/>
  <c r="Q70"/>
  <c r="O70"/>
  <c r="N70"/>
  <c r="L70"/>
  <c r="K70"/>
  <c r="I70"/>
  <c r="H70"/>
  <c r="F69"/>
  <c r="E69"/>
  <c r="F68"/>
  <c r="E68"/>
  <c r="F67"/>
  <c r="E67"/>
  <c r="F66"/>
  <c r="E66"/>
  <c r="F65"/>
  <c r="E65"/>
  <c r="F64"/>
  <c r="E64"/>
  <c r="AZ63"/>
  <c r="AY63"/>
  <c r="AW63"/>
  <c r="AV63"/>
  <c r="AU63"/>
  <c r="AT63"/>
  <c r="AR63"/>
  <c r="AQ63"/>
  <c r="AP63"/>
  <c r="AO63"/>
  <c r="AM63"/>
  <c r="AL63"/>
  <c r="AK63"/>
  <c r="AJ63"/>
  <c r="AH63"/>
  <c r="AG63"/>
  <c r="AF63"/>
  <c r="AE63"/>
  <c r="AC63"/>
  <c r="AB63"/>
  <c r="AA63"/>
  <c r="Z63"/>
  <c r="X63"/>
  <c r="W63"/>
  <c r="U63"/>
  <c r="T63"/>
  <c r="R63"/>
  <c r="Q63"/>
  <c r="O63"/>
  <c r="N63"/>
  <c r="L63"/>
  <c r="K63"/>
  <c r="I63"/>
  <c r="H63"/>
  <c r="F62"/>
  <c r="E62"/>
  <c r="F61"/>
  <c r="E61"/>
  <c r="F60"/>
  <c r="E60"/>
  <c r="F59"/>
  <c r="F58"/>
  <c r="E58"/>
  <c r="F57"/>
  <c r="E57"/>
  <c r="AZ56"/>
  <c r="AW56"/>
  <c r="AV56"/>
  <c r="AU56"/>
  <c r="AT56"/>
  <c r="AR56"/>
  <c r="AQ56"/>
  <c r="AP56"/>
  <c r="AO56"/>
  <c r="AM56"/>
  <c r="AL56"/>
  <c r="AK56"/>
  <c r="AJ56"/>
  <c r="AH56"/>
  <c r="AG56"/>
  <c r="AF56"/>
  <c r="AC56"/>
  <c r="AB56"/>
  <c r="AA56"/>
  <c r="Z56"/>
  <c r="X56"/>
  <c r="W56"/>
  <c r="U56"/>
  <c r="T56"/>
  <c r="R56"/>
  <c r="Q56"/>
  <c r="O56"/>
  <c r="N56"/>
  <c r="L56"/>
  <c r="K56"/>
  <c r="I56"/>
  <c r="H56"/>
  <c r="F55"/>
  <c r="E55"/>
  <c r="F54"/>
  <c r="E54"/>
  <c r="F53"/>
  <c r="E53"/>
  <c r="F52"/>
  <c r="E52"/>
  <c r="F51"/>
  <c r="E51"/>
  <c r="F50"/>
  <c r="E50"/>
  <c r="AZ49"/>
  <c r="AY49"/>
  <c r="AW49"/>
  <c r="AV49"/>
  <c r="AU49"/>
  <c r="AR49"/>
  <c r="AQ49"/>
  <c r="AP49"/>
  <c r="AO49"/>
  <c r="AM49"/>
  <c r="AL49"/>
  <c r="AK49"/>
  <c r="AJ49"/>
  <c r="AH49"/>
  <c r="AG49"/>
  <c r="AF49"/>
  <c r="AC49"/>
  <c r="AB49"/>
  <c r="AA49"/>
  <c r="Z49"/>
  <c r="X49"/>
  <c r="U49"/>
  <c r="T49"/>
  <c r="R49"/>
  <c r="Q49"/>
  <c r="O49"/>
  <c r="N49"/>
  <c r="L49"/>
  <c r="K49"/>
  <c r="I49"/>
  <c r="H49"/>
  <c r="F48"/>
  <c r="E48"/>
  <c r="F47"/>
  <c r="E47"/>
  <c r="F46"/>
  <c r="E46"/>
  <c r="F45"/>
  <c r="E45"/>
  <c r="F44"/>
  <c r="E44"/>
  <c r="F43"/>
  <c r="E43"/>
  <c r="AZ42"/>
  <c r="AY42"/>
  <c r="AW42"/>
  <c r="AV42"/>
  <c r="AU42"/>
  <c r="AT42"/>
  <c r="AR42"/>
  <c r="AQ42"/>
  <c r="AP42"/>
  <c r="AO42"/>
  <c r="AM42"/>
  <c r="AL42"/>
  <c r="AK42"/>
  <c r="AJ42"/>
  <c r="AH42"/>
  <c r="AG42"/>
  <c r="AF42"/>
  <c r="AE42"/>
  <c r="AC42"/>
  <c r="AB42"/>
  <c r="AA42"/>
  <c r="X42"/>
  <c r="W42"/>
  <c r="U42"/>
  <c r="R42"/>
  <c r="Q42"/>
  <c r="O42"/>
  <c r="N42"/>
  <c r="L42"/>
  <c r="K42"/>
  <c r="I42"/>
  <c r="H42"/>
  <c r="F41"/>
  <c r="E41"/>
  <c r="F40"/>
  <c r="E40"/>
  <c r="F39"/>
  <c r="E39"/>
  <c r="F38"/>
  <c r="F37"/>
  <c r="E37"/>
  <c r="F36"/>
  <c r="E36"/>
  <c r="AZ35"/>
  <c r="AY35"/>
  <c r="AW35"/>
  <c r="AV35"/>
  <c r="AU35"/>
  <c r="AT35"/>
  <c r="AR35"/>
  <c r="AQ35"/>
  <c r="AP35"/>
  <c r="AO35"/>
  <c r="AM35"/>
  <c r="AL35"/>
  <c r="AK35"/>
  <c r="AJ35"/>
  <c r="AH35"/>
  <c r="AG35"/>
  <c r="AF35"/>
  <c r="AE35"/>
  <c r="AC35"/>
  <c r="AB35"/>
  <c r="AA35"/>
  <c r="Z35"/>
  <c r="X35"/>
  <c r="U35"/>
  <c r="T35"/>
  <c r="R35"/>
  <c r="O35"/>
  <c r="N35"/>
  <c r="L35"/>
  <c r="K35"/>
  <c r="I35"/>
  <c r="H35"/>
  <c r="F132"/>
  <c r="E132"/>
  <c r="F131"/>
  <c r="E131"/>
  <c r="F130"/>
  <c r="E130"/>
  <c r="F129"/>
  <c r="E129"/>
  <c r="F128"/>
  <c r="E128"/>
  <c r="F127"/>
  <c r="E127"/>
  <c r="AZ126"/>
  <c r="AY126"/>
  <c r="AW126"/>
  <c r="AV126"/>
  <c r="AU126"/>
  <c r="AT126"/>
  <c r="AR126"/>
  <c r="AQ126"/>
  <c r="AP126"/>
  <c r="AO126"/>
  <c r="AM126"/>
  <c r="AL126"/>
  <c r="AK126"/>
  <c r="AJ126"/>
  <c r="AH126"/>
  <c r="AG126"/>
  <c r="AF126"/>
  <c r="AE126"/>
  <c r="AC126"/>
  <c r="AB126"/>
  <c r="AA126"/>
  <c r="Z126"/>
  <c r="X126"/>
  <c r="W126"/>
  <c r="U126"/>
  <c r="T126"/>
  <c r="R126"/>
  <c r="Q126"/>
  <c r="O126"/>
  <c r="N126"/>
  <c r="L126"/>
  <c r="K126"/>
  <c r="I126"/>
  <c r="H126"/>
  <c r="I119"/>
  <c r="K119"/>
  <c r="L119"/>
  <c r="N119"/>
  <c r="O119"/>
  <c r="Q119"/>
  <c r="R119"/>
  <c r="T119"/>
  <c r="U119"/>
  <c r="W119"/>
  <c r="X119"/>
  <c r="Z119"/>
  <c r="AA119"/>
  <c r="AB119"/>
  <c r="AC119"/>
  <c r="AE119"/>
  <c r="AF119"/>
  <c r="AG119"/>
  <c r="AH119"/>
  <c r="AJ119"/>
  <c r="AK119"/>
  <c r="AL119"/>
  <c r="AM119"/>
  <c r="AO119"/>
  <c r="AP119"/>
  <c r="AQ119"/>
  <c r="AR119"/>
  <c r="AT119"/>
  <c r="AU119"/>
  <c r="AV119"/>
  <c r="AW119"/>
  <c r="AY119"/>
  <c r="AZ119"/>
  <c r="H119"/>
  <c r="E120"/>
  <c r="F120"/>
  <c r="E121"/>
  <c r="F121"/>
  <c r="E122"/>
  <c r="F122"/>
  <c r="E123"/>
  <c r="F123"/>
  <c r="E124"/>
  <c r="F124"/>
  <c r="E125"/>
  <c r="F125"/>
  <c r="E235"/>
  <c r="F440"/>
  <c r="E440"/>
  <c r="F439"/>
  <c r="E439"/>
  <c r="F438"/>
  <c r="E438"/>
  <c r="F437"/>
  <c r="E437"/>
  <c r="F436"/>
  <c r="E436"/>
  <c r="F435"/>
  <c r="E435"/>
  <c r="AZ434"/>
  <c r="AY434"/>
  <c r="AW434"/>
  <c r="AV434"/>
  <c r="AU434"/>
  <c r="AT434"/>
  <c r="AR434"/>
  <c r="AQ434"/>
  <c r="AP434"/>
  <c r="AO434"/>
  <c r="AM434"/>
  <c r="AL434"/>
  <c r="AK434"/>
  <c r="AJ434"/>
  <c r="AH434"/>
  <c r="AG434"/>
  <c r="AF434"/>
  <c r="AE434"/>
  <c r="AC434"/>
  <c r="AB434"/>
  <c r="AA434"/>
  <c r="Z434"/>
  <c r="X434"/>
  <c r="W434"/>
  <c r="U434"/>
  <c r="T434"/>
  <c r="R434"/>
  <c r="Q434"/>
  <c r="O434"/>
  <c r="N434"/>
  <c r="L434"/>
  <c r="K434"/>
  <c r="I434"/>
  <c r="H434"/>
  <c r="F433"/>
  <c r="E433"/>
  <c r="F432"/>
  <c r="E432"/>
  <c r="F431"/>
  <c r="E431"/>
  <c r="F430"/>
  <c r="E430"/>
  <c r="F429"/>
  <c r="E429"/>
  <c r="F428"/>
  <c r="E428"/>
  <c r="AZ427"/>
  <c r="AY427"/>
  <c r="AW427"/>
  <c r="AV427"/>
  <c r="AU427"/>
  <c r="AT427"/>
  <c r="AR427"/>
  <c r="AQ427"/>
  <c r="AP427"/>
  <c r="AO427"/>
  <c r="AM427"/>
  <c r="AL427"/>
  <c r="AK427"/>
  <c r="AJ427"/>
  <c r="AH427"/>
  <c r="AG427"/>
  <c r="AF427"/>
  <c r="AE427"/>
  <c r="AC427"/>
  <c r="AB427"/>
  <c r="AA427"/>
  <c r="Z427"/>
  <c r="X427"/>
  <c r="W427"/>
  <c r="U427"/>
  <c r="T427"/>
  <c r="R427"/>
  <c r="Q427"/>
  <c r="O427"/>
  <c r="N427"/>
  <c r="L427"/>
  <c r="K427"/>
  <c r="I427"/>
  <c r="H427"/>
  <c r="F426"/>
  <c r="E426"/>
  <c r="F425"/>
  <c r="E425"/>
  <c r="F424"/>
  <c r="E424"/>
  <c r="F423"/>
  <c r="E423"/>
  <c r="F422"/>
  <c r="E422"/>
  <c r="F421"/>
  <c r="E421"/>
  <c r="AZ420"/>
  <c r="AY420"/>
  <c r="AW420"/>
  <c r="AV420"/>
  <c r="AU420"/>
  <c r="AT420"/>
  <c r="AR420"/>
  <c r="AQ420"/>
  <c r="AP420"/>
  <c r="AO420"/>
  <c r="AM420"/>
  <c r="AL420"/>
  <c r="AK420"/>
  <c r="AJ420"/>
  <c r="AH420"/>
  <c r="AG420"/>
  <c r="AF420"/>
  <c r="AE420"/>
  <c r="AC420"/>
  <c r="AB420"/>
  <c r="AA420"/>
  <c r="Z420"/>
  <c r="X420"/>
  <c r="W420"/>
  <c r="U420"/>
  <c r="T420"/>
  <c r="R420"/>
  <c r="Q420"/>
  <c r="O420"/>
  <c r="N420"/>
  <c r="L420"/>
  <c r="K420"/>
  <c r="I420"/>
  <c r="H420"/>
  <c r="F419"/>
  <c r="E419"/>
  <c r="F418"/>
  <c r="E418"/>
  <c r="F417"/>
  <c r="E417"/>
  <c r="F416"/>
  <c r="E416"/>
  <c r="F415"/>
  <c r="E415"/>
  <c r="F414"/>
  <c r="E414"/>
  <c r="AZ413"/>
  <c r="AY413"/>
  <c r="AW413"/>
  <c r="AV413"/>
  <c r="AU413"/>
  <c r="AT413"/>
  <c r="AR413"/>
  <c r="AQ413"/>
  <c r="AP413"/>
  <c r="AO413"/>
  <c r="AM413"/>
  <c r="AL413"/>
  <c r="AK413"/>
  <c r="AJ413"/>
  <c r="AH413"/>
  <c r="AG413"/>
  <c r="AF413"/>
  <c r="AE413"/>
  <c r="AC413"/>
  <c r="AB413"/>
  <c r="AA413"/>
  <c r="Z413"/>
  <c r="X413"/>
  <c r="W413"/>
  <c r="U413"/>
  <c r="T413"/>
  <c r="R413"/>
  <c r="Q413"/>
  <c r="O413"/>
  <c r="N413"/>
  <c r="L413"/>
  <c r="K413"/>
  <c r="I413"/>
  <c r="H413"/>
  <c r="F412"/>
  <c r="E412"/>
  <c r="F411"/>
  <c r="E411"/>
  <c r="F410"/>
  <c r="E410"/>
  <c r="F409"/>
  <c r="E409"/>
  <c r="F408"/>
  <c r="E408"/>
  <c r="F407"/>
  <c r="E407"/>
  <c r="AZ406"/>
  <c r="AY406"/>
  <c r="AW406"/>
  <c r="AV406"/>
  <c r="AU406"/>
  <c r="AT406"/>
  <c r="AR406"/>
  <c r="AQ406"/>
  <c r="AP406"/>
  <c r="AO406"/>
  <c r="AM406"/>
  <c r="AL406"/>
  <c r="AK406"/>
  <c r="AJ406"/>
  <c r="AH406"/>
  <c r="AG406"/>
  <c r="AF406"/>
  <c r="AE406"/>
  <c r="AC406"/>
  <c r="AB406"/>
  <c r="AA406"/>
  <c r="Z406"/>
  <c r="X406"/>
  <c r="W406"/>
  <c r="U406"/>
  <c r="T406"/>
  <c r="R406"/>
  <c r="Q406"/>
  <c r="O406"/>
  <c r="N406"/>
  <c r="L406"/>
  <c r="K406"/>
  <c r="I406"/>
  <c r="H406"/>
  <c r="I268"/>
  <c r="H268"/>
  <c r="Q271"/>
  <c r="K335"/>
  <c r="K314"/>
  <c r="K321"/>
  <c r="K328"/>
  <c r="K342"/>
  <c r="K300"/>
  <c r="K307"/>
  <c r="F237"/>
  <c r="F238"/>
  <c r="F234"/>
  <c r="F235"/>
  <c r="F236"/>
  <c r="AZ233"/>
  <c r="H394"/>
  <c r="I394"/>
  <c r="J394"/>
  <c r="K394"/>
  <c r="L394"/>
  <c r="M394"/>
  <c r="N394"/>
  <c r="O394"/>
  <c r="P394"/>
  <c r="Q394"/>
  <c r="R394"/>
  <c r="S394"/>
  <c r="T394"/>
  <c r="U394"/>
  <c r="V394"/>
  <c r="W394"/>
  <c r="X394"/>
  <c r="Y394"/>
  <c r="Z394"/>
  <c r="AA394"/>
  <c r="AB394"/>
  <c r="AC394"/>
  <c r="AD394"/>
  <c r="AE394"/>
  <c r="AF394"/>
  <c r="AG394"/>
  <c r="AH394"/>
  <c r="AI394"/>
  <c r="AJ394"/>
  <c r="AK394"/>
  <c r="AL394"/>
  <c r="AM394"/>
  <c r="AN394"/>
  <c r="AO394"/>
  <c r="AP394"/>
  <c r="AQ394"/>
  <c r="AR394"/>
  <c r="AS394"/>
  <c r="AT394"/>
  <c r="AU394"/>
  <c r="AV394"/>
  <c r="AW394"/>
  <c r="AX394"/>
  <c r="AY394"/>
  <c r="AZ394"/>
  <c r="BA394"/>
  <c r="J390"/>
  <c r="M390"/>
  <c r="P390"/>
  <c r="S390"/>
  <c r="V390"/>
  <c r="Y390"/>
  <c r="AD390"/>
  <c r="AI390"/>
  <c r="AN390"/>
  <c r="AS390"/>
  <c r="AX390"/>
  <c r="BA390"/>
  <c r="H285"/>
  <c r="H355" s="1"/>
  <c r="I285"/>
  <c r="I355" s="1"/>
  <c r="J285"/>
  <c r="J355" s="1"/>
  <c r="K285"/>
  <c r="K355" s="1"/>
  <c r="L285"/>
  <c r="L355" s="1"/>
  <c r="M285"/>
  <c r="M355" s="1"/>
  <c r="N285"/>
  <c r="N355" s="1"/>
  <c r="O285"/>
  <c r="O355" s="1"/>
  <c r="P285"/>
  <c r="P355" s="1"/>
  <c r="Q285"/>
  <c r="Q355" s="1"/>
  <c r="R285"/>
  <c r="R355" s="1"/>
  <c r="S285"/>
  <c r="S355" s="1"/>
  <c r="T285"/>
  <c r="T355" s="1"/>
  <c r="U285"/>
  <c r="U355" s="1"/>
  <c r="V285"/>
  <c r="V355" s="1"/>
  <c r="W285"/>
  <c r="W355" s="1"/>
  <c r="X285"/>
  <c r="X355" s="1"/>
  <c r="Y285"/>
  <c r="Y355" s="1"/>
  <c r="Z285"/>
  <c r="Z355" s="1"/>
  <c r="AA285"/>
  <c r="AA355" s="1"/>
  <c r="AB285"/>
  <c r="AB355" s="1"/>
  <c r="AC285"/>
  <c r="AC355" s="1"/>
  <c r="AD285"/>
  <c r="AD355" s="1"/>
  <c r="AE285"/>
  <c r="AE355" s="1"/>
  <c r="AF285"/>
  <c r="AF355" s="1"/>
  <c r="AG285"/>
  <c r="AG355" s="1"/>
  <c r="AH285"/>
  <c r="AH355" s="1"/>
  <c r="AI285"/>
  <c r="AI355" s="1"/>
  <c r="AJ285"/>
  <c r="AJ355" s="1"/>
  <c r="AK285"/>
  <c r="AK355" s="1"/>
  <c r="AL285"/>
  <c r="AL355" s="1"/>
  <c r="AM285"/>
  <c r="AM355" s="1"/>
  <c r="AN285"/>
  <c r="AN355" s="1"/>
  <c r="AO285"/>
  <c r="AO355" s="1"/>
  <c r="AP285"/>
  <c r="AP355" s="1"/>
  <c r="AQ285"/>
  <c r="AQ355" s="1"/>
  <c r="AR285"/>
  <c r="AR355" s="1"/>
  <c r="AS285"/>
  <c r="AS355" s="1"/>
  <c r="AT285"/>
  <c r="AT355" s="1"/>
  <c r="AU285"/>
  <c r="AU355" s="1"/>
  <c r="AV285"/>
  <c r="AV355" s="1"/>
  <c r="AW285"/>
  <c r="AW355" s="1"/>
  <c r="AX285"/>
  <c r="AX355" s="1"/>
  <c r="AY285"/>
  <c r="AY355" s="1"/>
  <c r="AZ285"/>
  <c r="AZ355" s="1"/>
  <c r="BA285"/>
  <c r="BA355" s="1"/>
  <c r="H286"/>
  <c r="H356" s="1"/>
  <c r="I286"/>
  <c r="I356" s="1"/>
  <c r="J286"/>
  <c r="J356" s="1"/>
  <c r="L286"/>
  <c r="L356" s="1"/>
  <c r="M286"/>
  <c r="M356" s="1"/>
  <c r="N286"/>
  <c r="N356" s="1"/>
  <c r="O286"/>
  <c r="O356" s="1"/>
  <c r="P286"/>
  <c r="P356" s="1"/>
  <c r="Q286"/>
  <c r="Q356" s="1"/>
  <c r="R286"/>
  <c r="R356" s="1"/>
  <c r="S286"/>
  <c r="S356" s="1"/>
  <c r="T286"/>
  <c r="T356" s="1"/>
  <c r="U286"/>
  <c r="U356" s="1"/>
  <c r="V286"/>
  <c r="V356" s="1"/>
  <c r="W286"/>
  <c r="W356" s="1"/>
  <c r="X286"/>
  <c r="X356" s="1"/>
  <c r="Y286"/>
  <c r="Y356" s="1"/>
  <c r="Z286"/>
  <c r="Z356" s="1"/>
  <c r="AA286"/>
  <c r="AA356" s="1"/>
  <c r="AB286"/>
  <c r="AB356" s="1"/>
  <c r="AC286"/>
  <c r="AC356" s="1"/>
  <c r="AD286"/>
  <c r="AD356" s="1"/>
  <c r="AE286"/>
  <c r="AE356" s="1"/>
  <c r="AF286"/>
  <c r="AF356" s="1"/>
  <c r="AG286"/>
  <c r="AG356" s="1"/>
  <c r="AH286"/>
  <c r="AH356" s="1"/>
  <c r="AI286"/>
  <c r="AI356" s="1"/>
  <c r="AJ286"/>
  <c r="AJ356" s="1"/>
  <c r="AK286"/>
  <c r="AK356" s="1"/>
  <c r="AL286"/>
  <c r="AL356" s="1"/>
  <c r="AM286"/>
  <c r="AM356" s="1"/>
  <c r="AN286"/>
  <c r="AN356" s="1"/>
  <c r="AO286"/>
  <c r="AO356" s="1"/>
  <c r="AP286"/>
  <c r="AP356" s="1"/>
  <c r="AQ286"/>
  <c r="AQ356" s="1"/>
  <c r="AR286"/>
  <c r="AR356" s="1"/>
  <c r="AS286"/>
  <c r="AS356" s="1"/>
  <c r="AT286"/>
  <c r="AT356" s="1"/>
  <c r="AU286"/>
  <c r="AU356" s="1"/>
  <c r="AV286"/>
  <c r="AV356" s="1"/>
  <c r="AW286"/>
  <c r="AW356" s="1"/>
  <c r="AX286"/>
  <c r="AX356" s="1"/>
  <c r="AY286"/>
  <c r="AY356" s="1"/>
  <c r="AZ286"/>
  <c r="AZ356" s="1"/>
  <c r="BA286"/>
  <c r="BA356" s="1"/>
  <c r="H287"/>
  <c r="H357" s="1"/>
  <c r="I287"/>
  <c r="I357" s="1"/>
  <c r="J287"/>
  <c r="J357" s="1"/>
  <c r="K287"/>
  <c r="K357" s="1"/>
  <c r="L287"/>
  <c r="L357" s="1"/>
  <c r="M287"/>
  <c r="M357" s="1"/>
  <c r="N287"/>
  <c r="N357" s="1"/>
  <c r="O287"/>
  <c r="O357" s="1"/>
  <c r="P287"/>
  <c r="P357" s="1"/>
  <c r="Q287"/>
  <c r="Q357" s="1"/>
  <c r="R287"/>
  <c r="R357" s="1"/>
  <c r="S287"/>
  <c r="S357" s="1"/>
  <c r="T287"/>
  <c r="T357" s="1"/>
  <c r="U287"/>
  <c r="U357" s="1"/>
  <c r="V287"/>
  <c r="V357" s="1"/>
  <c r="W287"/>
  <c r="W357" s="1"/>
  <c r="X287"/>
  <c r="X357" s="1"/>
  <c r="Y287"/>
  <c r="Y357" s="1"/>
  <c r="Z287"/>
  <c r="Z357" s="1"/>
  <c r="AA287"/>
  <c r="AA357" s="1"/>
  <c r="AB287"/>
  <c r="AB357" s="1"/>
  <c r="AC287"/>
  <c r="AC357" s="1"/>
  <c r="AD287"/>
  <c r="AD357" s="1"/>
  <c r="AE287"/>
  <c r="AE357" s="1"/>
  <c r="AF287"/>
  <c r="AF357" s="1"/>
  <c r="AG287"/>
  <c r="AG357" s="1"/>
  <c r="AH287"/>
  <c r="AH357" s="1"/>
  <c r="AI287"/>
  <c r="AI357" s="1"/>
  <c r="AJ287"/>
  <c r="AJ357" s="1"/>
  <c r="AK287"/>
  <c r="AK357" s="1"/>
  <c r="AL287"/>
  <c r="AL357" s="1"/>
  <c r="AM287"/>
  <c r="AM357" s="1"/>
  <c r="AN287"/>
  <c r="AN357" s="1"/>
  <c r="AO287"/>
  <c r="AO357" s="1"/>
  <c r="AP287"/>
  <c r="AP357" s="1"/>
  <c r="AQ287"/>
  <c r="AQ357" s="1"/>
  <c r="AR287"/>
  <c r="AR357" s="1"/>
  <c r="AS287"/>
  <c r="AS357" s="1"/>
  <c r="AT287"/>
  <c r="AT357" s="1"/>
  <c r="AU287"/>
  <c r="AU357" s="1"/>
  <c r="AV287"/>
  <c r="AV357" s="1"/>
  <c r="AW287"/>
  <c r="AW357" s="1"/>
  <c r="AX287"/>
  <c r="AX357" s="1"/>
  <c r="AY287"/>
  <c r="AY357" s="1"/>
  <c r="AZ287"/>
  <c r="AZ357" s="1"/>
  <c r="BA287"/>
  <c r="BA357" s="1"/>
  <c r="H288"/>
  <c r="H358" s="1"/>
  <c r="I288"/>
  <c r="I358" s="1"/>
  <c r="J288"/>
  <c r="J358" s="1"/>
  <c r="K288"/>
  <c r="K358" s="1"/>
  <c r="L288"/>
  <c r="L358" s="1"/>
  <c r="M288"/>
  <c r="M358" s="1"/>
  <c r="N288"/>
  <c r="N358" s="1"/>
  <c r="O288"/>
  <c r="O358" s="1"/>
  <c r="P288"/>
  <c r="P358" s="1"/>
  <c r="Q288"/>
  <c r="Q358" s="1"/>
  <c r="R288"/>
  <c r="R358" s="1"/>
  <c r="S288"/>
  <c r="S358" s="1"/>
  <c r="T288"/>
  <c r="T358" s="1"/>
  <c r="U288"/>
  <c r="U358" s="1"/>
  <c r="V288"/>
  <c r="V358" s="1"/>
  <c r="W288"/>
  <c r="W358" s="1"/>
  <c r="X288"/>
  <c r="X358" s="1"/>
  <c r="Y288"/>
  <c r="Y358" s="1"/>
  <c r="Z288"/>
  <c r="Z358" s="1"/>
  <c r="AA288"/>
  <c r="AA358" s="1"/>
  <c r="AB288"/>
  <c r="AB358" s="1"/>
  <c r="AC288"/>
  <c r="AC358" s="1"/>
  <c r="AD288"/>
  <c r="AD358" s="1"/>
  <c r="AE288"/>
  <c r="AE358" s="1"/>
  <c r="AF288"/>
  <c r="AF358" s="1"/>
  <c r="AG288"/>
  <c r="AG358" s="1"/>
  <c r="AH288"/>
  <c r="AH358" s="1"/>
  <c r="AI288"/>
  <c r="AI358" s="1"/>
  <c r="AJ288"/>
  <c r="AJ358" s="1"/>
  <c r="AK288"/>
  <c r="AK358" s="1"/>
  <c r="AL288"/>
  <c r="AL358" s="1"/>
  <c r="AM288"/>
  <c r="AM358" s="1"/>
  <c r="AN288"/>
  <c r="AN358" s="1"/>
  <c r="AO288"/>
  <c r="AO358" s="1"/>
  <c r="AP288"/>
  <c r="AP358" s="1"/>
  <c r="AQ288"/>
  <c r="AQ358" s="1"/>
  <c r="AR288"/>
  <c r="AR358" s="1"/>
  <c r="AS288"/>
  <c r="AS358" s="1"/>
  <c r="AT288"/>
  <c r="AT358" s="1"/>
  <c r="AU288"/>
  <c r="AU358" s="1"/>
  <c r="AV288"/>
  <c r="AV358" s="1"/>
  <c r="AW288"/>
  <c r="AW358" s="1"/>
  <c r="AX288"/>
  <c r="AX358" s="1"/>
  <c r="AY288"/>
  <c r="AY358" s="1"/>
  <c r="AZ288"/>
  <c r="AZ358" s="1"/>
  <c r="BA288"/>
  <c r="BA358" s="1"/>
  <c r="H289"/>
  <c r="H359" s="1"/>
  <c r="I289"/>
  <c r="I359" s="1"/>
  <c r="J289"/>
  <c r="J359" s="1"/>
  <c r="K289"/>
  <c r="K359" s="1"/>
  <c r="L289"/>
  <c r="L359" s="1"/>
  <c r="M289"/>
  <c r="M359" s="1"/>
  <c r="N289"/>
  <c r="N359" s="1"/>
  <c r="O289"/>
  <c r="O359" s="1"/>
  <c r="P289"/>
  <c r="P359" s="1"/>
  <c r="Q289"/>
  <c r="Q359" s="1"/>
  <c r="R289"/>
  <c r="R359" s="1"/>
  <c r="S289"/>
  <c r="S359" s="1"/>
  <c r="T289"/>
  <c r="T359" s="1"/>
  <c r="U289"/>
  <c r="U359" s="1"/>
  <c r="V289"/>
  <c r="V359" s="1"/>
  <c r="W289"/>
  <c r="W359" s="1"/>
  <c r="X289"/>
  <c r="X359" s="1"/>
  <c r="Y289"/>
  <c r="Y359" s="1"/>
  <c r="Z289"/>
  <c r="Z359" s="1"/>
  <c r="AA289"/>
  <c r="AA359" s="1"/>
  <c r="AB289"/>
  <c r="AB359" s="1"/>
  <c r="AC289"/>
  <c r="AC359" s="1"/>
  <c r="AD289"/>
  <c r="AD359" s="1"/>
  <c r="AE289"/>
  <c r="AE359" s="1"/>
  <c r="AF289"/>
  <c r="AF359" s="1"/>
  <c r="AG289"/>
  <c r="AG359" s="1"/>
  <c r="AH289"/>
  <c r="AH359" s="1"/>
  <c r="AI289"/>
  <c r="AI359" s="1"/>
  <c r="AJ289"/>
  <c r="AJ359" s="1"/>
  <c r="AK289"/>
  <c r="AK359" s="1"/>
  <c r="AL289"/>
  <c r="AL359" s="1"/>
  <c r="AM289"/>
  <c r="AM359" s="1"/>
  <c r="AN289"/>
  <c r="AN359" s="1"/>
  <c r="AO289"/>
  <c r="AO359" s="1"/>
  <c r="AP289"/>
  <c r="AP359" s="1"/>
  <c r="AQ289"/>
  <c r="AQ359" s="1"/>
  <c r="AR289"/>
  <c r="AR359" s="1"/>
  <c r="AS289"/>
  <c r="AS359" s="1"/>
  <c r="AT289"/>
  <c r="AT359" s="1"/>
  <c r="AU289"/>
  <c r="AU359" s="1"/>
  <c r="AV289"/>
  <c r="AV359" s="1"/>
  <c r="AW289"/>
  <c r="AW359" s="1"/>
  <c r="AX289"/>
  <c r="AX359" s="1"/>
  <c r="AY289"/>
  <c r="AY359" s="1"/>
  <c r="AZ289"/>
  <c r="AZ359" s="1"/>
  <c r="BA289"/>
  <c r="BA359" s="1"/>
  <c r="I284"/>
  <c r="I354" s="1"/>
  <c r="J284"/>
  <c r="J354" s="1"/>
  <c r="K284"/>
  <c r="K354" s="1"/>
  <c r="L284"/>
  <c r="L354" s="1"/>
  <c r="M284"/>
  <c r="M354" s="1"/>
  <c r="N284"/>
  <c r="N354" s="1"/>
  <c r="O284"/>
  <c r="O354" s="1"/>
  <c r="P284"/>
  <c r="P354" s="1"/>
  <c r="Q284"/>
  <c r="Q354" s="1"/>
  <c r="R284"/>
  <c r="R354" s="1"/>
  <c r="S284"/>
  <c r="S354" s="1"/>
  <c r="T284"/>
  <c r="T354" s="1"/>
  <c r="U284"/>
  <c r="U354" s="1"/>
  <c r="V284"/>
  <c r="V354" s="1"/>
  <c r="W284"/>
  <c r="W354" s="1"/>
  <c r="X284"/>
  <c r="X354" s="1"/>
  <c r="Y284"/>
  <c r="Y354" s="1"/>
  <c r="Z284"/>
  <c r="Z354" s="1"/>
  <c r="AA284"/>
  <c r="AA354" s="1"/>
  <c r="AB284"/>
  <c r="AB354" s="1"/>
  <c r="AC284"/>
  <c r="AC354" s="1"/>
  <c r="AD284"/>
  <c r="AD354" s="1"/>
  <c r="AE284"/>
  <c r="AE354" s="1"/>
  <c r="AF284"/>
  <c r="AF354" s="1"/>
  <c r="AG284"/>
  <c r="AG354" s="1"/>
  <c r="AH284"/>
  <c r="AH354" s="1"/>
  <c r="AI284"/>
  <c r="AI354" s="1"/>
  <c r="AJ284"/>
  <c r="AJ354" s="1"/>
  <c r="AK284"/>
  <c r="AK354" s="1"/>
  <c r="AL284"/>
  <c r="AL354" s="1"/>
  <c r="AM284"/>
  <c r="AM354" s="1"/>
  <c r="AN284"/>
  <c r="AN354" s="1"/>
  <c r="AO284"/>
  <c r="AO354" s="1"/>
  <c r="AP284"/>
  <c r="AP354" s="1"/>
  <c r="AQ284"/>
  <c r="AQ354" s="1"/>
  <c r="AR284"/>
  <c r="AR354" s="1"/>
  <c r="AS284"/>
  <c r="AS354" s="1"/>
  <c r="AT284"/>
  <c r="AT354" s="1"/>
  <c r="AU284"/>
  <c r="AU354" s="1"/>
  <c r="AV284"/>
  <c r="AV354" s="1"/>
  <c r="AW284"/>
  <c r="AW354" s="1"/>
  <c r="AX284"/>
  <c r="AX354" s="1"/>
  <c r="AY284"/>
  <c r="AY354" s="1"/>
  <c r="AZ284"/>
  <c r="AZ354" s="1"/>
  <c r="BA284"/>
  <c r="BA354" s="1"/>
  <c r="H284"/>
  <c r="H354" s="1"/>
  <c r="W176"/>
  <c r="H450"/>
  <c r="L450"/>
  <c r="N450"/>
  <c r="R450"/>
  <c r="T450"/>
  <c r="X450"/>
  <c r="Z450"/>
  <c r="AB450"/>
  <c r="AF450"/>
  <c r="AH450"/>
  <c r="AJ450"/>
  <c r="AL450"/>
  <c r="AP450"/>
  <c r="AR450"/>
  <c r="AT450"/>
  <c r="AV450"/>
  <c r="AZ450"/>
  <c r="H451"/>
  <c r="L451"/>
  <c r="N451"/>
  <c r="R451"/>
  <c r="T451"/>
  <c r="X451"/>
  <c r="Z451"/>
  <c r="AB451"/>
  <c r="AF451"/>
  <c r="AH451"/>
  <c r="AJ451"/>
  <c r="AL451"/>
  <c r="AP451"/>
  <c r="AR451"/>
  <c r="AT451"/>
  <c r="AV451"/>
  <c r="AZ451"/>
  <c r="H452"/>
  <c r="L452"/>
  <c r="N452"/>
  <c r="R452"/>
  <c r="T452"/>
  <c r="X452"/>
  <c r="Z452"/>
  <c r="AB452"/>
  <c r="AF452"/>
  <c r="AH452"/>
  <c r="AJ452"/>
  <c r="AL452"/>
  <c r="AP452"/>
  <c r="AR452"/>
  <c r="AT452"/>
  <c r="AV452"/>
  <c r="AZ452"/>
  <c r="H453"/>
  <c r="L453"/>
  <c r="N453"/>
  <c r="R453"/>
  <c r="T453"/>
  <c r="X453"/>
  <c r="Z453"/>
  <c r="AB453"/>
  <c r="AF453"/>
  <c r="AH453"/>
  <c r="AJ453"/>
  <c r="AL453"/>
  <c r="AP453"/>
  <c r="AR453"/>
  <c r="AT453"/>
  <c r="AV453"/>
  <c r="AZ453"/>
  <c r="H454"/>
  <c r="J454"/>
  <c r="L454"/>
  <c r="N454"/>
  <c r="R454"/>
  <c r="T454"/>
  <c r="X454"/>
  <c r="Z454"/>
  <c r="AB454"/>
  <c r="AF454"/>
  <c r="AH454"/>
  <c r="AJ454"/>
  <c r="AL454"/>
  <c r="AP454"/>
  <c r="AR454"/>
  <c r="AT454"/>
  <c r="AV454"/>
  <c r="AZ454"/>
  <c r="I449"/>
  <c r="K449"/>
  <c r="O449"/>
  <c r="Q449"/>
  <c r="U449"/>
  <c r="W449"/>
  <c r="AA449"/>
  <c r="AC449"/>
  <c r="AE449"/>
  <c r="AG449"/>
  <c r="AK449"/>
  <c r="AM449"/>
  <c r="AO449"/>
  <c r="AQ449"/>
  <c r="AU449"/>
  <c r="AW449"/>
  <c r="AY449"/>
  <c r="F405"/>
  <c r="E405"/>
  <c r="F404"/>
  <c r="E404"/>
  <c r="F403"/>
  <c r="E403"/>
  <c r="F402"/>
  <c r="E402"/>
  <c r="F401"/>
  <c r="E401"/>
  <c r="F400"/>
  <c r="E400"/>
  <c r="AZ399"/>
  <c r="AY399"/>
  <c r="AW399"/>
  <c r="AV399"/>
  <c r="AU399"/>
  <c r="AT399"/>
  <c r="AR399"/>
  <c r="AQ399"/>
  <c r="AP399"/>
  <c r="AO399"/>
  <c r="AM399"/>
  <c r="AL399"/>
  <c r="AK399"/>
  <c r="AJ399"/>
  <c r="AH399"/>
  <c r="AG399"/>
  <c r="AF399"/>
  <c r="AE399"/>
  <c r="AC399"/>
  <c r="AB399"/>
  <c r="AA399"/>
  <c r="Z399"/>
  <c r="X399"/>
  <c r="W399"/>
  <c r="U399"/>
  <c r="T399"/>
  <c r="R399"/>
  <c r="Q399"/>
  <c r="O399"/>
  <c r="N399"/>
  <c r="L399"/>
  <c r="K399"/>
  <c r="I399"/>
  <c r="H399"/>
  <c r="H385"/>
  <c r="H392" s="1"/>
  <c r="I385"/>
  <c r="I392" s="1"/>
  <c r="J385"/>
  <c r="J392" s="1"/>
  <c r="K385"/>
  <c r="K392" s="1"/>
  <c r="L385"/>
  <c r="L392" s="1"/>
  <c r="M385"/>
  <c r="M392" s="1"/>
  <c r="N385"/>
  <c r="N392" s="1"/>
  <c r="O385"/>
  <c r="O392" s="1"/>
  <c r="P385"/>
  <c r="P392" s="1"/>
  <c r="Q385"/>
  <c r="Q392" s="1"/>
  <c r="R385"/>
  <c r="R392" s="1"/>
  <c r="S385"/>
  <c r="S392" s="1"/>
  <c r="T385"/>
  <c r="T392" s="1"/>
  <c r="U385"/>
  <c r="U392" s="1"/>
  <c r="V385"/>
  <c r="V392" s="1"/>
  <c r="W385"/>
  <c r="W392" s="1"/>
  <c r="X385"/>
  <c r="X392" s="1"/>
  <c r="Y385"/>
  <c r="Y392" s="1"/>
  <c r="Z385"/>
  <c r="Z392" s="1"/>
  <c r="AA385"/>
  <c r="AA392" s="1"/>
  <c r="AB385"/>
  <c r="AB392" s="1"/>
  <c r="AC385"/>
  <c r="AC392" s="1"/>
  <c r="AD385"/>
  <c r="AD392" s="1"/>
  <c r="AE385"/>
  <c r="AE392" s="1"/>
  <c r="AF385"/>
  <c r="AF392" s="1"/>
  <c r="AG385"/>
  <c r="AG392" s="1"/>
  <c r="AH385"/>
  <c r="AH392" s="1"/>
  <c r="AI385"/>
  <c r="AI392" s="1"/>
  <c r="AJ385"/>
  <c r="AJ392" s="1"/>
  <c r="AK385"/>
  <c r="AK392" s="1"/>
  <c r="AL385"/>
  <c r="AL392" s="1"/>
  <c r="AM385"/>
  <c r="AM392" s="1"/>
  <c r="AN385"/>
  <c r="AN392" s="1"/>
  <c r="AO385"/>
  <c r="AO392" s="1"/>
  <c r="AP385"/>
  <c r="AP392" s="1"/>
  <c r="AQ385"/>
  <c r="AQ392" s="1"/>
  <c r="AR385"/>
  <c r="AR392" s="1"/>
  <c r="AS385"/>
  <c r="AS392" s="1"/>
  <c r="AT385"/>
  <c r="AT392" s="1"/>
  <c r="AU385"/>
  <c r="AU392" s="1"/>
  <c r="AV385"/>
  <c r="AV392" s="1"/>
  <c r="AW385"/>
  <c r="AW392" s="1"/>
  <c r="AX385"/>
  <c r="AX392" s="1"/>
  <c r="AY385"/>
  <c r="AY392" s="1"/>
  <c r="AZ385"/>
  <c r="AZ392" s="1"/>
  <c r="BA385"/>
  <c r="BA392" s="1"/>
  <c r="H386"/>
  <c r="H393" s="1"/>
  <c r="I386"/>
  <c r="I393" s="1"/>
  <c r="J386"/>
  <c r="J393" s="1"/>
  <c r="K386"/>
  <c r="K393" s="1"/>
  <c r="L386"/>
  <c r="L393" s="1"/>
  <c r="M386"/>
  <c r="M393" s="1"/>
  <c r="N386"/>
  <c r="N393" s="1"/>
  <c r="O386"/>
  <c r="O393" s="1"/>
  <c r="P386"/>
  <c r="P393" s="1"/>
  <c r="Q386"/>
  <c r="Q393" s="1"/>
  <c r="R386"/>
  <c r="R393" s="1"/>
  <c r="S386"/>
  <c r="S393" s="1"/>
  <c r="T386"/>
  <c r="T393" s="1"/>
  <c r="U386"/>
  <c r="U393" s="1"/>
  <c r="V386"/>
  <c r="V393" s="1"/>
  <c r="W386"/>
  <c r="W393" s="1"/>
  <c r="X386"/>
  <c r="X393" s="1"/>
  <c r="Y386"/>
  <c r="Y393" s="1"/>
  <c r="Z386"/>
  <c r="Z393" s="1"/>
  <c r="AA386"/>
  <c r="AA393" s="1"/>
  <c r="AB386"/>
  <c r="AB393" s="1"/>
  <c r="AC386"/>
  <c r="AC393" s="1"/>
  <c r="AD386"/>
  <c r="AD393" s="1"/>
  <c r="AE386"/>
  <c r="AE393" s="1"/>
  <c r="AF386"/>
  <c r="AF393" s="1"/>
  <c r="AG386"/>
  <c r="AG393" s="1"/>
  <c r="AH386"/>
  <c r="AH393" s="1"/>
  <c r="AI386"/>
  <c r="AI393" s="1"/>
  <c r="AJ386"/>
  <c r="AJ393" s="1"/>
  <c r="AK386"/>
  <c r="AK393" s="1"/>
  <c r="AL386"/>
  <c r="AL393" s="1"/>
  <c r="AM386"/>
  <c r="AM393" s="1"/>
  <c r="AN386"/>
  <c r="AN393" s="1"/>
  <c r="AO386"/>
  <c r="AO393" s="1"/>
  <c r="AP386"/>
  <c r="AP393" s="1"/>
  <c r="AQ386"/>
  <c r="AQ393" s="1"/>
  <c r="AR386"/>
  <c r="AR393" s="1"/>
  <c r="AS386"/>
  <c r="AS393" s="1"/>
  <c r="AT386"/>
  <c r="AT393" s="1"/>
  <c r="AU386"/>
  <c r="AU393" s="1"/>
  <c r="AV386"/>
  <c r="AV393" s="1"/>
  <c r="AW386"/>
  <c r="AW393" s="1"/>
  <c r="AX386"/>
  <c r="AX393" s="1"/>
  <c r="AY386"/>
  <c r="AY393" s="1"/>
  <c r="AZ386"/>
  <c r="AZ393" s="1"/>
  <c r="BA386"/>
  <c r="BA393" s="1"/>
  <c r="H388"/>
  <c r="H395" s="1"/>
  <c r="I388"/>
  <c r="I395" s="1"/>
  <c r="J388"/>
  <c r="J395" s="1"/>
  <c r="K388"/>
  <c r="K395" s="1"/>
  <c r="L388"/>
  <c r="L395" s="1"/>
  <c r="M388"/>
  <c r="M395" s="1"/>
  <c r="N388"/>
  <c r="N395" s="1"/>
  <c r="O388"/>
  <c r="O395" s="1"/>
  <c r="P388"/>
  <c r="P395" s="1"/>
  <c r="Q388"/>
  <c r="Q395" s="1"/>
  <c r="R388"/>
  <c r="R395" s="1"/>
  <c r="S388"/>
  <c r="S395" s="1"/>
  <c r="T388"/>
  <c r="T395" s="1"/>
  <c r="U388"/>
  <c r="U395" s="1"/>
  <c r="V388"/>
  <c r="V395" s="1"/>
  <c r="W388"/>
  <c r="W395" s="1"/>
  <c r="X388"/>
  <c r="X395" s="1"/>
  <c r="Y388"/>
  <c r="Y395" s="1"/>
  <c r="Z388"/>
  <c r="Z395" s="1"/>
  <c r="AA388"/>
  <c r="AA395" s="1"/>
  <c r="AB388"/>
  <c r="AB395" s="1"/>
  <c r="AC388"/>
  <c r="AC395" s="1"/>
  <c r="AD388"/>
  <c r="AD395" s="1"/>
  <c r="AE388"/>
  <c r="AE395" s="1"/>
  <c r="AF388"/>
  <c r="AF395" s="1"/>
  <c r="AG388"/>
  <c r="AG395" s="1"/>
  <c r="AH388"/>
  <c r="AH395" s="1"/>
  <c r="AI388"/>
  <c r="AI395" s="1"/>
  <c r="AJ388"/>
  <c r="AJ395" s="1"/>
  <c r="AK388"/>
  <c r="AK395" s="1"/>
  <c r="AL388"/>
  <c r="AL395" s="1"/>
  <c r="AM388"/>
  <c r="AM395" s="1"/>
  <c r="AN388"/>
  <c r="AN395" s="1"/>
  <c r="AO388"/>
  <c r="AO395" s="1"/>
  <c r="AP388"/>
  <c r="AP395" s="1"/>
  <c r="AQ388"/>
  <c r="AQ395" s="1"/>
  <c r="AR388"/>
  <c r="AR395" s="1"/>
  <c r="AS388"/>
  <c r="AS395" s="1"/>
  <c r="AT388"/>
  <c r="AT395" s="1"/>
  <c r="AU388"/>
  <c r="AU395" s="1"/>
  <c r="AV388"/>
  <c r="AV395" s="1"/>
  <c r="AW388"/>
  <c r="AW395" s="1"/>
  <c r="AX388"/>
  <c r="AX395" s="1"/>
  <c r="AY388"/>
  <c r="AY395" s="1"/>
  <c r="AZ388"/>
  <c r="AZ395" s="1"/>
  <c r="BA388"/>
  <c r="BA395" s="1"/>
  <c r="H389"/>
  <c r="H396" s="1"/>
  <c r="I389"/>
  <c r="I396" s="1"/>
  <c r="J389"/>
  <c r="J396" s="1"/>
  <c r="K389"/>
  <c r="K396" s="1"/>
  <c r="L389"/>
  <c r="L396" s="1"/>
  <c r="M389"/>
  <c r="M396" s="1"/>
  <c r="N389"/>
  <c r="N396" s="1"/>
  <c r="O389"/>
  <c r="O396" s="1"/>
  <c r="P389"/>
  <c r="P396" s="1"/>
  <c r="Q389"/>
  <c r="Q396" s="1"/>
  <c r="R389"/>
  <c r="R396" s="1"/>
  <c r="S389"/>
  <c r="S396" s="1"/>
  <c r="T389"/>
  <c r="T396" s="1"/>
  <c r="U389"/>
  <c r="U396" s="1"/>
  <c r="V389"/>
  <c r="V396" s="1"/>
  <c r="W389"/>
  <c r="W396" s="1"/>
  <c r="X389"/>
  <c r="X396" s="1"/>
  <c r="Y389"/>
  <c r="Y396" s="1"/>
  <c r="Z389"/>
  <c r="Z396" s="1"/>
  <c r="AA389"/>
  <c r="AA396" s="1"/>
  <c r="AB389"/>
  <c r="AB396" s="1"/>
  <c r="AC389"/>
  <c r="AC396" s="1"/>
  <c r="AD389"/>
  <c r="AD396" s="1"/>
  <c r="AE389"/>
  <c r="AE396" s="1"/>
  <c r="AF389"/>
  <c r="AF396" s="1"/>
  <c r="AG389"/>
  <c r="AG396" s="1"/>
  <c r="AH389"/>
  <c r="AH396" s="1"/>
  <c r="AI389"/>
  <c r="AI396" s="1"/>
  <c r="AJ389"/>
  <c r="AJ396" s="1"/>
  <c r="AK389"/>
  <c r="AK396" s="1"/>
  <c r="AL389"/>
  <c r="AL396" s="1"/>
  <c r="AM389"/>
  <c r="AM396" s="1"/>
  <c r="AN389"/>
  <c r="AN396" s="1"/>
  <c r="AO389"/>
  <c r="AO396" s="1"/>
  <c r="AP389"/>
  <c r="AP396" s="1"/>
  <c r="AQ389"/>
  <c r="AQ396" s="1"/>
  <c r="AR389"/>
  <c r="AR396" s="1"/>
  <c r="AS389"/>
  <c r="AS396" s="1"/>
  <c r="AT389"/>
  <c r="AT396" s="1"/>
  <c r="AU389"/>
  <c r="AU396" s="1"/>
  <c r="AV389"/>
  <c r="AV396" s="1"/>
  <c r="AW389"/>
  <c r="AW396" s="1"/>
  <c r="AX389"/>
  <c r="AX396" s="1"/>
  <c r="AY389"/>
  <c r="AY396" s="1"/>
  <c r="AZ389"/>
  <c r="AZ396" s="1"/>
  <c r="BA389"/>
  <c r="BA396" s="1"/>
  <c r="I384"/>
  <c r="I391" s="1"/>
  <c r="J384"/>
  <c r="J391" s="1"/>
  <c r="K384"/>
  <c r="K391" s="1"/>
  <c r="L384"/>
  <c r="L391" s="1"/>
  <c r="M384"/>
  <c r="M391" s="1"/>
  <c r="N384"/>
  <c r="N391" s="1"/>
  <c r="O384"/>
  <c r="O391" s="1"/>
  <c r="P384"/>
  <c r="P391" s="1"/>
  <c r="Q384"/>
  <c r="Q391" s="1"/>
  <c r="R384"/>
  <c r="R391" s="1"/>
  <c r="S384"/>
  <c r="S391" s="1"/>
  <c r="T384"/>
  <c r="T391" s="1"/>
  <c r="U384"/>
  <c r="U391" s="1"/>
  <c r="V384"/>
  <c r="V391" s="1"/>
  <c r="W384"/>
  <c r="W391" s="1"/>
  <c r="X384"/>
  <c r="X391" s="1"/>
  <c r="Y384"/>
  <c r="Y391" s="1"/>
  <c r="Z384"/>
  <c r="Z391" s="1"/>
  <c r="AA384"/>
  <c r="AA391" s="1"/>
  <c r="AB384"/>
  <c r="AB391" s="1"/>
  <c r="AC384"/>
  <c r="AC391" s="1"/>
  <c r="AD384"/>
  <c r="AD391" s="1"/>
  <c r="AE384"/>
  <c r="AE391" s="1"/>
  <c r="AF384"/>
  <c r="AF391" s="1"/>
  <c r="AG384"/>
  <c r="AG391" s="1"/>
  <c r="AH384"/>
  <c r="AH391" s="1"/>
  <c r="AI384"/>
  <c r="AI391" s="1"/>
  <c r="AJ384"/>
  <c r="AJ391" s="1"/>
  <c r="AK384"/>
  <c r="AK391" s="1"/>
  <c r="AL384"/>
  <c r="AL391" s="1"/>
  <c r="AM384"/>
  <c r="AM391" s="1"/>
  <c r="AN384"/>
  <c r="AN391" s="1"/>
  <c r="AO384"/>
  <c r="AO391" s="1"/>
  <c r="AP384"/>
  <c r="AP391" s="1"/>
  <c r="AQ384"/>
  <c r="AQ391" s="1"/>
  <c r="AR384"/>
  <c r="AR391" s="1"/>
  <c r="AS384"/>
  <c r="AS391" s="1"/>
  <c r="AT384"/>
  <c r="AT391" s="1"/>
  <c r="AU384"/>
  <c r="AU391" s="1"/>
  <c r="AV384"/>
  <c r="AV391" s="1"/>
  <c r="AW384"/>
  <c r="AW391" s="1"/>
  <c r="AX384"/>
  <c r="AX391" s="1"/>
  <c r="AY384"/>
  <c r="AY391" s="1"/>
  <c r="AZ384"/>
  <c r="AZ391" s="1"/>
  <c r="BA384"/>
  <c r="BA391" s="1"/>
  <c r="H384"/>
  <c r="H391" s="1"/>
  <c r="F387"/>
  <c r="E387"/>
  <c r="F382"/>
  <c r="E382"/>
  <c r="F381"/>
  <c r="E381"/>
  <c r="F380"/>
  <c r="E380"/>
  <c r="F379"/>
  <c r="E379"/>
  <c r="F378"/>
  <c r="E378"/>
  <c r="F377"/>
  <c r="E377"/>
  <c r="AZ376"/>
  <c r="AY376"/>
  <c r="AW376"/>
  <c r="AV376"/>
  <c r="AU376"/>
  <c r="AT376"/>
  <c r="AR376"/>
  <c r="AQ376"/>
  <c r="AP376"/>
  <c r="AO376"/>
  <c r="AM376"/>
  <c r="AL376"/>
  <c r="AK376"/>
  <c r="AJ376"/>
  <c r="AH376"/>
  <c r="AG376"/>
  <c r="AF376"/>
  <c r="AE376"/>
  <c r="AC376"/>
  <c r="AB376"/>
  <c r="AA376"/>
  <c r="Z376"/>
  <c r="X376"/>
  <c r="W376"/>
  <c r="U376"/>
  <c r="T376"/>
  <c r="R376"/>
  <c r="Q376"/>
  <c r="O376"/>
  <c r="N376"/>
  <c r="L376"/>
  <c r="K376"/>
  <c r="I376"/>
  <c r="H376"/>
  <c r="F375"/>
  <c r="E375"/>
  <c r="F374"/>
  <c r="E374"/>
  <c r="F373"/>
  <c r="E373"/>
  <c r="F372"/>
  <c r="E372"/>
  <c r="F371"/>
  <c r="E371"/>
  <c r="F370"/>
  <c r="E370"/>
  <c r="AZ369"/>
  <c r="AY369"/>
  <c r="AW369"/>
  <c r="AV369"/>
  <c r="AU369"/>
  <c r="AT369"/>
  <c r="AR369"/>
  <c r="AQ369"/>
  <c r="AP369"/>
  <c r="AO369"/>
  <c r="AM369"/>
  <c r="AL369"/>
  <c r="AK369"/>
  <c r="AJ369"/>
  <c r="AH369"/>
  <c r="AG369"/>
  <c r="AF369"/>
  <c r="AE369"/>
  <c r="AC369"/>
  <c r="AB369"/>
  <c r="AA369"/>
  <c r="Z369"/>
  <c r="X369"/>
  <c r="W369"/>
  <c r="U369"/>
  <c r="T369"/>
  <c r="R369"/>
  <c r="Q369"/>
  <c r="O369"/>
  <c r="N369"/>
  <c r="L369"/>
  <c r="K369"/>
  <c r="I369"/>
  <c r="H369"/>
  <c r="E38" l="1"/>
  <c r="P161"/>
  <c r="V161"/>
  <c r="AU383"/>
  <c r="AU390" s="1"/>
  <c r="F399"/>
  <c r="F413"/>
  <c r="F427"/>
  <c r="E140"/>
  <c r="AD49"/>
  <c r="AN49"/>
  <c r="AS49"/>
  <c r="AX49"/>
  <c r="AD63"/>
  <c r="AN63"/>
  <c r="AS63"/>
  <c r="AX63"/>
  <c r="AS84"/>
  <c r="AD98"/>
  <c r="AI112"/>
  <c r="AN112"/>
  <c r="AS112"/>
  <c r="Y161"/>
  <c r="F169"/>
  <c r="E170"/>
  <c r="E174"/>
  <c r="E172"/>
  <c r="BA49"/>
  <c r="M56"/>
  <c r="S56"/>
  <c r="V63"/>
  <c r="BA63"/>
  <c r="M70"/>
  <c r="BA84"/>
  <c r="M91"/>
  <c r="S91"/>
  <c r="M105"/>
  <c r="J112"/>
  <c r="BA112"/>
  <c r="P133"/>
  <c r="S140"/>
  <c r="Y140"/>
  <c r="P147"/>
  <c r="AE168"/>
  <c r="AC168"/>
  <c r="M154"/>
  <c r="AU168"/>
  <c r="AA168"/>
  <c r="AO168"/>
  <c r="E173"/>
  <c r="S49"/>
  <c r="H168"/>
  <c r="AW168"/>
  <c r="I168"/>
  <c r="F170"/>
  <c r="F173"/>
  <c r="Y49"/>
  <c r="P56"/>
  <c r="P70"/>
  <c r="P77"/>
  <c r="S98"/>
  <c r="P154"/>
  <c r="Q171"/>
  <c r="Q168" s="1"/>
  <c r="AR441"/>
  <c r="P126"/>
  <c r="E35"/>
  <c r="V49"/>
  <c r="V98"/>
  <c r="AS140"/>
  <c r="AI154"/>
  <c r="AS154"/>
  <c r="F161"/>
  <c r="AD161"/>
  <c r="AS161"/>
  <c r="AX161"/>
  <c r="BA161"/>
  <c r="AR168"/>
  <c r="AS168" s="1"/>
  <c r="X168"/>
  <c r="L168"/>
  <c r="AQ168"/>
  <c r="K168"/>
  <c r="J70"/>
  <c r="V70"/>
  <c r="BA154"/>
  <c r="AZ168"/>
  <c r="AF168"/>
  <c r="W171"/>
  <c r="W168" s="1"/>
  <c r="S161"/>
  <c r="AJ168"/>
  <c r="T168"/>
  <c r="AK168"/>
  <c r="U168"/>
  <c r="F171"/>
  <c r="AM168"/>
  <c r="F174"/>
  <c r="F172"/>
  <c r="AT168"/>
  <c r="AX168" s="1"/>
  <c r="AP168"/>
  <c r="AL168"/>
  <c r="AH168"/>
  <c r="AI168" s="1"/>
  <c r="Z168"/>
  <c r="AD168" s="1"/>
  <c r="R168"/>
  <c r="N168"/>
  <c r="O168"/>
  <c r="E169"/>
  <c r="F434"/>
  <c r="BA126"/>
  <c r="M35"/>
  <c r="BA70"/>
  <c r="AD77"/>
  <c r="AN77"/>
  <c r="AX77"/>
  <c r="AI91"/>
  <c r="V105"/>
  <c r="P140"/>
  <c r="V154"/>
  <c r="AI161"/>
  <c r="AN161"/>
  <c r="O383"/>
  <c r="O390" s="1"/>
  <c r="AH441"/>
  <c r="S126"/>
  <c r="Y126"/>
  <c r="AS126"/>
  <c r="P35"/>
  <c r="S42"/>
  <c r="AD70"/>
  <c r="AN70"/>
  <c r="AS70"/>
  <c r="P84"/>
  <c r="AD133"/>
  <c r="AN133"/>
  <c r="AX133"/>
  <c r="AD147"/>
  <c r="AN147"/>
  <c r="AX147"/>
  <c r="M161"/>
  <c r="E161"/>
  <c r="AI140"/>
  <c r="AI126"/>
  <c r="AM441"/>
  <c r="F454"/>
  <c r="J268"/>
  <c r="AX119"/>
  <c r="AS119"/>
  <c r="AN119"/>
  <c r="AD119"/>
  <c r="Y119"/>
  <c r="S119"/>
  <c r="M119"/>
  <c r="Y42"/>
  <c r="AD42"/>
  <c r="AI42"/>
  <c r="S84"/>
  <c r="Y84"/>
  <c r="J91"/>
  <c r="P91"/>
  <c r="AD105"/>
  <c r="AN105"/>
  <c r="AX105"/>
  <c r="E154"/>
  <c r="S154"/>
  <c r="Y154"/>
  <c r="M77"/>
  <c r="Y98"/>
  <c r="AN98"/>
  <c r="AS98"/>
  <c r="AX98"/>
  <c r="P105"/>
  <c r="M133"/>
  <c r="BA140"/>
  <c r="M147"/>
  <c r="AD154"/>
  <c r="AN154"/>
  <c r="AX154"/>
  <c r="E376"/>
  <c r="E406"/>
  <c r="E420"/>
  <c r="F369"/>
  <c r="AF383"/>
  <c r="AF390" s="1"/>
  <c r="R441"/>
  <c r="F446"/>
  <c r="F450"/>
  <c r="F406"/>
  <c r="F420"/>
  <c r="E434"/>
  <c r="BA119"/>
  <c r="V119"/>
  <c r="J119"/>
  <c r="V35"/>
  <c r="AD35"/>
  <c r="AN35"/>
  <c r="AX35"/>
  <c r="V56"/>
  <c r="AD56"/>
  <c r="AI56"/>
  <c r="S63"/>
  <c r="V77"/>
  <c r="V112"/>
  <c r="V133"/>
  <c r="V147"/>
  <c r="F154"/>
  <c r="J154"/>
  <c r="E413"/>
  <c r="E427"/>
  <c r="F119"/>
  <c r="E126"/>
  <c r="F112"/>
  <c r="E369"/>
  <c r="Q383"/>
  <c r="Q390" s="1"/>
  <c r="AG383"/>
  <c r="AG390" s="1"/>
  <c r="AZ383"/>
  <c r="AZ390" s="1"/>
  <c r="F389"/>
  <c r="U441"/>
  <c r="AK441"/>
  <c r="AW441"/>
  <c r="AI119"/>
  <c r="V126"/>
  <c r="AD126"/>
  <c r="AN126"/>
  <c r="AX126"/>
  <c r="BA35"/>
  <c r="M42"/>
  <c r="BA42"/>
  <c r="M49"/>
  <c r="Y56"/>
  <c r="AN56"/>
  <c r="AS56"/>
  <c r="AX56"/>
  <c r="J63"/>
  <c r="AI63"/>
  <c r="S70"/>
  <c r="W70"/>
  <c r="Y70" s="1"/>
  <c r="E77"/>
  <c r="S77"/>
  <c r="Y77"/>
  <c r="AI77"/>
  <c r="AS77"/>
  <c r="V84"/>
  <c r="AD84"/>
  <c r="AN84"/>
  <c r="AX84"/>
  <c r="V91"/>
  <c r="BA91"/>
  <c r="M98"/>
  <c r="E105"/>
  <c r="S105"/>
  <c r="Y105"/>
  <c r="AI105"/>
  <c r="AS105"/>
  <c r="E112"/>
  <c r="M112"/>
  <c r="S112"/>
  <c r="BA133"/>
  <c r="M140"/>
  <c r="E147"/>
  <c r="S147"/>
  <c r="Y147"/>
  <c r="AI147"/>
  <c r="AS147"/>
  <c r="U383"/>
  <c r="U390" s="1"/>
  <c r="F385"/>
  <c r="X441"/>
  <c r="E454"/>
  <c r="F451"/>
  <c r="F376"/>
  <c r="AK383"/>
  <c r="AK390" s="1"/>
  <c r="I441"/>
  <c r="F442"/>
  <c r="I383"/>
  <c r="I390" s="1"/>
  <c r="AA383"/>
  <c r="AA390" s="1"/>
  <c r="AP383"/>
  <c r="AP390" s="1"/>
  <c r="L441"/>
  <c r="AC441"/>
  <c r="AO441"/>
  <c r="F444"/>
  <c r="E394"/>
  <c r="F394"/>
  <c r="E119"/>
  <c r="P119"/>
  <c r="M126"/>
  <c r="S35"/>
  <c r="Y35"/>
  <c r="AI35"/>
  <c r="AS35"/>
  <c r="J42"/>
  <c r="P42"/>
  <c r="AN42"/>
  <c r="AS42"/>
  <c r="AX42"/>
  <c r="J49"/>
  <c r="P49"/>
  <c r="AI49"/>
  <c r="M63"/>
  <c r="AI70"/>
  <c r="BA77"/>
  <c r="M84"/>
  <c r="E91"/>
  <c r="Y91"/>
  <c r="AD91"/>
  <c r="AN91"/>
  <c r="AS91"/>
  <c r="AX91"/>
  <c r="J98"/>
  <c r="P98"/>
  <c r="AI98"/>
  <c r="BA105"/>
  <c r="P112"/>
  <c r="AD112"/>
  <c r="AX112"/>
  <c r="E133"/>
  <c r="S133"/>
  <c r="Y133"/>
  <c r="AI133"/>
  <c r="AS133"/>
  <c r="V140"/>
  <c r="AD140"/>
  <c r="AN140"/>
  <c r="AX140"/>
  <c r="BA147"/>
  <c r="F147"/>
  <c r="J147"/>
  <c r="F140"/>
  <c r="J140"/>
  <c r="F133"/>
  <c r="J133"/>
  <c r="E399"/>
  <c r="E451"/>
  <c r="E450"/>
  <c r="Y112"/>
  <c r="BA98"/>
  <c r="E98"/>
  <c r="E84"/>
  <c r="AI84"/>
  <c r="AX70"/>
  <c r="E63"/>
  <c r="Y63"/>
  <c r="P63"/>
  <c r="E49"/>
  <c r="V42"/>
  <c r="E42"/>
  <c r="F105"/>
  <c r="J105"/>
  <c r="F98"/>
  <c r="F91"/>
  <c r="F84"/>
  <c r="J84"/>
  <c r="F77"/>
  <c r="J77"/>
  <c r="F70"/>
  <c r="F63"/>
  <c r="F56"/>
  <c r="J56"/>
  <c r="F49"/>
  <c r="F42"/>
  <c r="F35"/>
  <c r="J35"/>
  <c r="F126"/>
  <c r="J126"/>
  <c r="K286"/>
  <c r="K356" s="1"/>
  <c r="E356" s="1"/>
  <c r="K383"/>
  <c r="K390" s="1"/>
  <c r="W383"/>
  <c r="W390" s="1"/>
  <c r="AL383"/>
  <c r="AL390" s="1"/>
  <c r="E388"/>
  <c r="H441"/>
  <c r="N441"/>
  <c r="T441"/>
  <c r="Z441"/>
  <c r="AE441"/>
  <c r="AJ441"/>
  <c r="AT441"/>
  <c r="AY441"/>
  <c r="E443"/>
  <c r="E445"/>
  <c r="E447"/>
  <c r="AB383"/>
  <c r="AB390" s="1"/>
  <c r="AV383"/>
  <c r="AV390" s="1"/>
  <c r="E386"/>
  <c r="R383"/>
  <c r="R390" s="1"/>
  <c r="AW383"/>
  <c r="AW390" s="1"/>
  <c r="O441"/>
  <c r="AA441"/>
  <c r="AF441"/>
  <c r="AP441"/>
  <c r="AU441"/>
  <c r="AZ441"/>
  <c r="F443"/>
  <c r="F445"/>
  <c r="F447"/>
  <c r="AQ383"/>
  <c r="AQ390" s="1"/>
  <c r="E384"/>
  <c r="L383"/>
  <c r="L390" s="1"/>
  <c r="X383"/>
  <c r="X390" s="1"/>
  <c r="AC383"/>
  <c r="AC390" s="1"/>
  <c r="AH383"/>
  <c r="AH390" s="1"/>
  <c r="AM383"/>
  <c r="AM390" s="1"/>
  <c r="AR383"/>
  <c r="AR390" s="1"/>
  <c r="F384"/>
  <c r="F386"/>
  <c r="F388"/>
  <c r="H383"/>
  <c r="N383"/>
  <c r="N390" s="1"/>
  <c r="T383"/>
  <c r="T390" s="1"/>
  <c r="Z383"/>
  <c r="Z390" s="1"/>
  <c r="AE383"/>
  <c r="AE390" s="1"/>
  <c r="AJ383"/>
  <c r="AJ390" s="1"/>
  <c r="AO383"/>
  <c r="AO390" s="1"/>
  <c r="AT383"/>
  <c r="AT390" s="1"/>
  <c r="AY383"/>
  <c r="AY390" s="1"/>
  <c r="E385"/>
  <c r="E389"/>
  <c r="K441"/>
  <c r="Q441"/>
  <c r="W441"/>
  <c r="AB441"/>
  <c r="AG441"/>
  <c r="AL441"/>
  <c r="AQ441"/>
  <c r="AV441"/>
  <c r="E442"/>
  <c r="E444"/>
  <c r="E446"/>
  <c r="E354"/>
  <c r="H353"/>
  <c r="AZ353"/>
  <c r="AY353"/>
  <c r="AW353"/>
  <c r="AV353"/>
  <c r="AU353"/>
  <c r="AT353"/>
  <c r="AR353"/>
  <c r="AQ353"/>
  <c r="AP353"/>
  <c r="AO353"/>
  <c r="AM353"/>
  <c r="AL353"/>
  <c r="AK353"/>
  <c r="AJ353"/>
  <c r="AH353"/>
  <c r="AG353"/>
  <c r="AF353"/>
  <c r="AE353"/>
  <c r="AC353"/>
  <c r="AB353"/>
  <c r="AA353"/>
  <c r="Z353"/>
  <c r="X353"/>
  <c r="W353"/>
  <c r="U353"/>
  <c r="T353"/>
  <c r="R353"/>
  <c r="Q353"/>
  <c r="O353"/>
  <c r="N353"/>
  <c r="L353"/>
  <c r="K353"/>
  <c r="F354"/>
  <c r="I353"/>
  <c r="F359"/>
  <c r="E359"/>
  <c r="F358"/>
  <c r="E358"/>
  <c r="F357"/>
  <c r="E357"/>
  <c r="F355"/>
  <c r="E355"/>
  <c r="E391"/>
  <c r="F391"/>
  <c r="F396"/>
  <c r="E396"/>
  <c r="F395"/>
  <c r="E395"/>
  <c r="F393"/>
  <c r="E393"/>
  <c r="F392"/>
  <c r="E392"/>
  <c r="AZ448"/>
  <c r="AY448"/>
  <c r="AW448"/>
  <c r="AV448"/>
  <c r="AU448"/>
  <c r="AT448"/>
  <c r="AR448"/>
  <c r="AQ448"/>
  <c r="AP448"/>
  <c r="AO448"/>
  <c r="AM448"/>
  <c r="AL448"/>
  <c r="AK448"/>
  <c r="AJ448"/>
  <c r="AH448"/>
  <c r="AG448"/>
  <c r="AF448"/>
  <c r="AE448"/>
  <c r="AC448"/>
  <c r="AB448"/>
  <c r="AA448"/>
  <c r="Z448"/>
  <c r="X448"/>
  <c r="W448"/>
  <c r="U448"/>
  <c r="T448"/>
  <c r="R448"/>
  <c r="Q448"/>
  <c r="O448"/>
  <c r="N448"/>
  <c r="L448"/>
  <c r="K448"/>
  <c r="BA464"/>
  <c r="BA469"/>
  <c r="BA468"/>
  <c r="BA466"/>
  <c r="BA465"/>
  <c r="BA467"/>
  <c r="E449"/>
  <c r="H448"/>
  <c r="F449"/>
  <c r="I448"/>
  <c r="F453"/>
  <c r="E453"/>
  <c r="F452"/>
  <c r="E452"/>
  <c r="I346"/>
  <c r="K346"/>
  <c r="L346"/>
  <c r="N346"/>
  <c r="O346"/>
  <c r="Q346"/>
  <c r="R346"/>
  <c r="T346"/>
  <c r="U346"/>
  <c r="W346"/>
  <c r="X346"/>
  <c r="Z346"/>
  <c r="AA346"/>
  <c r="AB346"/>
  <c r="AC346"/>
  <c r="AE346"/>
  <c r="AF346"/>
  <c r="AG346"/>
  <c r="AH346"/>
  <c r="AJ346"/>
  <c r="AK346"/>
  <c r="AL346"/>
  <c r="AM346"/>
  <c r="AO346"/>
  <c r="AP346"/>
  <c r="AQ346"/>
  <c r="AR346"/>
  <c r="AT346"/>
  <c r="AU346"/>
  <c r="AV346"/>
  <c r="AW346"/>
  <c r="AY346"/>
  <c r="AZ346"/>
  <c r="H346"/>
  <c r="I339"/>
  <c r="K339"/>
  <c r="L339"/>
  <c r="N339"/>
  <c r="O339"/>
  <c r="Q339"/>
  <c r="R339"/>
  <c r="T339"/>
  <c r="U339"/>
  <c r="W339"/>
  <c r="X339"/>
  <c r="Z339"/>
  <c r="AA339"/>
  <c r="AB339"/>
  <c r="AC339"/>
  <c r="AE339"/>
  <c r="AF339"/>
  <c r="AG339"/>
  <c r="AH339"/>
  <c r="AJ339"/>
  <c r="AK339"/>
  <c r="AL339"/>
  <c r="AM339"/>
  <c r="AO339"/>
  <c r="AP339"/>
  <c r="AQ339"/>
  <c r="AR339"/>
  <c r="AT339"/>
  <c r="AU339"/>
  <c r="AV339"/>
  <c r="AW339"/>
  <c r="AY339"/>
  <c r="AZ339"/>
  <c r="H339"/>
  <c r="I332"/>
  <c r="K332"/>
  <c r="L332"/>
  <c r="N332"/>
  <c r="O332"/>
  <c r="Q332"/>
  <c r="R332"/>
  <c r="T332"/>
  <c r="U332"/>
  <c r="W332"/>
  <c r="X332"/>
  <c r="Z332"/>
  <c r="AA332"/>
  <c r="AB332"/>
  <c r="AC332"/>
  <c r="AE332"/>
  <c r="AF332"/>
  <c r="AG332"/>
  <c r="AH332"/>
  <c r="AJ332"/>
  <c r="AK332"/>
  <c r="AL332"/>
  <c r="AM332"/>
  <c r="AO332"/>
  <c r="AP332"/>
  <c r="AQ332"/>
  <c r="AR332"/>
  <c r="AT332"/>
  <c r="AU332"/>
  <c r="AV332"/>
  <c r="AW332"/>
  <c r="AY332"/>
  <c r="AZ332"/>
  <c r="H332"/>
  <c r="I325"/>
  <c r="K325"/>
  <c r="L325"/>
  <c r="N325"/>
  <c r="O325"/>
  <c r="Q325"/>
  <c r="R325"/>
  <c r="T325"/>
  <c r="U325"/>
  <c r="W325"/>
  <c r="X325"/>
  <c r="Z325"/>
  <c r="AA325"/>
  <c r="AB325"/>
  <c r="AC325"/>
  <c r="AE325"/>
  <c r="AF325"/>
  <c r="AG325"/>
  <c r="AH325"/>
  <c r="AJ325"/>
  <c r="AK325"/>
  <c r="AL325"/>
  <c r="AM325"/>
  <c r="AO325"/>
  <c r="AP325"/>
  <c r="AQ325"/>
  <c r="AR325"/>
  <c r="AT325"/>
  <c r="AU325"/>
  <c r="AV325"/>
  <c r="AW325"/>
  <c r="AY325"/>
  <c r="AZ325"/>
  <c r="H325"/>
  <c r="I318"/>
  <c r="K318"/>
  <c r="L318"/>
  <c r="N318"/>
  <c r="O318"/>
  <c r="Q318"/>
  <c r="R318"/>
  <c r="T318"/>
  <c r="U318"/>
  <c r="W318"/>
  <c r="X318"/>
  <c r="Z318"/>
  <c r="AA318"/>
  <c r="AB318"/>
  <c r="AC318"/>
  <c r="AE318"/>
  <c r="AF318"/>
  <c r="AG318"/>
  <c r="AH318"/>
  <c r="AJ318"/>
  <c r="AK318"/>
  <c r="AL318"/>
  <c r="AM318"/>
  <c r="AO318"/>
  <c r="AP318"/>
  <c r="AQ318"/>
  <c r="AR318"/>
  <c r="AT318"/>
  <c r="AU318"/>
  <c r="AV318"/>
  <c r="AW318"/>
  <c r="AY318"/>
  <c r="AZ318"/>
  <c r="H318"/>
  <c r="I311"/>
  <c r="K311"/>
  <c r="L311"/>
  <c r="N311"/>
  <c r="O311"/>
  <c r="Q311"/>
  <c r="R311"/>
  <c r="T311"/>
  <c r="U311"/>
  <c r="W311"/>
  <c r="X311"/>
  <c r="Z311"/>
  <c r="AA311"/>
  <c r="AB311"/>
  <c r="AC311"/>
  <c r="AE311"/>
  <c r="AF311"/>
  <c r="AG311"/>
  <c r="AH311"/>
  <c r="AJ311"/>
  <c r="AK311"/>
  <c r="AL311"/>
  <c r="AM311"/>
  <c r="AO311"/>
  <c r="AP311"/>
  <c r="AQ311"/>
  <c r="AR311"/>
  <c r="AT311"/>
  <c r="AU311"/>
  <c r="AV311"/>
  <c r="AW311"/>
  <c r="AY311"/>
  <c r="AZ311"/>
  <c r="H311"/>
  <c r="I304"/>
  <c r="K304"/>
  <c r="L304"/>
  <c r="N304"/>
  <c r="O304"/>
  <c r="Q304"/>
  <c r="R304"/>
  <c r="T304"/>
  <c r="U304"/>
  <c r="W304"/>
  <c r="X304"/>
  <c r="Z304"/>
  <c r="AA304"/>
  <c r="AB304"/>
  <c r="AC304"/>
  <c r="AE304"/>
  <c r="AF304"/>
  <c r="AG304"/>
  <c r="AH304"/>
  <c r="AJ304"/>
  <c r="AK304"/>
  <c r="AL304"/>
  <c r="AM304"/>
  <c r="AO304"/>
  <c r="AP304"/>
  <c r="AQ304"/>
  <c r="AR304"/>
  <c r="AT304"/>
  <c r="AU304"/>
  <c r="AV304"/>
  <c r="AW304"/>
  <c r="AY304"/>
  <c r="AZ304"/>
  <c r="H304"/>
  <c r="I297"/>
  <c r="K297"/>
  <c r="L297"/>
  <c r="N297"/>
  <c r="O297"/>
  <c r="Q297"/>
  <c r="R297"/>
  <c r="T297"/>
  <c r="U297"/>
  <c r="W297"/>
  <c r="X297"/>
  <c r="Z297"/>
  <c r="AA297"/>
  <c r="AB297"/>
  <c r="AC297"/>
  <c r="AE297"/>
  <c r="AF297"/>
  <c r="AG297"/>
  <c r="AH297"/>
  <c r="AJ297"/>
  <c r="AK297"/>
  <c r="AL297"/>
  <c r="AM297"/>
  <c r="AO297"/>
  <c r="AP297"/>
  <c r="AQ297"/>
  <c r="AR297"/>
  <c r="AT297"/>
  <c r="AU297"/>
  <c r="AV297"/>
  <c r="AW297"/>
  <c r="AX297"/>
  <c r="AY297"/>
  <c r="AZ297"/>
  <c r="H297"/>
  <c r="I290"/>
  <c r="K290"/>
  <c r="L290"/>
  <c r="N290"/>
  <c r="O290"/>
  <c r="Q290"/>
  <c r="R290"/>
  <c r="S290"/>
  <c r="T290"/>
  <c r="U290"/>
  <c r="W290"/>
  <c r="X290"/>
  <c r="Z290"/>
  <c r="AA290"/>
  <c r="AB290"/>
  <c r="AC290"/>
  <c r="AE290"/>
  <c r="AF290"/>
  <c r="AG290"/>
  <c r="AH290"/>
  <c r="AJ290"/>
  <c r="AK290"/>
  <c r="AL290"/>
  <c r="AM290"/>
  <c r="AO290"/>
  <c r="AP290"/>
  <c r="AQ290"/>
  <c r="AR290"/>
  <c r="AT290"/>
  <c r="AU290"/>
  <c r="AV290"/>
  <c r="AW290"/>
  <c r="AY290"/>
  <c r="AZ290"/>
  <c r="H290"/>
  <c r="F352"/>
  <c r="E352"/>
  <c r="F351"/>
  <c r="E351"/>
  <c r="F350"/>
  <c r="E350"/>
  <c r="F349"/>
  <c r="E349"/>
  <c r="F348"/>
  <c r="E348"/>
  <c r="F347"/>
  <c r="E347"/>
  <c r="F345"/>
  <c r="E345"/>
  <c r="F344"/>
  <c r="E344"/>
  <c r="F343"/>
  <c r="E343"/>
  <c r="F342"/>
  <c r="E342"/>
  <c r="F341"/>
  <c r="E341"/>
  <c r="F340"/>
  <c r="E340"/>
  <c r="F338"/>
  <c r="E338"/>
  <c r="F337"/>
  <c r="E337"/>
  <c r="F336"/>
  <c r="E336"/>
  <c r="F335"/>
  <c r="E335"/>
  <c r="F334"/>
  <c r="E334"/>
  <c r="F333"/>
  <c r="E333"/>
  <c r="F331"/>
  <c r="E331"/>
  <c r="F330"/>
  <c r="E330"/>
  <c r="F329"/>
  <c r="E329"/>
  <c r="F328"/>
  <c r="E328"/>
  <c r="F327"/>
  <c r="E327"/>
  <c r="F326"/>
  <c r="E326"/>
  <c r="F324"/>
  <c r="E324"/>
  <c r="F323"/>
  <c r="E323"/>
  <c r="F322"/>
  <c r="E322"/>
  <c r="F321"/>
  <c r="E321"/>
  <c r="F320"/>
  <c r="E320"/>
  <c r="F319"/>
  <c r="E319"/>
  <c r="F318"/>
  <c r="F317"/>
  <c r="E317"/>
  <c r="F316"/>
  <c r="E316"/>
  <c r="F315"/>
  <c r="E315"/>
  <c r="F314"/>
  <c r="E314"/>
  <c r="F313"/>
  <c r="E313"/>
  <c r="F312"/>
  <c r="E312"/>
  <c r="H277"/>
  <c r="I277"/>
  <c r="J277"/>
  <c r="K277"/>
  <c r="L277"/>
  <c r="M277"/>
  <c r="N277"/>
  <c r="O277"/>
  <c r="P277"/>
  <c r="Q277"/>
  <c r="R277"/>
  <c r="S277"/>
  <c r="T277"/>
  <c r="U277"/>
  <c r="V277"/>
  <c r="W277"/>
  <c r="X277"/>
  <c r="Y277"/>
  <c r="Z277"/>
  <c r="AA277"/>
  <c r="AB277"/>
  <c r="AC277"/>
  <c r="AD277"/>
  <c r="AE277"/>
  <c r="AF277"/>
  <c r="AG277"/>
  <c r="AH277"/>
  <c r="AI277"/>
  <c r="AJ277"/>
  <c r="AK277"/>
  <c r="AL277"/>
  <c r="AM277"/>
  <c r="AN277"/>
  <c r="AO277"/>
  <c r="AP277"/>
  <c r="AQ277"/>
  <c r="AR277"/>
  <c r="AS277"/>
  <c r="AT277"/>
  <c r="AU277"/>
  <c r="AV277"/>
  <c r="AW277"/>
  <c r="AX277"/>
  <c r="AY277"/>
  <c r="AZ277"/>
  <c r="H278"/>
  <c r="I278"/>
  <c r="J278"/>
  <c r="K278"/>
  <c r="L278"/>
  <c r="M278"/>
  <c r="N278"/>
  <c r="O278"/>
  <c r="P278"/>
  <c r="Q278"/>
  <c r="R278"/>
  <c r="S278"/>
  <c r="T278"/>
  <c r="U278"/>
  <c r="V278"/>
  <c r="W278"/>
  <c r="X278"/>
  <c r="Y278"/>
  <c r="Z278"/>
  <c r="AA278"/>
  <c r="AB278"/>
  <c r="AC278"/>
  <c r="AD278"/>
  <c r="AE278"/>
  <c r="AF278"/>
  <c r="AG278"/>
  <c r="AH278"/>
  <c r="AI278"/>
  <c r="AJ278"/>
  <c r="AK278"/>
  <c r="AL278"/>
  <c r="AM278"/>
  <c r="AN278"/>
  <c r="AO278"/>
  <c r="AP278"/>
  <c r="AQ278"/>
  <c r="AR278"/>
  <c r="AS278"/>
  <c r="AT278"/>
  <c r="AU278"/>
  <c r="AV278"/>
  <c r="AW278"/>
  <c r="AX278"/>
  <c r="AY278"/>
  <c r="AZ278"/>
  <c r="H279"/>
  <c r="I279"/>
  <c r="J279"/>
  <c r="K279"/>
  <c r="L279"/>
  <c r="M279"/>
  <c r="N279"/>
  <c r="O279"/>
  <c r="P279"/>
  <c r="Q279"/>
  <c r="R279"/>
  <c r="S279"/>
  <c r="T279"/>
  <c r="U279"/>
  <c r="V279"/>
  <c r="W279"/>
  <c r="X279"/>
  <c r="Y279"/>
  <c r="Z279"/>
  <c r="AA279"/>
  <c r="AB279"/>
  <c r="AC279"/>
  <c r="AD279"/>
  <c r="AE279"/>
  <c r="AF279"/>
  <c r="AG279"/>
  <c r="AH279"/>
  <c r="AI279"/>
  <c r="AJ279"/>
  <c r="AK279"/>
  <c r="AL279"/>
  <c r="AM279"/>
  <c r="AN279"/>
  <c r="AO279"/>
  <c r="AP279"/>
  <c r="AQ279"/>
  <c r="AR279"/>
  <c r="AS279"/>
  <c r="AT279"/>
  <c r="AU279"/>
  <c r="AV279"/>
  <c r="AW279"/>
  <c r="AX279"/>
  <c r="AY279"/>
  <c r="AZ279"/>
  <c r="H280"/>
  <c r="I280"/>
  <c r="J280"/>
  <c r="K280"/>
  <c r="L280"/>
  <c r="M280"/>
  <c r="N280"/>
  <c r="O280"/>
  <c r="P280"/>
  <c r="Q280"/>
  <c r="R280"/>
  <c r="S280"/>
  <c r="T280"/>
  <c r="U280"/>
  <c r="V280"/>
  <c r="W280"/>
  <c r="X280"/>
  <c r="Y280"/>
  <c r="Z280"/>
  <c r="AA280"/>
  <c r="AB280"/>
  <c r="AC280"/>
  <c r="AD280"/>
  <c r="AE280"/>
  <c r="AF280"/>
  <c r="AG280"/>
  <c r="AH280"/>
  <c r="AI280"/>
  <c r="AJ280"/>
  <c r="AK280"/>
  <c r="AL280"/>
  <c r="AM280"/>
  <c r="AN280"/>
  <c r="AO280"/>
  <c r="AP280"/>
  <c r="AQ280"/>
  <c r="AR280"/>
  <c r="AS280"/>
  <c r="AT280"/>
  <c r="AU280"/>
  <c r="AV280"/>
  <c r="AW280"/>
  <c r="AX280"/>
  <c r="AY280"/>
  <c r="AZ280"/>
  <c r="H281"/>
  <c r="I281"/>
  <c r="J281"/>
  <c r="K281"/>
  <c r="L281"/>
  <c r="M281"/>
  <c r="N281"/>
  <c r="O281"/>
  <c r="P281"/>
  <c r="Q281"/>
  <c r="R281"/>
  <c r="S281"/>
  <c r="T281"/>
  <c r="U281"/>
  <c r="V281"/>
  <c r="W281"/>
  <c r="X281"/>
  <c r="Y281"/>
  <c r="Z281"/>
  <c r="AA281"/>
  <c r="AB281"/>
  <c r="AC281"/>
  <c r="AD281"/>
  <c r="AE281"/>
  <c r="AF281"/>
  <c r="AG281"/>
  <c r="AH281"/>
  <c r="AI281"/>
  <c r="AJ281"/>
  <c r="AK281"/>
  <c r="AL281"/>
  <c r="AM281"/>
  <c r="AN281"/>
  <c r="AO281"/>
  <c r="AP281"/>
  <c r="AQ281"/>
  <c r="AR281"/>
  <c r="AS281"/>
  <c r="AT281"/>
  <c r="AU281"/>
  <c r="AV281"/>
  <c r="AW281"/>
  <c r="AX281"/>
  <c r="AY281"/>
  <c r="AZ281"/>
  <c r="I276"/>
  <c r="J276"/>
  <c r="K276"/>
  <c r="L276"/>
  <c r="M276"/>
  <c r="N276"/>
  <c r="O276"/>
  <c r="P276"/>
  <c r="Q276"/>
  <c r="R276"/>
  <c r="S276"/>
  <c r="T276"/>
  <c r="U276"/>
  <c r="V276"/>
  <c r="W276"/>
  <c r="X276"/>
  <c r="Y276"/>
  <c r="Z276"/>
  <c r="AA276"/>
  <c r="AB276"/>
  <c r="AC276"/>
  <c r="AD276"/>
  <c r="AE276"/>
  <c r="AF276"/>
  <c r="AG276"/>
  <c r="AH276"/>
  <c r="AI276"/>
  <c r="AJ276"/>
  <c r="AK276"/>
  <c r="AL276"/>
  <c r="AM276"/>
  <c r="AN276"/>
  <c r="AO276"/>
  <c r="AP276"/>
  <c r="AQ276"/>
  <c r="AR276"/>
  <c r="AS276"/>
  <c r="AT276"/>
  <c r="AU276"/>
  <c r="AV276"/>
  <c r="AW276"/>
  <c r="AX276"/>
  <c r="AY276"/>
  <c r="AZ276"/>
  <c r="H276"/>
  <c r="O268"/>
  <c r="Q268"/>
  <c r="R268"/>
  <c r="T268"/>
  <c r="U268"/>
  <c r="W268"/>
  <c r="X268"/>
  <c r="Z268"/>
  <c r="AA268"/>
  <c r="AB268"/>
  <c r="AC268"/>
  <c r="AE268"/>
  <c r="AF268"/>
  <c r="AG268"/>
  <c r="AH268"/>
  <c r="AJ268"/>
  <c r="AK268"/>
  <c r="AL268"/>
  <c r="AM268"/>
  <c r="AO268"/>
  <c r="AP268"/>
  <c r="AQ268"/>
  <c r="AR268"/>
  <c r="AT268"/>
  <c r="AU268"/>
  <c r="AV268"/>
  <c r="AW268"/>
  <c r="AY268"/>
  <c r="AZ268"/>
  <c r="N268"/>
  <c r="O261"/>
  <c r="Q261"/>
  <c r="R261"/>
  <c r="T261"/>
  <c r="U261"/>
  <c r="W261"/>
  <c r="X261"/>
  <c r="Z261"/>
  <c r="AA261"/>
  <c r="AB261"/>
  <c r="AC261"/>
  <c r="AE261"/>
  <c r="AF261"/>
  <c r="AG261"/>
  <c r="AH261"/>
  <c r="AJ261"/>
  <c r="AK261"/>
  <c r="AL261"/>
  <c r="AM261"/>
  <c r="AO261"/>
  <c r="AP261"/>
  <c r="AQ261"/>
  <c r="AR261"/>
  <c r="AT261"/>
  <c r="AU261"/>
  <c r="AV261"/>
  <c r="AW261"/>
  <c r="AX261"/>
  <c r="AY261"/>
  <c r="AZ261"/>
  <c r="N261"/>
  <c r="L254"/>
  <c r="N254"/>
  <c r="O254"/>
  <c r="Q254"/>
  <c r="R254"/>
  <c r="T254"/>
  <c r="U254"/>
  <c r="W254"/>
  <c r="X254"/>
  <c r="Z254"/>
  <c r="AA254"/>
  <c r="AB254"/>
  <c r="AC254"/>
  <c r="AE254"/>
  <c r="AF254"/>
  <c r="AG254"/>
  <c r="AH254"/>
  <c r="AJ254"/>
  <c r="AK254"/>
  <c r="AL254"/>
  <c r="AM254"/>
  <c r="AO254"/>
  <c r="AP254"/>
  <c r="AQ254"/>
  <c r="AR254"/>
  <c r="AT254"/>
  <c r="AU254"/>
  <c r="AV254"/>
  <c r="AW254"/>
  <c r="AY254"/>
  <c r="AZ254"/>
  <c r="K254"/>
  <c r="L247"/>
  <c r="N247"/>
  <c r="O247"/>
  <c r="Q247"/>
  <c r="R247"/>
  <c r="T247"/>
  <c r="U247"/>
  <c r="W247"/>
  <c r="X247"/>
  <c r="Z247"/>
  <c r="AA247"/>
  <c r="AB247"/>
  <c r="AC247"/>
  <c r="AE247"/>
  <c r="AF247"/>
  <c r="AG247"/>
  <c r="AH247"/>
  <c r="AJ247"/>
  <c r="AK247"/>
  <c r="AL247"/>
  <c r="AM247"/>
  <c r="AO247"/>
  <c r="AP247"/>
  <c r="AQ247"/>
  <c r="AR247"/>
  <c r="AT247"/>
  <c r="AU247"/>
  <c r="AV247"/>
  <c r="AW247"/>
  <c r="AY247"/>
  <c r="AZ247"/>
  <c r="K247"/>
  <c r="L240"/>
  <c r="N240"/>
  <c r="O240"/>
  <c r="Q240"/>
  <c r="R240"/>
  <c r="T240"/>
  <c r="U240"/>
  <c r="W240"/>
  <c r="X240"/>
  <c r="Z240"/>
  <c r="AA240"/>
  <c r="AB240"/>
  <c r="AC240"/>
  <c r="AE240"/>
  <c r="AF240"/>
  <c r="AG240"/>
  <c r="AH240"/>
  <c r="AJ240"/>
  <c r="AK240"/>
  <c r="AL240"/>
  <c r="AM240"/>
  <c r="AO240"/>
  <c r="AP240"/>
  <c r="AQ240"/>
  <c r="AR240"/>
  <c r="AT240"/>
  <c r="AU240"/>
  <c r="AV240"/>
  <c r="AW240"/>
  <c r="AY240"/>
  <c r="AZ240"/>
  <c r="K240"/>
  <c r="E241"/>
  <c r="L233"/>
  <c r="N233"/>
  <c r="O233"/>
  <c r="Q233"/>
  <c r="R233"/>
  <c r="T233"/>
  <c r="U233"/>
  <c r="W233"/>
  <c r="X233"/>
  <c r="Z233"/>
  <c r="AA233"/>
  <c r="AB233"/>
  <c r="AC233"/>
  <c r="AE233"/>
  <c r="AF233"/>
  <c r="AG233"/>
  <c r="AH233"/>
  <c r="AJ233"/>
  <c r="AK233"/>
  <c r="AL233"/>
  <c r="AM233"/>
  <c r="AO233"/>
  <c r="AP233"/>
  <c r="AQ233"/>
  <c r="AR233"/>
  <c r="AT233"/>
  <c r="AU233"/>
  <c r="AV233"/>
  <c r="AW233"/>
  <c r="AY233"/>
  <c r="K233"/>
  <c r="G140" l="1"/>
  <c r="E346"/>
  <c r="Z275"/>
  <c r="G154"/>
  <c r="G161"/>
  <c r="G91"/>
  <c r="M168"/>
  <c r="F346"/>
  <c r="G346" s="1"/>
  <c r="F168"/>
  <c r="P168"/>
  <c r="V168"/>
  <c r="Y168"/>
  <c r="E318"/>
  <c r="G318" s="1"/>
  <c r="AP275"/>
  <c r="S168"/>
  <c r="AN168"/>
  <c r="G35"/>
  <c r="E70"/>
  <c r="G70" s="1"/>
  <c r="G119"/>
  <c r="G112"/>
  <c r="E233"/>
  <c r="G42"/>
  <c r="J297"/>
  <c r="I275"/>
  <c r="AX275"/>
  <c r="AH275"/>
  <c r="R275"/>
  <c r="J332"/>
  <c r="AY275"/>
  <c r="AU275"/>
  <c r="AQ275"/>
  <c r="AM275"/>
  <c r="AI275"/>
  <c r="AE275"/>
  <c r="AA275"/>
  <c r="W275"/>
  <c r="S275"/>
  <c r="O275"/>
  <c r="AT275"/>
  <c r="AL275"/>
  <c r="AD275"/>
  <c r="V275"/>
  <c r="N275"/>
  <c r="J290"/>
  <c r="F441"/>
  <c r="AZ275"/>
  <c r="AV275"/>
  <c r="AR275"/>
  <c r="AN275"/>
  <c r="AJ275"/>
  <c r="AF275"/>
  <c r="AB275"/>
  <c r="X275"/>
  <c r="T275"/>
  <c r="P275"/>
  <c r="L275"/>
  <c r="AW275"/>
  <c r="AS275"/>
  <c r="AO275"/>
  <c r="AK275"/>
  <c r="AG275"/>
  <c r="AC275"/>
  <c r="Y275"/>
  <c r="U275"/>
  <c r="M275"/>
  <c r="J304"/>
  <c r="J318"/>
  <c r="F332"/>
  <c r="F339"/>
  <c r="J346"/>
  <c r="F390"/>
  <c r="G77"/>
  <c r="G133"/>
  <c r="G147"/>
  <c r="E311"/>
  <c r="E325"/>
  <c r="E339"/>
  <c r="J275"/>
  <c r="J311"/>
  <c r="J325"/>
  <c r="J339"/>
  <c r="G126"/>
  <c r="G49"/>
  <c r="G105"/>
  <c r="G98"/>
  <c r="G84"/>
  <c r="G63"/>
  <c r="H275"/>
  <c r="Q275"/>
  <c r="E332"/>
  <c r="G332" s="1"/>
  <c r="F325"/>
  <c r="F311"/>
  <c r="H390"/>
  <c r="E390" s="1"/>
  <c r="E383"/>
  <c r="F448"/>
  <c r="F383"/>
  <c r="E441"/>
  <c r="E448"/>
  <c r="F233"/>
  <c r="H467"/>
  <c r="I467"/>
  <c r="J467"/>
  <c r="K467"/>
  <c r="L467"/>
  <c r="M467"/>
  <c r="N467"/>
  <c r="O467"/>
  <c r="P467"/>
  <c r="Q467"/>
  <c r="R467"/>
  <c r="S467"/>
  <c r="T467"/>
  <c r="U467"/>
  <c r="V467"/>
  <c r="W467"/>
  <c r="X467"/>
  <c r="Y467"/>
  <c r="Z467"/>
  <c r="AA467"/>
  <c r="AB467"/>
  <c r="AC467"/>
  <c r="AD467"/>
  <c r="AE467"/>
  <c r="AF467"/>
  <c r="AG467"/>
  <c r="AH467"/>
  <c r="AI467"/>
  <c r="AJ467"/>
  <c r="AK467"/>
  <c r="AL467"/>
  <c r="AM467"/>
  <c r="AN467"/>
  <c r="AO467"/>
  <c r="AP467"/>
  <c r="AQ467"/>
  <c r="AR467"/>
  <c r="AS467"/>
  <c r="AT467"/>
  <c r="AU467"/>
  <c r="AV467"/>
  <c r="AW467"/>
  <c r="AX467"/>
  <c r="AY467"/>
  <c r="AZ467"/>
  <c r="J465"/>
  <c r="K465"/>
  <c r="L465"/>
  <c r="M465"/>
  <c r="N465"/>
  <c r="O465"/>
  <c r="P465"/>
  <c r="Q465"/>
  <c r="R465"/>
  <c r="S465"/>
  <c r="T465"/>
  <c r="U465"/>
  <c r="V465"/>
  <c r="W465"/>
  <c r="X465"/>
  <c r="Y465"/>
  <c r="Z465"/>
  <c r="AA465"/>
  <c r="AB465"/>
  <c r="AC465"/>
  <c r="AD465"/>
  <c r="AE465"/>
  <c r="AF465"/>
  <c r="AG465"/>
  <c r="AH465"/>
  <c r="AI465"/>
  <c r="AJ465"/>
  <c r="AK465"/>
  <c r="AL465"/>
  <c r="AM465"/>
  <c r="AN465"/>
  <c r="AO465"/>
  <c r="AP465"/>
  <c r="AQ465"/>
  <c r="AR465"/>
  <c r="AS465"/>
  <c r="AT465"/>
  <c r="AU465"/>
  <c r="AV465"/>
  <c r="AW465"/>
  <c r="AX465"/>
  <c r="AY465"/>
  <c r="AZ465"/>
  <c r="J466"/>
  <c r="K466"/>
  <c r="L466"/>
  <c r="M466"/>
  <c r="N466"/>
  <c r="O466"/>
  <c r="P466"/>
  <c r="Q466"/>
  <c r="R466"/>
  <c r="S466"/>
  <c r="T466"/>
  <c r="U466"/>
  <c r="V466"/>
  <c r="W466"/>
  <c r="X466"/>
  <c r="Y466"/>
  <c r="Z466"/>
  <c r="AA466"/>
  <c r="AB466"/>
  <c r="AC466"/>
  <c r="AD466"/>
  <c r="AE466"/>
  <c r="AF466"/>
  <c r="AG466"/>
  <c r="AH466"/>
  <c r="AI466"/>
  <c r="AJ466"/>
  <c r="AK466"/>
  <c r="AL466"/>
  <c r="AM466"/>
  <c r="AN466"/>
  <c r="AO466"/>
  <c r="AP466"/>
  <c r="AQ466"/>
  <c r="AR466"/>
  <c r="AS466"/>
  <c r="AT466"/>
  <c r="AU466"/>
  <c r="AV466"/>
  <c r="AW466"/>
  <c r="AX466"/>
  <c r="AY466"/>
  <c r="AZ466"/>
  <c r="J468"/>
  <c r="K468"/>
  <c r="L468"/>
  <c r="M468"/>
  <c r="N468"/>
  <c r="O468"/>
  <c r="P468"/>
  <c r="Q468"/>
  <c r="R468"/>
  <c r="S468"/>
  <c r="T468"/>
  <c r="U468"/>
  <c r="V468"/>
  <c r="W468"/>
  <c r="X468"/>
  <c r="Y468"/>
  <c r="Z468"/>
  <c r="AA468"/>
  <c r="AB468"/>
  <c r="AC468"/>
  <c r="AD468"/>
  <c r="AE468"/>
  <c r="AF468"/>
  <c r="AG468"/>
  <c r="AH468"/>
  <c r="AI468"/>
  <c r="AJ468"/>
  <c r="AK468"/>
  <c r="AL468"/>
  <c r="AM468"/>
  <c r="AN468"/>
  <c r="AO468"/>
  <c r="AP468"/>
  <c r="AQ468"/>
  <c r="AR468"/>
  <c r="AS468"/>
  <c r="AT468"/>
  <c r="AU468"/>
  <c r="AV468"/>
  <c r="AW468"/>
  <c r="AX468"/>
  <c r="AY468"/>
  <c r="AZ468"/>
  <c r="J469"/>
  <c r="K469"/>
  <c r="L469"/>
  <c r="M469"/>
  <c r="N469"/>
  <c r="O469"/>
  <c r="P469"/>
  <c r="Q469"/>
  <c r="R469"/>
  <c r="S469"/>
  <c r="T469"/>
  <c r="U469"/>
  <c r="V469"/>
  <c r="W469"/>
  <c r="X469"/>
  <c r="Y469"/>
  <c r="Z469"/>
  <c r="AA469"/>
  <c r="AB469"/>
  <c r="AC469"/>
  <c r="AD469"/>
  <c r="AE469"/>
  <c r="AF469"/>
  <c r="AG469"/>
  <c r="AH469"/>
  <c r="AI469"/>
  <c r="AJ469"/>
  <c r="AK469"/>
  <c r="AL469"/>
  <c r="AM469"/>
  <c r="AN469"/>
  <c r="AO469"/>
  <c r="AP469"/>
  <c r="AQ469"/>
  <c r="AR469"/>
  <c r="AS469"/>
  <c r="AT469"/>
  <c r="AU469"/>
  <c r="AV469"/>
  <c r="AW469"/>
  <c r="AX469"/>
  <c r="AY469"/>
  <c r="AZ469"/>
  <c r="J464"/>
  <c r="K464"/>
  <c r="L464"/>
  <c r="M464"/>
  <c r="N464"/>
  <c r="O464"/>
  <c r="P464"/>
  <c r="Q464"/>
  <c r="R464"/>
  <c r="S464"/>
  <c r="T464"/>
  <c r="U464"/>
  <c r="V464"/>
  <c r="W464"/>
  <c r="X464"/>
  <c r="Y464"/>
  <c r="Z464"/>
  <c r="AA464"/>
  <c r="AB464"/>
  <c r="AC464"/>
  <c r="AD464"/>
  <c r="AE464"/>
  <c r="AF464"/>
  <c r="AG464"/>
  <c r="AH464"/>
  <c r="AI464"/>
  <c r="AJ464"/>
  <c r="AK464"/>
  <c r="AL464"/>
  <c r="AM464"/>
  <c r="AN464"/>
  <c r="AO464"/>
  <c r="AP464"/>
  <c r="AQ464"/>
  <c r="AR464"/>
  <c r="AS464"/>
  <c r="AT464"/>
  <c r="AU464"/>
  <c r="AV464"/>
  <c r="AW464"/>
  <c r="AX464"/>
  <c r="AY464"/>
  <c r="AZ464"/>
  <c r="H465"/>
  <c r="I465"/>
  <c r="H466"/>
  <c r="I466"/>
  <c r="H468"/>
  <c r="I468"/>
  <c r="H469"/>
  <c r="I469"/>
  <c r="I464"/>
  <c r="H464"/>
  <c r="E353"/>
  <c r="K275"/>
  <c r="E277"/>
  <c r="E275" l="1"/>
  <c r="G311"/>
  <c r="F468"/>
  <c r="AT463"/>
  <c r="G339"/>
  <c r="AP463"/>
  <c r="AL463"/>
  <c r="AH463"/>
  <c r="N463"/>
  <c r="G325"/>
  <c r="F465"/>
  <c r="Z463"/>
  <c r="R463"/>
  <c r="AW463"/>
  <c r="AO463"/>
  <c r="AC463"/>
  <c r="AZ463"/>
  <c r="AR463"/>
  <c r="AJ463"/>
  <c r="AB463"/>
  <c r="X463"/>
  <c r="T463"/>
  <c r="E469"/>
  <c r="E466"/>
  <c r="AY463"/>
  <c r="AU463"/>
  <c r="AQ463"/>
  <c r="AM463"/>
  <c r="AE463"/>
  <c r="AA463"/>
  <c r="W463"/>
  <c r="O463"/>
  <c r="K463"/>
  <c r="E465"/>
  <c r="AK463"/>
  <c r="U463"/>
  <c r="Q463"/>
  <c r="E468"/>
  <c r="AG463"/>
  <c r="F469"/>
  <c r="AV463"/>
  <c r="AF463"/>
  <c r="L463"/>
  <c r="E464"/>
  <c r="H463"/>
  <c r="F464"/>
  <c r="I463"/>
  <c r="F466"/>
  <c r="F467"/>
  <c r="E467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7"/>
  <c r="E287"/>
  <c r="F281"/>
  <c r="E281"/>
  <c r="F280"/>
  <c r="E280"/>
  <c r="F279"/>
  <c r="E279"/>
  <c r="F278"/>
  <c r="E278"/>
  <c r="F277"/>
  <c r="F276"/>
  <c r="E276"/>
  <c r="F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F240"/>
  <c r="E240"/>
  <c r="F239"/>
  <c r="E239"/>
  <c r="E238"/>
  <c r="E237"/>
  <c r="E236"/>
  <c r="E234"/>
  <c r="E221"/>
  <c r="G225"/>
  <c r="H225"/>
  <c r="I225"/>
  <c r="J225"/>
  <c r="K225"/>
  <c r="L225"/>
  <c r="M225"/>
  <c r="N225"/>
  <c r="O225"/>
  <c r="P225"/>
  <c r="Q225"/>
  <c r="R225"/>
  <c r="S225"/>
  <c r="T225"/>
  <c r="U225"/>
  <c r="V225"/>
  <c r="X225"/>
  <c r="Y225"/>
  <c r="AA225"/>
  <c r="AB225"/>
  <c r="AC225"/>
  <c r="AD225"/>
  <c r="AF225"/>
  <c r="AG225"/>
  <c r="AH225"/>
  <c r="AI225"/>
  <c r="AJ225"/>
  <c r="AK225"/>
  <c r="AL225"/>
  <c r="AM225"/>
  <c r="AN225"/>
  <c r="AO225"/>
  <c r="AP225"/>
  <c r="AQ225"/>
  <c r="AR225"/>
  <c r="AS225"/>
  <c r="AT225"/>
  <c r="AU225"/>
  <c r="AV225"/>
  <c r="AW225"/>
  <c r="AX225"/>
  <c r="AY225"/>
  <c r="AZ225"/>
  <c r="BA225"/>
  <c r="G226"/>
  <c r="H226"/>
  <c r="I226"/>
  <c r="J226"/>
  <c r="K226"/>
  <c r="L226"/>
  <c r="M226"/>
  <c r="N226"/>
  <c r="O226"/>
  <c r="P226"/>
  <c r="Q226"/>
  <c r="R226"/>
  <c r="S226"/>
  <c r="T226"/>
  <c r="U226"/>
  <c r="V226"/>
  <c r="W226"/>
  <c r="X226"/>
  <c r="Y226"/>
  <c r="Z226"/>
  <c r="AA226"/>
  <c r="AB226"/>
  <c r="AC226"/>
  <c r="AD226"/>
  <c r="AE226"/>
  <c r="AF226"/>
  <c r="AG226"/>
  <c r="AH226"/>
  <c r="AI226"/>
  <c r="AJ226"/>
  <c r="AK226"/>
  <c r="AL226"/>
  <c r="AM226"/>
  <c r="AN226"/>
  <c r="AO226"/>
  <c r="AP226"/>
  <c r="AQ226"/>
  <c r="AR226"/>
  <c r="AS226"/>
  <c r="AT226"/>
  <c r="AU226"/>
  <c r="AV226"/>
  <c r="AW226"/>
  <c r="AX226"/>
  <c r="AY226"/>
  <c r="AZ226"/>
  <c r="BA226"/>
  <c r="G227"/>
  <c r="H227"/>
  <c r="I227"/>
  <c r="J227"/>
  <c r="K227"/>
  <c r="L227"/>
  <c r="M227"/>
  <c r="N227"/>
  <c r="O227"/>
  <c r="P227"/>
  <c r="Q227"/>
  <c r="R227"/>
  <c r="S227"/>
  <c r="T227"/>
  <c r="U227"/>
  <c r="V227"/>
  <c r="W227"/>
  <c r="X227"/>
  <c r="Y227"/>
  <c r="Z227"/>
  <c r="AA227"/>
  <c r="AB227"/>
  <c r="AC227"/>
  <c r="AD227"/>
  <c r="AE227"/>
  <c r="AF227"/>
  <c r="AG227"/>
  <c r="AH227"/>
  <c r="AI227"/>
  <c r="AJ227"/>
  <c r="AK227"/>
  <c r="AL227"/>
  <c r="AM227"/>
  <c r="AN227"/>
  <c r="AO227"/>
  <c r="AP227"/>
  <c r="AQ227"/>
  <c r="AR227"/>
  <c r="AS227"/>
  <c r="AT227"/>
  <c r="AU227"/>
  <c r="AV227"/>
  <c r="AW227"/>
  <c r="AX227"/>
  <c r="AY227"/>
  <c r="AZ227"/>
  <c r="BA227"/>
  <c r="G228"/>
  <c r="H228"/>
  <c r="I228"/>
  <c r="J228"/>
  <c r="K228"/>
  <c r="L228"/>
  <c r="M228"/>
  <c r="N228"/>
  <c r="O228"/>
  <c r="P228"/>
  <c r="Q228"/>
  <c r="R228"/>
  <c r="S228"/>
  <c r="T228"/>
  <c r="U228"/>
  <c r="V228"/>
  <c r="W228"/>
  <c r="X228"/>
  <c r="Y228"/>
  <c r="Z228"/>
  <c r="AA228"/>
  <c r="AB228"/>
  <c r="AC228"/>
  <c r="AD228"/>
  <c r="AE228"/>
  <c r="AF228"/>
  <c r="AG228"/>
  <c r="AH228"/>
  <c r="AI228"/>
  <c r="AJ228"/>
  <c r="AK228"/>
  <c r="AL228"/>
  <c r="AM228"/>
  <c r="AN228"/>
  <c r="AO228"/>
  <c r="AP228"/>
  <c r="AQ228"/>
  <c r="AR228"/>
  <c r="AS228"/>
  <c r="AT228"/>
  <c r="AU228"/>
  <c r="AV228"/>
  <c r="AW228"/>
  <c r="AX228"/>
  <c r="AY228"/>
  <c r="AZ228"/>
  <c r="BA228"/>
  <c r="G229"/>
  <c r="H229"/>
  <c r="I229"/>
  <c r="J229"/>
  <c r="K229"/>
  <c r="L229"/>
  <c r="M229"/>
  <c r="N229"/>
  <c r="O229"/>
  <c r="P229"/>
  <c r="Q229"/>
  <c r="R229"/>
  <c r="S229"/>
  <c r="T229"/>
  <c r="U229"/>
  <c r="V229"/>
  <c r="W229"/>
  <c r="X229"/>
  <c r="Y229"/>
  <c r="Z229"/>
  <c r="AA229"/>
  <c r="AB229"/>
  <c r="AC229"/>
  <c r="AD229"/>
  <c r="AE229"/>
  <c r="AF229"/>
  <c r="AG229"/>
  <c r="AH229"/>
  <c r="AI229"/>
  <c r="AJ229"/>
  <c r="AK229"/>
  <c r="AL229"/>
  <c r="AM229"/>
  <c r="AN229"/>
  <c r="AO229"/>
  <c r="AP229"/>
  <c r="AQ229"/>
  <c r="AR229"/>
  <c r="AS229"/>
  <c r="AT229"/>
  <c r="AU229"/>
  <c r="AV229"/>
  <c r="AW229"/>
  <c r="AX229"/>
  <c r="AY229"/>
  <c r="AZ229"/>
  <c r="BA229"/>
  <c r="G230"/>
  <c r="H230"/>
  <c r="I230"/>
  <c r="J230"/>
  <c r="K230"/>
  <c r="L230"/>
  <c r="M230"/>
  <c r="N230"/>
  <c r="O230"/>
  <c r="P230"/>
  <c r="Q230"/>
  <c r="R230"/>
  <c r="S230"/>
  <c r="T230"/>
  <c r="U230"/>
  <c r="V230"/>
  <c r="W230"/>
  <c r="X230"/>
  <c r="Y230"/>
  <c r="Z230"/>
  <c r="AA230"/>
  <c r="AB230"/>
  <c r="AC230"/>
  <c r="AD230"/>
  <c r="AE230"/>
  <c r="AF230"/>
  <c r="AG230"/>
  <c r="AH230"/>
  <c r="AI230"/>
  <c r="AJ230"/>
  <c r="AK230"/>
  <c r="AL230"/>
  <c r="AM230"/>
  <c r="AN230"/>
  <c r="AO230"/>
  <c r="AP230"/>
  <c r="AQ230"/>
  <c r="AR230"/>
  <c r="AS230"/>
  <c r="AT230"/>
  <c r="AU230"/>
  <c r="AV230"/>
  <c r="AW230"/>
  <c r="AX230"/>
  <c r="AY230"/>
  <c r="AZ230"/>
  <c r="BA230"/>
  <c r="G231"/>
  <c r="H231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AH231"/>
  <c r="AI231"/>
  <c r="AJ231"/>
  <c r="AK231"/>
  <c r="AL231"/>
  <c r="AM231"/>
  <c r="AN231"/>
  <c r="AO231"/>
  <c r="AP231"/>
  <c r="AQ231"/>
  <c r="AR231"/>
  <c r="AS231"/>
  <c r="AT231"/>
  <c r="AU231"/>
  <c r="AV231"/>
  <c r="AW231"/>
  <c r="AX231"/>
  <c r="AY231"/>
  <c r="AZ231"/>
  <c r="BA231"/>
  <c r="F219"/>
  <c r="F220"/>
  <c r="F221"/>
  <c r="F222"/>
  <c r="F223"/>
  <c r="F224"/>
  <c r="F218"/>
  <c r="F212"/>
  <c r="F213"/>
  <c r="F214"/>
  <c r="F215"/>
  <c r="F216"/>
  <c r="F217"/>
  <c r="F211"/>
  <c r="F205"/>
  <c r="F206"/>
  <c r="F207"/>
  <c r="F208"/>
  <c r="F209"/>
  <c r="F210"/>
  <c r="F204"/>
  <c r="F198"/>
  <c r="F199"/>
  <c r="F200"/>
  <c r="F201"/>
  <c r="F202"/>
  <c r="F203"/>
  <c r="F197"/>
  <c r="E191"/>
  <c r="F191"/>
  <c r="E192"/>
  <c r="F192"/>
  <c r="E193"/>
  <c r="F193"/>
  <c r="E194"/>
  <c r="F194"/>
  <c r="E195"/>
  <c r="F195"/>
  <c r="E196"/>
  <c r="F196"/>
  <c r="F190"/>
  <c r="F184"/>
  <c r="F185"/>
  <c r="F186"/>
  <c r="F187"/>
  <c r="F188"/>
  <c r="F183"/>
  <c r="E177"/>
  <c r="F177"/>
  <c r="E178"/>
  <c r="F178"/>
  <c r="E179"/>
  <c r="F179"/>
  <c r="E180"/>
  <c r="F180"/>
  <c r="E181"/>
  <c r="F181"/>
  <c r="E182"/>
  <c r="F182"/>
  <c r="F176"/>
  <c r="E184"/>
  <c r="E185"/>
  <c r="E186"/>
  <c r="E187"/>
  <c r="E188"/>
  <c r="E198"/>
  <c r="E199"/>
  <c r="E200"/>
  <c r="E201"/>
  <c r="E202"/>
  <c r="E203"/>
  <c r="E205"/>
  <c r="E206"/>
  <c r="E207"/>
  <c r="E208"/>
  <c r="E209"/>
  <c r="E210"/>
  <c r="E212"/>
  <c r="E213"/>
  <c r="E214"/>
  <c r="E215"/>
  <c r="E216"/>
  <c r="E217"/>
  <c r="E219"/>
  <c r="E220"/>
  <c r="E222"/>
  <c r="E223"/>
  <c r="E224"/>
  <c r="Z218"/>
  <c r="Z225" s="1"/>
  <c r="W211"/>
  <c r="E211" s="1"/>
  <c r="W204"/>
  <c r="E204" s="1"/>
  <c r="W197"/>
  <c r="E197" s="1"/>
  <c r="AE190"/>
  <c r="E190" s="1"/>
  <c r="AE183"/>
  <c r="W225" l="1"/>
  <c r="AE225"/>
  <c r="F231"/>
  <c r="F227"/>
  <c r="F229"/>
  <c r="G297"/>
  <c r="G268"/>
  <c r="G290"/>
  <c r="G304"/>
  <c r="F463"/>
  <c r="E463"/>
  <c r="F228"/>
  <c r="F230"/>
  <c r="F226"/>
  <c r="F225"/>
  <c r="BA366"/>
  <c r="BA16" s="1"/>
  <c r="BA462"/>
  <c r="AZ462"/>
  <c r="AZ366"/>
  <c r="AZ16" s="1"/>
  <c r="AY462"/>
  <c r="AY366"/>
  <c r="AY16" s="1"/>
  <c r="AX462"/>
  <c r="AX366"/>
  <c r="AX16" s="1"/>
  <c r="AW462"/>
  <c r="AW366"/>
  <c r="AW16" s="1"/>
  <c r="AV462"/>
  <c r="AV366"/>
  <c r="AV16" s="1"/>
  <c r="AU462"/>
  <c r="AU366"/>
  <c r="AU16" s="1"/>
  <c r="AT462"/>
  <c r="AT366"/>
  <c r="AT16" s="1"/>
  <c r="AS462"/>
  <c r="AS366"/>
  <c r="AS16" s="1"/>
  <c r="AR462"/>
  <c r="AR366"/>
  <c r="AR16" s="1"/>
  <c r="AQ462"/>
  <c r="AQ366"/>
  <c r="AQ16" s="1"/>
  <c r="AP462"/>
  <c r="AP366"/>
  <c r="AP16" s="1"/>
  <c r="AO462"/>
  <c r="AO366"/>
  <c r="AO16" s="1"/>
  <c r="AN462"/>
  <c r="AN366"/>
  <c r="AN16" s="1"/>
  <c r="AM462"/>
  <c r="AM366"/>
  <c r="AM16" s="1"/>
  <c r="AL462"/>
  <c r="AL366"/>
  <c r="AL16" s="1"/>
  <c r="AK462"/>
  <c r="AK366"/>
  <c r="AK16" s="1"/>
  <c r="AJ462"/>
  <c r="AJ366"/>
  <c r="AJ16" s="1"/>
  <c r="AI462"/>
  <c r="AI366"/>
  <c r="AI16" s="1"/>
  <c r="AH462"/>
  <c r="AH366"/>
  <c r="AH16" s="1"/>
  <c r="AG462"/>
  <c r="AG366"/>
  <c r="AG16" s="1"/>
  <c r="AF462"/>
  <c r="AF366"/>
  <c r="AF16" s="1"/>
  <c r="AE462"/>
  <c r="AE366"/>
  <c r="AE16" s="1"/>
  <c r="AD462"/>
  <c r="AD366"/>
  <c r="AD16" s="1"/>
  <c r="AC462"/>
  <c r="AC366"/>
  <c r="AC16" s="1"/>
  <c r="AB462"/>
  <c r="AB366"/>
  <c r="AB16" s="1"/>
  <c r="AA462"/>
  <c r="AA366"/>
  <c r="AA16" s="1"/>
  <c r="Z462"/>
  <c r="Z366"/>
  <c r="Z16" s="1"/>
  <c r="Y462"/>
  <c r="Y366"/>
  <c r="Y16" s="1"/>
  <c r="X462"/>
  <c r="X366"/>
  <c r="X16" s="1"/>
  <c r="W462"/>
  <c r="W366"/>
  <c r="W16" s="1"/>
  <c r="V462"/>
  <c r="V366"/>
  <c r="V16" s="1"/>
  <c r="U462"/>
  <c r="U366"/>
  <c r="U16" s="1"/>
  <c r="T462"/>
  <c r="T366"/>
  <c r="T16" s="1"/>
  <c r="S462"/>
  <c r="S366"/>
  <c r="S16" s="1"/>
  <c r="R462"/>
  <c r="R366"/>
  <c r="R16" s="1"/>
  <c r="Q462"/>
  <c r="Q366"/>
  <c r="Q16" s="1"/>
  <c r="P462"/>
  <c r="P366"/>
  <c r="P16" s="1"/>
  <c r="O462"/>
  <c r="O366"/>
  <c r="O16" s="1"/>
  <c r="N462"/>
  <c r="N366"/>
  <c r="N16" s="1"/>
  <c r="M462"/>
  <c r="M366"/>
  <c r="M16" s="1"/>
  <c r="L462"/>
  <c r="L366"/>
  <c r="L16" s="1"/>
  <c r="K462"/>
  <c r="K366"/>
  <c r="K16" s="1"/>
  <c r="J462"/>
  <c r="J366"/>
  <c r="J16" s="1"/>
  <c r="I462"/>
  <c r="I366"/>
  <c r="I16" s="1"/>
  <c r="H462"/>
  <c r="H366"/>
  <c r="H16" s="1"/>
  <c r="BA365"/>
  <c r="BA15" s="1"/>
  <c r="BA461"/>
  <c r="AZ461"/>
  <c r="AZ365"/>
  <c r="AZ15" s="1"/>
  <c r="AY461"/>
  <c r="AY365"/>
  <c r="AY15" s="1"/>
  <c r="AX461"/>
  <c r="AX365"/>
  <c r="AX15" s="1"/>
  <c r="AW461"/>
  <c r="AW365"/>
  <c r="AW15" s="1"/>
  <c r="AV461"/>
  <c r="AV365"/>
  <c r="AV15" s="1"/>
  <c r="AU461"/>
  <c r="AU365"/>
  <c r="AU15" s="1"/>
  <c r="AT461"/>
  <c r="AT365"/>
  <c r="AT15" s="1"/>
  <c r="AS461"/>
  <c r="AS365"/>
  <c r="AS15" s="1"/>
  <c r="AR461"/>
  <c r="AR365"/>
  <c r="AR15" s="1"/>
  <c r="AQ461"/>
  <c r="AQ365"/>
  <c r="AQ15" s="1"/>
  <c r="AP461"/>
  <c r="AP365"/>
  <c r="AP15" s="1"/>
  <c r="AO461"/>
  <c r="AO365"/>
  <c r="AO15" s="1"/>
  <c r="AN461"/>
  <c r="AN365"/>
  <c r="AN15" s="1"/>
  <c r="AM461"/>
  <c r="AM365"/>
  <c r="AM15" s="1"/>
  <c r="AL461"/>
  <c r="AL365"/>
  <c r="AL15" s="1"/>
  <c r="AK461"/>
  <c r="AK365"/>
  <c r="AK15" s="1"/>
  <c r="AJ461"/>
  <c r="AJ365"/>
  <c r="AJ15" s="1"/>
  <c r="AI461"/>
  <c r="AI365"/>
  <c r="AI15" s="1"/>
  <c r="AH461"/>
  <c r="AH365"/>
  <c r="AH15" s="1"/>
  <c r="AG461"/>
  <c r="AG365"/>
  <c r="AG15" s="1"/>
  <c r="AF461"/>
  <c r="AF365"/>
  <c r="AF15" s="1"/>
  <c r="AE461"/>
  <c r="AE365"/>
  <c r="AE15" s="1"/>
  <c r="AD461"/>
  <c r="AD365"/>
  <c r="AD15" s="1"/>
  <c r="AC461"/>
  <c r="AC365"/>
  <c r="AC15" s="1"/>
  <c r="AB461"/>
  <c r="AB365"/>
  <c r="AB15" s="1"/>
  <c r="AA461"/>
  <c r="AA365"/>
  <c r="AA15" s="1"/>
  <c r="Z461"/>
  <c r="Z365"/>
  <c r="Z15" s="1"/>
  <c r="Y461"/>
  <c r="Y365"/>
  <c r="Y15" s="1"/>
  <c r="X461"/>
  <c r="X365"/>
  <c r="X15" s="1"/>
  <c r="W461"/>
  <c r="W365"/>
  <c r="W15" s="1"/>
  <c r="V461"/>
  <c r="V365"/>
  <c r="V15" s="1"/>
  <c r="U461"/>
  <c r="U365"/>
  <c r="U15" s="1"/>
  <c r="T461"/>
  <c r="T365"/>
  <c r="T15" s="1"/>
  <c r="S461"/>
  <c r="S365"/>
  <c r="S15" s="1"/>
  <c r="R461"/>
  <c r="R365"/>
  <c r="R15" s="1"/>
  <c r="Q461"/>
  <c r="Q365"/>
  <c r="Q15" s="1"/>
  <c r="P461"/>
  <c r="P365"/>
  <c r="P15" s="1"/>
  <c r="O461"/>
  <c r="O365"/>
  <c r="O15" s="1"/>
  <c r="N461"/>
  <c r="N365"/>
  <c r="N15" s="1"/>
  <c r="M461"/>
  <c r="M365"/>
  <c r="M15" s="1"/>
  <c r="L461"/>
  <c r="L365"/>
  <c r="L15" s="1"/>
  <c r="K461"/>
  <c r="K365"/>
  <c r="K15" s="1"/>
  <c r="J461"/>
  <c r="J365"/>
  <c r="J15" s="1"/>
  <c r="I461"/>
  <c r="I365"/>
  <c r="I15" s="1"/>
  <c r="H461"/>
  <c r="H365"/>
  <c r="H15" s="1"/>
  <c r="BA364"/>
  <c r="BA14" s="1"/>
  <c r="BA460"/>
  <c r="AZ460"/>
  <c r="AZ364"/>
  <c r="AZ14" s="1"/>
  <c r="AY460"/>
  <c r="AY364"/>
  <c r="AY14" s="1"/>
  <c r="AX460"/>
  <c r="AX364"/>
  <c r="AX14" s="1"/>
  <c r="AW460"/>
  <c r="AW364"/>
  <c r="AW14" s="1"/>
  <c r="AV460"/>
  <c r="AV364"/>
  <c r="AV14" s="1"/>
  <c r="AU460"/>
  <c r="AU364"/>
  <c r="AU14" s="1"/>
  <c r="AT460"/>
  <c r="AT364"/>
  <c r="AT14" s="1"/>
  <c r="AS460"/>
  <c r="AS364"/>
  <c r="AS14" s="1"/>
  <c r="AR460"/>
  <c r="AR364"/>
  <c r="AR14" s="1"/>
  <c r="AQ460"/>
  <c r="AQ364"/>
  <c r="AQ14" s="1"/>
  <c r="AP460"/>
  <c r="AP364"/>
  <c r="AP14" s="1"/>
  <c r="AO460"/>
  <c r="AO364"/>
  <c r="AO14" s="1"/>
  <c r="AN460"/>
  <c r="AN364"/>
  <c r="AN14" s="1"/>
  <c r="AM460"/>
  <c r="AM364"/>
  <c r="AM14" s="1"/>
  <c r="AL460"/>
  <c r="AL364"/>
  <c r="AL14" s="1"/>
  <c r="AK460"/>
  <c r="AK364"/>
  <c r="AK14" s="1"/>
  <c r="AJ460"/>
  <c r="AJ364"/>
  <c r="AJ14" s="1"/>
  <c r="AI460"/>
  <c r="AI364"/>
  <c r="AI14" s="1"/>
  <c r="AH460"/>
  <c r="AH364"/>
  <c r="AH14" s="1"/>
  <c r="AG460"/>
  <c r="AG364"/>
  <c r="AG14" s="1"/>
  <c r="AF460"/>
  <c r="AF364"/>
  <c r="AF14" s="1"/>
  <c r="AE460"/>
  <c r="AE364"/>
  <c r="AE14" s="1"/>
  <c r="AD460"/>
  <c r="AD364"/>
  <c r="AD14" s="1"/>
  <c r="AC460"/>
  <c r="AC364"/>
  <c r="AC14" s="1"/>
  <c r="AB460"/>
  <c r="AB364"/>
  <c r="AB14" s="1"/>
  <c r="AA460"/>
  <c r="AA364"/>
  <c r="AA14" s="1"/>
  <c r="Z460"/>
  <c r="Z364"/>
  <c r="Z14" s="1"/>
  <c r="Y460"/>
  <c r="Y364"/>
  <c r="Y14" s="1"/>
  <c r="X460"/>
  <c r="X364"/>
  <c r="X14" s="1"/>
  <c r="W460"/>
  <c r="W364"/>
  <c r="W14" s="1"/>
  <c r="V460"/>
  <c r="V364"/>
  <c r="V14" s="1"/>
  <c r="U460"/>
  <c r="U364"/>
  <c r="U14" s="1"/>
  <c r="T460"/>
  <c r="T364"/>
  <c r="T14" s="1"/>
  <c r="S460"/>
  <c r="S364"/>
  <c r="S14" s="1"/>
  <c r="R460"/>
  <c r="R364"/>
  <c r="R14" s="1"/>
  <c r="Q460"/>
  <c r="Q364"/>
  <c r="Q14" s="1"/>
  <c r="P460"/>
  <c r="P364"/>
  <c r="P14" s="1"/>
  <c r="O460"/>
  <c r="O364"/>
  <c r="O14" s="1"/>
  <c r="N460"/>
  <c r="N364"/>
  <c r="N14" s="1"/>
  <c r="M460"/>
  <c r="M364"/>
  <c r="M14" s="1"/>
  <c r="L460"/>
  <c r="L364"/>
  <c r="L14" s="1"/>
  <c r="K460"/>
  <c r="K364"/>
  <c r="K14" s="1"/>
  <c r="J460"/>
  <c r="J364"/>
  <c r="J14" s="1"/>
  <c r="I460"/>
  <c r="I364"/>
  <c r="I14" s="1"/>
  <c r="H460"/>
  <c r="H364"/>
  <c r="BA363"/>
  <c r="BA13" s="1"/>
  <c r="BA459"/>
  <c r="AZ459"/>
  <c r="AZ363"/>
  <c r="AZ13" s="1"/>
  <c r="AX459"/>
  <c r="AX363"/>
  <c r="AX13" s="1"/>
  <c r="AW459"/>
  <c r="AW363"/>
  <c r="AW13" s="1"/>
  <c r="AV459"/>
  <c r="AV363"/>
  <c r="AV13" s="1"/>
  <c r="AU459"/>
  <c r="AU363"/>
  <c r="AU13" s="1"/>
  <c r="AT459"/>
  <c r="AT363"/>
  <c r="AT13" s="1"/>
  <c r="AS459"/>
  <c r="AS363"/>
  <c r="AS13" s="1"/>
  <c r="AR459"/>
  <c r="AR363"/>
  <c r="AR13" s="1"/>
  <c r="AQ459"/>
  <c r="AQ363"/>
  <c r="AQ13" s="1"/>
  <c r="AP459"/>
  <c r="AP363"/>
  <c r="AP13" s="1"/>
  <c r="AO459"/>
  <c r="AO363"/>
  <c r="AO13" s="1"/>
  <c r="AN459"/>
  <c r="AN363"/>
  <c r="AN13" s="1"/>
  <c r="AM459"/>
  <c r="AM363"/>
  <c r="AM13" s="1"/>
  <c r="AL459"/>
  <c r="AL363"/>
  <c r="AL13" s="1"/>
  <c r="AK459"/>
  <c r="AK363"/>
  <c r="AK13" s="1"/>
  <c r="AJ459"/>
  <c r="AJ363"/>
  <c r="AJ13" s="1"/>
  <c r="AI459"/>
  <c r="AI363"/>
  <c r="AI13" s="1"/>
  <c r="AH459"/>
  <c r="AH363"/>
  <c r="AH13" s="1"/>
  <c r="AG459"/>
  <c r="AG363"/>
  <c r="AG13" s="1"/>
  <c r="AF459"/>
  <c r="AF363"/>
  <c r="AF13" s="1"/>
  <c r="AE459"/>
  <c r="AE363"/>
  <c r="AE13" s="1"/>
  <c r="AD459"/>
  <c r="AD363"/>
  <c r="AD13" s="1"/>
  <c r="AC459"/>
  <c r="AC363"/>
  <c r="AC13" s="1"/>
  <c r="AB459"/>
  <c r="AB363"/>
  <c r="AB13" s="1"/>
  <c r="AA459"/>
  <c r="AA363"/>
  <c r="AA13" s="1"/>
  <c r="Z459"/>
  <c r="Z363"/>
  <c r="Z13" s="1"/>
  <c r="Y459"/>
  <c r="Y363"/>
  <c r="Y13" s="1"/>
  <c r="X459"/>
  <c r="X363"/>
  <c r="X13" s="1"/>
  <c r="W459"/>
  <c r="W363"/>
  <c r="W13" s="1"/>
  <c r="V459"/>
  <c r="V363"/>
  <c r="V13" s="1"/>
  <c r="U459"/>
  <c r="U363"/>
  <c r="U13" s="1"/>
  <c r="T459"/>
  <c r="T363"/>
  <c r="T13" s="1"/>
  <c r="S459"/>
  <c r="S363"/>
  <c r="S13" s="1"/>
  <c r="R459"/>
  <c r="R363"/>
  <c r="R13" s="1"/>
  <c r="Q459"/>
  <c r="Q363"/>
  <c r="Q13" s="1"/>
  <c r="P459"/>
  <c r="P363"/>
  <c r="P13" s="1"/>
  <c r="O459"/>
  <c r="O363"/>
  <c r="O13" s="1"/>
  <c r="N459"/>
  <c r="N363"/>
  <c r="N13" s="1"/>
  <c r="M459"/>
  <c r="M363"/>
  <c r="M13" s="1"/>
  <c r="L459"/>
  <c r="L363"/>
  <c r="L13" s="1"/>
  <c r="K459"/>
  <c r="K363"/>
  <c r="J459"/>
  <c r="J363"/>
  <c r="J13" s="1"/>
  <c r="I459"/>
  <c r="I363"/>
  <c r="I13" s="1"/>
  <c r="H459"/>
  <c r="H363"/>
  <c r="H13" s="1"/>
  <c r="BA362"/>
  <c r="BA12" s="1"/>
  <c r="BA458"/>
  <c r="AZ458"/>
  <c r="AZ362"/>
  <c r="AZ12" s="1"/>
  <c r="AY458"/>
  <c r="AY362"/>
  <c r="AY12" s="1"/>
  <c r="AX458"/>
  <c r="AX362"/>
  <c r="AX12" s="1"/>
  <c r="AW458"/>
  <c r="AW362"/>
  <c r="AW12" s="1"/>
  <c r="AV458"/>
  <c r="AV362"/>
  <c r="AV12" s="1"/>
  <c r="AU458"/>
  <c r="AU362"/>
  <c r="AU12" s="1"/>
  <c r="AT458"/>
  <c r="AT362"/>
  <c r="AT12" s="1"/>
  <c r="AS458"/>
  <c r="AS362"/>
  <c r="AS12" s="1"/>
  <c r="AR458"/>
  <c r="AR362"/>
  <c r="AR12" s="1"/>
  <c r="AQ458"/>
  <c r="AQ362"/>
  <c r="AQ12" s="1"/>
  <c r="AP458"/>
  <c r="AP362"/>
  <c r="AP12" s="1"/>
  <c r="AO458"/>
  <c r="AO362"/>
  <c r="AO12" s="1"/>
  <c r="AN458"/>
  <c r="AN362"/>
  <c r="AN12" s="1"/>
  <c r="AM458"/>
  <c r="AM362"/>
  <c r="AM12" s="1"/>
  <c r="AL458"/>
  <c r="AL362"/>
  <c r="AL12" s="1"/>
  <c r="AK458"/>
  <c r="AK362"/>
  <c r="AK12" s="1"/>
  <c r="AJ458"/>
  <c r="AJ362"/>
  <c r="AJ12" s="1"/>
  <c r="AI458"/>
  <c r="AI362"/>
  <c r="AI12" s="1"/>
  <c r="AH458"/>
  <c r="AH362"/>
  <c r="AH12" s="1"/>
  <c r="AG458"/>
  <c r="AG362"/>
  <c r="AG12" s="1"/>
  <c r="AF458"/>
  <c r="AF362"/>
  <c r="AF12" s="1"/>
  <c r="AE458"/>
  <c r="AE362"/>
  <c r="AE12" s="1"/>
  <c r="AD458"/>
  <c r="AD362"/>
  <c r="AD12" s="1"/>
  <c r="AC458"/>
  <c r="AC362"/>
  <c r="AC12" s="1"/>
  <c r="AB458"/>
  <c r="AB362"/>
  <c r="AB12" s="1"/>
  <c r="AA458"/>
  <c r="AA362"/>
  <c r="AA12" s="1"/>
  <c r="Z458"/>
  <c r="Z362"/>
  <c r="Z12" s="1"/>
  <c r="Y458"/>
  <c r="Y362"/>
  <c r="Y12" s="1"/>
  <c r="X458"/>
  <c r="X362"/>
  <c r="X12" s="1"/>
  <c r="W458"/>
  <c r="W362"/>
  <c r="W12" s="1"/>
  <c r="V458"/>
  <c r="V362"/>
  <c r="V12" s="1"/>
  <c r="U458"/>
  <c r="U362"/>
  <c r="U12" s="1"/>
  <c r="T458"/>
  <c r="T362"/>
  <c r="T12" s="1"/>
  <c r="S458"/>
  <c r="S362"/>
  <c r="S12" s="1"/>
  <c r="R458"/>
  <c r="R362"/>
  <c r="R12" s="1"/>
  <c r="Q458"/>
  <c r="Q362"/>
  <c r="Q12" s="1"/>
  <c r="P458"/>
  <c r="P362"/>
  <c r="P12" s="1"/>
  <c r="O458"/>
  <c r="O362"/>
  <c r="O12" s="1"/>
  <c r="N458"/>
  <c r="N362"/>
  <c r="N12" s="1"/>
  <c r="M458"/>
  <c r="M362"/>
  <c r="M12" s="1"/>
  <c r="L458"/>
  <c r="L362"/>
  <c r="L12" s="1"/>
  <c r="K458"/>
  <c r="K362"/>
  <c r="K12" s="1"/>
  <c r="J458"/>
  <c r="J362"/>
  <c r="J12" s="1"/>
  <c r="I458"/>
  <c r="I362"/>
  <c r="I12" s="1"/>
  <c r="H458"/>
  <c r="H362"/>
  <c r="H12" s="1"/>
  <c r="BA361"/>
  <c r="BA457"/>
  <c r="AZ457"/>
  <c r="AZ456" s="1"/>
  <c r="AZ361"/>
  <c r="AY457"/>
  <c r="AY361"/>
  <c r="AX457"/>
  <c r="AX361"/>
  <c r="AW457"/>
  <c r="AW456" s="1"/>
  <c r="AW361"/>
  <c r="AV457"/>
  <c r="AV361"/>
  <c r="AU457"/>
  <c r="AU456" s="1"/>
  <c r="AU361"/>
  <c r="AT457"/>
  <c r="AT361"/>
  <c r="AS457"/>
  <c r="AS361"/>
  <c r="AR457"/>
  <c r="AR456" s="1"/>
  <c r="AR361"/>
  <c r="AQ457"/>
  <c r="AQ456" s="1"/>
  <c r="AQ361"/>
  <c r="AP457"/>
  <c r="AP361"/>
  <c r="AO457"/>
  <c r="AO456" s="1"/>
  <c r="AO361"/>
  <c r="AN457"/>
  <c r="AN361"/>
  <c r="AM457"/>
  <c r="AM456" s="1"/>
  <c r="AM361"/>
  <c r="AL457"/>
  <c r="AL456" s="1"/>
  <c r="AL361"/>
  <c r="AK457"/>
  <c r="AK456" s="1"/>
  <c r="AK361"/>
  <c r="AJ457"/>
  <c r="AJ456" s="1"/>
  <c r="AJ361"/>
  <c r="AI457"/>
  <c r="AI361"/>
  <c r="AH457"/>
  <c r="AH456" s="1"/>
  <c r="AH361"/>
  <c r="AG457"/>
  <c r="AG361"/>
  <c r="AF457"/>
  <c r="AF456" s="1"/>
  <c r="AF361"/>
  <c r="AE457"/>
  <c r="AE456" s="1"/>
  <c r="AE361"/>
  <c r="AD457"/>
  <c r="AD361"/>
  <c r="AC457"/>
  <c r="AC456" s="1"/>
  <c r="AC361"/>
  <c r="AB457"/>
  <c r="AB456" s="1"/>
  <c r="AB361"/>
  <c r="AA457"/>
  <c r="AA456" s="1"/>
  <c r="AA361"/>
  <c r="Z457"/>
  <c r="Z456" s="1"/>
  <c r="Z361"/>
  <c r="Y457"/>
  <c r="Y361"/>
  <c r="X457"/>
  <c r="X456" s="1"/>
  <c r="X361"/>
  <c r="W457"/>
  <c r="W456" s="1"/>
  <c r="W361"/>
  <c r="V457"/>
  <c r="V361"/>
  <c r="U457"/>
  <c r="U456" s="1"/>
  <c r="U361"/>
  <c r="T457"/>
  <c r="T456" s="1"/>
  <c r="T361"/>
  <c r="S457"/>
  <c r="S361"/>
  <c r="R457"/>
  <c r="R456" s="1"/>
  <c r="R361"/>
  <c r="Q457"/>
  <c r="Q456" s="1"/>
  <c r="Q361"/>
  <c r="P457"/>
  <c r="P361"/>
  <c r="O457"/>
  <c r="O456" s="1"/>
  <c r="O361"/>
  <c r="N457"/>
  <c r="N456" s="1"/>
  <c r="N361"/>
  <c r="M457"/>
  <c r="M361"/>
  <c r="L457"/>
  <c r="L456" s="1"/>
  <c r="L361"/>
  <c r="K457"/>
  <c r="K456" s="1"/>
  <c r="K361"/>
  <c r="J457"/>
  <c r="J361"/>
  <c r="I457"/>
  <c r="I361"/>
  <c r="H457"/>
  <c r="H361"/>
  <c r="E183"/>
  <c r="E228"/>
  <c r="E231"/>
  <c r="E230"/>
  <c r="E229"/>
  <c r="E227"/>
  <c r="E226"/>
  <c r="E176"/>
  <c r="E218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AP456" i="13" l="1"/>
  <c r="AT456"/>
  <c r="E225"/>
  <c r="AV456"/>
  <c r="AG456"/>
  <c r="E458"/>
  <c r="E460"/>
  <c r="E461"/>
  <c r="E462"/>
  <c r="H14"/>
  <c r="K13"/>
  <c r="E12"/>
  <c r="E15"/>
  <c r="E16"/>
  <c r="F458"/>
  <c r="F459"/>
  <c r="F460"/>
  <c r="F461"/>
  <c r="F462"/>
  <c r="H11"/>
  <c r="H360"/>
  <c r="E457"/>
  <c r="H456"/>
  <c r="I11"/>
  <c r="I10" s="1"/>
  <c r="I360"/>
  <c r="F457"/>
  <c r="I456"/>
  <c r="J11"/>
  <c r="J360"/>
  <c r="K11"/>
  <c r="K360"/>
  <c r="L11"/>
  <c r="L360"/>
  <c r="M11"/>
  <c r="M360"/>
  <c r="N11"/>
  <c r="N360"/>
  <c r="O11"/>
  <c r="O360"/>
  <c r="P11"/>
  <c r="P360"/>
  <c r="Q11"/>
  <c r="Q360"/>
  <c r="R11"/>
  <c r="R360"/>
  <c r="S11"/>
  <c r="S360"/>
  <c r="T11"/>
  <c r="T360"/>
  <c r="U11"/>
  <c r="U360"/>
  <c r="V11"/>
  <c r="V360"/>
  <c r="W11"/>
  <c r="W360"/>
  <c r="X11"/>
  <c r="X360"/>
  <c r="Y11"/>
  <c r="Y360"/>
  <c r="Z11"/>
  <c r="Z360"/>
  <c r="AA11"/>
  <c r="AA360"/>
  <c r="AB11"/>
  <c r="AB360"/>
  <c r="AC11"/>
  <c r="AC360"/>
  <c r="AD11"/>
  <c r="AD360"/>
  <c r="AE11"/>
  <c r="AE360"/>
  <c r="AF11"/>
  <c r="AF360"/>
  <c r="AG11"/>
  <c r="AG360"/>
  <c r="AH11"/>
  <c r="AH360"/>
  <c r="AI11"/>
  <c r="AI360"/>
  <c r="AJ11"/>
  <c r="AJ360"/>
  <c r="AK11"/>
  <c r="AK360"/>
  <c r="AL11"/>
  <c r="AL360"/>
  <c r="AM11"/>
  <c r="AM360"/>
  <c r="AN11"/>
  <c r="AN360"/>
  <c r="AO11"/>
  <c r="AO360"/>
  <c r="AP11"/>
  <c r="AP360"/>
  <c r="AQ11"/>
  <c r="AQ360"/>
  <c r="AR11"/>
  <c r="AR360"/>
  <c r="AS11"/>
  <c r="AS360"/>
  <c r="AT11"/>
  <c r="AT360"/>
  <c r="AU11"/>
  <c r="AU360"/>
  <c r="AV11"/>
  <c r="AV360"/>
  <c r="AW11"/>
  <c r="AW360"/>
  <c r="AX11"/>
  <c r="AX360"/>
  <c r="AY11"/>
  <c r="AZ11"/>
  <c r="AZ360"/>
  <c r="BA11"/>
  <c r="BA360"/>
  <c r="F12"/>
  <c r="F13"/>
  <c r="F14"/>
  <c r="F15"/>
  <c r="F16"/>
  <c r="E364"/>
  <c r="C14" i="8"/>
  <c r="D14" s="1"/>
  <c r="C19"/>
  <c r="D19" s="1"/>
  <c r="D5"/>
  <c r="F456" i="13" l="1"/>
  <c r="E14"/>
  <c r="C24" i="8"/>
  <c r="AZ10" i="13"/>
  <c r="AW10"/>
  <c r="AV10"/>
  <c r="AU10"/>
  <c r="AT10"/>
  <c r="AR10"/>
  <c r="AQ10"/>
  <c r="AP10"/>
  <c r="AO10"/>
  <c r="AM10"/>
  <c r="AL10"/>
  <c r="AK10"/>
  <c r="AJ10"/>
  <c r="AH10"/>
  <c r="AG10"/>
  <c r="AF10"/>
  <c r="AE10"/>
  <c r="AC10"/>
  <c r="AB10"/>
  <c r="AA10"/>
  <c r="Z10"/>
  <c r="X10"/>
  <c r="W10"/>
  <c r="U10"/>
  <c r="T10"/>
  <c r="R10"/>
  <c r="Q10"/>
  <c r="O10"/>
  <c r="N10"/>
  <c r="L10"/>
  <c r="K10"/>
  <c r="F11"/>
  <c r="H10"/>
  <c r="D24" i="8"/>
  <c r="I283" i="13"/>
  <c r="F10" l="1"/>
  <c r="F284"/>
  <c r="AZ283"/>
  <c r="AY283"/>
  <c r="AW283"/>
  <c r="AV283"/>
  <c r="AU283"/>
  <c r="AT283"/>
  <c r="AR283"/>
  <c r="AQ283"/>
  <c r="AP283"/>
  <c r="AO283"/>
  <c r="AM283"/>
  <c r="AL283"/>
  <c r="AK283"/>
  <c r="AJ283"/>
  <c r="AH283"/>
  <c r="AG283"/>
  <c r="AF283"/>
  <c r="AE283"/>
  <c r="AC283"/>
  <c r="AB283"/>
  <c r="AA283"/>
  <c r="Z283"/>
  <c r="X283"/>
  <c r="W283"/>
  <c r="U283"/>
  <c r="T283"/>
  <c r="R283"/>
  <c r="Q283"/>
  <c r="O283"/>
  <c r="N283"/>
  <c r="L283"/>
  <c r="K283"/>
  <c r="F289"/>
  <c r="E289"/>
  <c r="E366"/>
  <c r="F288"/>
  <c r="E288"/>
  <c r="E365"/>
  <c r="F286"/>
  <c r="F285"/>
  <c r="E285" l="1"/>
  <c r="E362"/>
  <c r="F283"/>
  <c r="E361" l="1"/>
  <c r="E284"/>
  <c r="E11" l="1"/>
  <c r="E286"/>
  <c r="H283"/>
  <c r="E283" s="1"/>
  <c r="AY56" l="1"/>
  <c r="BA56" s="1"/>
  <c r="E59"/>
  <c r="AY171"/>
  <c r="AY168" s="1"/>
  <c r="BA168" l="1"/>
  <c r="E168"/>
  <c r="G168" s="1"/>
  <c r="AY459"/>
  <c r="E171"/>
  <c r="AY363"/>
  <c r="E56"/>
  <c r="G56" s="1"/>
  <c r="AY360" l="1"/>
  <c r="E360" s="1"/>
  <c r="G360" s="1"/>
  <c r="AY13"/>
  <c r="E363"/>
  <c r="AY456"/>
  <c r="E456" s="1"/>
  <c r="E459"/>
  <c r="AY10" l="1"/>
  <c r="E13"/>
  <c r="E10" l="1"/>
</calcChain>
</file>

<file path=xl/sharedStrings.xml><?xml version="1.0" encoding="utf-8"?>
<sst xmlns="http://schemas.openxmlformats.org/spreadsheetml/2006/main" count="1333" uniqueCount="507">
  <si>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</si>
  <si>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</si>
  <si>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</si>
  <si>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</si>
  <si>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</si>
  <si>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</si>
  <si>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</si>
  <si>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</si>
  <si>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</si>
  <si>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</si>
  <si>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</si>
  <si>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</si>
  <si>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</si>
  <si>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</si>
  <si>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</si>
  <si>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</si>
  <si>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</si>
  <si>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</si>
  <si>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</si>
  <si>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</si>
  <si>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</si>
  <si>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</si>
  <si>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</si>
  <si>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</si>
  <si>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</si>
  <si>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</si>
  <si>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</si>
  <si>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</si>
  <si>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</si>
  <si>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</si>
  <si>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</si>
  <si>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</si>
  <si>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</si>
  <si>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</si>
  <si>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</si>
  <si>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</si>
  <si>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</si>
  <si>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</si>
  <si>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</si>
  <si>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</si>
  <si>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</si>
  <si>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</si>
  <si>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</si>
  <si>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</si>
  <si>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</si>
  <si>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</si>
  <si>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</si>
  <si>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</si>
  <si>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</si>
  <si>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</si>
  <si>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</si>
  <si>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</si>
  <si>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</si>
  <si>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</si>
  <si>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</si>
  <si>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</si>
  <si>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</si>
  <si>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</si>
  <si>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</si>
  <si>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</si>
  <si>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</si>
  <si>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</si>
  <si>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</si>
  <si>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</si>
  <si>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</si>
  <si>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</si>
  <si>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</si>
  <si>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</si>
  <si>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</si>
  <si>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</si>
  <si>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</si>
  <si>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</si>
  <si>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</si>
  <si>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</si>
  <si>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</si>
  <si>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</si>
  <si>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</si>
  <si>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</si>
  <si>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</si>
  <si>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</si>
  <si>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</si>
  <si>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</si>
  <si>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</si>
  <si>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</si>
  <si>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</si>
  <si>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</si>
  <si>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</si>
  <si>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</si>
  <si>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</si>
  <si>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</si>
  <si>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</si>
  <si>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</si>
  <si>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</si>
  <si>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</si>
  <si>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</si>
  <si>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</si>
  <si>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</si>
  <si>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</si>
  <si>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</si>
  <si>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</si>
  <si>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</si>
  <si>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</si>
  <si>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</si>
  <si>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</si>
  <si>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</si>
  <si>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</si>
  <si>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</si>
  <si>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</si>
  <si>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</si>
  <si>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</si>
  <si>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</si>
  <si>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</si>
  <si>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</si>
  <si>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</si>
  <si>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</si>
  <si>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</si>
  <si>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</si>
  <si>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</si>
  <si>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</si>
  <si>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</si>
  <si>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</si>
  <si>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</si>
  <si>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</si>
  <si>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</si>
  <si>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</si>
  <si>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</si>
  <si>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</si>
  <si>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</si>
  <si>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</si>
  <si>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</si>
  <si>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</si>
  <si>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</si>
  <si>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</si>
  <si>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</si>
  <si>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</si>
  <si>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</si>
  <si>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</si>
  <si>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</si>
  <si>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</si>
  <si>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</si>
  <si>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</si>
  <si>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</si>
  <si>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</si>
  <si>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</si>
  <si>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</si>
  <si>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</si>
  <si>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</si>
  <si>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</si>
  <si>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</si>
  <si>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</si>
  <si>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</si>
  <si>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</si>
  <si>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</si>
  <si>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</si>
  <si>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</si>
  <si>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</si>
  <si>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</si>
  <si>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</si>
  <si>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</si>
  <si>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</si>
  <si>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</si>
  <si>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</si>
  <si>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</si>
  <si>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</si>
  <si>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</si>
  <si>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</si>
  <si>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</si>
  <si>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</si>
  <si>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</si>
  <si>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</si>
  <si>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</si>
  <si>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</si>
  <si>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</si>
  <si>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</si>
  <si>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</si>
  <si>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</si>
  <si>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</si>
  <si>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</si>
  <si>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</si>
  <si>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</si>
  <si>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</si>
  <si>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</si>
  <si>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</si>
  <si>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</si>
  <si>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</si>
  <si>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</si>
  <si>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</si>
  <si>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</si>
  <si>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</si>
  <si>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</si>
  <si>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</si>
  <si>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</si>
  <si>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</si>
  <si>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</si>
  <si>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</si>
  <si>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</si>
  <si>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</si>
  <si>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</si>
  <si>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</si>
  <si>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</si>
  <si>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</si>
  <si>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</si>
  <si>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</si>
  <si>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</si>
  <si>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</si>
  <si>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</si>
  <si>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</si>
  <si>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</si>
  <si>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</si>
  <si>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</si>
  <si>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</si>
  <si>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</si>
  <si>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</si>
  <si>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</si>
  <si>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</si>
  <si>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</si>
  <si>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</si>
  <si>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</si>
  <si>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</si>
  <si>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</si>
  <si>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</si>
  <si>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</si>
  <si>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</si>
  <si>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</si>
  <si>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</si>
  <si>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</si>
  <si>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</si>
  <si>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</si>
  <si>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</si>
  <si>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</si>
  <si>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</si>
  <si>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</si>
  <si>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</si>
  <si>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</si>
  <si>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</si>
  <si>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</si>
  <si>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</si>
  <si>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</si>
  <si>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</si>
  <si>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</si>
  <si>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</si>
  <si>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</si>
  <si>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</si>
  <si>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</si>
  <si>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</si>
  <si>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</si>
  <si>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</si>
  <si>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</si>
  <si>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</si>
  <si>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</si>
  <si>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</si>
  <si>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</si>
  <si>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</si>
  <si>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</si>
  <si>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</si>
  <si>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</si>
  <si>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</si>
  <si>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</si>
  <si>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</si>
  <si>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</si>
  <si>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</si>
  <si>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1.1</t>
  </si>
  <si>
    <t>Ответственный исполнитель /соисполнитель</t>
  </si>
  <si>
    <t>фактически
профинансировано</t>
  </si>
  <si>
    <t>Таблица 3</t>
  </si>
  <si>
    <t>Наименование мероприятий муниципальной программы*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</si>
  <si>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</si>
  <si>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</si>
  <si>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</si>
  <si>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</si>
  <si>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</si>
  <si>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</si>
  <si>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</si>
  <si>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</si>
  <si>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</si>
  <si>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</si>
  <si>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График (сетевой график) реализации  муниципальной программы</t>
  </si>
  <si>
    <t xml:space="preserve">Цель 1 : Повышение надежности и качества предоставления жилищно-коммунальных услуг. </t>
  </si>
  <si>
    <t>Подпрограмма 1: Создание условий для обеспечения качественными коммунальными услугами.</t>
  </si>
  <si>
    <t>Задача 1. Реконструкция, расширение,модернизация,строительство объектов системы водоснабжения и водоотведения,теплоснабжения,газоснабжениыя,электроснабжения.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</si>
  <si>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</si>
  <si>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</si>
  <si>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</si>
  <si>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</si>
  <si>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</si>
  <si>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</si>
  <si>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</si>
  <si>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</si>
  <si>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</si>
  <si>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</si>
  <si>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</si>
  <si>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Итого по задаче 1</t>
  </si>
  <si>
    <t xml:space="preserve">Задача 2: Капитальный ремонт (с заменой) систем теплоснабжения, водоснабжения и водоотведения для подготовки к осенне-зимнему периоду </t>
  </si>
  <si>
    <t>2.1</t>
  </si>
  <si>
    <t>2.2</t>
  </si>
  <si>
    <t>2.3</t>
  </si>
  <si>
    <t>2.4</t>
  </si>
  <si>
    <t>2.5</t>
  </si>
  <si>
    <t>Итого по задаче 2</t>
  </si>
  <si>
    <t>Замена сетевых насосов на котельной Техснаб в пгт. Новоаганск</t>
  </si>
  <si>
    <t>Утепление  емкости V=1000 м3, ВОС "Водолей-30", ул.Центральная 101А в пгт Новоаганск</t>
  </si>
  <si>
    <t>Замена подземных  сетей ТВС  ул. Геологов 9 в пгт. Новоаганске</t>
  </si>
  <si>
    <t>Замена сетевых насосов в котельной                      с. Большетархово</t>
  </si>
  <si>
    <t>Замена  котлов  в котельной п. Зайцева Речка</t>
  </si>
  <si>
    <t>Замена  котлов  в котельной с. Ларьяк</t>
  </si>
  <si>
    <t>Замена технологического оборудования на ЦТП-47 пгт. Излучинск</t>
  </si>
  <si>
    <t>2.6</t>
  </si>
  <si>
    <t>2.7</t>
  </si>
  <si>
    <t>Удельный вес проб воды, не отвечающих гигиеническим нормативам: по санитарно-химическим показателям, %</t>
  </si>
  <si>
    <t>Доля уличной водопроводной сети, нуждающейся в замене, %</t>
  </si>
  <si>
    <t>Доля уличной тепловой сети, нуждающейся в замене, %</t>
  </si>
  <si>
    <t>Доля сточных вод, очищенных до нормативных значений, в общем объеме сточных вод, пропущенных через очистные сооружения, %</t>
  </si>
  <si>
    <t>Доля потерь воды при ее передаче в общем объеме переданной, %</t>
  </si>
  <si>
    <t>Доля потерь тепловой энергии при ее передачи в общем объеме, %</t>
  </si>
  <si>
    <t>Удельный расход топлива на выработку тепловой энергии на котельных, т.у.т.</t>
  </si>
  <si>
    <t xml:space="preserve">Удельный расход тепловой энергии на снабжение муниципальных бюджетных учреждений (в расчете на 1 кв. метр общей площади), Гкал </t>
  </si>
  <si>
    <t xml:space="preserve">Удельный расход тепловой энергии в многоквартирных домах (в расчете на 1 кв. метр общей площади), Гкал </t>
  </si>
  <si>
    <t>Доля площади жилищного фонда, обеспеченного всеми видами благоустройства, в общей площади жилищного фонда, %</t>
  </si>
  <si>
    <t>Уровень газификации котельных, %</t>
  </si>
  <si>
    <t>Значение показателя на 2014 год</t>
  </si>
  <si>
    <t>Значение показателя на 2015 год</t>
  </si>
  <si>
    <t>Муниципальное казенное учреждение «Управление капитального строительства по застройке Нижневартовского района»</t>
  </si>
  <si>
    <t xml:space="preserve">Всего по муниципальной программе  </t>
  </si>
  <si>
    <t>Вывоз твердых бытовых отходов (д. Вампугол, с. Былино, д. Пасол, д. Соснина)</t>
  </si>
  <si>
    <t>Задача 3.  Реализация мероприятий в сфере жилищно-коммунального хозяйства и социальной сферы</t>
  </si>
  <si>
    <t>Уличное освещение (д. Вампугол, с. Былино, д. Пасол, д. Соснина)</t>
  </si>
  <si>
    <t>Техническое обслуживание уличного освещения (д. Вампугол, с. Былино, д. Пасол, д. Соснина)</t>
  </si>
  <si>
    <t>Техническое обслуживание дизель-генераторной станции в д. Вампугол</t>
  </si>
  <si>
    <t>Содержание памятника в д. Вампугол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</si>
  <si>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</si>
  <si>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Итого по задаче 3</t>
  </si>
  <si>
    <t xml:space="preserve">Задача  4. Обеспечение бесперебойной работы объектов жилищно-коммунального хозяйства и социальной сферы </t>
  </si>
  <si>
    <t>всего по Подпрограмме 1</t>
  </si>
  <si>
    <t>Итого по задаче 4</t>
  </si>
  <si>
    <t>Предоставление субсидий на возмещение фактически полученных  затрат на выполнение мероприятий по подготовке объектов жилищно-коммунального хозяйства и социальной сферы района к работе в осенне-зимний период, в части возмещений убытков на приобретением энергоносителей предприятиями жилищно-коммунального хозяйства</t>
  </si>
  <si>
    <t>Отдел жилищно-коммунального хозяйства, энергетики и строительства</t>
  </si>
  <si>
    <t>пгт. Новоаганск</t>
  </si>
  <si>
    <t>п. Аган</t>
  </si>
  <si>
    <t>с. Большетархово</t>
  </si>
  <si>
    <t>д. Вата</t>
  </si>
  <si>
    <t>п. Ваховск, с. Охтеурье</t>
  </si>
  <si>
    <t>п. Зайцева Речка</t>
  </si>
  <si>
    <t>с. Ларьяк, с. Корлики</t>
  </si>
  <si>
    <t>с. Покур</t>
  </si>
  <si>
    <t>д. Вампугол, д. Пасол</t>
  </si>
  <si>
    <t>Подпрограмма  3 «Обеспечение равных прав потребителей на получение энергетических ресурсов»</t>
  </si>
  <si>
    <t>Итого по подпрограмме 3</t>
  </si>
  <si>
    <t>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автономного округа по социально ориентированным тарифам</t>
  </si>
  <si>
    <t>Возмещение недополученных доходов организациям, осуществляющим реализацию электрической энергии прочим потребителям в зоне децентрализованного электроснабжения автономного округа по цене электрической энергии зоны централизованного электроснабжения</t>
  </si>
  <si>
    <t>Задача 1 Обеспечение равных прав потребителей на получение энергетических ресурсов</t>
  </si>
  <si>
    <t>Подпрограмма  4 «Повышение энергоэффективности в отраслях экономики»</t>
  </si>
  <si>
    <t>Задача 1. Повышение энергетической эффективности при производстве и передаче энергетических ресурсов</t>
  </si>
  <si>
    <t>Разработка схем водоснабжения и водоотведения населенных пунктов Нижневартовского района</t>
  </si>
  <si>
    <t>Итого по подпрограмме 4</t>
  </si>
  <si>
    <t>Начальник отдела ЖКХ, энергетики и строительства администрации района  __________________________ (А.В. Галунко)</t>
  </si>
  <si>
    <t>тел. 8(3466) 49-87-58</t>
  </si>
  <si>
    <t>Главный специалист отдела расходов бюджета  департамента финансов администрации района:___________________ (С.А. Вандрей)</t>
  </si>
  <si>
    <t>Исполнитель: Главный специалист обжела ЖКХ, энергетики и строительства администрации района Е.Г. Марсакова</t>
  </si>
  <si>
    <t>план
на 2015год</t>
  </si>
  <si>
    <t>3.2.</t>
  </si>
  <si>
    <t>3.3.</t>
  </si>
  <si>
    <t>3.4.</t>
  </si>
  <si>
    <t>3.5.</t>
  </si>
  <si>
    <t>3.6.</t>
  </si>
  <si>
    <t>Постановление администрации района от 02.12.2013 № 2553 "Об утверждении муниципальной программы «Развитие жилищно-коммунального комплекса и повышение энергетической эффективности в Нижневартовском районе на 2014−2020 годы» за январь 2015г.</t>
  </si>
  <si>
    <t>4.2</t>
  </si>
  <si>
    <t>г. Нижневартовск Административное здание ул. Ленина, 6</t>
  </si>
  <si>
    <t>1.13</t>
  </si>
  <si>
    <t>пгт. Новоаганск Капитальный ремонт КОС-600 и КОС-200</t>
  </si>
  <si>
    <t>1.14</t>
  </si>
  <si>
    <t>Разработка проектов нормативов допустимого сброса загрязняющих веществ в водоемы со сточными водами от канализационных очистных сооружений в населенных пунктах Нижневартовского района" (Ваховск, Аган, Покур)</t>
  </si>
  <si>
    <t xml:space="preserve"> с. Покур Реконструкция сетей ТВС с закальцовкой трассы</t>
  </si>
  <si>
    <t>4.3.</t>
  </si>
  <si>
    <t>Энергоснабжение и повышение энергетической эффективности на территории МО НВ район на 2010-2020 годы</t>
  </si>
  <si>
    <t>п.Аган Наружный газопровод (Лукойл ЗС)</t>
  </si>
  <si>
    <t>с. Варьеган Газопровод (корректировка ПИР)</t>
  </si>
  <si>
    <t>с. Ваховск Газопровод (корректировка ПИР)</t>
  </si>
  <si>
    <t>с. Аган Газовая котельная (корректировка ПИР)</t>
  </si>
  <si>
    <t>п. Ваховск Газовая котельная</t>
  </si>
  <si>
    <t>п. Аган Наружный газопровод</t>
  </si>
  <si>
    <t>п. Аган Канализационные очистные сооружения 200 м3/сут. (Лукойл ЗС)</t>
  </si>
  <si>
    <t>с. Покур Канализационные очистные сооружения</t>
  </si>
  <si>
    <t>пгт.Новоаганск Накопительные резервуары чистой воды на водоочистных сооружениях  (2 шт.)</t>
  </si>
  <si>
    <t>с. Былино Модернизация системы водоснабжения</t>
  </si>
  <si>
    <t>1.15</t>
  </si>
  <si>
    <t>1.16</t>
  </si>
  <si>
    <t>1.17</t>
  </si>
  <si>
    <t>1.18</t>
  </si>
  <si>
    <t>п. Ваховск Реконструкция канализационных очистных сооружений производительностью 200 м3/сут</t>
  </si>
  <si>
    <t>с. Ларьяк Модернизация водоочистных комплексов</t>
  </si>
  <si>
    <t>д.Вата Модернизация водоочистного комплекса "Импульс"</t>
  </si>
  <si>
    <t>с.Покур Модернизация водоочистного комплекса "Импульс"</t>
  </si>
  <si>
    <t>п.Аган Сети тепловодоснабжения и канализации по ул.Советская</t>
  </si>
  <si>
    <t>1.19</t>
  </si>
  <si>
    <t>с.Охтеурье Ремонт лестницы к причалу</t>
  </si>
  <si>
    <t>пгт.Излучинск Административное здание по ул.Энергетиков,6</t>
  </si>
  <si>
    <t>п.Аган  Административное здание по ул.Рыбников,21</t>
  </si>
  <si>
    <t>1.1.1.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</si>
  <si>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образования, %</t>
  </si>
  <si>
    <t>1.1.2.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</si>
  <si>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образования, %</t>
  </si>
  <si>
    <t>1.1.3.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</si>
  <si>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</si>
  <si>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1.1.4.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</si>
  <si>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</si>
  <si>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1.1.5.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</si>
  <si>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образования, %</t>
  </si>
  <si>
    <t>1.1.6.</t>
  </si>
  <si>
    <t>Доля объема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муниципального образования, %</t>
  </si>
  <si>
    <t>1.1. Общие целевые показатели в области энергосбережения и повышения энергетической эффективности</t>
  </si>
  <si>
    <t>2.1. Целевые показатели в области энергосбережения и повышения энергетической эффективности в муниципальном секторе</t>
  </si>
  <si>
    <t>2.1.1.</t>
  </si>
  <si>
    <t>Удельный расход электрической энергии на снабжение муниципальных бюд-жетных учреждений (в расчете на 1 человека), кВт*ч</t>
  </si>
  <si>
    <t>2.1.2.</t>
  </si>
  <si>
    <t>2.1.3.</t>
  </si>
  <si>
    <t>Удельный расход холодной воды на снабжение муници-пальных бюджетных учреждений (в расчете на 1 человека), куб. м</t>
  </si>
  <si>
    <t>2.1.4.</t>
  </si>
  <si>
    <t>Удельный расход горячей воды на снабжение муници-пальных бюджетных учреждений (в расчете на 1 человека), куб. м</t>
  </si>
  <si>
    <t>2.1.5.</t>
  </si>
  <si>
    <t>Удельный расход природного газа на снабжение муници-пальных бюджетных учреждений (в расчете на 1 человека), куб. м/чел.</t>
  </si>
  <si>
    <t>2.1.6.</t>
  </si>
  <si>
    <t>Отношение экономии энергетических ресурсов и воды в стоимостном выражении, дости-жение которой планируется в результате реализации энергосервисных контрактов (договоров), заклю-ченных муниципаль-ными бюджетными учреждениями к общему объему фи-нансирования муни-ципальной программы, %</t>
  </si>
  <si>
    <t>2.1.7.</t>
  </si>
  <si>
    <t>Количество энергосервисных договоров (контрактов), заключенных органами местного самоуправления и муниципальными бюджетными учреждениями, шт.</t>
  </si>
  <si>
    <t>2.2. Целевые показатели в области энергосбережения и повышения энергетической эффективности в жилищном фонде</t>
  </si>
  <si>
    <t>2.2.1.</t>
  </si>
  <si>
    <t>Удельный расход электрической энергии в многоквартирных домах (в расчете на 1 кв. метр общей площади), кВт*ч</t>
  </si>
  <si>
    <t>2.2.2.</t>
  </si>
  <si>
    <t>2.2.3.</t>
  </si>
  <si>
    <t>Удельный расход холодной воды в многоквартирных домах (в расчете на 1 человека), куб. м</t>
  </si>
  <si>
    <t>2.2.4.</t>
  </si>
  <si>
    <t>Удельный расход горячей воды в многоквартирных домах (в расчете на 1 человека), куб. м</t>
  </si>
  <si>
    <t>2.2.5.</t>
  </si>
  <si>
    <t>Удельный расход природного газа в многоквартирных домах с индивиду-альными системами газового отопления (в расчете на 1 кв. м общей площади), тыс. куб. м/кв. м</t>
  </si>
  <si>
    <t>2.2.6.</t>
  </si>
  <si>
    <t>Удельный расход природного газа в многоквартирных домах с иными системами теплоснаб-жения (в расчете на 1 человека), тыс. куб. м/чел.</t>
  </si>
  <si>
    <t>2.2.7.</t>
  </si>
  <si>
    <t>Удельный суммарный расход энергетических ресурсов в многок-вартирных домах, т.у.т./кв. м</t>
  </si>
  <si>
    <t xml:space="preserve">2.3. Целевые показатели в области энергосбережения и повышения энергетической эффективности в системах коммунальной 
инфраструктуры
</t>
  </si>
  <si>
    <t>2.3.1.</t>
  </si>
  <si>
    <t>2.3.2.</t>
  </si>
  <si>
    <t>Удельный расход электрической энергии, используемой при передаче тепловой энергии в системах теплоснабжения, тыс. кВт*ч/тыс. куб. м</t>
  </si>
  <si>
    <t>2.3.3.</t>
  </si>
  <si>
    <t>Удельный расход электрической энергии, используемой для передачи (транспортировки) воды в системах водоснабжения (на 1 куб. метр), тыс. кВт*ч/тыс. куб. м</t>
  </si>
  <si>
    <t>2.3.4.</t>
  </si>
  <si>
    <t>Удельный расход электрической энергии, используемой в системах водоотведения (на 1 куб. метр), тыс. кВт*ч/тыс. куб. м</t>
  </si>
  <si>
    <t>2.3.5.</t>
  </si>
  <si>
    <t>Удельный расход топлива на выработку тепловой энергии на тепловых электростанциях</t>
  </si>
  <si>
    <t>2.3.6.</t>
  </si>
  <si>
    <t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</t>
  </si>
  <si>
    <t>2.3.7.</t>
  </si>
  <si>
    <t>Повышение обеспеченности населения централизованными услугами водоснабжения, %</t>
  </si>
  <si>
    <t>2.3.8.</t>
  </si>
  <si>
    <t>Повышение обеспеченности населения централизованными услугами теплоснабжения, %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</si>
  <si>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</si>
  <si>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</si>
  <si>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</si>
  <si>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</si>
  <si>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</si>
  <si>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</si>
  <si>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</si>
  <si>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</si>
  <si>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>«Развитие жилищно-коммунального комплекса и повышение энергетической эффективности в Нижневартовском районе на 2014−2020 годы» за январь 2015года</t>
    </r>
  </si>
  <si>
    <t>Таблица 5</t>
  </si>
  <si>
    <t xml:space="preserve">Пояснения к отчету о ходе исполнения графика (сетевого графика) по реализации муниципальной программы </t>
  </si>
  <si>
    <t>«Развитие жилищно-коммунального комплекса и повышение энергетической эффективности в Нижневартовском районе на 2014−2020 годы»  за январь 2015 г.</t>
  </si>
  <si>
    <t>наименование муниципальной программы</t>
  </si>
  <si>
    <t>1.</t>
  </si>
  <si>
    <t>Результаты реализации муниципальной программы</t>
  </si>
  <si>
    <t>Подпрограмма 1 Создание условий для обеспечения качественными коммунальными услугами: Планируется в 2015 году:</t>
  </si>
  <si>
    <t>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электроснабжения;</t>
  </si>
  <si>
    <t xml:space="preserve"> Капитальный ремонт (с заменой) систем теплоснабжения, водоснабжения и водоотведения для подготовки к осенне-зимнему периоду; </t>
  </si>
  <si>
    <t>Реализация мероприятий в сфере жилищно-коммунального хозяйства и социальной сферы (вывоз твердых бытовых отходов, уличное освещение, техническое обслуживание уличного освещения в д. Вампугол, с. Былино, д. Пасол, д. Соснина, техническое обслуживание дизель-генераторной станции в д. Вампугол, содержание памятника в д. Вампугол, Проведение мероприятий по отлову животных);</t>
  </si>
  <si>
    <t>Обеспечение бесперебойной работы объектов жилищно-коммунального хозяйства и социальной сферы, а именно предоставление субсидий на возмещение фактически полученных  затрат на выполнение мероприятий по подготовке объектов жилищно-коммунального хозяйства и социальной сферы района к работе в осенне-зимний период, в части возмещений убытков на приобретением энергоносителей предприятиями жилищно-коммунального хозяйства</t>
  </si>
  <si>
    <r>
      <t xml:space="preserve">Подпрограмма 2 «Обеспечение равных прав потребителей на получение энергетических ресурсов» </t>
    </r>
    <r>
      <rPr>
        <sz val="14"/>
        <color rgb="FF000000"/>
        <rFont val="Times New Roman"/>
        <family val="1"/>
        <charset val="204"/>
      </rPr>
      <t>Предоставляются  субсидии на возмещение недополученных доходов организациям, осуществляющим реализацию электрической энергии населению и приравненным категориям потребителям, предприятиям жилищно-коммунального и агропромышленного комплекса, субъектам малого и среднего бизнеса (в населенных пунктах с. Корлики, д. Сосновый Бор, д. Пугъюг, д. Усть-Колекъеган)</t>
    </r>
  </si>
  <si>
    <t>Подпрограмма  4 «Повышение энергоэффективности в отраслях экономики». Проводятся мероприятия в области энергосбережения</t>
  </si>
  <si>
    <t>2.</t>
  </si>
  <si>
    <t xml:space="preserve"> Информация о контрактной системе в сфере закупок: </t>
  </si>
  <si>
    <t xml:space="preserve"> объем закупок, тыс. рублей   </t>
  </si>
  <si>
    <t>22 172,724</t>
  </si>
  <si>
    <t xml:space="preserve"> количество заявок, единиц </t>
  </si>
  <si>
    <t> 10</t>
  </si>
  <si>
    <t xml:space="preserve"> 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 </t>
  </si>
  <si>
    <t> -</t>
  </si>
  <si>
    <t>сумма экономии по итогам закупок, предложения по перераспределению сэкономленных средств</t>
  </si>
  <si>
    <t>1  476,166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</si>
  <si>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</si>
  <si>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</si>
  <si>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 Программные мероприятия выполняются в соответствии с заключенными договорами и муниципальными контрактами.</t>
  </si>
  <si>
    <t>4.</t>
  </si>
  <si>
    <t>Наличие, объемы и состояние объектов незавершенного строительства, в том числе:</t>
  </si>
  <si>
    <t xml:space="preserve">местный бюджет </t>
  </si>
  <si>
    <t> п.Аган, наружный газопровод (Лукойл ЗС) – 53 095,1 т. руб., срок исполнения по контракту 25.06.2015;</t>
  </si>
  <si>
    <t>с. Варьеган, газопровод (корректировка ПИР) – 199,1 тыс. руб.,оформление документации Государственное предприятие ХМАО-Югры "Лесосервисная компания и "Югралесхоз" и 100т.р.  доотвод земли;</t>
  </si>
  <si>
    <r>
      <t>с. Ваховск, газопровод (корректировка ПИР) – 998,5 тыс. руб.,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проект освоения лесов, проект освоения лесов, доотвод земли;</t>
    </r>
  </si>
  <si>
    <r>
      <t>с. Аган, газовая котельная (корректировка ПИР) – 2 000,0 тыс. руб., необходимо средств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112 495,7 тыс..руб.;</t>
    </r>
  </si>
  <si>
    <t>п. Ваховск, газовая котельная – 950,0 тыс. руб., мун. конт. № 67-ТО/13 от 17.10.2013 17.05.2014,ООО ПСП "КвадраТ". Профин. до 2014- 500т.р.   В 2014 г.--1250т.р., доотвод земли -200т.р.;</t>
  </si>
  <si>
    <t>п. Аган, наружный газопровод – 450,0 тыс. руб., денежные средства на авторский надзор БТИ  и СЭС;</t>
  </si>
  <si>
    <t>с. Покур, канализационные очистные сооружения – 1650,2 тыс. руб., работы выполняются, оплата 2015 г,  мун.контракт № 3-ПРО от 08.12.2014-05.2015 на БТИ и СЭС;</t>
  </si>
  <si>
    <t>пгт.Новоаганск, накопительные резервуары чистой воды на водоочистных сооружениях  (2 шт.) – 1000,0 тыс. руб., денежные средства  на БТИ и СЭС;</t>
  </si>
  <si>
    <t xml:space="preserve"> п. Ваховск, реконструкция канализационных очистных сооружений производительностью 200 м3/сут – 125,0 тыс. руб., срок исполнения 29.04.2015.</t>
  </si>
  <si>
    <t>Итого объем незавершенного строительства – 60 467,9 тыс. руб.</t>
  </si>
  <si>
    <t xml:space="preserve"> </t>
  </si>
  <si>
    <t>привлеченные средства</t>
  </si>
  <si>
    <t> 55 121,5 тыс. руб.</t>
  </si>
  <si>
    <t xml:space="preserve">Начальник отдела ЖКХ, энергетики и строительства администрации района  _______________________(А.В.Галунко) </t>
  </si>
  <si>
    <t>Исполнитель: Главный специалист отдела ЖКХ, энергетики и строительства администрации района Е.Г. Марсакова___________________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</si>
</sst>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_-* #,##0.00_р_._-;\-* #,##0.00_р_._-;_-* &quot;-&quot;?_р_._-;_-@_-"/>
    <numFmt numFmtId="170" formatCode="0.0000"/>
    <numFmt numFmtId="171" formatCode="_-* #,##0.000_р_._-;\-* #,##0.000_р_._-;_-* &quot;-&quot;?_р_._-;_-@_-"/>
  </numFmts>
  <fonts count="3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justify" vertical="top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22" fillId="0" borderId="0" xfId="0" applyFont="1"/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18" fillId="0" borderId="0" xfId="0" applyFont="1" applyAlignment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45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8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19" fillId="0" borderId="39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168" fontId="19" fillId="0" borderId="4" xfId="2" applyNumberFormat="1" applyFont="1" applyFill="1" applyBorder="1" applyAlignment="1" applyProtection="1">
      <alignment horizontal="right" vertical="top" wrapText="1"/>
    </xf>
    <xf numFmtId="168" fontId="19" fillId="0" borderId="7" xfId="2" applyNumberFormat="1" applyFont="1" applyFill="1" applyBorder="1" applyAlignment="1" applyProtection="1">
      <alignment horizontal="right" vertical="top" wrapText="1"/>
    </xf>
    <xf numFmtId="168" fontId="19" fillId="0" borderId="2" xfId="2" applyNumberFormat="1" applyFont="1" applyFill="1" applyBorder="1" applyAlignment="1" applyProtection="1">
      <alignment horizontal="right" vertical="top" wrapText="1"/>
    </xf>
    <xf numFmtId="168" fontId="19" fillId="0" borderId="49" xfId="2" applyNumberFormat="1" applyFont="1" applyFill="1" applyBorder="1" applyAlignment="1" applyProtection="1">
      <alignment horizontal="right" vertical="top" wrapText="1"/>
    </xf>
    <xf numFmtId="168" fontId="19" fillId="0" borderId="38" xfId="2" applyNumberFormat="1" applyFont="1" applyFill="1" applyBorder="1" applyAlignment="1" applyProtection="1">
      <alignment horizontal="right" vertical="top" wrapText="1"/>
    </xf>
    <xf numFmtId="168" fontId="19" fillId="0" borderId="47" xfId="2" applyNumberFormat="1" applyFont="1" applyFill="1" applyBorder="1" applyAlignment="1" applyProtection="1">
      <alignment horizontal="right" vertical="top" wrapText="1"/>
    </xf>
    <xf numFmtId="168" fontId="19" fillId="0" borderId="43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8" fontId="24" fillId="0" borderId="1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center" wrapText="1"/>
    </xf>
    <xf numFmtId="164" fontId="19" fillId="0" borderId="40" xfId="0" applyNumberFormat="1" applyFont="1" applyFill="1" applyBorder="1" applyAlignment="1" applyProtection="1">
      <alignment horizontal="left" vertical="center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left" vertical="top" wrapText="1"/>
    </xf>
    <xf numFmtId="164" fontId="18" fillId="0" borderId="40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/>
    </xf>
    <xf numFmtId="164" fontId="3" fillId="0" borderId="1" xfId="2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40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164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168" fontId="18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170" fontId="19" fillId="0" borderId="1" xfId="2" applyNumberFormat="1" applyFont="1" applyFill="1" applyBorder="1" applyAlignment="1" applyProtection="1">
      <alignment horizontal="right" vertical="top" wrapText="1"/>
    </xf>
    <xf numFmtId="171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0" fillId="0" borderId="1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top"/>
    </xf>
    <xf numFmtId="0" fontId="21" fillId="0" borderId="1" xfId="0" applyFont="1" applyBorder="1" applyAlignment="1">
      <alignment horizontal="justify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6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0" fontId="0" fillId="0" borderId="28" xfId="0" applyFill="1" applyBorder="1" applyAlignment="1">
      <alignment vertical="top" wrapText="1"/>
    </xf>
    <xf numFmtId="0" fontId="0" fillId="0" borderId="29" xfId="0" applyFill="1" applyBorder="1" applyAlignment="1">
      <alignment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0" fillId="0" borderId="0" xfId="0" applyFill="1" applyAlignment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Fill="1" applyBorder="1" applyAlignment="1">
      <alignment vertical="top" wrapText="1"/>
    </xf>
    <xf numFmtId="164" fontId="18" fillId="0" borderId="27" xfId="0" applyNumberFormat="1" applyFont="1" applyFill="1" applyBorder="1" applyAlignment="1" applyProtection="1">
      <alignment horizontal="left" vertical="top" wrapText="1"/>
    </xf>
    <xf numFmtId="0" fontId="0" fillId="0" borderId="19" xfId="0" applyFill="1" applyBorder="1" applyAlignment="1">
      <alignment vertical="top" wrapText="1"/>
    </xf>
    <xf numFmtId="0" fontId="0" fillId="0" borderId="23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27" fillId="0" borderId="7" xfId="0" applyFont="1" applyFill="1" applyBorder="1" applyAlignment="1">
      <alignment vertical="top" wrapText="1"/>
    </xf>
    <xf numFmtId="0" fontId="27" fillId="0" borderId="7" xfId="0" applyFont="1" applyFill="1" applyBorder="1" applyAlignment="1">
      <alignment vertical="top"/>
    </xf>
    <xf numFmtId="0" fontId="27" fillId="0" borderId="2" xfId="0" applyFont="1" applyFill="1" applyBorder="1" applyAlignment="1">
      <alignment vertical="top"/>
    </xf>
    <xf numFmtId="0" fontId="0" fillId="0" borderId="7" xfId="0" applyFill="1" applyBorder="1" applyAlignment="1">
      <alignment vertical="top" wrapText="1"/>
    </xf>
    <xf numFmtId="0" fontId="0" fillId="0" borderId="7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49" fontId="19" fillId="0" borderId="23" xfId="0" applyNumberFormat="1" applyFont="1" applyFill="1" applyBorder="1" applyAlignment="1" applyProtection="1">
      <alignment horizontal="center" vertical="top" wrapText="1"/>
    </xf>
    <xf numFmtId="164" fontId="18" fillId="0" borderId="23" xfId="0" applyNumberFormat="1" applyFont="1" applyFill="1" applyBorder="1" applyAlignment="1" applyProtection="1">
      <alignment horizontal="left" vertical="top"/>
    </xf>
    <xf numFmtId="164" fontId="18" fillId="0" borderId="6" xfId="0" applyNumberFormat="1" applyFont="1" applyFill="1" applyBorder="1" applyAlignment="1" applyProtection="1">
      <alignment horizontal="left" vertical="top"/>
    </xf>
    <xf numFmtId="164" fontId="18" fillId="0" borderId="42" xfId="0" applyNumberFormat="1" applyFont="1" applyFill="1" applyBorder="1" applyAlignment="1" applyProtection="1">
      <alignment horizontal="left" vertical="top"/>
    </xf>
    <xf numFmtId="49" fontId="18" fillId="0" borderId="27" xfId="0" applyNumberFormat="1" applyFont="1" applyFill="1" applyBorder="1" applyAlignment="1" applyProtection="1">
      <alignment horizontal="left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left" vertical="center" wrapText="1"/>
    </xf>
    <xf numFmtId="49" fontId="18" fillId="0" borderId="19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49" fontId="18" fillId="0" borderId="23" xfId="0" applyNumberFormat="1" applyFont="1" applyFill="1" applyBorder="1" applyAlignment="1" applyProtection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49" fontId="18" fillId="0" borderId="25" xfId="0" applyNumberFormat="1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center" vertical="top" wrapText="1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top"/>
    </xf>
    <xf numFmtId="0" fontId="3" fillId="0" borderId="22" xfId="0" applyFont="1" applyFill="1" applyBorder="1" applyAlignment="1" applyProtection="1">
      <alignment horizontal="center" vertical="top"/>
    </xf>
    <xf numFmtId="164" fontId="19" fillId="0" borderId="30" xfId="0" applyNumberFormat="1" applyFont="1" applyFill="1" applyBorder="1" applyAlignment="1" applyProtection="1">
      <alignment horizontal="center" vertical="center" wrapText="1"/>
    </xf>
    <xf numFmtId="164" fontId="19" fillId="0" borderId="26" xfId="0" applyNumberFormat="1" applyFont="1" applyFill="1" applyBorder="1" applyAlignment="1" applyProtection="1">
      <alignment horizontal="center" vertical="center" wrapText="1"/>
    </xf>
    <xf numFmtId="164" fontId="19" fillId="0" borderId="31" xfId="0" applyNumberFormat="1" applyFont="1" applyFill="1" applyBorder="1" applyAlignment="1" applyProtection="1">
      <alignment horizontal="center" vertical="center" wrapText="1"/>
    </xf>
    <xf numFmtId="164" fontId="19" fillId="0" borderId="46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50" xfId="0" applyNumberFormat="1" applyFont="1" applyFill="1" applyBorder="1" applyAlignment="1" applyProtection="1">
      <alignment horizontal="center" vertical="center" wrapText="1"/>
    </xf>
    <xf numFmtId="164" fontId="19" fillId="0" borderId="20" xfId="0" applyNumberFormat="1" applyFont="1" applyFill="1" applyBorder="1" applyAlignment="1" applyProtection="1">
      <alignment horizontal="center" vertical="center" wrapText="1"/>
    </xf>
    <xf numFmtId="164" fontId="19" fillId="0" borderId="21" xfId="0" applyNumberFormat="1" applyFont="1" applyFill="1" applyBorder="1" applyAlignment="1" applyProtection="1">
      <alignment horizontal="center" vertical="center" wrapText="1"/>
    </xf>
    <xf numFmtId="164" fontId="19" fillId="0" borderId="50" xfId="0" applyNumberFormat="1" applyFont="1" applyFill="1" applyBorder="1" applyAlignment="1" applyProtection="1">
      <alignment horizontal="center" vertical="top" wrapText="1"/>
    </xf>
    <xf numFmtId="164" fontId="19" fillId="0" borderId="20" xfId="0" applyNumberFormat="1" applyFont="1" applyFill="1" applyBorder="1" applyAlignment="1" applyProtection="1">
      <alignment horizontal="center" vertical="top" wrapText="1"/>
    </xf>
    <xf numFmtId="164" fontId="19" fillId="0" borderId="21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6" xfId="0" applyNumberFormat="1" applyFont="1" applyFill="1" applyBorder="1" applyAlignment="1" applyProtection="1">
      <alignment horizontal="center" vertical="top" wrapText="1"/>
    </xf>
    <xf numFmtId="164" fontId="19" fillId="0" borderId="28" xfId="0" applyNumberFormat="1" applyFont="1" applyFill="1" applyBorder="1" applyAlignment="1" applyProtection="1">
      <alignment horizontal="center" vertical="top" wrapText="1"/>
    </xf>
    <xf numFmtId="164" fontId="19" fillId="0" borderId="29" xfId="0" applyNumberFormat="1" applyFont="1" applyFill="1" applyBorder="1" applyAlignment="1" applyProtection="1">
      <alignment horizontal="center" vertical="top" wrapText="1"/>
    </xf>
    <xf numFmtId="0" fontId="19" fillId="0" borderId="27" xfId="0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1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49" fontId="18" fillId="0" borderId="27" xfId="0" applyNumberFormat="1" applyFont="1" applyFill="1" applyBorder="1" applyAlignment="1" applyProtection="1">
      <alignment horizontal="center" vertical="top" wrapText="1"/>
    </xf>
    <xf numFmtId="0" fontId="27" fillId="0" borderId="28" xfId="0" applyFont="1" applyFill="1" applyBorder="1" applyAlignment="1">
      <alignment vertical="top" wrapText="1"/>
    </xf>
    <xf numFmtId="0" fontId="27" fillId="0" borderId="29" xfId="0" applyFont="1" applyFill="1" applyBorder="1" applyAlignment="1">
      <alignment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0" fontId="27" fillId="0" borderId="0" xfId="0" applyFont="1" applyFill="1" applyAlignment="1">
      <alignment vertical="top" wrapText="1"/>
    </xf>
    <xf numFmtId="0" fontId="27" fillId="0" borderId="15" xfId="0" applyFont="1" applyFill="1" applyBorder="1" applyAlignment="1">
      <alignment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0" fontId="27" fillId="0" borderId="6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164" fontId="19" fillId="0" borderId="25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51" xfId="0" applyNumberFormat="1" applyFont="1" applyFill="1" applyBorder="1" applyAlignment="1" applyProtection="1">
      <alignment horizontal="left" vertical="top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23" fillId="0" borderId="8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 vertical="top"/>
    </xf>
    <xf numFmtId="0" fontId="23" fillId="0" borderId="7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18" fillId="0" borderId="23" xfId="0" applyFont="1" applyFill="1" applyBorder="1" applyAlignment="1" applyProtection="1">
      <alignment horizontal="center" vertical="center" wrapText="1"/>
    </xf>
    <xf numFmtId="0" fontId="18" fillId="0" borderId="42" xfId="0" applyFont="1" applyFill="1" applyBorder="1" applyAlignment="1" applyProtection="1">
      <alignment horizontal="center" vertical="center" wrapText="1"/>
    </xf>
    <xf numFmtId="0" fontId="18" fillId="0" borderId="25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top"/>
    </xf>
    <xf numFmtId="0" fontId="0" fillId="0" borderId="28" xfId="0" applyFill="1" applyBorder="1" applyAlignment="1">
      <alignment wrapText="1"/>
    </xf>
    <xf numFmtId="49" fontId="18" fillId="0" borderId="25" xfId="0" applyNumberFormat="1" applyFont="1" applyFill="1" applyBorder="1" applyAlignment="1" applyProtection="1">
      <alignment horizontal="left" vertical="center" wrapText="1"/>
    </xf>
    <xf numFmtId="0" fontId="0" fillId="0" borderId="7" xfId="0" applyFill="1" applyBorder="1" applyAlignment="1">
      <alignment wrapText="1"/>
    </xf>
    <xf numFmtId="0" fontId="19" fillId="0" borderId="27" xfId="0" applyNumberFormat="1" applyFont="1" applyFill="1" applyBorder="1" applyAlignment="1" applyProtection="1">
      <alignment horizontal="center" vertical="top" wrapText="1"/>
    </xf>
    <xf numFmtId="0" fontId="0" fillId="0" borderId="28" xfId="0" applyNumberFormat="1" applyFill="1" applyBorder="1" applyAlignment="1">
      <alignment vertical="top" wrapText="1"/>
    </xf>
    <xf numFmtId="0" fontId="0" fillId="0" borderId="29" xfId="0" applyNumberFormat="1" applyFill="1" applyBorder="1" applyAlignment="1">
      <alignment vertical="top" wrapText="1"/>
    </xf>
    <xf numFmtId="0" fontId="19" fillId="0" borderId="19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Alignment="1">
      <alignment vertical="top" wrapText="1"/>
    </xf>
    <xf numFmtId="0" fontId="0" fillId="0" borderId="15" xfId="0" applyNumberFormat="1" applyFill="1" applyBorder="1" applyAlignment="1">
      <alignment vertical="top" wrapText="1"/>
    </xf>
    <xf numFmtId="0" fontId="19" fillId="0" borderId="23" xfId="0" applyNumberFormat="1" applyFont="1" applyFill="1" applyBorder="1" applyAlignment="1" applyProtection="1">
      <alignment horizontal="center" vertical="top" wrapText="1"/>
    </xf>
    <xf numFmtId="0" fontId="0" fillId="0" borderId="6" xfId="0" applyNumberFormat="1" applyFill="1" applyBorder="1" applyAlignment="1">
      <alignment vertical="top" wrapText="1"/>
    </xf>
    <xf numFmtId="0" fontId="0" fillId="0" borderId="3" xfId="0" applyNumberFormat="1" applyFill="1" applyBorder="1" applyAlignment="1">
      <alignment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29" fillId="0" borderId="0" xfId="0" applyFont="1" applyAlignment="1">
      <alignment horizontal="right"/>
    </xf>
    <xf numFmtId="0" fontId="0" fillId="0" borderId="0" xfId="0" applyAlignment="1">
      <alignment wrapText="1"/>
    </xf>
    <xf numFmtId="0" fontId="29" fillId="0" borderId="22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21" fillId="0" borderId="54" xfId="0" applyFont="1" applyBorder="1" applyAlignment="1">
      <alignment vertical="top" wrapText="1"/>
    </xf>
    <xf numFmtId="0" fontId="22" fillId="0" borderId="54" xfId="0" applyFont="1" applyBorder="1" applyAlignment="1">
      <alignment vertical="top" wrapText="1"/>
    </xf>
    <xf numFmtId="0" fontId="22" fillId="0" borderId="55" xfId="0" applyFont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21" fillId="0" borderId="56" xfId="0" applyFont="1" applyBorder="1" applyAlignment="1">
      <alignment horizontal="center" vertical="top"/>
    </xf>
    <xf numFmtId="0" fontId="21" fillId="0" borderId="55" xfId="0" applyFont="1" applyBorder="1" applyAlignment="1">
      <alignment vertical="top" wrapText="1"/>
    </xf>
    <xf numFmtId="0" fontId="33" fillId="0" borderId="56" xfId="0" applyFont="1" applyBorder="1" applyAlignment="1">
      <alignment horizontal="center" vertical="top"/>
    </xf>
    <xf numFmtId="0" fontId="33" fillId="0" borderId="55" xfId="0" applyFont="1" applyBorder="1" applyAlignment="1">
      <alignment vertical="top" wrapText="1"/>
    </xf>
    <xf numFmtId="0" fontId="29" fillId="0" borderId="55" xfId="0" applyFont="1" applyBorder="1" applyAlignment="1">
      <alignment vertical="top"/>
    </xf>
    <xf numFmtId="0" fontId="0" fillId="0" borderId="54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0" xfId="0" applyAlignment="1">
      <alignment vertical="top"/>
    </xf>
    <xf numFmtId="0" fontId="29" fillId="0" borderId="0" xfId="0" applyFont="1"/>
    <xf numFmtId="0" fontId="0" fillId="0" borderId="0" xfId="0"/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22" xfId="0" applyFont="1" applyBorder="1" applyAlignment="1">
      <alignment horizontal="center" vertical="top" wrapText="1"/>
    </xf>
    <xf numFmtId="0" fontId="0" fillId="0" borderId="54" xfId="0" applyBorder="1" applyAlignment="1">
      <alignment wrapText="1"/>
    </xf>
    <xf numFmtId="0" fontId="21" fillId="0" borderId="53" xfId="0" applyFont="1" applyBorder="1" applyAlignment="1">
      <alignment horizontal="center" vertical="top"/>
    </xf>
    <xf numFmtId="0" fontId="21" fillId="0" borderId="58" xfId="0" applyFont="1" applyBorder="1" applyAlignment="1">
      <alignment horizontal="center" vertical="top"/>
    </xf>
    <xf numFmtId="0" fontId="21" fillId="0" borderId="52" xfId="0" applyFont="1" applyBorder="1" applyAlignment="1">
      <alignment horizontal="center" vertical="top"/>
    </xf>
    <xf numFmtId="0" fontId="21" fillId="0" borderId="58" xfId="0" applyFont="1" applyBorder="1" applyAlignment="1">
      <alignment vertical="top" wrapText="1"/>
    </xf>
    <xf numFmtId="0" fontId="21" fillId="0" borderId="53" xfId="0" applyFont="1" applyBorder="1" applyAlignment="1">
      <alignment vertical="top" wrapText="1"/>
    </xf>
    <xf numFmtId="0" fontId="21" fillId="0" borderId="52" xfId="0" applyFont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22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26" t="s">
        <v>39</v>
      </c>
      <c r="B1" s="227"/>
      <c r="C1" s="228" t="s">
        <v>40</v>
      </c>
      <c r="D1" s="229" t="s">
        <v>45</v>
      </c>
      <c r="E1" s="230"/>
      <c r="F1" s="231"/>
      <c r="G1" s="229" t="s">
        <v>17</v>
      </c>
      <c r="H1" s="230"/>
      <c r="I1" s="231"/>
      <c r="J1" s="229" t="s">
        <v>18</v>
      </c>
      <c r="K1" s="230"/>
      <c r="L1" s="231"/>
      <c r="M1" s="229" t="s">
        <v>22</v>
      </c>
      <c r="N1" s="230"/>
      <c r="O1" s="231"/>
      <c r="P1" s="232" t="s">
        <v>23</v>
      </c>
      <c r="Q1" s="233"/>
      <c r="R1" s="229" t="s">
        <v>24</v>
      </c>
      <c r="S1" s="230"/>
      <c r="T1" s="231"/>
      <c r="U1" s="229" t="s">
        <v>25</v>
      </c>
      <c r="V1" s="230"/>
      <c r="W1" s="231"/>
      <c r="X1" s="232" t="s">
        <v>26</v>
      </c>
      <c r="Y1" s="234"/>
      <c r="Z1" s="233"/>
      <c r="AA1" s="232" t="s">
        <v>27</v>
      </c>
      <c r="AB1" s="233"/>
      <c r="AC1" s="229" t="s">
        <v>28</v>
      </c>
      <c r="AD1" s="230"/>
      <c r="AE1" s="231"/>
      <c r="AF1" s="229" t="s">
        <v>29</v>
      </c>
      <c r="AG1" s="230"/>
      <c r="AH1" s="231"/>
      <c r="AI1" s="229" t="s">
        <v>30</v>
      </c>
      <c r="AJ1" s="230"/>
      <c r="AK1" s="231"/>
      <c r="AL1" s="232" t="s">
        <v>31</v>
      </c>
      <c r="AM1" s="233"/>
      <c r="AN1" s="229" t="s">
        <v>32</v>
      </c>
      <c r="AO1" s="230"/>
      <c r="AP1" s="231"/>
      <c r="AQ1" s="229" t="s">
        <v>33</v>
      </c>
      <c r="AR1" s="230"/>
      <c r="AS1" s="231"/>
      <c r="AT1" s="229" t="s">
        <v>34</v>
      </c>
      <c r="AU1" s="230"/>
      <c r="AV1" s="231"/>
    </row>
    <row r="2" spans="1:48" ht="39" customHeight="1">
      <c r="A2" s="227"/>
      <c r="B2" s="227"/>
      <c r="C2" s="228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28" t="s">
        <v>83</v>
      </c>
      <c r="B3" s="22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28"/>
      <c r="B4" s="22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28"/>
      <c r="B5" s="22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28"/>
      <c r="B6" s="22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28"/>
      <c r="B7" s="228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28"/>
      <c r="B8" s="22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28"/>
      <c r="B9" s="228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35" t="s">
        <v>58</v>
      </c>
      <c r="B1" s="235"/>
      <c r="C1" s="235"/>
      <c r="D1" s="235"/>
      <c r="E1" s="235"/>
    </row>
    <row r="2" spans="1:5">
      <c r="A2" s="12"/>
      <c r="B2" s="12"/>
      <c r="C2" s="12"/>
      <c r="D2" s="12"/>
      <c r="E2" s="12"/>
    </row>
    <row r="3" spans="1:5">
      <c r="A3" s="236" t="s">
        <v>130</v>
      </c>
      <c r="B3" s="236"/>
      <c r="C3" s="236"/>
      <c r="D3" s="236"/>
      <c r="E3" s="236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237" t="s">
        <v>79</v>
      </c>
      <c r="B26" s="237"/>
      <c r="C26" s="237"/>
      <c r="D26" s="237"/>
      <c r="E26" s="237"/>
    </row>
    <row r="27" spans="1:5">
      <c r="A27" s="28"/>
      <c r="B27" s="28"/>
      <c r="C27" s="28"/>
      <c r="D27" s="28"/>
      <c r="E27" s="28"/>
    </row>
    <row r="28" spans="1:5">
      <c r="A28" s="237" t="s">
        <v>80</v>
      </c>
      <c r="B28" s="237"/>
      <c r="C28" s="237"/>
      <c r="D28" s="237"/>
      <c r="E28" s="237"/>
    </row>
    <row r="29" spans="1:5">
      <c r="A29" s="237"/>
      <c r="B29" s="237"/>
      <c r="C29" s="237"/>
      <c r="D29" s="237"/>
      <c r="E29" s="23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/>
  <cols>
    <col min="1" max="1" width="4.5703125" style="46" customWidth="1"/>
    <col min="2" max="2" width="42.5703125" style="46" customWidth="1"/>
    <col min="3" max="3" width="6.85546875" style="46" customWidth="1"/>
    <col min="4" max="15" width="9.5703125" style="46" customWidth="1"/>
    <col min="16" max="17" width="10.5703125" style="46" customWidth="1"/>
    <col min="18" max="29" width="0" style="47" hidden="1" customWidth="1"/>
    <col min="30" max="16384" width="9.14062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251" t="s">
        <v>46</v>
      </c>
      <c r="C3" s="251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238" t="s">
        <v>1</v>
      </c>
      <c r="B5" s="245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238"/>
      <c r="B6" s="245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238"/>
      <c r="B7" s="245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238" t="s">
        <v>3</v>
      </c>
      <c r="B8" s="245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239" t="s">
        <v>205</v>
      </c>
      <c r="N8" s="240"/>
      <c r="O8" s="241"/>
      <c r="P8" s="58"/>
      <c r="Q8" s="58"/>
    </row>
    <row r="9" spans="1:256" ht="33.75" customHeight="1">
      <c r="A9" s="238"/>
      <c r="B9" s="245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238" t="s">
        <v>4</v>
      </c>
      <c r="B10" s="245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238"/>
      <c r="B11" s="245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238" t="s">
        <v>5</v>
      </c>
      <c r="B12" s="245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238"/>
      <c r="B13" s="245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238" t="s">
        <v>9</v>
      </c>
      <c r="B14" s="245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238"/>
      <c r="B15" s="245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256"/>
      <c r="AJ16" s="256"/>
      <c r="AK16" s="256"/>
      <c r="AZ16" s="256"/>
      <c r="BA16" s="256"/>
      <c r="BB16" s="256"/>
      <c r="BQ16" s="256"/>
      <c r="BR16" s="256"/>
      <c r="BS16" s="256"/>
      <c r="CH16" s="256"/>
      <c r="CI16" s="256"/>
      <c r="CJ16" s="256"/>
      <c r="CY16" s="256"/>
      <c r="CZ16" s="256"/>
      <c r="DA16" s="256"/>
      <c r="DP16" s="256"/>
      <c r="DQ16" s="256"/>
      <c r="DR16" s="256"/>
      <c r="EG16" s="256"/>
      <c r="EH16" s="256"/>
      <c r="EI16" s="256"/>
      <c r="EX16" s="256"/>
      <c r="EY16" s="256"/>
      <c r="EZ16" s="256"/>
      <c r="FO16" s="256"/>
      <c r="FP16" s="256"/>
      <c r="FQ16" s="256"/>
      <c r="GF16" s="256"/>
      <c r="GG16" s="256"/>
      <c r="GH16" s="256"/>
      <c r="GW16" s="256"/>
      <c r="GX16" s="256"/>
      <c r="GY16" s="256"/>
      <c r="HN16" s="256"/>
      <c r="HO16" s="256"/>
      <c r="HP16" s="256"/>
      <c r="IE16" s="256"/>
      <c r="IF16" s="256"/>
      <c r="IG16" s="256"/>
      <c r="IV16" s="256"/>
    </row>
    <row r="17" spans="1:17" ht="320.25" customHeight="1">
      <c r="A17" s="238" t="s">
        <v>6</v>
      </c>
      <c r="B17" s="245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50000000000003" customHeight="1">
      <c r="A18" s="238"/>
      <c r="B18" s="245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238" t="s">
        <v>7</v>
      </c>
      <c r="B19" s="245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50000000000003" customHeight="1">
      <c r="A20" s="238"/>
      <c r="B20" s="245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238" t="s">
        <v>8</v>
      </c>
      <c r="B21" s="245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238"/>
      <c r="B22" s="245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242" t="s">
        <v>14</v>
      </c>
      <c r="B23" s="247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50000000000003" customHeight="1">
      <c r="A24" s="244"/>
      <c r="B24" s="247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246" t="s">
        <v>15</v>
      </c>
      <c r="B25" s="247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50000000000003" customHeight="1">
      <c r="A26" s="246"/>
      <c r="B26" s="247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50000000000003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238" t="s">
        <v>94</v>
      </c>
      <c r="B31" s="245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238"/>
      <c r="B32" s="245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238" t="s">
        <v>96</v>
      </c>
      <c r="B34" s="245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238"/>
      <c r="B35" s="245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50000000000003" customHeight="1">
      <c r="A36" s="254" t="s">
        <v>98</v>
      </c>
      <c r="B36" s="252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50000000000003" customHeight="1">
      <c r="A37" s="255"/>
      <c r="B37" s="253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238" t="s">
        <v>100</v>
      </c>
      <c r="B39" s="245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262" t="s">
        <v>247</v>
      </c>
      <c r="I39" s="263"/>
      <c r="J39" s="263"/>
      <c r="K39" s="263"/>
      <c r="L39" s="263"/>
      <c r="M39" s="263"/>
      <c r="N39" s="263"/>
      <c r="O39" s="264"/>
      <c r="P39" s="57" t="s">
        <v>189</v>
      </c>
      <c r="Q39" s="58"/>
    </row>
    <row r="40" spans="1:17" ht="39.950000000000003" customHeight="1">
      <c r="A40" s="238" t="s">
        <v>10</v>
      </c>
      <c r="B40" s="245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238" t="s">
        <v>101</v>
      </c>
      <c r="B41" s="245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50000000000003" customHeight="1">
      <c r="A42" s="238"/>
      <c r="B42" s="245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238" t="s">
        <v>103</v>
      </c>
      <c r="B43" s="245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259" t="s">
        <v>192</v>
      </c>
      <c r="H43" s="260"/>
      <c r="I43" s="260"/>
      <c r="J43" s="260"/>
      <c r="K43" s="260"/>
      <c r="L43" s="260"/>
      <c r="M43" s="260"/>
      <c r="N43" s="260"/>
      <c r="O43" s="261"/>
      <c r="P43" s="58"/>
      <c r="Q43" s="58"/>
    </row>
    <row r="44" spans="1:17" ht="39.950000000000003" customHeight="1">
      <c r="A44" s="238"/>
      <c r="B44" s="245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238" t="s">
        <v>105</v>
      </c>
      <c r="B45" s="245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50000000000003" customHeight="1">
      <c r="A46" s="238" t="s">
        <v>12</v>
      </c>
      <c r="B46" s="245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50000000000003" customHeight="1">
      <c r="A47" s="249" t="s">
        <v>108</v>
      </c>
      <c r="B47" s="252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50000000000003" customHeight="1">
      <c r="A48" s="250"/>
      <c r="B48" s="253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249" t="s">
        <v>109</v>
      </c>
      <c r="B49" s="252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50000000000003" customHeight="1">
      <c r="A50" s="250"/>
      <c r="B50" s="253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238" t="s">
        <v>111</v>
      </c>
      <c r="B51" s="245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50000000000003" customHeight="1">
      <c r="A52" s="238"/>
      <c r="B52" s="245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238" t="s">
        <v>114</v>
      </c>
      <c r="B53" s="245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238"/>
      <c r="B54" s="245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238" t="s">
        <v>115</v>
      </c>
      <c r="B55" s="245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238"/>
      <c r="B56" s="245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238" t="s">
        <v>117</v>
      </c>
      <c r="B57" s="245" t="s">
        <v>118</v>
      </c>
      <c r="C57" s="55" t="s">
        <v>20</v>
      </c>
      <c r="D57" s="95" t="s">
        <v>235</v>
      </c>
      <c r="E57" s="94"/>
      <c r="F57" s="94" t="s">
        <v>236</v>
      </c>
      <c r="G57" s="248" t="s">
        <v>233</v>
      </c>
      <c r="H57" s="248"/>
      <c r="I57" s="94" t="s">
        <v>237</v>
      </c>
      <c r="J57" s="94" t="s">
        <v>238</v>
      </c>
      <c r="K57" s="239" t="s">
        <v>239</v>
      </c>
      <c r="L57" s="240"/>
      <c r="M57" s="240"/>
      <c r="N57" s="240"/>
      <c r="O57" s="241"/>
      <c r="P57" s="90" t="s">
        <v>199</v>
      </c>
      <c r="Q57" s="58"/>
    </row>
    <row r="58" spans="1:17" ht="39.950000000000003" customHeight="1">
      <c r="A58" s="238"/>
      <c r="B58" s="245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242" t="s">
        <v>120</v>
      </c>
      <c r="B59" s="242" t="s">
        <v>119</v>
      </c>
      <c r="C59" s="242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243"/>
      <c r="B60" s="243"/>
      <c r="C60" s="243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243"/>
      <c r="B61" s="243"/>
      <c r="C61" s="244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50000000000003" customHeight="1">
      <c r="A62" s="244"/>
      <c r="B62" s="244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50000000000003" customHeight="1">
      <c r="A63" s="238" t="s">
        <v>121</v>
      </c>
      <c r="B63" s="245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50000000000003" customHeight="1">
      <c r="A64" s="238"/>
      <c r="B64" s="245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246" t="s">
        <v>123</v>
      </c>
      <c r="B65" s="247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50000000000003" customHeight="1">
      <c r="A66" s="246"/>
      <c r="B66" s="247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50000000000003" customHeight="1">
      <c r="A67" s="238" t="s">
        <v>125</v>
      </c>
      <c r="B67" s="245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50000000000003" customHeight="1">
      <c r="A68" s="238"/>
      <c r="B68" s="245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249" t="s">
        <v>127</v>
      </c>
      <c r="B69" s="252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50000000000003" customHeight="1">
      <c r="A70" s="250"/>
      <c r="B70" s="253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257" t="s">
        <v>255</v>
      </c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</row>
    <row r="74" spans="1:20" ht="15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5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5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5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5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258" t="s">
        <v>216</v>
      </c>
      <c r="C79" s="258"/>
      <c r="D79" s="258"/>
      <c r="E79" s="258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504"/>
  <sheetViews>
    <sheetView tabSelected="1" view="pageBreakPreview" zoomScale="60" zoomScaleNormal="68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6" sqref="D16"/>
    </sheetView>
  </sheetViews>
  <sheetFormatPr defaultRowHeight="12.75"/>
  <cols>
    <col min="1" max="1" width="6.28515625" style="109" customWidth="1"/>
    <col min="2" max="2" width="19.7109375" style="109" customWidth="1"/>
    <col min="3" max="3" width="13.28515625" style="109" customWidth="1"/>
    <col min="4" max="4" width="20.7109375" style="113" customWidth="1"/>
    <col min="5" max="5" width="15.7109375" style="114" customWidth="1"/>
    <col min="6" max="6" width="15.28515625" style="114" customWidth="1"/>
    <col min="7" max="7" width="9.5703125" style="114" customWidth="1"/>
    <col min="8" max="8" width="14.140625" style="109" customWidth="1"/>
    <col min="9" max="9" width="13.140625" style="109" customWidth="1"/>
    <col min="10" max="10" width="8.42578125" style="109" customWidth="1"/>
    <col min="11" max="11" width="14.140625" style="109" customWidth="1"/>
    <col min="12" max="12" width="6.85546875" style="109" customWidth="1"/>
    <col min="13" max="13" width="7" style="109" customWidth="1"/>
    <col min="14" max="14" width="11.42578125" style="109" customWidth="1"/>
    <col min="15" max="15" width="8.28515625" style="109" customWidth="1"/>
    <col min="16" max="16" width="6.7109375" style="109" customWidth="1"/>
    <col min="17" max="17" width="11.7109375" style="109" customWidth="1"/>
    <col min="18" max="18" width="8.7109375" style="109" customWidth="1"/>
    <col min="19" max="19" width="7" style="109" customWidth="1"/>
    <col min="20" max="20" width="14.42578125" style="109" customWidth="1"/>
    <col min="21" max="21" width="8.140625" style="109" customWidth="1"/>
    <col min="22" max="22" width="6.85546875" style="109" customWidth="1"/>
    <col min="23" max="23" width="13.42578125" style="109" customWidth="1"/>
    <col min="24" max="25" width="7.7109375" style="109" customWidth="1"/>
    <col min="26" max="26" width="12.85546875" style="109" customWidth="1"/>
    <col min="27" max="27" width="5.85546875" style="109" hidden="1" customWidth="1"/>
    <col min="28" max="28" width="6.85546875" style="109" hidden="1" customWidth="1"/>
    <col min="29" max="30" width="6.85546875" style="109" customWidth="1"/>
    <col min="31" max="31" width="13" style="109" customWidth="1"/>
    <col min="32" max="32" width="5.5703125" style="109" hidden="1" customWidth="1"/>
    <col min="33" max="33" width="7.5703125" style="109" hidden="1" customWidth="1"/>
    <col min="34" max="35" width="7.5703125" style="109" customWidth="1"/>
    <col min="36" max="36" width="11.85546875" style="109" customWidth="1"/>
    <col min="37" max="37" width="6" style="109" hidden="1" customWidth="1"/>
    <col min="38" max="38" width="7.85546875" style="109" hidden="1" customWidth="1"/>
    <col min="39" max="40" width="7.85546875" style="109" customWidth="1"/>
    <col min="41" max="41" width="13.140625" style="109" customWidth="1"/>
    <col min="42" max="42" width="6.42578125" style="109" hidden="1" customWidth="1"/>
    <col min="43" max="43" width="0.7109375" style="109" hidden="1" customWidth="1"/>
    <col min="44" max="44" width="6" style="109" customWidth="1"/>
    <col min="45" max="45" width="8" style="109" customWidth="1"/>
    <col min="46" max="46" width="12.5703125" style="109" customWidth="1"/>
    <col min="47" max="47" width="5" style="109" hidden="1" customWidth="1"/>
    <col min="48" max="48" width="7.140625" style="109" hidden="1" customWidth="1"/>
    <col min="49" max="50" width="7.140625" style="109" customWidth="1"/>
    <col min="51" max="51" width="13.7109375" style="109" customWidth="1"/>
    <col min="52" max="52" width="7.7109375" style="109" customWidth="1"/>
    <col min="53" max="53" width="7" style="109" customWidth="1"/>
    <col min="54" max="54" width="14.85546875" style="101" customWidth="1"/>
    <col min="55" max="16384" width="9.140625" style="101"/>
  </cols>
  <sheetData>
    <row r="1" spans="1:54" ht="18.75">
      <c r="BB1" s="179" t="s">
        <v>264</v>
      </c>
    </row>
    <row r="2" spans="1:54" s="116" customFormat="1" ht="24" customHeight="1">
      <c r="A2" s="308" t="s">
        <v>276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</row>
    <row r="3" spans="1:54" s="102" customFormat="1" ht="32.25" customHeight="1">
      <c r="A3" s="309" t="s">
        <v>364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</row>
    <row r="4" spans="1:54" s="103" customFormat="1" ht="24" customHeight="1">
      <c r="A4" s="310" t="s">
        <v>268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</row>
    <row r="5" spans="1:54" ht="13.5" thickBot="1">
      <c r="A5" s="311"/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119"/>
      <c r="AQ5" s="119"/>
      <c r="AR5" s="119"/>
      <c r="AS5" s="119"/>
      <c r="AT5" s="101"/>
      <c r="AU5" s="101"/>
      <c r="AV5" s="101"/>
      <c r="AW5" s="101"/>
      <c r="AX5" s="101"/>
      <c r="AY5" s="104"/>
      <c r="AZ5" s="104"/>
      <c r="BA5" s="104"/>
      <c r="BB5" s="105" t="s">
        <v>260</v>
      </c>
    </row>
    <row r="6" spans="1:54" ht="15" customHeight="1">
      <c r="A6" s="312" t="s">
        <v>0</v>
      </c>
      <c r="B6" s="315" t="s">
        <v>265</v>
      </c>
      <c r="C6" s="315" t="s">
        <v>262</v>
      </c>
      <c r="D6" s="315" t="s">
        <v>40</v>
      </c>
      <c r="E6" s="318" t="s">
        <v>259</v>
      </c>
      <c r="F6" s="319"/>
      <c r="G6" s="320"/>
      <c r="H6" s="321" t="s">
        <v>256</v>
      </c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3"/>
      <c r="BB6" s="327" t="s">
        <v>269</v>
      </c>
    </row>
    <row r="7" spans="1:54" ht="28.5" customHeight="1">
      <c r="A7" s="313"/>
      <c r="B7" s="316"/>
      <c r="C7" s="316"/>
      <c r="D7" s="316"/>
      <c r="E7" s="330" t="s">
        <v>358</v>
      </c>
      <c r="F7" s="330" t="s">
        <v>263</v>
      </c>
      <c r="G7" s="331" t="s">
        <v>19</v>
      </c>
      <c r="H7" s="333" t="s">
        <v>17</v>
      </c>
      <c r="I7" s="334"/>
      <c r="J7" s="335"/>
      <c r="K7" s="333" t="s">
        <v>18</v>
      </c>
      <c r="L7" s="334"/>
      <c r="M7" s="335"/>
      <c r="N7" s="324" t="s">
        <v>22</v>
      </c>
      <c r="O7" s="325"/>
      <c r="P7" s="326"/>
      <c r="Q7" s="324" t="s">
        <v>24</v>
      </c>
      <c r="R7" s="325"/>
      <c r="S7" s="326"/>
      <c r="T7" s="324" t="s">
        <v>25</v>
      </c>
      <c r="U7" s="325"/>
      <c r="V7" s="326"/>
      <c r="W7" s="324" t="s">
        <v>26</v>
      </c>
      <c r="X7" s="325"/>
      <c r="Y7" s="326"/>
      <c r="Z7" s="324" t="s">
        <v>28</v>
      </c>
      <c r="AA7" s="325"/>
      <c r="AB7" s="325"/>
      <c r="AC7" s="365"/>
      <c r="AD7" s="366"/>
      <c r="AE7" s="324" t="s">
        <v>29</v>
      </c>
      <c r="AF7" s="325"/>
      <c r="AG7" s="325"/>
      <c r="AH7" s="365"/>
      <c r="AI7" s="366"/>
      <c r="AJ7" s="324" t="s">
        <v>30</v>
      </c>
      <c r="AK7" s="325"/>
      <c r="AL7" s="325"/>
      <c r="AM7" s="365"/>
      <c r="AN7" s="366"/>
      <c r="AO7" s="324" t="s">
        <v>32</v>
      </c>
      <c r="AP7" s="325"/>
      <c r="AQ7" s="325"/>
      <c r="AR7" s="365"/>
      <c r="AS7" s="366"/>
      <c r="AT7" s="324" t="s">
        <v>33</v>
      </c>
      <c r="AU7" s="325"/>
      <c r="AV7" s="325"/>
      <c r="AW7" s="365"/>
      <c r="AX7" s="366"/>
      <c r="AY7" s="324" t="s">
        <v>34</v>
      </c>
      <c r="AZ7" s="325"/>
      <c r="BA7" s="326"/>
      <c r="BB7" s="328"/>
    </row>
    <row r="8" spans="1:54" ht="41.25" customHeight="1">
      <c r="A8" s="314"/>
      <c r="B8" s="317"/>
      <c r="C8" s="317"/>
      <c r="D8" s="317"/>
      <c r="E8" s="317"/>
      <c r="F8" s="317"/>
      <c r="G8" s="332"/>
      <c r="H8" s="139" t="s">
        <v>20</v>
      </c>
      <c r="I8" s="140" t="s">
        <v>21</v>
      </c>
      <c r="J8" s="141" t="s">
        <v>19</v>
      </c>
      <c r="K8" s="140" t="s">
        <v>20</v>
      </c>
      <c r="L8" s="140" t="s">
        <v>21</v>
      </c>
      <c r="M8" s="141" t="s">
        <v>19</v>
      </c>
      <c r="N8" s="142" t="s">
        <v>20</v>
      </c>
      <c r="O8" s="140" t="s">
        <v>21</v>
      </c>
      <c r="P8" s="143" t="s">
        <v>19</v>
      </c>
      <c r="Q8" s="144" t="s">
        <v>20</v>
      </c>
      <c r="R8" s="140" t="s">
        <v>21</v>
      </c>
      <c r="S8" s="143" t="s">
        <v>19</v>
      </c>
      <c r="T8" s="144" t="s">
        <v>20</v>
      </c>
      <c r="U8" s="140" t="s">
        <v>21</v>
      </c>
      <c r="V8" s="143" t="s">
        <v>19</v>
      </c>
      <c r="W8" s="144" t="s">
        <v>20</v>
      </c>
      <c r="X8" s="140" t="s">
        <v>21</v>
      </c>
      <c r="Y8" s="143" t="s">
        <v>19</v>
      </c>
      <c r="Z8" s="144" t="s">
        <v>20</v>
      </c>
      <c r="AA8" s="140" t="s">
        <v>21</v>
      </c>
      <c r="AB8" s="143" t="s">
        <v>19</v>
      </c>
      <c r="AC8" s="140" t="s">
        <v>21</v>
      </c>
      <c r="AD8" s="143" t="s">
        <v>19</v>
      </c>
      <c r="AE8" s="144" t="s">
        <v>20</v>
      </c>
      <c r="AF8" s="145" t="s">
        <v>21</v>
      </c>
      <c r="AG8" s="143" t="s">
        <v>19</v>
      </c>
      <c r="AH8" s="140" t="s">
        <v>21</v>
      </c>
      <c r="AI8" s="143" t="s">
        <v>19</v>
      </c>
      <c r="AJ8" s="144" t="s">
        <v>20</v>
      </c>
      <c r="AK8" s="145" t="s">
        <v>21</v>
      </c>
      <c r="AL8" s="143" t="s">
        <v>19</v>
      </c>
      <c r="AM8" s="140" t="s">
        <v>21</v>
      </c>
      <c r="AN8" s="143" t="s">
        <v>19</v>
      </c>
      <c r="AO8" s="144" t="s">
        <v>20</v>
      </c>
      <c r="AP8" s="145" t="s">
        <v>21</v>
      </c>
      <c r="AQ8" s="143" t="s">
        <v>19</v>
      </c>
      <c r="AR8" s="140" t="s">
        <v>21</v>
      </c>
      <c r="AS8" s="143" t="s">
        <v>19</v>
      </c>
      <c r="AT8" s="144" t="s">
        <v>20</v>
      </c>
      <c r="AU8" s="145" t="s">
        <v>21</v>
      </c>
      <c r="AV8" s="143" t="s">
        <v>19</v>
      </c>
      <c r="AW8" s="140" t="s">
        <v>21</v>
      </c>
      <c r="AX8" s="143" t="s">
        <v>19</v>
      </c>
      <c r="AY8" s="144" t="s">
        <v>20</v>
      </c>
      <c r="AZ8" s="140" t="s">
        <v>21</v>
      </c>
      <c r="BA8" s="143" t="s">
        <v>19</v>
      </c>
      <c r="BB8" s="329"/>
    </row>
    <row r="9" spans="1:54" s="106" customFormat="1" ht="16.5" thickBot="1">
      <c r="A9" s="146">
        <v>1</v>
      </c>
      <c r="B9" s="147">
        <v>2</v>
      </c>
      <c r="C9" s="147">
        <v>3</v>
      </c>
      <c r="D9" s="147">
        <v>4</v>
      </c>
      <c r="E9" s="148">
        <v>5</v>
      </c>
      <c r="F9" s="149">
        <v>6</v>
      </c>
      <c r="G9" s="150">
        <v>7</v>
      </c>
      <c r="H9" s="149">
        <v>8</v>
      </c>
      <c r="I9" s="151">
        <v>9</v>
      </c>
      <c r="J9" s="152">
        <v>10</v>
      </c>
      <c r="K9" s="151">
        <v>11</v>
      </c>
      <c r="L9" s="149">
        <v>12</v>
      </c>
      <c r="M9" s="152">
        <v>13</v>
      </c>
      <c r="N9" s="151">
        <v>14</v>
      </c>
      <c r="O9" s="149">
        <v>15</v>
      </c>
      <c r="P9" s="152">
        <v>16</v>
      </c>
      <c r="Q9" s="151">
        <v>17</v>
      </c>
      <c r="R9" s="149">
        <v>18</v>
      </c>
      <c r="S9" s="153">
        <v>19</v>
      </c>
      <c r="T9" s="151">
        <v>20</v>
      </c>
      <c r="U9" s="149">
        <v>21</v>
      </c>
      <c r="V9" s="153">
        <v>22</v>
      </c>
      <c r="W9" s="151">
        <v>23</v>
      </c>
      <c r="X9" s="149">
        <v>24</v>
      </c>
      <c r="Y9" s="153">
        <v>25</v>
      </c>
      <c r="Z9" s="151">
        <v>26</v>
      </c>
      <c r="AA9" s="149">
        <v>24</v>
      </c>
      <c r="AB9" s="153">
        <v>25</v>
      </c>
      <c r="AC9" s="149">
        <v>27</v>
      </c>
      <c r="AD9" s="152">
        <v>28</v>
      </c>
      <c r="AE9" s="154">
        <v>29</v>
      </c>
      <c r="AF9" s="155">
        <v>30</v>
      </c>
      <c r="AG9" s="153">
        <v>31</v>
      </c>
      <c r="AH9" s="149">
        <v>30</v>
      </c>
      <c r="AI9" s="152">
        <v>31</v>
      </c>
      <c r="AJ9" s="154">
        <v>32</v>
      </c>
      <c r="AK9" s="155">
        <v>33</v>
      </c>
      <c r="AL9" s="153">
        <v>34</v>
      </c>
      <c r="AM9" s="149">
        <v>33</v>
      </c>
      <c r="AN9" s="152">
        <v>34</v>
      </c>
      <c r="AO9" s="154">
        <v>35</v>
      </c>
      <c r="AP9" s="155">
        <v>36</v>
      </c>
      <c r="AQ9" s="153">
        <v>37</v>
      </c>
      <c r="AR9" s="149">
        <v>36</v>
      </c>
      <c r="AS9" s="152">
        <v>37</v>
      </c>
      <c r="AT9" s="154">
        <v>38</v>
      </c>
      <c r="AU9" s="155">
        <v>39</v>
      </c>
      <c r="AV9" s="153">
        <v>40</v>
      </c>
      <c r="AW9" s="149">
        <v>39</v>
      </c>
      <c r="AX9" s="152">
        <v>40</v>
      </c>
      <c r="AY9" s="149">
        <v>41</v>
      </c>
      <c r="AZ9" s="156">
        <v>42</v>
      </c>
      <c r="BA9" s="153">
        <v>43</v>
      </c>
      <c r="BB9" s="177">
        <v>44</v>
      </c>
    </row>
    <row r="10" spans="1:54" ht="22.5" customHeight="1">
      <c r="A10" s="349" t="s">
        <v>322</v>
      </c>
      <c r="B10" s="350"/>
      <c r="C10" s="351"/>
      <c r="D10" s="176" t="s">
        <v>41</v>
      </c>
      <c r="E10" s="203">
        <f>H10+K10+N10+Q10+T10+W10+Z10+AE10+AJ10+AO10+AT10+AY10</f>
        <v>216191.57208999997</v>
      </c>
      <c r="F10" s="203">
        <f>I10+L10+O10+R10+U10+X10+AC10+AH10+AM10+AR10+AW10+AZ10</f>
        <v>28795.76368</v>
      </c>
      <c r="G10" s="204">
        <f>F10/E10*100</f>
        <v>13.319558853114033</v>
      </c>
      <c r="H10" s="203">
        <f>H11+H12+H13+H15+H16</f>
        <v>28795.76368</v>
      </c>
      <c r="I10" s="203">
        <f t="shared" ref="I10" si="0">I11+I12+I13+I15+I16</f>
        <v>28795.76368</v>
      </c>
      <c r="J10" s="203">
        <f>I10/H10*100</f>
        <v>100</v>
      </c>
      <c r="K10" s="203">
        <f t="shared" ref="K10:L10" si="1">K11+K12+K13+K15+K16</f>
        <v>53998.827230000003</v>
      </c>
      <c r="L10" s="197">
        <f t="shared" si="1"/>
        <v>0</v>
      </c>
      <c r="M10" s="197"/>
      <c r="N10" s="197">
        <f t="shared" ref="N10:O10" si="2">N11+N12+N13+N15+N16</f>
        <v>6709.23</v>
      </c>
      <c r="O10" s="197">
        <f t="shared" si="2"/>
        <v>0</v>
      </c>
      <c r="P10" s="197"/>
      <c r="Q10" s="197">
        <f t="shared" ref="Q10:R10" si="3">Q11+Q12+Q13+Q15+Q16</f>
        <v>4427.7763199999999</v>
      </c>
      <c r="R10" s="197">
        <f t="shared" si="3"/>
        <v>0</v>
      </c>
      <c r="S10" s="197"/>
      <c r="T10" s="203">
        <f t="shared" ref="T10:U10" si="4">T11+T12+T13+T15+T16</f>
        <v>3239.8440000000001</v>
      </c>
      <c r="U10" s="203">
        <f t="shared" si="4"/>
        <v>0</v>
      </c>
      <c r="V10" s="203"/>
      <c r="W10" s="203">
        <f t="shared" ref="W10:X10" si="5">W11+W12+W13+W15+W16</f>
        <v>20146.168319999997</v>
      </c>
      <c r="X10" s="197">
        <f t="shared" si="5"/>
        <v>0</v>
      </c>
      <c r="Y10" s="197"/>
      <c r="Z10" s="197">
        <f t="shared" ref="Z10:AC10" si="6">Z11+Z12+Z13+Z15+Z16</f>
        <v>12111.06</v>
      </c>
      <c r="AA10" s="197">
        <f t="shared" si="6"/>
        <v>0</v>
      </c>
      <c r="AB10" s="197">
        <f t="shared" si="6"/>
        <v>0</v>
      </c>
      <c r="AC10" s="197">
        <f t="shared" si="6"/>
        <v>0</v>
      </c>
      <c r="AD10" s="197"/>
      <c r="AE10" s="203">
        <f t="shared" ref="AE10:AH10" si="7">AE11+AE12+AE13+AE15+AE16</f>
        <v>10533.205019999998</v>
      </c>
      <c r="AF10" s="203">
        <f t="shared" si="7"/>
        <v>0</v>
      </c>
      <c r="AG10" s="203">
        <f t="shared" si="7"/>
        <v>0</v>
      </c>
      <c r="AH10" s="203">
        <f t="shared" si="7"/>
        <v>0</v>
      </c>
      <c r="AI10" s="203"/>
      <c r="AJ10" s="203">
        <f t="shared" ref="AJ10:AM10" si="8">AJ11+AJ12+AJ13+AJ15+AJ16</f>
        <v>4411.6988599999995</v>
      </c>
      <c r="AK10" s="203">
        <f t="shared" si="8"/>
        <v>0</v>
      </c>
      <c r="AL10" s="203">
        <f t="shared" si="8"/>
        <v>0</v>
      </c>
      <c r="AM10" s="203">
        <f t="shared" si="8"/>
        <v>0</v>
      </c>
      <c r="AN10" s="203"/>
      <c r="AO10" s="203">
        <f t="shared" ref="AO10:AR10" si="9">AO11+AO12+AO13+AO15+AO16</f>
        <v>4189</v>
      </c>
      <c r="AP10" s="203">
        <f t="shared" si="9"/>
        <v>0</v>
      </c>
      <c r="AQ10" s="203">
        <f t="shared" si="9"/>
        <v>0</v>
      </c>
      <c r="AR10" s="203">
        <f t="shared" si="9"/>
        <v>0</v>
      </c>
      <c r="AS10" s="203"/>
      <c r="AT10" s="203">
        <f t="shared" ref="AT10:AW10" si="10">AT11+AT12+AT13+AT15+AT16</f>
        <v>6340.5</v>
      </c>
      <c r="AU10" s="203">
        <f t="shared" si="10"/>
        <v>5.47</v>
      </c>
      <c r="AV10" s="203">
        <f t="shared" si="10"/>
        <v>0</v>
      </c>
      <c r="AW10" s="203">
        <f t="shared" si="10"/>
        <v>0</v>
      </c>
      <c r="AX10" s="203"/>
      <c r="AY10" s="203">
        <f t="shared" ref="AY10:AZ10" si="11">AY11+AY12+AY13+AY15+AY16</f>
        <v>61288.498659999997</v>
      </c>
      <c r="AZ10" s="197">
        <f t="shared" si="11"/>
        <v>0</v>
      </c>
      <c r="BA10" s="197"/>
      <c r="BB10" s="190"/>
    </row>
    <row r="11" spans="1:54" ht="32.25" customHeight="1">
      <c r="A11" s="352"/>
      <c r="B11" s="353"/>
      <c r="C11" s="354"/>
      <c r="D11" s="173" t="s">
        <v>37</v>
      </c>
      <c r="E11" s="203">
        <f t="shared" ref="E11:E12" si="12">H11+K11+N11+Q11+T11+W11+Z11+AE11+AJ11+AO11+AT11+AY11</f>
        <v>0</v>
      </c>
      <c r="F11" s="197">
        <f t="shared" ref="F11:F16" si="13">I11+L11+O11+R11+U11+X11+AC11+AH11+AM11+AR11+AW11+AZ11</f>
        <v>0</v>
      </c>
      <c r="G11" s="197"/>
      <c r="H11" s="203">
        <f t="shared" ref="H11:BA11" si="14">H361+H391+H449</f>
        <v>0</v>
      </c>
      <c r="I11" s="203">
        <f t="shared" si="14"/>
        <v>0</v>
      </c>
      <c r="J11" s="203">
        <f t="shared" si="14"/>
        <v>0</v>
      </c>
      <c r="K11" s="203">
        <f t="shared" si="14"/>
        <v>0</v>
      </c>
      <c r="L11" s="157">
        <f t="shared" si="14"/>
        <v>0</v>
      </c>
      <c r="M11" s="157">
        <f t="shared" si="14"/>
        <v>0</v>
      </c>
      <c r="N11" s="157">
        <f t="shared" si="14"/>
        <v>0</v>
      </c>
      <c r="O11" s="157">
        <f t="shared" si="14"/>
        <v>0</v>
      </c>
      <c r="P11" s="157">
        <f t="shared" si="14"/>
        <v>0</v>
      </c>
      <c r="Q11" s="157">
        <f t="shared" si="14"/>
        <v>0</v>
      </c>
      <c r="R11" s="157">
        <f t="shared" si="14"/>
        <v>0</v>
      </c>
      <c r="S11" s="157">
        <f t="shared" si="14"/>
        <v>0</v>
      </c>
      <c r="T11" s="157">
        <f t="shared" si="14"/>
        <v>0</v>
      </c>
      <c r="U11" s="157">
        <f t="shared" si="14"/>
        <v>0</v>
      </c>
      <c r="V11" s="157">
        <f t="shared" si="14"/>
        <v>0</v>
      </c>
      <c r="W11" s="157">
        <f t="shared" si="14"/>
        <v>0</v>
      </c>
      <c r="X11" s="157">
        <f t="shared" si="14"/>
        <v>0</v>
      </c>
      <c r="Y11" s="157">
        <f t="shared" si="14"/>
        <v>0</v>
      </c>
      <c r="Z11" s="157">
        <f t="shared" si="14"/>
        <v>0</v>
      </c>
      <c r="AA11" s="157">
        <f t="shared" si="14"/>
        <v>0</v>
      </c>
      <c r="AB11" s="157">
        <f t="shared" si="14"/>
        <v>0</v>
      </c>
      <c r="AC11" s="157">
        <f t="shared" si="14"/>
        <v>0</v>
      </c>
      <c r="AD11" s="157">
        <f t="shared" si="14"/>
        <v>0</v>
      </c>
      <c r="AE11" s="157">
        <f t="shared" si="14"/>
        <v>0</v>
      </c>
      <c r="AF11" s="157">
        <f t="shared" si="14"/>
        <v>0</v>
      </c>
      <c r="AG11" s="157">
        <f t="shared" si="14"/>
        <v>0</v>
      </c>
      <c r="AH11" s="157">
        <f t="shared" si="14"/>
        <v>0</v>
      </c>
      <c r="AI11" s="157">
        <f t="shared" si="14"/>
        <v>0</v>
      </c>
      <c r="AJ11" s="157">
        <f t="shared" si="14"/>
        <v>0</v>
      </c>
      <c r="AK11" s="157">
        <f t="shared" si="14"/>
        <v>0</v>
      </c>
      <c r="AL11" s="157">
        <f t="shared" si="14"/>
        <v>0</v>
      </c>
      <c r="AM11" s="157">
        <f t="shared" si="14"/>
        <v>0</v>
      </c>
      <c r="AN11" s="157">
        <f t="shared" si="14"/>
        <v>0</v>
      </c>
      <c r="AO11" s="157">
        <f t="shared" si="14"/>
        <v>0</v>
      </c>
      <c r="AP11" s="157">
        <f t="shared" si="14"/>
        <v>0</v>
      </c>
      <c r="AQ11" s="157">
        <f t="shared" si="14"/>
        <v>0</v>
      </c>
      <c r="AR11" s="157">
        <f t="shared" si="14"/>
        <v>0</v>
      </c>
      <c r="AS11" s="157">
        <f t="shared" si="14"/>
        <v>0</v>
      </c>
      <c r="AT11" s="157">
        <f t="shared" si="14"/>
        <v>0</v>
      </c>
      <c r="AU11" s="157">
        <f t="shared" si="14"/>
        <v>0</v>
      </c>
      <c r="AV11" s="157">
        <f t="shared" si="14"/>
        <v>0</v>
      </c>
      <c r="AW11" s="157">
        <f t="shared" si="14"/>
        <v>0</v>
      </c>
      <c r="AX11" s="157">
        <f t="shared" si="14"/>
        <v>0</v>
      </c>
      <c r="AY11" s="157">
        <f t="shared" si="14"/>
        <v>0</v>
      </c>
      <c r="AZ11" s="157">
        <f t="shared" si="14"/>
        <v>0</v>
      </c>
      <c r="BA11" s="157">
        <f t="shared" si="14"/>
        <v>0</v>
      </c>
      <c r="BB11" s="190"/>
    </row>
    <row r="12" spans="1:54" ht="50.25" customHeight="1">
      <c r="A12" s="352"/>
      <c r="B12" s="353"/>
      <c r="C12" s="354"/>
      <c r="D12" s="174" t="s">
        <v>2</v>
      </c>
      <c r="E12" s="203">
        <f t="shared" si="12"/>
        <v>37385.199999999997</v>
      </c>
      <c r="F12" s="197">
        <f t="shared" si="13"/>
        <v>0</v>
      </c>
      <c r="G12" s="197"/>
      <c r="H12" s="203">
        <f t="shared" ref="H12:BA12" si="15">H362+H392+H450</f>
        <v>0</v>
      </c>
      <c r="I12" s="203">
        <f t="shared" si="15"/>
        <v>0</v>
      </c>
      <c r="J12" s="203">
        <f t="shared" si="15"/>
        <v>0</v>
      </c>
      <c r="K12" s="203">
        <f t="shared" si="15"/>
        <v>3383.5</v>
      </c>
      <c r="L12" s="157">
        <f t="shared" si="15"/>
        <v>0</v>
      </c>
      <c r="M12" s="157">
        <f t="shared" si="15"/>
        <v>0</v>
      </c>
      <c r="N12" s="157">
        <f t="shared" si="15"/>
        <v>3493.73</v>
      </c>
      <c r="O12" s="157">
        <f t="shared" si="15"/>
        <v>0</v>
      </c>
      <c r="P12" s="157">
        <f t="shared" si="15"/>
        <v>0</v>
      </c>
      <c r="Q12" s="157">
        <f t="shared" si="15"/>
        <v>3491.99</v>
      </c>
      <c r="R12" s="157">
        <f t="shared" si="15"/>
        <v>0</v>
      </c>
      <c r="S12" s="157">
        <f t="shared" si="15"/>
        <v>0</v>
      </c>
      <c r="T12" s="157">
        <f t="shared" si="15"/>
        <v>2440.96</v>
      </c>
      <c r="U12" s="157">
        <f t="shared" si="15"/>
        <v>0</v>
      </c>
      <c r="V12" s="157">
        <f t="shared" si="15"/>
        <v>0</v>
      </c>
      <c r="W12" s="157">
        <f t="shared" si="15"/>
        <v>5009.5599999999995</v>
      </c>
      <c r="X12" s="157">
        <f t="shared" si="15"/>
        <v>0</v>
      </c>
      <c r="Y12" s="157">
        <f t="shared" si="15"/>
        <v>0</v>
      </c>
      <c r="Z12" s="157">
        <f t="shared" si="15"/>
        <v>1775.56</v>
      </c>
      <c r="AA12" s="157">
        <f t="shared" si="15"/>
        <v>0</v>
      </c>
      <c r="AB12" s="157">
        <f t="shared" si="15"/>
        <v>0</v>
      </c>
      <c r="AC12" s="157">
        <f t="shared" si="15"/>
        <v>0</v>
      </c>
      <c r="AD12" s="157">
        <f t="shared" si="15"/>
        <v>0</v>
      </c>
      <c r="AE12" s="157">
        <f t="shared" si="15"/>
        <v>1702.6999999999998</v>
      </c>
      <c r="AF12" s="157">
        <f t="shared" si="15"/>
        <v>0</v>
      </c>
      <c r="AG12" s="157">
        <f t="shared" si="15"/>
        <v>0</v>
      </c>
      <c r="AH12" s="157">
        <f t="shared" si="15"/>
        <v>0</v>
      </c>
      <c r="AI12" s="157">
        <f t="shared" si="15"/>
        <v>0</v>
      </c>
      <c r="AJ12" s="157">
        <f t="shared" si="15"/>
        <v>2700.7999999999997</v>
      </c>
      <c r="AK12" s="157">
        <f t="shared" si="15"/>
        <v>0</v>
      </c>
      <c r="AL12" s="157">
        <f t="shared" si="15"/>
        <v>0</v>
      </c>
      <c r="AM12" s="157">
        <f t="shared" si="15"/>
        <v>0</v>
      </c>
      <c r="AN12" s="157">
        <f t="shared" si="15"/>
        <v>0</v>
      </c>
      <c r="AO12" s="157">
        <f t="shared" si="15"/>
        <v>3366.2</v>
      </c>
      <c r="AP12" s="157">
        <f t="shared" si="15"/>
        <v>0</v>
      </c>
      <c r="AQ12" s="157">
        <f t="shared" si="15"/>
        <v>0</v>
      </c>
      <c r="AR12" s="157">
        <f t="shared" si="15"/>
        <v>0</v>
      </c>
      <c r="AS12" s="157">
        <f t="shared" si="15"/>
        <v>0</v>
      </c>
      <c r="AT12" s="157">
        <f t="shared" si="15"/>
        <v>3365.9999999999995</v>
      </c>
      <c r="AU12" s="157">
        <f t="shared" si="15"/>
        <v>0</v>
      </c>
      <c r="AV12" s="157">
        <f t="shared" si="15"/>
        <v>0</v>
      </c>
      <c r="AW12" s="157">
        <f t="shared" si="15"/>
        <v>0</v>
      </c>
      <c r="AX12" s="157">
        <f t="shared" si="15"/>
        <v>0</v>
      </c>
      <c r="AY12" s="157">
        <f t="shared" si="15"/>
        <v>6654.2</v>
      </c>
      <c r="AZ12" s="157">
        <f t="shared" si="15"/>
        <v>0</v>
      </c>
      <c r="BA12" s="157">
        <f t="shared" si="15"/>
        <v>0</v>
      </c>
      <c r="BB12" s="190"/>
    </row>
    <row r="13" spans="1:54" ht="22.5" customHeight="1">
      <c r="A13" s="352"/>
      <c r="B13" s="353"/>
      <c r="C13" s="354"/>
      <c r="D13" s="189" t="s">
        <v>270</v>
      </c>
      <c r="E13" s="203">
        <f>H13+K13+N13+Q13+T13+W13+Z13+AE13+AJ13+AO13+AT13+AY13</f>
        <v>178806.37209000002</v>
      </c>
      <c r="F13" s="203">
        <f t="shared" si="13"/>
        <v>28795.76368</v>
      </c>
      <c r="G13" s="197"/>
      <c r="H13" s="203">
        <f t="shared" ref="H13:BA13" si="16">H363+H393+H451</f>
        <v>28795.76368</v>
      </c>
      <c r="I13" s="203">
        <f t="shared" si="16"/>
        <v>28795.76368</v>
      </c>
      <c r="J13" s="203">
        <f t="shared" si="16"/>
        <v>0</v>
      </c>
      <c r="K13" s="203">
        <f t="shared" si="16"/>
        <v>50615.327230000003</v>
      </c>
      <c r="L13" s="157">
        <f t="shared" si="16"/>
        <v>0</v>
      </c>
      <c r="M13" s="157">
        <f t="shared" si="16"/>
        <v>0</v>
      </c>
      <c r="N13" s="157">
        <f t="shared" si="16"/>
        <v>3215.5</v>
      </c>
      <c r="O13" s="157">
        <f t="shared" si="16"/>
        <v>0</v>
      </c>
      <c r="P13" s="157">
        <f t="shared" si="16"/>
        <v>0</v>
      </c>
      <c r="Q13" s="157">
        <f t="shared" si="16"/>
        <v>935.78631999999993</v>
      </c>
      <c r="R13" s="157">
        <f t="shared" si="16"/>
        <v>0</v>
      </c>
      <c r="S13" s="157">
        <f t="shared" si="16"/>
        <v>0</v>
      </c>
      <c r="T13" s="157">
        <f t="shared" si="16"/>
        <v>798.88400000000001</v>
      </c>
      <c r="U13" s="157">
        <f t="shared" si="16"/>
        <v>0</v>
      </c>
      <c r="V13" s="157">
        <f t="shared" si="16"/>
        <v>0</v>
      </c>
      <c r="W13" s="157">
        <f t="shared" si="16"/>
        <v>15136.608319999999</v>
      </c>
      <c r="X13" s="157">
        <f t="shared" si="16"/>
        <v>0</v>
      </c>
      <c r="Y13" s="157">
        <f t="shared" si="16"/>
        <v>0</v>
      </c>
      <c r="Z13" s="157">
        <f t="shared" si="16"/>
        <v>10335.5</v>
      </c>
      <c r="AA13" s="157">
        <f t="shared" si="16"/>
        <v>0</v>
      </c>
      <c r="AB13" s="157">
        <f t="shared" si="16"/>
        <v>0</v>
      </c>
      <c r="AC13" s="157">
        <f t="shared" si="16"/>
        <v>0</v>
      </c>
      <c r="AD13" s="157">
        <f t="shared" si="16"/>
        <v>0</v>
      </c>
      <c r="AE13" s="157">
        <f t="shared" si="16"/>
        <v>8830.5050199999987</v>
      </c>
      <c r="AF13" s="157">
        <f t="shared" si="16"/>
        <v>0</v>
      </c>
      <c r="AG13" s="157">
        <f t="shared" si="16"/>
        <v>0</v>
      </c>
      <c r="AH13" s="157">
        <f t="shared" si="16"/>
        <v>0</v>
      </c>
      <c r="AI13" s="157">
        <f t="shared" si="16"/>
        <v>0</v>
      </c>
      <c r="AJ13" s="157">
        <f t="shared" si="16"/>
        <v>1710.89886</v>
      </c>
      <c r="AK13" s="157">
        <f t="shared" si="16"/>
        <v>0</v>
      </c>
      <c r="AL13" s="157">
        <f t="shared" si="16"/>
        <v>0</v>
      </c>
      <c r="AM13" s="157">
        <f t="shared" si="16"/>
        <v>0</v>
      </c>
      <c r="AN13" s="157">
        <f t="shared" si="16"/>
        <v>0</v>
      </c>
      <c r="AO13" s="157">
        <f t="shared" si="16"/>
        <v>822.8</v>
      </c>
      <c r="AP13" s="157">
        <f t="shared" si="16"/>
        <v>0</v>
      </c>
      <c r="AQ13" s="157">
        <f t="shared" si="16"/>
        <v>0</v>
      </c>
      <c r="AR13" s="157">
        <f t="shared" si="16"/>
        <v>0</v>
      </c>
      <c r="AS13" s="157">
        <f t="shared" si="16"/>
        <v>0</v>
      </c>
      <c r="AT13" s="157">
        <f t="shared" si="16"/>
        <v>2974.5</v>
      </c>
      <c r="AU13" s="157">
        <f t="shared" si="16"/>
        <v>5.47</v>
      </c>
      <c r="AV13" s="157">
        <f t="shared" si="16"/>
        <v>0</v>
      </c>
      <c r="AW13" s="157">
        <f t="shared" si="16"/>
        <v>0</v>
      </c>
      <c r="AX13" s="157">
        <f t="shared" si="16"/>
        <v>0</v>
      </c>
      <c r="AY13" s="157">
        <f t="shared" si="16"/>
        <v>54634.29866</v>
      </c>
      <c r="AZ13" s="157">
        <f t="shared" si="16"/>
        <v>0</v>
      </c>
      <c r="BA13" s="157">
        <f t="shared" si="16"/>
        <v>0</v>
      </c>
      <c r="BB13" s="190"/>
    </row>
    <row r="14" spans="1:54" ht="82.5" customHeight="1">
      <c r="A14" s="352"/>
      <c r="B14" s="353"/>
      <c r="C14" s="354"/>
      <c r="D14" s="189" t="s">
        <v>274</v>
      </c>
      <c r="E14" s="203">
        <f t="shared" ref="E14:E16" si="17">H14+K14+N14+Q14+T14+W14+Z14+AE14+AJ14+AO14+AT14+AY14</f>
        <v>55121.516169999995</v>
      </c>
      <c r="F14" s="197">
        <f t="shared" si="13"/>
        <v>0</v>
      </c>
      <c r="G14" s="197"/>
      <c r="H14" s="157">
        <f t="shared" ref="H14:BA14" si="18">H364+H394+H452</f>
        <v>0</v>
      </c>
      <c r="I14" s="157">
        <f t="shared" si="18"/>
        <v>0</v>
      </c>
      <c r="J14" s="157">
        <f t="shared" si="18"/>
        <v>0</v>
      </c>
      <c r="K14" s="157">
        <f t="shared" si="18"/>
        <v>0</v>
      </c>
      <c r="L14" s="157">
        <f t="shared" si="18"/>
        <v>0</v>
      </c>
      <c r="M14" s="157">
        <f t="shared" si="18"/>
        <v>0</v>
      </c>
      <c r="N14" s="157">
        <f t="shared" si="18"/>
        <v>0</v>
      </c>
      <c r="O14" s="157">
        <f t="shared" si="18"/>
        <v>0</v>
      </c>
      <c r="P14" s="157">
        <f t="shared" si="18"/>
        <v>0</v>
      </c>
      <c r="Q14" s="157">
        <f t="shared" si="18"/>
        <v>0</v>
      </c>
      <c r="R14" s="157">
        <f t="shared" si="18"/>
        <v>0</v>
      </c>
      <c r="S14" s="157">
        <f t="shared" si="18"/>
        <v>0</v>
      </c>
      <c r="T14" s="157">
        <f t="shared" si="18"/>
        <v>0</v>
      </c>
      <c r="U14" s="157">
        <f t="shared" si="18"/>
        <v>0</v>
      </c>
      <c r="V14" s="157">
        <f t="shared" si="18"/>
        <v>0</v>
      </c>
      <c r="W14" s="157">
        <f t="shared" si="18"/>
        <v>0</v>
      </c>
      <c r="X14" s="157">
        <f t="shared" si="18"/>
        <v>0</v>
      </c>
      <c r="Y14" s="157">
        <f t="shared" si="18"/>
        <v>0</v>
      </c>
      <c r="Z14" s="157">
        <f t="shared" si="18"/>
        <v>0</v>
      </c>
      <c r="AA14" s="157">
        <f t="shared" si="18"/>
        <v>0</v>
      </c>
      <c r="AB14" s="157">
        <f t="shared" si="18"/>
        <v>0</v>
      </c>
      <c r="AC14" s="157">
        <f t="shared" si="18"/>
        <v>0</v>
      </c>
      <c r="AD14" s="157">
        <f t="shared" si="18"/>
        <v>0</v>
      </c>
      <c r="AE14" s="157">
        <f t="shared" si="18"/>
        <v>2000</v>
      </c>
      <c r="AF14" s="157">
        <f t="shared" si="18"/>
        <v>0</v>
      </c>
      <c r="AG14" s="157">
        <f t="shared" si="18"/>
        <v>0</v>
      </c>
      <c r="AH14" s="157">
        <f t="shared" si="18"/>
        <v>0</v>
      </c>
      <c r="AI14" s="157">
        <f t="shared" si="18"/>
        <v>0</v>
      </c>
      <c r="AJ14" s="157">
        <f t="shared" si="18"/>
        <v>0</v>
      </c>
      <c r="AK14" s="157">
        <f t="shared" si="18"/>
        <v>0</v>
      </c>
      <c r="AL14" s="157">
        <f t="shared" si="18"/>
        <v>0</v>
      </c>
      <c r="AM14" s="157">
        <f t="shared" si="18"/>
        <v>0</v>
      </c>
      <c r="AN14" s="157">
        <f t="shared" si="18"/>
        <v>0</v>
      </c>
      <c r="AO14" s="157">
        <f t="shared" si="18"/>
        <v>0</v>
      </c>
      <c r="AP14" s="157">
        <f t="shared" si="18"/>
        <v>0</v>
      </c>
      <c r="AQ14" s="157">
        <f t="shared" si="18"/>
        <v>0</v>
      </c>
      <c r="AR14" s="157">
        <f t="shared" si="18"/>
        <v>0</v>
      </c>
      <c r="AS14" s="157">
        <f t="shared" si="18"/>
        <v>0</v>
      </c>
      <c r="AT14" s="157">
        <f t="shared" si="18"/>
        <v>0</v>
      </c>
      <c r="AU14" s="157">
        <f t="shared" si="18"/>
        <v>0</v>
      </c>
      <c r="AV14" s="157">
        <f t="shared" si="18"/>
        <v>0</v>
      </c>
      <c r="AW14" s="157">
        <f t="shared" si="18"/>
        <v>0</v>
      </c>
      <c r="AX14" s="157">
        <f t="shared" si="18"/>
        <v>0</v>
      </c>
      <c r="AY14" s="157">
        <f t="shared" si="18"/>
        <v>53121.516169999995</v>
      </c>
      <c r="AZ14" s="157">
        <f t="shared" si="18"/>
        <v>0</v>
      </c>
      <c r="BA14" s="157">
        <f t="shared" si="18"/>
        <v>0</v>
      </c>
      <c r="BB14" s="190"/>
    </row>
    <row r="15" spans="1:54" ht="22.5" customHeight="1">
      <c r="A15" s="352"/>
      <c r="B15" s="353"/>
      <c r="C15" s="354"/>
      <c r="D15" s="189" t="s">
        <v>271</v>
      </c>
      <c r="E15" s="197">
        <f t="shared" si="17"/>
        <v>0</v>
      </c>
      <c r="F15" s="197">
        <f t="shared" si="13"/>
        <v>0</v>
      </c>
      <c r="G15" s="197"/>
      <c r="H15" s="157">
        <f t="shared" ref="H15:BA15" si="19">H365+H395+H453</f>
        <v>0</v>
      </c>
      <c r="I15" s="157">
        <f t="shared" si="19"/>
        <v>0</v>
      </c>
      <c r="J15" s="157">
        <f t="shared" si="19"/>
        <v>0</v>
      </c>
      <c r="K15" s="157">
        <f t="shared" si="19"/>
        <v>0</v>
      </c>
      <c r="L15" s="157">
        <f t="shared" si="19"/>
        <v>0</v>
      </c>
      <c r="M15" s="157">
        <f t="shared" si="19"/>
        <v>0</v>
      </c>
      <c r="N15" s="157">
        <f t="shared" si="19"/>
        <v>0</v>
      </c>
      <c r="O15" s="157">
        <f t="shared" si="19"/>
        <v>0</v>
      </c>
      <c r="P15" s="157">
        <f t="shared" si="19"/>
        <v>0</v>
      </c>
      <c r="Q15" s="157">
        <f t="shared" si="19"/>
        <v>0</v>
      </c>
      <c r="R15" s="157">
        <f t="shared" si="19"/>
        <v>0</v>
      </c>
      <c r="S15" s="157">
        <f t="shared" si="19"/>
        <v>0</v>
      </c>
      <c r="T15" s="157">
        <f t="shared" si="19"/>
        <v>0</v>
      </c>
      <c r="U15" s="157">
        <f t="shared" si="19"/>
        <v>0</v>
      </c>
      <c r="V15" s="157">
        <f t="shared" si="19"/>
        <v>0</v>
      </c>
      <c r="W15" s="157">
        <f t="shared" si="19"/>
        <v>0</v>
      </c>
      <c r="X15" s="157">
        <f t="shared" si="19"/>
        <v>0</v>
      </c>
      <c r="Y15" s="157">
        <f t="shared" si="19"/>
        <v>0</v>
      </c>
      <c r="Z15" s="157">
        <f t="shared" si="19"/>
        <v>0</v>
      </c>
      <c r="AA15" s="157">
        <f t="shared" si="19"/>
        <v>0</v>
      </c>
      <c r="AB15" s="157">
        <f t="shared" si="19"/>
        <v>0</v>
      </c>
      <c r="AC15" s="157">
        <f t="shared" si="19"/>
        <v>0</v>
      </c>
      <c r="AD15" s="157">
        <f t="shared" si="19"/>
        <v>0</v>
      </c>
      <c r="AE15" s="157">
        <f t="shared" si="19"/>
        <v>0</v>
      </c>
      <c r="AF15" s="157">
        <f t="shared" si="19"/>
        <v>0</v>
      </c>
      <c r="AG15" s="157">
        <f t="shared" si="19"/>
        <v>0</v>
      </c>
      <c r="AH15" s="157">
        <f t="shared" si="19"/>
        <v>0</v>
      </c>
      <c r="AI15" s="157">
        <f t="shared" si="19"/>
        <v>0</v>
      </c>
      <c r="AJ15" s="157">
        <f t="shared" si="19"/>
        <v>0</v>
      </c>
      <c r="AK15" s="157">
        <f t="shared" si="19"/>
        <v>0</v>
      </c>
      <c r="AL15" s="157">
        <f t="shared" si="19"/>
        <v>0</v>
      </c>
      <c r="AM15" s="157">
        <f t="shared" si="19"/>
        <v>0</v>
      </c>
      <c r="AN15" s="157">
        <f t="shared" si="19"/>
        <v>0</v>
      </c>
      <c r="AO15" s="157">
        <f t="shared" si="19"/>
        <v>0</v>
      </c>
      <c r="AP15" s="157">
        <f t="shared" si="19"/>
        <v>0</v>
      </c>
      <c r="AQ15" s="157">
        <f t="shared" si="19"/>
        <v>0</v>
      </c>
      <c r="AR15" s="157">
        <f t="shared" si="19"/>
        <v>0</v>
      </c>
      <c r="AS15" s="157">
        <f t="shared" si="19"/>
        <v>0</v>
      </c>
      <c r="AT15" s="157">
        <f t="shared" si="19"/>
        <v>0</v>
      </c>
      <c r="AU15" s="157">
        <f t="shared" si="19"/>
        <v>0</v>
      </c>
      <c r="AV15" s="157">
        <f t="shared" si="19"/>
        <v>0</v>
      </c>
      <c r="AW15" s="157">
        <f t="shared" si="19"/>
        <v>0</v>
      </c>
      <c r="AX15" s="157">
        <f t="shared" si="19"/>
        <v>0</v>
      </c>
      <c r="AY15" s="157">
        <f t="shared" si="19"/>
        <v>0</v>
      </c>
      <c r="AZ15" s="157">
        <f t="shared" si="19"/>
        <v>0</v>
      </c>
      <c r="BA15" s="157">
        <f t="shared" si="19"/>
        <v>0</v>
      </c>
      <c r="BB15" s="190"/>
    </row>
    <row r="16" spans="1:54" ht="31.5">
      <c r="A16" s="355"/>
      <c r="B16" s="356"/>
      <c r="C16" s="357"/>
      <c r="D16" s="169" t="s">
        <v>43</v>
      </c>
      <c r="E16" s="197">
        <f t="shared" si="17"/>
        <v>0</v>
      </c>
      <c r="F16" s="197">
        <f t="shared" si="13"/>
        <v>0</v>
      </c>
      <c r="G16" s="197"/>
      <c r="H16" s="157">
        <f t="shared" ref="H16:BA16" si="20">H366+H396+H454</f>
        <v>0</v>
      </c>
      <c r="I16" s="157">
        <f t="shared" si="20"/>
        <v>0</v>
      </c>
      <c r="J16" s="157">
        <f t="shared" si="20"/>
        <v>0</v>
      </c>
      <c r="K16" s="157">
        <f t="shared" si="20"/>
        <v>0</v>
      </c>
      <c r="L16" s="157">
        <f t="shared" si="20"/>
        <v>0</v>
      </c>
      <c r="M16" s="157">
        <f t="shared" si="20"/>
        <v>0</v>
      </c>
      <c r="N16" s="157">
        <f t="shared" si="20"/>
        <v>0</v>
      </c>
      <c r="O16" s="157">
        <f t="shared" si="20"/>
        <v>0</v>
      </c>
      <c r="P16" s="157">
        <f t="shared" si="20"/>
        <v>0</v>
      </c>
      <c r="Q16" s="157">
        <f t="shared" si="20"/>
        <v>0</v>
      </c>
      <c r="R16" s="157">
        <f t="shared" si="20"/>
        <v>0</v>
      </c>
      <c r="S16" s="157">
        <f t="shared" si="20"/>
        <v>0</v>
      </c>
      <c r="T16" s="157">
        <f t="shared" si="20"/>
        <v>0</v>
      </c>
      <c r="U16" s="157">
        <f t="shared" si="20"/>
        <v>0</v>
      </c>
      <c r="V16" s="157">
        <f t="shared" si="20"/>
        <v>0</v>
      </c>
      <c r="W16" s="157">
        <f t="shared" si="20"/>
        <v>0</v>
      </c>
      <c r="X16" s="157">
        <f t="shared" si="20"/>
        <v>0</v>
      </c>
      <c r="Y16" s="157">
        <f t="shared" si="20"/>
        <v>0</v>
      </c>
      <c r="Z16" s="157">
        <f t="shared" si="20"/>
        <v>0</v>
      </c>
      <c r="AA16" s="157">
        <f t="shared" si="20"/>
        <v>0</v>
      </c>
      <c r="AB16" s="157">
        <f t="shared" si="20"/>
        <v>0</v>
      </c>
      <c r="AC16" s="157">
        <f t="shared" si="20"/>
        <v>0</v>
      </c>
      <c r="AD16" s="157">
        <f t="shared" si="20"/>
        <v>0</v>
      </c>
      <c r="AE16" s="157">
        <f t="shared" si="20"/>
        <v>0</v>
      </c>
      <c r="AF16" s="157">
        <f t="shared" si="20"/>
        <v>0</v>
      </c>
      <c r="AG16" s="157">
        <f t="shared" si="20"/>
        <v>0</v>
      </c>
      <c r="AH16" s="157">
        <f t="shared" si="20"/>
        <v>0</v>
      </c>
      <c r="AI16" s="157">
        <f t="shared" si="20"/>
        <v>0</v>
      </c>
      <c r="AJ16" s="157">
        <f t="shared" si="20"/>
        <v>0</v>
      </c>
      <c r="AK16" s="157">
        <f t="shared" si="20"/>
        <v>0</v>
      </c>
      <c r="AL16" s="157">
        <f t="shared" si="20"/>
        <v>0</v>
      </c>
      <c r="AM16" s="157">
        <f t="shared" si="20"/>
        <v>0</v>
      </c>
      <c r="AN16" s="157">
        <f t="shared" si="20"/>
        <v>0</v>
      </c>
      <c r="AO16" s="157">
        <f t="shared" si="20"/>
        <v>0</v>
      </c>
      <c r="AP16" s="157">
        <f t="shared" si="20"/>
        <v>0</v>
      </c>
      <c r="AQ16" s="157">
        <f t="shared" si="20"/>
        <v>0</v>
      </c>
      <c r="AR16" s="157">
        <f t="shared" si="20"/>
        <v>0</v>
      </c>
      <c r="AS16" s="157">
        <f t="shared" si="20"/>
        <v>0</v>
      </c>
      <c r="AT16" s="157">
        <f t="shared" si="20"/>
        <v>0</v>
      </c>
      <c r="AU16" s="157">
        <f t="shared" si="20"/>
        <v>0</v>
      </c>
      <c r="AV16" s="157">
        <f t="shared" si="20"/>
        <v>0</v>
      </c>
      <c r="AW16" s="157">
        <f t="shared" si="20"/>
        <v>0</v>
      </c>
      <c r="AX16" s="157">
        <f t="shared" si="20"/>
        <v>0</v>
      </c>
      <c r="AY16" s="157">
        <f t="shared" si="20"/>
        <v>0</v>
      </c>
      <c r="AZ16" s="157">
        <f t="shared" si="20"/>
        <v>0</v>
      </c>
      <c r="BA16" s="157">
        <f t="shared" si="20"/>
        <v>0</v>
      </c>
      <c r="BB16" s="191"/>
    </row>
    <row r="17" spans="1:54" ht="15.75">
      <c r="A17" s="358" t="s">
        <v>36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  <c r="AJ17" s="359"/>
      <c r="AK17" s="359"/>
      <c r="AL17" s="359"/>
      <c r="AM17" s="359"/>
      <c r="AN17" s="359"/>
      <c r="AO17" s="359"/>
      <c r="AP17" s="359"/>
      <c r="AQ17" s="359"/>
      <c r="AR17" s="359"/>
      <c r="AS17" s="359"/>
      <c r="AT17" s="359"/>
      <c r="AU17" s="359"/>
      <c r="AV17" s="359"/>
      <c r="AW17" s="359"/>
      <c r="AX17" s="359"/>
      <c r="AY17" s="359"/>
      <c r="AZ17" s="359"/>
      <c r="BA17" s="359"/>
      <c r="BB17" s="360"/>
    </row>
    <row r="18" spans="1:54" ht="18.75" customHeight="1">
      <c r="A18" s="336" t="s">
        <v>272</v>
      </c>
      <c r="B18" s="337"/>
      <c r="C18" s="338"/>
      <c r="D18" s="166" t="s">
        <v>41</v>
      </c>
      <c r="E18" s="167">
        <f>E19+E20+E21</f>
        <v>60495.11920999999</v>
      </c>
      <c r="F18" s="167">
        <f t="shared" ref="F18:AZ18" si="21">F19+F20+F21</f>
        <v>0</v>
      </c>
      <c r="G18" s="167"/>
      <c r="H18" s="167">
        <f t="shared" si="21"/>
        <v>0</v>
      </c>
      <c r="I18" s="167">
        <f t="shared" si="21"/>
        <v>0</v>
      </c>
      <c r="J18" s="167"/>
      <c r="K18" s="167">
        <f t="shared" si="21"/>
        <v>100</v>
      </c>
      <c r="L18" s="167">
        <f t="shared" si="21"/>
        <v>0</v>
      </c>
      <c r="M18" s="167"/>
      <c r="N18" s="167">
        <f t="shared" si="21"/>
        <v>0</v>
      </c>
      <c r="O18" s="167">
        <f t="shared" si="21"/>
        <v>0</v>
      </c>
      <c r="P18" s="167"/>
      <c r="Q18" s="167">
        <f t="shared" si="21"/>
        <v>0</v>
      </c>
      <c r="R18" s="167">
        <f t="shared" si="21"/>
        <v>0</v>
      </c>
      <c r="S18" s="167"/>
      <c r="T18" s="167">
        <f t="shared" si="21"/>
        <v>0</v>
      </c>
      <c r="U18" s="167">
        <f t="shared" si="21"/>
        <v>0</v>
      </c>
      <c r="V18" s="167"/>
      <c r="W18" s="167">
        <f t="shared" si="21"/>
        <v>1098.40418</v>
      </c>
      <c r="X18" s="167">
        <f t="shared" si="21"/>
        <v>0</v>
      </c>
      <c r="Y18" s="167"/>
      <c r="Z18" s="167">
        <f t="shared" si="21"/>
        <v>450</v>
      </c>
      <c r="AA18" s="167">
        <f t="shared" si="21"/>
        <v>0</v>
      </c>
      <c r="AB18" s="167">
        <f t="shared" si="21"/>
        <v>0</v>
      </c>
      <c r="AC18" s="167">
        <f t="shared" si="21"/>
        <v>0</v>
      </c>
      <c r="AD18" s="167"/>
      <c r="AE18" s="167">
        <f t="shared" si="21"/>
        <v>3525</v>
      </c>
      <c r="AF18" s="167">
        <f t="shared" si="21"/>
        <v>0</v>
      </c>
      <c r="AG18" s="167">
        <f t="shared" si="21"/>
        <v>0</v>
      </c>
      <c r="AH18" s="167">
        <f t="shared" si="21"/>
        <v>0</v>
      </c>
      <c r="AI18" s="167"/>
      <c r="AJ18" s="167">
        <f t="shared" si="21"/>
        <v>1200.19886</v>
      </c>
      <c r="AK18" s="167">
        <f t="shared" si="21"/>
        <v>0</v>
      </c>
      <c r="AL18" s="167">
        <f t="shared" si="21"/>
        <v>0</v>
      </c>
      <c r="AM18" s="167">
        <f t="shared" si="21"/>
        <v>0</v>
      </c>
      <c r="AN18" s="167"/>
      <c r="AO18" s="167">
        <f t="shared" si="21"/>
        <v>0</v>
      </c>
      <c r="AP18" s="167">
        <f t="shared" si="21"/>
        <v>0</v>
      </c>
      <c r="AQ18" s="167">
        <f t="shared" si="21"/>
        <v>0</v>
      </c>
      <c r="AR18" s="167">
        <f t="shared" si="21"/>
        <v>0</v>
      </c>
      <c r="AS18" s="167"/>
      <c r="AT18" s="167">
        <f t="shared" si="21"/>
        <v>1000</v>
      </c>
      <c r="AU18" s="167">
        <f t="shared" si="21"/>
        <v>0</v>
      </c>
      <c r="AV18" s="167">
        <f t="shared" si="21"/>
        <v>0</v>
      </c>
      <c r="AW18" s="167">
        <f t="shared" si="21"/>
        <v>0</v>
      </c>
      <c r="AX18" s="167"/>
      <c r="AY18" s="167">
        <f t="shared" si="21"/>
        <v>53121.516169999995</v>
      </c>
      <c r="AZ18" s="167">
        <f t="shared" si="21"/>
        <v>0</v>
      </c>
      <c r="BA18" s="167"/>
      <c r="BB18" s="361"/>
    </row>
    <row r="19" spans="1:54" ht="31.5">
      <c r="A19" s="339"/>
      <c r="B19" s="340"/>
      <c r="C19" s="341"/>
      <c r="D19" s="169" t="s">
        <v>37</v>
      </c>
      <c r="E19" s="170">
        <f>E57+E64+E71+E78+E85+E92+E99+E106+E113+E127</f>
        <v>0</v>
      </c>
      <c r="F19" s="170">
        <f t="shared" ref="F19:AZ19" si="22">F57+F64+F71+F78+F85+F92+F99+F106+F113+F127</f>
        <v>0</v>
      </c>
      <c r="G19" s="170"/>
      <c r="H19" s="170">
        <f t="shared" si="22"/>
        <v>0</v>
      </c>
      <c r="I19" s="170">
        <f t="shared" si="22"/>
        <v>0</v>
      </c>
      <c r="J19" s="170"/>
      <c r="K19" s="170">
        <f t="shared" si="22"/>
        <v>0</v>
      </c>
      <c r="L19" s="170">
        <f t="shared" si="22"/>
        <v>0</v>
      </c>
      <c r="M19" s="170"/>
      <c r="N19" s="170">
        <f t="shared" si="22"/>
        <v>0</v>
      </c>
      <c r="O19" s="170">
        <f t="shared" si="22"/>
        <v>0</v>
      </c>
      <c r="P19" s="170"/>
      <c r="Q19" s="170">
        <f t="shared" si="22"/>
        <v>0</v>
      </c>
      <c r="R19" s="170">
        <f t="shared" si="22"/>
        <v>0</v>
      </c>
      <c r="S19" s="170"/>
      <c r="T19" s="170">
        <f t="shared" si="22"/>
        <v>0</v>
      </c>
      <c r="U19" s="170">
        <f t="shared" si="22"/>
        <v>0</v>
      </c>
      <c r="V19" s="170"/>
      <c r="W19" s="170">
        <f t="shared" si="22"/>
        <v>0</v>
      </c>
      <c r="X19" s="170">
        <f t="shared" si="22"/>
        <v>0</v>
      </c>
      <c r="Y19" s="170"/>
      <c r="Z19" s="170">
        <f t="shared" si="22"/>
        <v>0</v>
      </c>
      <c r="AA19" s="170">
        <f t="shared" si="22"/>
        <v>0</v>
      </c>
      <c r="AB19" s="170">
        <f t="shared" si="22"/>
        <v>0</v>
      </c>
      <c r="AC19" s="170">
        <f t="shared" si="22"/>
        <v>0</v>
      </c>
      <c r="AD19" s="170"/>
      <c r="AE19" s="170">
        <f t="shared" si="22"/>
        <v>0</v>
      </c>
      <c r="AF19" s="170">
        <f t="shared" si="22"/>
        <v>0</v>
      </c>
      <c r="AG19" s="170">
        <f t="shared" si="22"/>
        <v>0</v>
      </c>
      <c r="AH19" s="170">
        <f t="shared" si="22"/>
        <v>0</v>
      </c>
      <c r="AI19" s="170"/>
      <c r="AJ19" s="170">
        <f t="shared" si="22"/>
        <v>0</v>
      </c>
      <c r="AK19" s="170">
        <f t="shared" si="22"/>
        <v>0</v>
      </c>
      <c r="AL19" s="170">
        <f t="shared" si="22"/>
        <v>0</v>
      </c>
      <c r="AM19" s="170">
        <f t="shared" si="22"/>
        <v>0</v>
      </c>
      <c r="AN19" s="170"/>
      <c r="AO19" s="170">
        <f t="shared" si="22"/>
        <v>0</v>
      </c>
      <c r="AP19" s="170">
        <f t="shared" si="22"/>
        <v>0</v>
      </c>
      <c r="AQ19" s="170">
        <f t="shared" si="22"/>
        <v>0</v>
      </c>
      <c r="AR19" s="170">
        <f t="shared" si="22"/>
        <v>0</v>
      </c>
      <c r="AS19" s="170"/>
      <c r="AT19" s="170">
        <f t="shared" si="22"/>
        <v>0</v>
      </c>
      <c r="AU19" s="170">
        <f t="shared" si="22"/>
        <v>0</v>
      </c>
      <c r="AV19" s="170">
        <f t="shared" si="22"/>
        <v>0</v>
      </c>
      <c r="AW19" s="170">
        <f t="shared" si="22"/>
        <v>0</v>
      </c>
      <c r="AX19" s="170"/>
      <c r="AY19" s="170">
        <f t="shared" si="22"/>
        <v>0</v>
      </c>
      <c r="AZ19" s="170">
        <f t="shared" si="22"/>
        <v>0</v>
      </c>
      <c r="BA19" s="170"/>
      <c r="BB19" s="362"/>
    </row>
    <row r="20" spans="1:54" ht="52.5" customHeight="1">
      <c r="A20" s="339"/>
      <c r="B20" s="340"/>
      <c r="C20" s="341"/>
      <c r="D20" s="192" t="s">
        <v>2</v>
      </c>
      <c r="E20" s="170">
        <f t="shared" ref="E20:AZ20" si="23">E58+E65+E72+E79+E86+E93+E100+E107+E114+E128</f>
        <v>0</v>
      </c>
      <c r="F20" s="170">
        <f t="shared" si="23"/>
        <v>0</v>
      </c>
      <c r="G20" s="170"/>
      <c r="H20" s="170">
        <f t="shared" si="23"/>
        <v>0</v>
      </c>
      <c r="I20" s="170">
        <f t="shared" si="23"/>
        <v>0</v>
      </c>
      <c r="J20" s="170"/>
      <c r="K20" s="170">
        <f t="shared" si="23"/>
        <v>0</v>
      </c>
      <c r="L20" s="170">
        <f t="shared" si="23"/>
        <v>0</v>
      </c>
      <c r="M20" s="170"/>
      <c r="N20" s="170">
        <f t="shared" si="23"/>
        <v>0</v>
      </c>
      <c r="O20" s="170">
        <f t="shared" si="23"/>
        <v>0</v>
      </c>
      <c r="P20" s="170"/>
      <c r="Q20" s="170">
        <f t="shared" si="23"/>
        <v>0</v>
      </c>
      <c r="R20" s="170">
        <f t="shared" si="23"/>
        <v>0</v>
      </c>
      <c r="S20" s="170"/>
      <c r="T20" s="170">
        <f t="shared" si="23"/>
        <v>0</v>
      </c>
      <c r="U20" s="170">
        <f t="shared" si="23"/>
        <v>0</v>
      </c>
      <c r="V20" s="170"/>
      <c r="W20" s="170">
        <f t="shared" si="23"/>
        <v>0</v>
      </c>
      <c r="X20" s="170">
        <f t="shared" si="23"/>
        <v>0</v>
      </c>
      <c r="Y20" s="170"/>
      <c r="Z20" s="170">
        <f t="shared" si="23"/>
        <v>0</v>
      </c>
      <c r="AA20" s="170">
        <f t="shared" si="23"/>
        <v>0</v>
      </c>
      <c r="AB20" s="170">
        <f t="shared" si="23"/>
        <v>0</v>
      </c>
      <c r="AC20" s="170">
        <f t="shared" si="23"/>
        <v>0</v>
      </c>
      <c r="AD20" s="170"/>
      <c r="AE20" s="170">
        <f t="shared" si="23"/>
        <v>0</v>
      </c>
      <c r="AF20" s="170">
        <f t="shared" si="23"/>
        <v>0</v>
      </c>
      <c r="AG20" s="170">
        <f t="shared" si="23"/>
        <v>0</v>
      </c>
      <c r="AH20" s="170">
        <f t="shared" si="23"/>
        <v>0</v>
      </c>
      <c r="AI20" s="170"/>
      <c r="AJ20" s="170">
        <f t="shared" si="23"/>
        <v>0</v>
      </c>
      <c r="AK20" s="170">
        <f t="shared" si="23"/>
        <v>0</v>
      </c>
      <c r="AL20" s="170">
        <f t="shared" si="23"/>
        <v>0</v>
      </c>
      <c r="AM20" s="170">
        <f t="shared" si="23"/>
        <v>0</v>
      </c>
      <c r="AN20" s="170"/>
      <c r="AO20" s="170">
        <f t="shared" si="23"/>
        <v>0</v>
      </c>
      <c r="AP20" s="170">
        <f t="shared" si="23"/>
        <v>0</v>
      </c>
      <c r="AQ20" s="170">
        <f t="shared" si="23"/>
        <v>0</v>
      </c>
      <c r="AR20" s="170">
        <f t="shared" si="23"/>
        <v>0</v>
      </c>
      <c r="AS20" s="170"/>
      <c r="AT20" s="170">
        <f t="shared" si="23"/>
        <v>0</v>
      </c>
      <c r="AU20" s="170">
        <f t="shared" si="23"/>
        <v>0</v>
      </c>
      <c r="AV20" s="170">
        <f t="shared" si="23"/>
        <v>0</v>
      </c>
      <c r="AW20" s="170">
        <f t="shared" si="23"/>
        <v>0</v>
      </c>
      <c r="AX20" s="170"/>
      <c r="AY20" s="170">
        <f t="shared" si="23"/>
        <v>0</v>
      </c>
      <c r="AZ20" s="170">
        <f t="shared" si="23"/>
        <v>0</v>
      </c>
      <c r="BA20" s="170"/>
      <c r="BB20" s="362"/>
    </row>
    <row r="21" spans="1:54" ht="15.75">
      <c r="A21" s="339"/>
      <c r="B21" s="340"/>
      <c r="C21" s="341"/>
      <c r="D21" s="189" t="s">
        <v>270</v>
      </c>
      <c r="E21" s="170">
        <f t="shared" ref="E21:AZ21" si="24">E59+E66+E73+E80+E87+E94+E101+E108+E115+E129</f>
        <v>60495.11920999999</v>
      </c>
      <c r="F21" s="170">
        <f t="shared" si="24"/>
        <v>0</v>
      </c>
      <c r="G21" s="170"/>
      <c r="H21" s="170">
        <f t="shared" si="24"/>
        <v>0</v>
      </c>
      <c r="I21" s="170">
        <f t="shared" si="24"/>
        <v>0</v>
      </c>
      <c r="J21" s="170"/>
      <c r="K21" s="170">
        <f t="shared" si="24"/>
        <v>100</v>
      </c>
      <c r="L21" s="170">
        <f t="shared" si="24"/>
        <v>0</v>
      </c>
      <c r="M21" s="170"/>
      <c r="N21" s="170">
        <f t="shared" si="24"/>
        <v>0</v>
      </c>
      <c r="O21" s="170">
        <f t="shared" si="24"/>
        <v>0</v>
      </c>
      <c r="P21" s="170"/>
      <c r="Q21" s="170">
        <f t="shared" si="24"/>
        <v>0</v>
      </c>
      <c r="R21" s="170">
        <f t="shared" si="24"/>
        <v>0</v>
      </c>
      <c r="S21" s="170"/>
      <c r="T21" s="170">
        <f t="shared" si="24"/>
        <v>0</v>
      </c>
      <c r="U21" s="170">
        <f t="shared" si="24"/>
        <v>0</v>
      </c>
      <c r="V21" s="170"/>
      <c r="W21" s="170">
        <f t="shared" si="24"/>
        <v>1098.40418</v>
      </c>
      <c r="X21" s="170">
        <f t="shared" si="24"/>
        <v>0</v>
      </c>
      <c r="Y21" s="170"/>
      <c r="Z21" s="170">
        <f t="shared" si="24"/>
        <v>450</v>
      </c>
      <c r="AA21" s="170">
        <f t="shared" si="24"/>
        <v>0</v>
      </c>
      <c r="AB21" s="170">
        <f t="shared" si="24"/>
        <v>0</v>
      </c>
      <c r="AC21" s="170">
        <f t="shared" si="24"/>
        <v>0</v>
      </c>
      <c r="AD21" s="170"/>
      <c r="AE21" s="170">
        <f t="shared" si="24"/>
        <v>3525</v>
      </c>
      <c r="AF21" s="170">
        <f t="shared" si="24"/>
        <v>0</v>
      </c>
      <c r="AG21" s="170">
        <f t="shared" si="24"/>
        <v>0</v>
      </c>
      <c r="AH21" s="170">
        <f t="shared" si="24"/>
        <v>0</v>
      </c>
      <c r="AI21" s="170"/>
      <c r="AJ21" s="170">
        <f t="shared" si="24"/>
        <v>1200.19886</v>
      </c>
      <c r="AK21" s="170">
        <f t="shared" si="24"/>
        <v>0</v>
      </c>
      <c r="AL21" s="170">
        <f t="shared" si="24"/>
        <v>0</v>
      </c>
      <c r="AM21" s="170">
        <f t="shared" si="24"/>
        <v>0</v>
      </c>
      <c r="AN21" s="170"/>
      <c r="AO21" s="170">
        <f t="shared" si="24"/>
        <v>0</v>
      </c>
      <c r="AP21" s="170">
        <f t="shared" si="24"/>
        <v>0</v>
      </c>
      <c r="AQ21" s="170">
        <f t="shared" si="24"/>
        <v>0</v>
      </c>
      <c r="AR21" s="170">
        <f t="shared" si="24"/>
        <v>0</v>
      </c>
      <c r="AS21" s="170"/>
      <c r="AT21" s="170">
        <f t="shared" si="24"/>
        <v>1000</v>
      </c>
      <c r="AU21" s="170">
        <f t="shared" si="24"/>
        <v>0</v>
      </c>
      <c r="AV21" s="170">
        <f t="shared" si="24"/>
        <v>0</v>
      </c>
      <c r="AW21" s="170">
        <f t="shared" si="24"/>
        <v>0</v>
      </c>
      <c r="AX21" s="170"/>
      <c r="AY21" s="170">
        <f t="shared" si="24"/>
        <v>53121.516169999995</v>
      </c>
      <c r="AZ21" s="170">
        <f t="shared" si="24"/>
        <v>0</v>
      </c>
      <c r="BA21" s="170"/>
      <c r="BB21" s="362"/>
    </row>
    <row r="22" spans="1:54" ht="84" customHeight="1">
      <c r="A22" s="339"/>
      <c r="B22" s="340"/>
      <c r="C22" s="341"/>
      <c r="D22" s="189" t="s">
        <v>274</v>
      </c>
      <c r="E22" s="170">
        <f t="shared" ref="E22:AZ22" si="25">E60+E67+E74+E81+E88+E95+E102+E109+E116+E130</f>
        <v>55121.516169999995</v>
      </c>
      <c r="F22" s="170">
        <f t="shared" si="25"/>
        <v>0</v>
      </c>
      <c r="G22" s="170"/>
      <c r="H22" s="170">
        <f t="shared" si="25"/>
        <v>0</v>
      </c>
      <c r="I22" s="170">
        <f t="shared" si="25"/>
        <v>0</v>
      </c>
      <c r="J22" s="170"/>
      <c r="K22" s="170">
        <f t="shared" si="25"/>
        <v>0</v>
      </c>
      <c r="L22" s="170">
        <f t="shared" si="25"/>
        <v>0</v>
      </c>
      <c r="M22" s="170"/>
      <c r="N22" s="170">
        <f t="shared" si="25"/>
        <v>0</v>
      </c>
      <c r="O22" s="170">
        <f t="shared" si="25"/>
        <v>0</v>
      </c>
      <c r="P22" s="170"/>
      <c r="Q22" s="170">
        <f t="shared" si="25"/>
        <v>0</v>
      </c>
      <c r="R22" s="170">
        <f t="shared" si="25"/>
        <v>0</v>
      </c>
      <c r="S22" s="170"/>
      <c r="T22" s="170">
        <f t="shared" si="25"/>
        <v>0</v>
      </c>
      <c r="U22" s="170">
        <f t="shared" si="25"/>
        <v>0</v>
      </c>
      <c r="V22" s="170"/>
      <c r="W22" s="170">
        <f t="shared" si="25"/>
        <v>0</v>
      </c>
      <c r="X22" s="170">
        <f t="shared" si="25"/>
        <v>0</v>
      </c>
      <c r="Y22" s="170"/>
      <c r="Z22" s="170">
        <f t="shared" si="25"/>
        <v>0</v>
      </c>
      <c r="AA22" s="170">
        <f t="shared" si="25"/>
        <v>0</v>
      </c>
      <c r="AB22" s="170">
        <f t="shared" si="25"/>
        <v>0</v>
      </c>
      <c r="AC22" s="170">
        <f t="shared" si="25"/>
        <v>0</v>
      </c>
      <c r="AD22" s="170"/>
      <c r="AE22" s="170">
        <f t="shared" si="25"/>
        <v>2000</v>
      </c>
      <c r="AF22" s="170">
        <f t="shared" si="25"/>
        <v>0</v>
      </c>
      <c r="AG22" s="170">
        <f t="shared" si="25"/>
        <v>0</v>
      </c>
      <c r="AH22" s="170">
        <f t="shared" si="25"/>
        <v>0</v>
      </c>
      <c r="AI22" s="170"/>
      <c r="AJ22" s="170">
        <f t="shared" si="25"/>
        <v>0</v>
      </c>
      <c r="AK22" s="170">
        <f t="shared" si="25"/>
        <v>0</v>
      </c>
      <c r="AL22" s="170">
        <f t="shared" si="25"/>
        <v>0</v>
      </c>
      <c r="AM22" s="170">
        <f t="shared" si="25"/>
        <v>0</v>
      </c>
      <c r="AN22" s="170"/>
      <c r="AO22" s="170">
        <f t="shared" si="25"/>
        <v>0</v>
      </c>
      <c r="AP22" s="170">
        <f t="shared" si="25"/>
        <v>0</v>
      </c>
      <c r="AQ22" s="170">
        <f t="shared" si="25"/>
        <v>0</v>
      </c>
      <c r="AR22" s="170">
        <f t="shared" si="25"/>
        <v>0</v>
      </c>
      <c r="AS22" s="170"/>
      <c r="AT22" s="170">
        <f t="shared" si="25"/>
        <v>0</v>
      </c>
      <c r="AU22" s="170">
        <f t="shared" si="25"/>
        <v>0</v>
      </c>
      <c r="AV22" s="170">
        <f t="shared" si="25"/>
        <v>0</v>
      </c>
      <c r="AW22" s="170">
        <f t="shared" si="25"/>
        <v>0</v>
      </c>
      <c r="AX22" s="170"/>
      <c r="AY22" s="170">
        <f t="shared" si="25"/>
        <v>53121.516169999995</v>
      </c>
      <c r="AZ22" s="170">
        <f t="shared" si="25"/>
        <v>0</v>
      </c>
      <c r="BA22" s="170"/>
      <c r="BB22" s="362"/>
    </row>
    <row r="23" spans="1:54" ht="15.75">
      <c r="A23" s="339"/>
      <c r="B23" s="340"/>
      <c r="C23" s="341"/>
      <c r="D23" s="189" t="s">
        <v>271</v>
      </c>
      <c r="E23" s="170">
        <f t="shared" ref="E23:AZ23" si="26">E61+E68+E75+E82+E89+E96+E103+E110+E117+E131</f>
        <v>0</v>
      </c>
      <c r="F23" s="170">
        <f t="shared" si="26"/>
        <v>0</v>
      </c>
      <c r="G23" s="170"/>
      <c r="H23" s="170">
        <f t="shared" si="26"/>
        <v>0</v>
      </c>
      <c r="I23" s="170">
        <f t="shared" si="26"/>
        <v>0</v>
      </c>
      <c r="J23" s="170"/>
      <c r="K23" s="170">
        <f t="shared" si="26"/>
        <v>0</v>
      </c>
      <c r="L23" s="170">
        <f t="shared" si="26"/>
        <v>0</v>
      </c>
      <c r="M23" s="170"/>
      <c r="N23" s="170">
        <f t="shared" si="26"/>
        <v>0</v>
      </c>
      <c r="O23" s="170">
        <f t="shared" si="26"/>
        <v>0</v>
      </c>
      <c r="P23" s="170"/>
      <c r="Q23" s="170">
        <f t="shared" si="26"/>
        <v>0</v>
      </c>
      <c r="R23" s="170">
        <f t="shared" si="26"/>
        <v>0</v>
      </c>
      <c r="S23" s="170"/>
      <c r="T23" s="170">
        <f t="shared" si="26"/>
        <v>0</v>
      </c>
      <c r="U23" s="170">
        <f t="shared" si="26"/>
        <v>0</v>
      </c>
      <c r="V23" s="170"/>
      <c r="W23" s="170">
        <f t="shared" si="26"/>
        <v>0</v>
      </c>
      <c r="X23" s="170">
        <f t="shared" si="26"/>
        <v>0</v>
      </c>
      <c r="Y23" s="170"/>
      <c r="Z23" s="170">
        <f t="shared" si="26"/>
        <v>0</v>
      </c>
      <c r="AA23" s="170">
        <f t="shared" si="26"/>
        <v>0</v>
      </c>
      <c r="AB23" s="170">
        <f t="shared" si="26"/>
        <v>0</v>
      </c>
      <c r="AC23" s="170">
        <f t="shared" si="26"/>
        <v>0</v>
      </c>
      <c r="AD23" s="170"/>
      <c r="AE23" s="170">
        <f t="shared" si="26"/>
        <v>0</v>
      </c>
      <c r="AF23" s="170">
        <f t="shared" si="26"/>
        <v>0</v>
      </c>
      <c r="AG23" s="170">
        <f t="shared" si="26"/>
        <v>0</v>
      </c>
      <c r="AH23" s="170">
        <f t="shared" si="26"/>
        <v>0</v>
      </c>
      <c r="AI23" s="170"/>
      <c r="AJ23" s="170">
        <f t="shared" si="26"/>
        <v>0</v>
      </c>
      <c r="AK23" s="170">
        <f t="shared" si="26"/>
        <v>0</v>
      </c>
      <c r="AL23" s="170">
        <f t="shared" si="26"/>
        <v>0</v>
      </c>
      <c r="AM23" s="170">
        <f t="shared" si="26"/>
        <v>0</v>
      </c>
      <c r="AN23" s="170"/>
      <c r="AO23" s="170">
        <f t="shared" si="26"/>
        <v>0</v>
      </c>
      <c r="AP23" s="170">
        <f t="shared" si="26"/>
        <v>0</v>
      </c>
      <c r="AQ23" s="170">
        <f t="shared" si="26"/>
        <v>0</v>
      </c>
      <c r="AR23" s="170">
        <f t="shared" si="26"/>
        <v>0</v>
      </c>
      <c r="AS23" s="170"/>
      <c r="AT23" s="170">
        <f t="shared" si="26"/>
        <v>0</v>
      </c>
      <c r="AU23" s="170">
        <f t="shared" si="26"/>
        <v>0</v>
      </c>
      <c r="AV23" s="170">
        <f t="shared" si="26"/>
        <v>0</v>
      </c>
      <c r="AW23" s="170">
        <f t="shared" si="26"/>
        <v>0</v>
      </c>
      <c r="AX23" s="170"/>
      <c r="AY23" s="170">
        <f t="shared" si="26"/>
        <v>0</v>
      </c>
      <c r="AZ23" s="170">
        <f t="shared" si="26"/>
        <v>0</v>
      </c>
      <c r="BA23" s="170"/>
      <c r="BB23" s="362"/>
    </row>
    <row r="24" spans="1:54" ht="31.5">
      <c r="A24" s="342"/>
      <c r="B24" s="343"/>
      <c r="C24" s="344"/>
      <c r="D24" s="169" t="s">
        <v>43</v>
      </c>
      <c r="E24" s="170"/>
      <c r="F24" s="170"/>
      <c r="G24" s="158"/>
      <c r="H24" s="158"/>
      <c r="I24" s="157"/>
      <c r="J24" s="157"/>
      <c r="K24" s="157"/>
      <c r="L24" s="160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61"/>
      <c r="AB24" s="162"/>
      <c r="AC24" s="163"/>
      <c r="AD24" s="157"/>
      <c r="AE24" s="160"/>
      <c r="AF24" s="161"/>
      <c r="AG24" s="163"/>
      <c r="AH24" s="157"/>
      <c r="AI24" s="157"/>
      <c r="AJ24" s="160"/>
      <c r="AK24" s="161"/>
      <c r="AL24" s="162"/>
      <c r="AM24" s="157"/>
      <c r="AN24" s="157"/>
      <c r="AO24" s="164"/>
      <c r="AP24" s="161"/>
      <c r="AQ24" s="162"/>
      <c r="AR24" s="157"/>
      <c r="AS24" s="157"/>
      <c r="AT24" s="164"/>
      <c r="AU24" s="159"/>
      <c r="AV24" s="159"/>
      <c r="AW24" s="157"/>
      <c r="AX24" s="157"/>
      <c r="AY24" s="159"/>
      <c r="AZ24" s="157"/>
      <c r="BA24" s="157"/>
      <c r="BB24" s="362"/>
    </row>
    <row r="25" spans="1:54" ht="17.25" customHeight="1">
      <c r="A25" s="336" t="s">
        <v>273</v>
      </c>
      <c r="B25" s="337"/>
      <c r="C25" s="338"/>
      <c r="D25" s="166" t="s">
        <v>41</v>
      </c>
      <c r="E25" s="210">
        <f>E10-E18</f>
        <v>155696.45288</v>
      </c>
      <c r="F25" s="210">
        <f t="shared" ref="F25:BA25" si="27">F10-F18</f>
        <v>28795.76368</v>
      </c>
      <c r="G25" s="210">
        <f>F25/E25*100</f>
        <v>18.494810348822639</v>
      </c>
      <c r="H25" s="210">
        <f t="shared" si="27"/>
        <v>28795.76368</v>
      </c>
      <c r="I25" s="210">
        <f t="shared" si="27"/>
        <v>28795.76368</v>
      </c>
      <c r="J25" s="210">
        <f t="shared" si="27"/>
        <v>100</v>
      </c>
      <c r="K25" s="210">
        <f t="shared" si="27"/>
        <v>53898.827230000003</v>
      </c>
      <c r="L25" s="210">
        <f t="shared" si="27"/>
        <v>0</v>
      </c>
      <c r="M25" s="210">
        <f t="shared" si="27"/>
        <v>0</v>
      </c>
      <c r="N25" s="210">
        <f t="shared" si="27"/>
        <v>6709.23</v>
      </c>
      <c r="O25" s="210">
        <f t="shared" si="27"/>
        <v>0</v>
      </c>
      <c r="P25" s="210">
        <f t="shared" si="27"/>
        <v>0</v>
      </c>
      <c r="Q25" s="210">
        <f t="shared" si="27"/>
        <v>4427.7763199999999</v>
      </c>
      <c r="R25" s="210">
        <f t="shared" si="27"/>
        <v>0</v>
      </c>
      <c r="S25" s="210">
        <f t="shared" si="27"/>
        <v>0</v>
      </c>
      <c r="T25" s="210">
        <f t="shared" si="27"/>
        <v>3239.8440000000001</v>
      </c>
      <c r="U25" s="210">
        <f t="shared" si="27"/>
        <v>0</v>
      </c>
      <c r="V25" s="210">
        <f t="shared" si="27"/>
        <v>0</v>
      </c>
      <c r="W25" s="210">
        <f t="shared" si="27"/>
        <v>19047.764139999996</v>
      </c>
      <c r="X25" s="210">
        <f t="shared" si="27"/>
        <v>0</v>
      </c>
      <c r="Y25" s="210">
        <f t="shared" si="27"/>
        <v>0</v>
      </c>
      <c r="Z25" s="210">
        <f t="shared" si="27"/>
        <v>11661.06</v>
      </c>
      <c r="AA25" s="210">
        <f t="shared" si="27"/>
        <v>0</v>
      </c>
      <c r="AB25" s="210">
        <f t="shared" si="27"/>
        <v>0</v>
      </c>
      <c r="AC25" s="210">
        <f t="shared" si="27"/>
        <v>0</v>
      </c>
      <c r="AD25" s="210">
        <f t="shared" si="27"/>
        <v>0</v>
      </c>
      <c r="AE25" s="210">
        <f t="shared" si="27"/>
        <v>7008.2050199999976</v>
      </c>
      <c r="AF25" s="210">
        <f t="shared" si="27"/>
        <v>0</v>
      </c>
      <c r="AG25" s="210">
        <f t="shared" si="27"/>
        <v>0</v>
      </c>
      <c r="AH25" s="210">
        <f t="shared" si="27"/>
        <v>0</v>
      </c>
      <c r="AI25" s="210">
        <f t="shared" si="27"/>
        <v>0</v>
      </c>
      <c r="AJ25" s="210">
        <f t="shared" si="27"/>
        <v>3211.4999999999995</v>
      </c>
      <c r="AK25" s="210">
        <f t="shared" si="27"/>
        <v>0</v>
      </c>
      <c r="AL25" s="210">
        <f t="shared" si="27"/>
        <v>0</v>
      </c>
      <c r="AM25" s="210">
        <f t="shared" si="27"/>
        <v>0</v>
      </c>
      <c r="AN25" s="210">
        <f t="shared" si="27"/>
        <v>0</v>
      </c>
      <c r="AO25" s="210">
        <f t="shared" si="27"/>
        <v>4189</v>
      </c>
      <c r="AP25" s="210">
        <f t="shared" si="27"/>
        <v>0</v>
      </c>
      <c r="AQ25" s="210">
        <f t="shared" si="27"/>
        <v>0</v>
      </c>
      <c r="AR25" s="210">
        <f t="shared" si="27"/>
        <v>0</v>
      </c>
      <c r="AS25" s="210">
        <f t="shared" si="27"/>
        <v>0</v>
      </c>
      <c r="AT25" s="210">
        <f t="shared" si="27"/>
        <v>5340.5</v>
      </c>
      <c r="AU25" s="210">
        <f t="shared" si="27"/>
        <v>5.47</v>
      </c>
      <c r="AV25" s="210">
        <f t="shared" si="27"/>
        <v>0</v>
      </c>
      <c r="AW25" s="210">
        <f t="shared" si="27"/>
        <v>0</v>
      </c>
      <c r="AX25" s="210">
        <f t="shared" si="27"/>
        <v>0</v>
      </c>
      <c r="AY25" s="210">
        <f t="shared" si="27"/>
        <v>8166.9824900000021</v>
      </c>
      <c r="AZ25" s="210">
        <f t="shared" si="27"/>
        <v>0</v>
      </c>
      <c r="BA25" s="210">
        <f t="shared" si="27"/>
        <v>0</v>
      </c>
      <c r="BB25" s="363"/>
    </row>
    <row r="26" spans="1:54" ht="31.5">
      <c r="A26" s="339"/>
      <c r="B26" s="340"/>
      <c r="C26" s="341"/>
      <c r="D26" s="169" t="s">
        <v>37</v>
      </c>
      <c r="E26" s="210">
        <f t="shared" ref="E26:BA26" si="28">E11-E19</f>
        <v>0</v>
      </c>
      <c r="F26" s="210">
        <f t="shared" si="28"/>
        <v>0</v>
      </c>
      <c r="G26" s="210">
        <f t="shared" si="28"/>
        <v>0</v>
      </c>
      <c r="H26" s="210">
        <f t="shared" si="28"/>
        <v>0</v>
      </c>
      <c r="I26" s="210">
        <f t="shared" si="28"/>
        <v>0</v>
      </c>
      <c r="J26" s="210">
        <f t="shared" si="28"/>
        <v>0</v>
      </c>
      <c r="K26" s="210">
        <f t="shared" si="28"/>
        <v>0</v>
      </c>
      <c r="L26" s="210">
        <f t="shared" si="28"/>
        <v>0</v>
      </c>
      <c r="M26" s="210">
        <f t="shared" si="28"/>
        <v>0</v>
      </c>
      <c r="N26" s="210">
        <f t="shared" si="28"/>
        <v>0</v>
      </c>
      <c r="O26" s="210">
        <f t="shared" si="28"/>
        <v>0</v>
      </c>
      <c r="P26" s="210">
        <f t="shared" si="28"/>
        <v>0</v>
      </c>
      <c r="Q26" s="210">
        <f t="shared" si="28"/>
        <v>0</v>
      </c>
      <c r="R26" s="210">
        <f t="shared" si="28"/>
        <v>0</v>
      </c>
      <c r="S26" s="210">
        <f t="shared" si="28"/>
        <v>0</v>
      </c>
      <c r="T26" s="210">
        <f t="shared" si="28"/>
        <v>0</v>
      </c>
      <c r="U26" s="210">
        <f t="shared" si="28"/>
        <v>0</v>
      </c>
      <c r="V26" s="210">
        <f t="shared" si="28"/>
        <v>0</v>
      </c>
      <c r="W26" s="210">
        <f t="shared" si="28"/>
        <v>0</v>
      </c>
      <c r="X26" s="210">
        <f t="shared" si="28"/>
        <v>0</v>
      </c>
      <c r="Y26" s="210">
        <f t="shared" si="28"/>
        <v>0</v>
      </c>
      <c r="Z26" s="210">
        <f t="shared" si="28"/>
        <v>0</v>
      </c>
      <c r="AA26" s="210">
        <f t="shared" si="28"/>
        <v>0</v>
      </c>
      <c r="AB26" s="210">
        <f t="shared" si="28"/>
        <v>0</v>
      </c>
      <c r="AC26" s="210">
        <f t="shared" si="28"/>
        <v>0</v>
      </c>
      <c r="AD26" s="210">
        <f t="shared" si="28"/>
        <v>0</v>
      </c>
      <c r="AE26" s="210">
        <f t="shared" si="28"/>
        <v>0</v>
      </c>
      <c r="AF26" s="210">
        <f t="shared" si="28"/>
        <v>0</v>
      </c>
      <c r="AG26" s="210">
        <f t="shared" si="28"/>
        <v>0</v>
      </c>
      <c r="AH26" s="210">
        <f t="shared" si="28"/>
        <v>0</v>
      </c>
      <c r="AI26" s="210">
        <f t="shared" si="28"/>
        <v>0</v>
      </c>
      <c r="AJ26" s="210">
        <f t="shared" si="28"/>
        <v>0</v>
      </c>
      <c r="AK26" s="210">
        <f t="shared" si="28"/>
        <v>0</v>
      </c>
      <c r="AL26" s="210">
        <f t="shared" si="28"/>
        <v>0</v>
      </c>
      <c r="AM26" s="210">
        <f t="shared" si="28"/>
        <v>0</v>
      </c>
      <c r="AN26" s="210">
        <f t="shared" si="28"/>
        <v>0</v>
      </c>
      <c r="AO26" s="210">
        <f t="shared" si="28"/>
        <v>0</v>
      </c>
      <c r="AP26" s="210">
        <f t="shared" si="28"/>
        <v>0</v>
      </c>
      <c r="AQ26" s="210">
        <f t="shared" si="28"/>
        <v>0</v>
      </c>
      <c r="AR26" s="210">
        <f t="shared" si="28"/>
        <v>0</v>
      </c>
      <c r="AS26" s="210">
        <f t="shared" si="28"/>
        <v>0</v>
      </c>
      <c r="AT26" s="210">
        <f t="shared" si="28"/>
        <v>0</v>
      </c>
      <c r="AU26" s="210">
        <f t="shared" si="28"/>
        <v>0</v>
      </c>
      <c r="AV26" s="210">
        <f t="shared" si="28"/>
        <v>0</v>
      </c>
      <c r="AW26" s="210">
        <f t="shared" si="28"/>
        <v>0</v>
      </c>
      <c r="AX26" s="210">
        <f t="shared" si="28"/>
        <v>0</v>
      </c>
      <c r="AY26" s="210">
        <f t="shared" si="28"/>
        <v>0</v>
      </c>
      <c r="AZ26" s="210">
        <f t="shared" si="28"/>
        <v>0</v>
      </c>
      <c r="BA26" s="210">
        <f t="shared" si="28"/>
        <v>0</v>
      </c>
      <c r="BB26" s="363"/>
    </row>
    <row r="27" spans="1:54" ht="57.75" customHeight="1">
      <c r="A27" s="339"/>
      <c r="B27" s="340"/>
      <c r="C27" s="341"/>
      <c r="D27" s="192" t="s">
        <v>2</v>
      </c>
      <c r="E27" s="210">
        <f t="shared" ref="E27:BA27" si="29">E12-E20</f>
        <v>37385.199999999997</v>
      </c>
      <c r="F27" s="210">
        <f t="shared" si="29"/>
        <v>0</v>
      </c>
      <c r="G27" s="210">
        <f t="shared" si="29"/>
        <v>0</v>
      </c>
      <c r="H27" s="210">
        <f t="shared" si="29"/>
        <v>0</v>
      </c>
      <c r="I27" s="210">
        <f t="shared" si="29"/>
        <v>0</v>
      </c>
      <c r="J27" s="210">
        <f t="shared" si="29"/>
        <v>0</v>
      </c>
      <c r="K27" s="210">
        <f t="shared" si="29"/>
        <v>3383.5</v>
      </c>
      <c r="L27" s="210">
        <f t="shared" si="29"/>
        <v>0</v>
      </c>
      <c r="M27" s="210">
        <f t="shared" si="29"/>
        <v>0</v>
      </c>
      <c r="N27" s="210">
        <f t="shared" si="29"/>
        <v>3493.73</v>
      </c>
      <c r="O27" s="210">
        <f t="shared" si="29"/>
        <v>0</v>
      </c>
      <c r="P27" s="210">
        <f t="shared" si="29"/>
        <v>0</v>
      </c>
      <c r="Q27" s="210">
        <f t="shared" si="29"/>
        <v>3491.99</v>
      </c>
      <c r="R27" s="210">
        <f t="shared" si="29"/>
        <v>0</v>
      </c>
      <c r="S27" s="210">
        <f t="shared" si="29"/>
        <v>0</v>
      </c>
      <c r="T27" s="210">
        <f t="shared" si="29"/>
        <v>2440.96</v>
      </c>
      <c r="U27" s="210">
        <f t="shared" si="29"/>
        <v>0</v>
      </c>
      <c r="V27" s="210">
        <f t="shared" si="29"/>
        <v>0</v>
      </c>
      <c r="W27" s="210">
        <f t="shared" si="29"/>
        <v>5009.5599999999995</v>
      </c>
      <c r="X27" s="210">
        <f t="shared" si="29"/>
        <v>0</v>
      </c>
      <c r="Y27" s="210">
        <f t="shared" si="29"/>
        <v>0</v>
      </c>
      <c r="Z27" s="210">
        <f t="shared" si="29"/>
        <v>1775.56</v>
      </c>
      <c r="AA27" s="210">
        <f t="shared" si="29"/>
        <v>0</v>
      </c>
      <c r="AB27" s="210">
        <f t="shared" si="29"/>
        <v>0</v>
      </c>
      <c r="AC27" s="210">
        <f t="shared" si="29"/>
        <v>0</v>
      </c>
      <c r="AD27" s="210">
        <f t="shared" si="29"/>
        <v>0</v>
      </c>
      <c r="AE27" s="210">
        <f t="shared" si="29"/>
        <v>1702.6999999999998</v>
      </c>
      <c r="AF27" s="210">
        <f t="shared" si="29"/>
        <v>0</v>
      </c>
      <c r="AG27" s="210">
        <f t="shared" si="29"/>
        <v>0</v>
      </c>
      <c r="AH27" s="210">
        <f t="shared" si="29"/>
        <v>0</v>
      </c>
      <c r="AI27" s="210">
        <f t="shared" si="29"/>
        <v>0</v>
      </c>
      <c r="AJ27" s="210">
        <f t="shared" si="29"/>
        <v>2700.7999999999997</v>
      </c>
      <c r="AK27" s="210">
        <f t="shared" si="29"/>
        <v>0</v>
      </c>
      <c r="AL27" s="210">
        <f t="shared" si="29"/>
        <v>0</v>
      </c>
      <c r="AM27" s="210">
        <f t="shared" si="29"/>
        <v>0</v>
      </c>
      <c r="AN27" s="210">
        <f t="shared" si="29"/>
        <v>0</v>
      </c>
      <c r="AO27" s="210">
        <f t="shared" si="29"/>
        <v>3366.2</v>
      </c>
      <c r="AP27" s="210">
        <f t="shared" si="29"/>
        <v>0</v>
      </c>
      <c r="AQ27" s="210">
        <f t="shared" si="29"/>
        <v>0</v>
      </c>
      <c r="AR27" s="210">
        <f t="shared" si="29"/>
        <v>0</v>
      </c>
      <c r="AS27" s="210">
        <f t="shared" si="29"/>
        <v>0</v>
      </c>
      <c r="AT27" s="210">
        <f t="shared" si="29"/>
        <v>3365.9999999999995</v>
      </c>
      <c r="AU27" s="210">
        <f t="shared" si="29"/>
        <v>0</v>
      </c>
      <c r="AV27" s="210">
        <f t="shared" si="29"/>
        <v>0</v>
      </c>
      <c r="AW27" s="210">
        <f t="shared" si="29"/>
        <v>0</v>
      </c>
      <c r="AX27" s="210">
        <f t="shared" si="29"/>
        <v>0</v>
      </c>
      <c r="AY27" s="210">
        <f t="shared" si="29"/>
        <v>6654.2</v>
      </c>
      <c r="AZ27" s="210">
        <f t="shared" si="29"/>
        <v>0</v>
      </c>
      <c r="BA27" s="210">
        <f t="shared" si="29"/>
        <v>0</v>
      </c>
      <c r="BB27" s="363"/>
    </row>
    <row r="28" spans="1:54" ht="15.75">
      <c r="A28" s="339"/>
      <c r="B28" s="340"/>
      <c r="C28" s="341"/>
      <c r="D28" s="189" t="s">
        <v>270</v>
      </c>
      <c r="E28" s="210">
        <f t="shared" ref="E28:BA28" si="30">E13-E21</f>
        <v>118311.25288000003</v>
      </c>
      <c r="F28" s="210">
        <f t="shared" si="30"/>
        <v>28795.76368</v>
      </c>
      <c r="G28" s="210">
        <f t="shared" si="30"/>
        <v>0</v>
      </c>
      <c r="H28" s="210">
        <f t="shared" si="30"/>
        <v>28795.76368</v>
      </c>
      <c r="I28" s="210">
        <f t="shared" si="30"/>
        <v>28795.76368</v>
      </c>
      <c r="J28" s="210">
        <f t="shared" si="30"/>
        <v>0</v>
      </c>
      <c r="K28" s="210">
        <f t="shared" si="30"/>
        <v>50515.327230000003</v>
      </c>
      <c r="L28" s="210">
        <f t="shared" si="30"/>
        <v>0</v>
      </c>
      <c r="M28" s="210">
        <f t="shared" si="30"/>
        <v>0</v>
      </c>
      <c r="N28" s="210">
        <f t="shared" si="30"/>
        <v>3215.5</v>
      </c>
      <c r="O28" s="210">
        <f t="shared" si="30"/>
        <v>0</v>
      </c>
      <c r="P28" s="210">
        <f t="shared" si="30"/>
        <v>0</v>
      </c>
      <c r="Q28" s="210">
        <f t="shared" si="30"/>
        <v>935.78631999999993</v>
      </c>
      <c r="R28" s="210">
        <f t="shared" si="30"/>
        <v>0</v>
      </c>
      <c r="S28" s="210">
        <f t="shared" si="30"/>
        <v>0</v>
      </c>
      <c r="T28" s="210">
        <f t="shared" si="30"/>
        <v>798.88400000000001</v>
      </c>
      <c r="U28" s="210">
        <f t="shared" si="30"/>
        <v>0</v>
      </c>
      <c r="V28" s="210">
        <f t="shared" si="30"/>
        <v>0</v>
      </c>
      <c r="W28" s="210">
        <f t="shared" si="30"/>
        <v>14038.20414</v>
      </c>
      <c r="X28" s="210">
        <f t="shared" si="30"/>
        <v>0</v>
      </c>
      <c r="Y28" s="210">
        <f t="shared" si="30"/>
        <v>0</v>
      </c>
      <c r="Z28" s="210">
        <f t="shared" si="30"/>
        <v>9885.5</v>
      </c>
      <c r="AA28" s="210">
        <f t="shared" si="30"/>
        <v>0</v>
      </c>
      <c r="AB28" s="210">
        <f t="shared" si="30"/>
        <v>0</v>
      </c>
      <c r="AC28" s="210">
        <f t="shared" si="30"/>
        <v>0</v>
      </c>
      <c r="AD28" s="210">
        <f t="shared" si="30"/>
        <v>0</v>
      </c>
      <c r="AE28" s="210">
        <f t="shared" si="30"/>
        <v>5305.5050199999987</v>
      </c>
      <c r="AF28" s="210">
        <f t="shared" si="30"/>
        <v>0</v>
      </c>
      <c r="AG28" s="210">
        <f t="shared" si="30"/>
        <v>0</v>
      </c>
      <c r="AH28" s="210">
        <f t="shared" si="30"/>
        <v>0</v>
      </c>
      <c r="AI28" s="210">
        <f t="shared" si="30"/>
        <v>0</v>
      </c>
      <c r="AJ28" s="210">
        <f t="shared" si="30"/>
        <v>510.70000000000005</v>
      </c>
      <c r="AK28" s="210">
        <f t="shared" si="30"/>
        <v>0</v>
      </c>
      <c r="AL28" s="210">
        <f t="shared" si="30"/>
        <v>0</v>
      </c>
      <c r="AM28" s="210">
        <f t="shared" si="30"/>
        <v>0</v>
      </c>
      <c r="AN28" s="210">
        <f t="shared" si="30"/>
        <v>0</v>
      </c>
      <c r="AO28" s="210">
        <f t="shared" si="30"/>
        <v>822.8</v>
      </c>
      <c r="AP28" s="210">
        <f t="shared" si="30"/>
        <v>0</v>
      </c>
      <c r="AQ28" s="210">
        <f t="shared" si="30"/>
        <v>0</v>
      </c>
      <c r="AR28" s="210">
        <f t="shared" si="30"/>
        <v>0</v>
      </c>
      <c r="AS28" s="210">
        <f t="shared" si="30"/>
        <v>0</v>
      </c>
      <c r="AT28" s="210">
        <f t="shared" si="30"/>
        <v>1974.5</v>
      </c>
      <c r="AU28" s="210">
        <f t="shared" si="30"/>
        <v>5.47</v>
      </c>
      <c r="AV28" s="210">
        <f t="shared" si="30"/>
        <v>0</v>
      </c>
      <c r="AW28" s="210">
        <f t="shared" si="30"/>
        <v>0</v>
      </c>
      <c r="AX28" s="210">
        <f t="shared" si="30"/>
        <v>0</v>
      </c>
      <c r="AY28" s="210">
        <f t="shared" si="30"/>
        <v>1512.7824900000051</v>
      </c>
      <c r="AZ28" s="210">
        <f t="shared" si="30"/>
        <v>0</v>
      </c>
      <c r="BA28" s="210">
        <f t="shared" si="30"/>
        <v>0</v>
      </c>
      <c r="BB28" s="363"/>
    </row>
    <row r="29" spans="1:54" ht="84" customHeight="1">
      <c r="A29" s="339"/>
      <c r="B29" s="340"/>
      <c r="C29" s="341"/>
      <c r="D29" s="189" t="s">
        <v>274</v>
      </c>
      <c r="E29" s="210">
        <f t="shared" ref="E29:BA29" si="31">E14-E22</f>
        <v>0</v>
      </c>
      <c r="F29" s="210">
        <f t="shared" si="31"/>
        <v>0</v>
      </c>
      <c r="G29" s="210">
        <f t="shared" si="31"/>
        <v>0</v>
      </c>
      <c r="H29" s="210">
        <f t="shared" si="31"/>
        <v>0</v>
      </c>
      <c r="I29" s="210">
        <f t="shared" si="31"/>
        <v>0</v>
      </c>
      <c r="J29" s="210">
        <f t="shared" si="31"/>
        <v>0</v>
      </c>
      <c r="K29" s="210">
        <f t="shared" si="31"/>
        <v>0</v>
      </c>
      <c r="L29" s="210">
        <f t="shared" si="31"/>
        <v>0</v>
      </c>
      <c r="M29" s="210">
        <f t="shared" si="31"/>
        <v>0</v>
      </c>
      <c r="N29" s="210">
        <f t="shared" si="31"/>
        <v>0</v>
      </c>
      <c r="O29" s="210">
        <f t="shared" si="31"/>
        <v>0</v>
      </c>
      <c r="P29" s="210">
        <f t="shared" si="31"/>
        <v>0</v>
      </c>
      <c r="Q29" s="210">
        <f t="shared" si="31"/>
        <v>0</v>
      </c>
      <c r="R29" s="210">
        <f t="shared" si="31"/>
        <v>0</v>
      </c>
      <c r="S29" s="210">
        <f t="shared" si="31"/>
        <v>0</v>
      </c>
      <c r="T29" s="210">
        <f t="shared" si="31"/>
        <v>0</v>
      </c>
      <c r="U29" s="210">
        <f t="shared" si="31"/>
        <v>0</v>
      </c>
      <c r="V29" s="210">
        <f t="shared" si="31"/>
        <v>0</v>
      </c>
      <c r="W29" s="210">
        <f t="shared" si="31"/>
        <v>0</v>
      </c>
      <c r="X29" s="210">
        <f t="shared" si="31"/>
        <v>0</v>
      </c>
      <c r="Y29" s="210">
        <f t="shared" si="31"/>
        <v>0</v>
      </c>
      <c r="Z29" s="210">
        <f t="shared" si="31"/>
        <v>0</v>
      </c>
      <c r="AA29" s="210">
        <f t="shared" si="31"/>
        <v>0</v>
      </c>
      <c r="AB29" s="210">
        <f t="shared" si="31"/>
        <v>0</v>
      </c>
      <c r="AC29" s="210">
        <f t="shared" si="31"/>
        <v>0</v>
      </c>
      <c r="AD29" s="210">
        <f t="shared" si="31"/>
        <v>0</v>
      </c>
      <c r="AE29" s="210">
        <f t="shared" si="31"/>
        <v>0</v>
      </c>
      <c r="AF29" s="210">
        <f t="shared" si="31"/>
        <v>0</v>
      </c>
      <c r="AG29" s="210">
        <f t="shared" si="31"/>
        <v>0</v>
      </c>
      <c r="AH29" s="210">
        <f t="shared" si="31"/>
        <v>0</v>
      </c>
      <c r="AI29" s="210">
        <f t="shared" si="31"/>
        <v>0</v>
      </c>
      <c r="AJ29" s="210">
        <f t="shared" si="31"/>
        <v>0</v>
      </c>
      <c r="AK29" s="210">
        <f t="shared" si="31"/>
        <v>0</v>
      </c>
      <c r="AL29" s="210">
        <f t="shared" si="31"/>
        <v>0</v>
      </c>
      <c r="AM29" s="210">
        <f t="shared" si="31"/>
        <v>0</v>
      </c>
      <c r="AN29" s="210">
        <f t="shared" si="31"/>
        <v>0</v>
      </c>
      <c r="AO29" s="210">
        <f t="shared" si="31"/>
        <v>0</v>
      </c>
      <c r="AP29" s="210">
        <f t="shared" si="31"/>
        <v>0</v>
      </c>
      <c r="AQ29" s="210">
        <f t="shared" si="31"/>
        <v>0</v>
      </c>
      <c r="AR29" s="210">
        <f t="shared" si="31"/>
        <v>0</v>
      </c>
      <c r="AS29" s="210">
        <f t="shared" si="31"/>
        <v>0</v>
      </c>
      <c r="AT29" s="210">
        <f t="shared" si="31"/>
        <v>0</v>
      </c>
      <c r="AU29" s="210">
        <f t="shared" si="31"/>
        <v>0</v>
      </c>
      <c r="AV29" s="210">
        <f t="shared" si="31"/>
        <v>0</v>
      </c>
      <c r="AW29" s="210">
        <f t="shared" si="31"/>
        <v>0</v>
      </c>
      <c r="AX29" s="210">
        <f t="shared" si="31"/>
        <v>0</v>
      </c>
      <c r="AY29" s="210">
        <f t="shared" si="31"/>
        <v>0</v>
      </c>
      <c r="AZ29" s="210">
        <f t="shared" si="31"/>
        <v>0</v>
      </c>
      <c r="BA29" s="210">
        <f t="shared" si="31"/>
        <v>0</v>
      </c>
      <c r="BB29" s="363"/>
    </row>
    <row r="30" spans="1:54" ht="15.75">
      <c r="A30" s="339"/>
      <c r="B30" s="340"/>
      <c r="C30" s="341"/>
      <c r="D30" s="189" t="s">
        <v>271</v>
      </c>
      <c r="E30" s="210">
        <f t="shared" ref="E30:BA30" si="32">E15-E23</f>
        <v>0</v>
      </c>
      <c r="F30" s="210">
        <f t="shared" si="32"/>
        <v>0</v>
      </c>
      <c r="G30" s="210">
        <f t="shared" si="32"/>
        <v>0</v>
      </c>
      <c r="H30" s="210">
        <f t="shared" si="32"/>
        <v>0</v>
      </c>
      <c r="I30" s="210">
        <f t="shared" si="32"/>
        <v>0</v>
      </c>
      <c r="J30" s="210">
        <f t="shared" si="32"/>
        <v>0</v>
      </c>
      <c r="K30" s="210">
        <f t="shared" si="32"/>
        <v>0</v>
      </c>
      <c r="L30" s="210">
        <f t="shared" si="32"/>
        <v>0</v>
      </c>
      <c r="M30" s="210">
        <f t="shared" si="32"/>
        <v>0</v>
      </c>
      <c r="N30" s="210">
        <f t="shared" si="32"/>
        <v>0</v>
      </c>
      <c r="O30" s="210">
        <f t="shared" si="32"/>
        <v>0</v>
      </c>
      <c r="P30" s="210">
        <f t="shared" si="32"/>
        <v>0</v>
      </c>
      <c r="Q30" s="210">
        <f t="shared" si="32"/>
        <v>0</v>
      </c>
      <c r="R30" s="210">
        <f t="shared" si="32"/>
        <v>0</v>
      </c>
      <c r="S30" s="210">
        <f t="shared" si="32"/>
        <v>0</v>
      </c>
      <c r="T30" s="210">
        <f t="shared" si="32"/>
        <v>0</v>
      </c>
      <c r="U30" s="210">
        <f t="shared" si="32"/>
        <v>0</v>
      </c>
      <c r="V30" s="210">
        <f t="shared" si="32"/>
        <v>0</v>
      </c>
      <c r="W30" s="210">
        <f t="shared" si="32"/>
        <v>0</v>
      </c>
      <c r="X30" s="210">
        <f t="shared" si="32"/>
        <v>0</v>
      </c>
      <c r="Y30" s="210">
        <f t="shared" si="32"/>
        <v>0</v>
      </c>
      <c r="Z30" s="210">
        <f t="shared" si="32"/>
        <v>0</v>
      </c>
      <c r="AA30" s="210">
        <f t="shared" si="32"/>
        <v>0</v>
      </c>
      <c r="AB30" s="210">
        <f t="shared" si="32"/>
        <v>0</v>
      </c>
      <c r="AC30" s="210">
        <f t="shared" si="32"/>
        <v>0</v>
      </c>
      <c r="AD30" s="210">
        <f t="shared" si="32"/>
        <v>0</v>
      </c>
      <c r="AE30" s="210">
        <f t="shared" si="32"/>
        <v>0</v>
      </c>
      <c r="AF30" s="210">
        <f t="shared" si="32"/>
        <v>0</v>
      </c>
      <c r="AG30" s="210">
        <f t="shared" si="32"/>
        <v>0</v>
      </c>
      <c r="AH30" s="210">
        <f t="shared" si="32"/>
        <v>0</v>
      </c>
      <c r="AI30" s="210">
        <f t="shared" si="32"/>
        <v>0</v>
      </c>
      <c r="AJ30" s="210">
        <f t="shared" si="32"/>
        <v>0</v>
      </c>
      <c r="AK30" s="210">
        <f t="shared" si="32"/>
        <v>0</v>
      </c>
      <c r="AL30" s="210">
        <f t="shared" si="32"/>
        <v>0</v>
      </c>
      <c r="AM30" s="210">
        <f t="shared" si="32"/>
        <v>0</v>
      </c>
      <c r="AN30" s="210">
        <f t="shared" si="32"/>
        <v>0</v>
      </c>
      <c r="AO30" s="210">
        <f t="shared" si="32"/>
        <v>0</v>
      </c>
      <c r="AP30" s="210">
        <f t="shared" si="32"/>
        <v>0</v>
      </c>
      <c r="AQ30" s="210">
        <f t="shared" si="32"/>
        <v>0</v>
      </c>
      <c r="AR30" s="210">
        <f t="shared" si="32"/>
        <v>0</v>
      </c>
      <c r="AS30" s="210">
        <f t="shared" si="32"/>
        <v>0</v>
      </c>
      <c r="AT30" s="210">
        <f t="shared" si="32"/>
        <v>0</v>
      </c>
      <c r="AU30" s="210">
        <f t="shared" si="32"/>
        <v>0</v>
      </c>
      <c r="AV30" s="210">
        <f t="shared" si="32"/>
        <v>0</v>
      </c>
      <c r="AW30" s="210">
        <f t="shared" si="32"/>
        <v>0</v>
      </c>
      <c r="AX30" s="210">
        <f t="shared" si="32"/>
        <v>0</v>
      </c>
      <c r="AY30" s="210">
        <f t="shared" si="32"/>
        <v>0</v>
      </c>
      <c r="AZ30" s="210">
        <f t="shared" si="32"/>
        <v>0</v>
      </c>
      <c r="BA30" s="210">
        <f t="shared" si="32"/>
        <v>0</v>
      </c>
      <c r="BB30" s="363"/>
    </row>
    <row r="31" spans="1:54" ht="31.5">
      <c r="A31" s="342"/>
      <c r="B31" s="343"/>
      <c r="C31" s="344"/>
      <c r="D31" s="169" t="s">
        <v>43</v>
      </c>
      <c r="E31" s="210">
        <f t="shared" ref="E31:BA31" si="33">E16-E24</f>
        <v>0</v>
      </c>
      <c r="F31" s="210">
        <f t="shared" si="33"/>
        <v>0</v>
      </c>
      <c r="G31" s="210">
        <f t="shared" si="33"/>
        <v>0</v>
      </c>
      <c r="H31" s="210">
        <f t="shared" si="33"/>
        <v>0</v>
      </c>
      <c r="I31" s="210">
        <f t="shared" si="33"/>
        <v>0</v>
      </c>
      <c r="J31" s="210">
        <f t="shared" si="33"/>
        <v>0</v>
      </c>
      <c r="K31" s="210">
        <f t="shared" si="33"/>
        <v>0</v>
      </c>
      <c r="L31" s="210">
        <f t="shared" si="33"/>
        <v>0</v>
      </c>
      <c r="M31" s="210">
        <f t="shared" si="33"/>
        <v>0</v>
      </c>
      <c r="N31" s="210">
        <f t="shared" si="33"/>
        <v>0</v>
      </c>
      <c r="O31" s="210">
        <f t="shared" si="33"/>
        <v>0</v>
      </c>
      <c r="P31" s="210">
        <f t="shared" si="33"/>
        <v>0</v>
      </c>
      <c r="Q31" s="210">
        <f t="shared" si="33"/>
        <v>0</v>
      </c>
      <c r="R31" s="210">
        <f t="shared" si="33"/>
        <v>0</v>
      </c>
      <c r="S31" s="210">
        <f t="shared" si="33"/>
        <v>0</v>
      </c>
      <c r="T31" s="210">
        <f t="shared" si="33"/>
        <v>0</v>
      </c>
      <c r="U31" s="210">
        <f t="shared" si="33"/>
        <v>0</v>
      </c>
      <c r="V31" s="210">
        <f t="shared" si="33"/>
        <v>0</v>
      </c>
      <c r="W31" s="210">
        <f t="shared" si="33"/>
        <v>0</v>
      </c>
      <c r="X31" s="210">
        <f t="shared" si="33"/>
        <v>0</v>
      </c>
      <c r="Y31" s="210">
        <f t="shared" si="33"/>
        <v>0</v>
      </c>
      <c r="Z31" s="210">
        <f t="shared" si="33"/>
        <v>0</v>
      </c>
      <c r="AA31" s="210">
        <f t="shared" si="33"/>
        <v>0</v>
      </c>
      <c r="AB31" s="210">
        <f t="shared" si="33"/>
        <v>0</v>
      </c>
      <c r="AC31" s="210">
        <f t="shared" si="33"/>
        <v>0</v>
      </c>
      <c r="AD31" s="210">
        <f t="shared" si="33"/>
        <v>0</v>
      </c>
      <c r="AE31" s="210">
        <f t="shared" si="33"/>
        <v>0</v>
      </c>
      <c r="AF31" s="210">
        <f t="shared" si="33"/>
        <v>0</v>
      </c>
      <c r="AG31" s="210">
        <f t="shared" si="33"/>
        <v>0</v>
      </c>
      <c r="AH31" s="210">
        <f t="shared" si="33"/>
        <v>0</v>
      </c>
      <c r="AI31" s="210">
        <f t="shared" si="33"/>
        <v>0</v>
      </c>
      <c r="AJ31" s="210">
        <f t="shared" si="33"/>
        <v>0</v>
      </c>
      <c r="AK31" s="210">
        <f t="shared" si="33"/>
        <v>0</v>
      </c>
      <c r="AL31" s="210">
        <f t="shared" si="33"/>
        <v>0</v>
      </c>
      <c r="AM31" s="210">
        <f t="shared" si="33"/>
        <v>0</v>
      </c>
      <c r="AN31" s="210">
        <f t="shared" si="33"/>
        <v>0</v>
      </c>
      <c r="AO31" s="210">
        <f t="shared" si="33"/>
        <v>0</v>
      </c>
      <c r="AP31" s="210">
        <f t="shared" si="33"/>
        <v>0</v>
      </c>
      <c r="AQ31" s="210">
        <f t="shared" si="33"/>
        <v>0</v>
      </c>
      <c r="AR31" s="210">
        <f t="shared" si="33"/>
        <v>0</v>
      </c>
      <c r="AS31" s="210">
        <f t="shared" si="33"/>
        <v>0</v>
      </c>
      <c r="AT31" s="210">
        <f t="shared" si="33"/>
        <v>0</v>
      </c>
      <c r="AU31" s="210">
        <f t="shared" si="33"/>
        <v>0</v>
      </c>
      <c r="AV31" s="210">
        <f t="shared" si="33"/>
        <v>0</v>
      </c>
      <c r="AW31" s="210">
        <f t="shared" si="33"/>
        <v>0</v>
      </c>
      <c r="AX31" s="210">
        <f t="shared" si="33"/>
        <v>0</v>
      </c>
      <c r="AY31" s="210">
        <f t="shared" si="33"/>
        <v>0</v>
      </c>
      <c r="AZ31" s="210">
        <f t="shared" si="33"/>
        <v>0</v>
      </c>
      <c r="BA31" s="210">
        <f t="shared" si="33"/>
        <v>0</v>
      </c>
      <c r="BB31" s="364"/>
    </row>
    <row r="32" spans="1:54" s="120" customFormat="1" ht="20.25" customHeight="1">
      <c r="A32" s="345" t="s">
        <v>277</v>
      </c>
      <c r="B32" s="346"/>
      <c r="C32" s="346"/>
      <c r="D32" s="346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47"/>
      <c r="AO32" s="347"/>
      <c r="AP32" s="347"/>
      <c r="AQ32" s="347"/>
      <c r="AR32" s="347"/>
      <c r="AS32" s="347"/>
      <c r="AT32" s="347"/>
      <c r="AU32" s="347"/>
      <c r="AV32" s="347"/>
      <c r="AW32" s="347"/>
      <c r="AX32" s="347"/>
      <c r="AY32" s="347"/>
      <c r="AZ32" s="347"/>
      <c r="BA32" s="347"/>
      <c r="BB32" s="348"/>
    </row>
    <row r="33" spans="1:54" s="120" customFormat="1" ht="20.25" customHeight="1">
      <c r="A33" s="367" t="s">
        <v>278</v>
      </c>
      <c r="B33" s="347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7"/>
      <c r="AE33" s="347"/>
      <c r="AF33" s="347"/>
      <c r="AG33" s="347"/>
      <c r="AH33" s="347"/>
      <c r="AI33" s="347"/>
      <c r="AJ33" s="347"/>
      <c r="AK33" s="347"/>
      <c r="AL33" s="347"/>
      <c r="AM33" s="347"/>
      <c r="AN33" s="347"/>
      <c r="AO33" s="347"/>
      <c r="AP33" s="347"/>
      <c r="AQ33" s="347"/>
      <c r="AR33" s="347"/>
      <c r="AS33" s="347"/>
      <c r="AT33" s="347"/>
      <c r="AU33" s="347"/>
      <c r="AV33" s="347"/>
      <c r="AW33" s="347"/>
      <c r="AX33" s="347"/>
      <c r="AY33" s="347"/>
      <c r="AZ33" s="347"/>
      <c r="BA33" s="347"/>
      <c r="BB33" s="368"/>
    </row>
    <row r="34" spans="1:54" s="120" customFormat="1" ht="15.75">
      <c r="A34" s="369" t="s">
        <v>279</v>
      </c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370"/>
      <c r="AO34" s="370"/>
      <c r="AP34" s="370"/>
      <c r="AQ34" s="370"/>
      <c r="AR34" s="370"/>
      <c r="AS34" s="370"/>
      <c r="AT34" s="370"/>
      <c r="AU34" s="370"/>
      <c r="AV34" s="370"/>
      <c r="AW34" s="370"/>
      <c r="AX34" s="370"/>
      <c r="AY34" s="370"/>
      <c r="AZ34" s="370"/>
      <c r="BA34" s="370"/>
      <c r="BB34" s="371"/>
    </row>
    <row r="35" spans="1:54" ht="22.5" customHeight="1">
      <c r="A35" s="265" t="s">
        <v>261</v>
      </c>
      <c r="B35" s="267" t="s">
        <v>368</v>
      </c>
      <c r="C35" s="267" t="s">
        <v>321</v>
      </c>
      <c r="D35" s="176" t="s">
        <v>41</v>
      </c>
      <c r="E35" s="203">
        <f>H35+K35+N35+Q35+T35+W35+Z35+AE35+AJ35+AO35+AT35+AY35</f>
        <v>2313.9603699999998</v>
      </c>
      <c r="F35" s="197">
        <f>I35+L35+O35+R35+U35+X35+AA35+AF35+AK35+AP35+AU35+AZ35</f>
        <v>0</v>
      </c>
      <c r="G35" s="197">
        <f>F35/E35*100</f>
        <v>0</v>
      </c>
      <c r="H35" s="197">
        <f>-H36+H37+H38</f>
        <v>0</v>
      </c>
      <c r="I35" s="197">
        <f t="shared" ref="I35" si="34">-I36+I37+I38</f>
        <v>0</v>
      </c>
      <c r="J35" s="197" t="e">
        <f>I35/H35*100</f>
        <v>#DIV/0!</v>
      </c>
      <c r="K35" s="197">
        <f t="shared" ref="K35" si="35">-K36+K37+K38</f>
        <v>716.76723000000004</v>
      </c>
      <c r="L35" s="197">
        <f t="shared" ref="L35" si="36">-L36+L37+L38</f>
        <v>0</v>
      </c>
      <c r="M35" s="197">
        <f>L35/K35*100</f>
        <v>0</v>
      </c>
      <c r="N35" s="197">
        <f t="shared" ref="N35" si="37">-N36+N37+N38</f>
        <v>0</v>
      </c>
      <c r="O35" s="197">
        <f t="shared" ref="O35" si="38">-O36+O37+O38</f>
        <v>0</v>
      </c>
      <c r="P35" s="197" t="e">
        <f>O35/N35*100</f>
        <v>#DIV/0!</v>
      </c>
      <c r="Q35" s="197"/>
      <c r="R35" s="197">
        <f t="shared" ref="R35" si="39">-R36+R37+R38</f>
        <v>0</v>
      </c>
      <c r="S35" s="197" t="e">
        <f>R35/Q35*100</f>
        <v>#DIV/0!</v>
      </c>
      <c r="T35" s="197">
        <f t="shared" ref="T35" si="40">-T36+T37+T38</f>
        <v>0</v>
      </c>
      <c r="U35" s="197">
        <f t="shared" ref="U35" si="41">-U36+U37+U38</f>
        <v>0</v>
      </c>
      <c r="V35" s="197" t="e">
        <f>U35/T35*100</f>
        <v>#DIV/0!</v>
      </c>
      <c r="W35" s="197">
        <f t="shared" ref="W35" si="42">-W36+W37+W38</f>
        <v>1597.1931399999999</v>
      </c>
      <c r="X35" s="197">
        <f t="shared" ref="X35" si="43">-X36+X37+X38</f>
        <v>0</v>
      </c>
      <c r="Y35" s="197">
        <f>X35/W35*100</f>
        <v>0</v>
      </c>
      <c r="Z35" s="197">
        <f t="shared" ref="Z35" si="44">-Z36+Z37+Z38</f>
        <v>0</v>
      </c>
      <c r="AA35" s="197">
        <f t="shared" ref="AA35" si="45">-AA36+AA37+AA38</f>
        <v>0</v>
      </c>
      <c r="AB35" s="197">
        <f t="shared" ref="AB35" si="46">-AB36+AB37+AB38</f>
        <v>0</v>
      </c>
      <c r="AC35" s="197">
        <f t="shared" ref="AC35" si="47">-AC36+AC37+AC38</f>
        <v>0</v>
      </c>
      <c r="AD35" s="197" t="e">
        <f>AC35/Z35*100</f>
        <v>#DIV/0!</v>
      </c>
      <c r="AE35" s="197">
        <f t="shared" ref="AE35" si="48">-AE36+AE37+AE38</f>
        <v>0</v>
      </c>
      <c r="AF35" s="197">
        <f t="shared" ref="AF35" si="49">-AF36+AF37+AF38</f>
        <v>0</v>
      </c>
      <c r="AG35" s="197">
        <f t="shared" ref="AG35" si="50">-AG36+AG37+AG38</f>
        <v>0</v>
      </c>
      <c r="AH35" s="197">
        <f t="shared" ref="AH35" si="51">-AH36+AH37+AH38</f>
        <v>0</v>
      </c>
      <c r="AI35" s="197" t="e">
        <f>AH35/AE35*100</f>
        <v>#DIV/0!</v>
      </c>
      <c r="AJ35" s="197">
        <f t="shared" ref="AJ35" si="52">-AJ36+AJ37+AJ38</f>
        <v>0</v>
      </c>
      <c r="AK35" s="197">
        <f t="shared" ref="AK35" si="53">-AK36+AK37+AK38</f>
        <v>0</v>
      </c>
      <c r="AL35" s="197">
        <f t="shared" ref="AL35" si="54">-AL36+AL37+AL38</f>
        <v>0</v>
      </c>
      <c r="AM35" s="197">
        <f t="shared" ref="AM35" si="55">-AM36+AM37+AM38</f>
        <v>0</v>
      </c>
      <c r="AN35" s="197" t="e">
        <f>AM35/AJ35*100</f>
        <v>#DIV/0!</v>
      </c>
      <c r="AO35" s="197">
        <f t="shared" ref="AO35" si="56">-AO36+AO37+AO38</f>
        <v>0</v>
      </c>
      <c r="AP35" s="197">
        <f t="shared" ref="AP35" si="57">-AP36+AP37+AP38</f>
        <v>0</v>
      </c>
      <c r="AQ35" s="197">
        <f t="shared" ref="AQ35" si="58">-AQ36+AQ37+AQ38</f>
        <v>0</v>
      </c>
      <c r="AR35" s="197">
        <f t="shared" ref="AR35" si="59">-AR36+AR37+AR38</f>
        <v>0</v>
      </c>
      <c r="AS35" s="197" t="e">
        <f>AR35/AO35*100</f>
        <v>#DIV/0!</v>
      </c>
      <c r="AT35" s="197">
        <f t="shared" ref="AT35" si="60">-AT36+AT37+AT38</f>
        <v>0</v>
      </c>
      <c r="AU35" s="197">
        <f t="shared" ref="AU35" si="61">-AU36+AU37+AU38</f>
        <v>0</v>
      </c>
      <c r="AV35" s="197">
        <f t="shared" ref="AV35" si="62">-AV36+AV37+AV38</f>
        <v>0</v>
      </c>
      <c r="AW35" s="197">
        <f t="shared" ref="AW35" si="63">-AW36+AW37+AW38</f>
        <v>0</v>
      </c>
      <c r="AX35" s="197" t="e">
        <f>AW35/AT35*100</f>
        <v>#DIV/0!</v>
      </c>
      <c r="AY35" s="197">
        <f t="shared" ref="AY35" si="64">-AY36+AY37+AY38</f>
        <v>0</v>
      </c>
      <c r="AZ35" s="197">
        <f t="shared" ref="AZ35" si="65">-AZ36+AZ37+AZ38</f>
        <v>0</v>
      </c>
      <c r="BA35" s="197" t="e">
        <f>AZ35/AY35*100</f>
        <v>#DIV/0!</v>
      </c>
      <c r="BB35" s="212"/>
    </row>
    <row r="36" spans="1:54" ht="31.5" customHeight="1">
      <c r="A36" s="266"/>
      <c r="B36" s="268"/>
      <c r="C36" s="268"/>
      <c r="D36" s="173" t="s">
        <v>37</v>
      </c>
      <c r="E36" s="203">
        <f t="shared" ref="E36:E41" si="66">H36+K36+N36+Q36+T36+W36+Z36+AE36+AJ36+AO36+AT36+AY36</f>
        <v>0</v>
      </c>
      <c r="F36" s="197">
        <f t="shared" ref="F36:F41" si="67">I36+L36+O36+R36+U36+X36+AA36+AF36+AK36+AP36+AU36+AZ36</f>
        <v>0</v>
      </c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212"/>
    </row>
    <row r="37" spans="1:54" ht="50.25" customHeight="1">
      <c r="A37" s="266"/>
      <c r="B37" s="268"/>
      <c r="C37" s="268"/>
      <c r="D37" s="174" t="s">
        <v>2</v>
      </c>
      <c r="E37" s="203">
        <f t="shared" si="66"/>
        <v>0</v>
      </c>
      <c r="F37" s="197">
        <f t="shared" si="67"/>
        <v>0</v>
      </c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212"/>
    </row>
    <row r="38" spans="1:54" ht="22.5" customHeight="1">
      <c r="A38" s="266"/>
      <c r="B38" s="268"/>
      <c r="C38" s="268"/>
      <c r="D38" s="211" t="s">
        <v>270</v>
      </c>
      <c r="E38" s="203">
        <f t="shared" si="66"/>
        <v>2313.9603699999998</v>
      </c>
      <c r="F38" s="197">
        <f t="shared" si="67"/>
        <v>0</v>
      </c>
      <c r="G38" s="197"/>
      <c r="H38" s="197"/>
      <c r="I38" s="197"/>
      <c r="J38" s="197"/>
      <c r="K38" s="197">
        <v>716.76723000000004</v>
      </c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>
        <f>2313.96037-716.76723</f>
        <v>1597.1931399999999</v>
      </c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212"/>
    </row>
    <row r="39" spans="1:54" ht="82.5" customHeight="1">
      <c r="A39" s="266"/>
      <c r="B39" s="268"/>
      <c r="C39" s="268"/>
      <c r="D39" s="211" t="s">
        <v>274</v>
      </c>
      <c r="E39" s="203">
        <f t="shared" si="66"/>
        <v>0</v>
      </c>
      <c r="F39" s="197">
        <f t="shared" si="67"/>
        <v>0</v>
      </c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212"/>
    </row>
    <row r="40" spans="1:54" ht="22.5" customHeight="1">
      <c r="A40" s="266"/>
      <c r="B40" s="268"/>
      <c r="C40" s="268"/>
      <c r="D40" s="211" t="s">
        <v>271</v>
      </c>
      <c r="E40" s="203">
        <f t="shared" si="66"/>
        <v>0</v>
      </c>
      <c r="F40" s="197">
        <f t="shared" si="67"/>
        <v>0</v>
      </c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212"/>
    </row>
    <row r="41" spans="1:54" ht="37.5" customHeight="1">
      <c r="A41" s="266"/>
      <c r="B41" s="268"/>
      <c r="C41" s="268"/>
      <c r="D41" s="169" t="s">
        <v>43</v>
      </c>
      <c r="E41" s="203">
        <f t="shared" si="66"/>
        <v>0</v>
      </c>
      <c r="F41" s="197">
        <f t="shared" si="67"/>
        <v>0</v>
      </c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212"/>
    </row>
    <row r="42" spans="1:54" ht="22.5" customHeight="1">
      <c r="A42" s="265" t="s">
        <v>280</v>
      </c>
      <c r="B42" s="267" t="s">
        <v>370</v>
      </c>
      <c r="C42" s="267" t="s">
        <v>321</v>
      </c>
      <c r="D42" s="176" t="s">
        <v>41</v>
      </c>
      <c r="E42" s="203">
        <f>H42+K42+N42+Q42+T42+W42+Z42+AE42+AJ42+AO42+AT42+AY42</f>
        <v>2050</v>
      </c>
      <c r="F42" s="197">
        <f>I42+L42+O42+R42+U42+X42+AA42+AF42+AK42+AP42+AU42+AZ42</f>
        <v>0</v>
      </c>
      <c r="G42" s="197">
        <f>F42/E42*100</f>
        <v>0</v>
      </c>
      <c r="H42" s="197">
        <f>-H43+H44+H45</f>
        <v>0</v>
      </c>
      <c r="I42" s="197">
        <f t="shared" ref="I42" si="68">-I43+I44+I45</f>
        <v>0</v>
      </c>
      <c r="J42" s="197" t="e">
        <f>I42/H42*100</f>
        <v>#DIV/0!</v>
      </c>
      <c r="K42" s="197">
        <f t="shared" ref="K42" si="69">-K43+K44+K45</f>
        <v>0</v>
      </c>
      <c r="L42" s="197">
        <f t="shared" ref="L42" si="70">-L43+L44+L45</f>
        <v>0</v>
      </c>
      <c r="M42" s="197" t="e">
        <f>L42/K42*100</f>
        <v>#DIV/0!</v>
      </c>
      <c r="N42" s="197">
        <f t="shared" ref="N42" si="71">-N43+N44+N45</f>
        <v>0</v>
      </c>
      <c r="O42" s="197">
        <f t="shared" ref="O42" si="72">-O43+O44+O45</f>
        <v>0</v>
      </c>
      <c r="P42" s="197" t="e">
        <f>O42/N42*100</f>
        <v>#DIV/0!</v>
      </c>
      <c r="Q42" s="197">
        <f t="shared" ref="Q42" si="73">-Q43+Q44+Q45</f>
        <v>0</v>
      </c>
      <c r="R42" s="197">
        <f t="shared" ref="R42" si="74">-R43+R44+R45</f>
        <v>0</v>
      </c>
      <c r="S42" s="197" t="e">
        <f>R42/Q42*100</f>
        <v>#DIV/0!</v>
      </c>
      <c r="T42" s="197"/>
      <c r="U42" s="197">
        <f t="shared" ref="U42" si="75">-U43+U44+U45</f>
        <v>0</v>
      </c>
      <c r="V42" s="197" t="e">
        <f>U42/T42*100</f>
        <v>#DIV/0!</v>
      </c>
      <c r="W42" s="197">
        <f t="shared" ref="W42" si="76">-W43+W44+W45</f>
        <v>0</v>
      </c>
      <c r="X42" s="197">
        <f t="shared" ref="X42" si="77">-X43+X44+X45</f>
        <v>0</v>
      </c>
      <c r="Y42" s="197" t="e">
        <f>X42/W42*100</f>
        <v>#DIV/0!</v>
      </c>
      <c r="Z42" s="197">
        <f t="shared" ref="Z42" si="78">-Z43+Z44+Z45</f>
        <v>2050</v>
      </c>
      <c r="AA42" s="197">
        <f t="shared" ref="AA42" si="79">-AA43+AA44+AA45</f>
        <v>0</v>
      </c>
      <c r="AB42" s="197">
        <f t="shared" ref="AB42" si="80">-AB43+AB44+AB45</f>
        <v>0</v>
      </c>
      <c r="AC42" s="197">
        <f t="shared" ref="AC42" si="81">-AC43+AC44+AC45</f>
        <v>0</v>
      </c>
      <c r="AD42" s="197">
        <f>AC42/Z42*100</f>
        <v>0</v>
      </c>
      <c r="AE42" s="197">
        <f t="shared" ref="AE42" si="82">-AE43+AE44+AE45</f>
        <v>0</v>
      </c>
      <c r="AF42" s="197">
        <f t="shared" ref="AF42" si="83">-AF43+AF44+AF45</f>
        <v>0</v>
      </c>
      <c r="AG42" s="197">
        <f t="shared" ref="AG42" si="84">-AG43+AG44+AG45</f>
        <v>0</v>
      </c>
      <c r="AH42" s="197">
        <f t="shared" ref="AH42" si="85">-AH43+AH44+AH45</f>
        <v>0</v>
      </c>
      <c r="AI42" s="197" t="e">
        <f>AH42/AE42*100</f>
        <v>#DIV/0!</v>
      </c>
      <c r="AJ42" s="197">
        <f t="shared" ref="AJ42" si="86">-AJ43+AJ44+AJ45</f>
        <v>0</v>
      </c>
      <c r="AK42" s="197">
        <f t="shared" ref="AK42" si="87">-AK43+AK44+AK45</f>
        <v>0</v>
      </c>
      <c r="AL42" s="197">
        <f t="shared" ref="AL42" si="88">-AL43+AL44+AL45</f>
        <v>0</v>
      </c>
      <c r="AM42" s="197">
        <f t="shared" ref="AM42" si="89">-AM43+AM44+AM45</f>
        <v>0</v>
      </c>
      <c r="AN42" s="197" t="e">
        <f>AM42/AJ42*100</f>
        <v>#DIV/0!</v>
      </c>
      <c r="AO42" s="197">
        <f t="shared" ref="AO42" si="90">-AO43+AO44+AO45</f>
        <v>0</v>
      </c>
      <c r="AP42" s="197">
        <f t="shared" ref="AP42" si="91">-AP43+AP44+AP45</f>
        <v>0</v>
      </c>
      <c r="AQ42" s="197">
        <f t="shared" ref="AQ42" si="92">-AQ43+AQ44+AQ45</f>
        <v>0</v>
      </c>
      <c r="AR42" s="197">
        <f t="shared" ref="AR42" si="93">-AR43+AR44+AR45</f>
        <v>0</v>
      </c>
      <c r="AS42" s="197" t="e">
        <f>AR42/AO42*100</f>
        <v>#DIV/0!</v>
      </c>
      <c r="AT42" s="197">
        <f t="shared" ref="AT42" si="94">-AT43+AT44+AT45</f>
        <v>0</v>
      </c>
      <c r="AU42" s="197">
        <f t="shared" ref="AU42" si="95">-AU43+AU44+AU45</f>
        <v>0</v>
      </c>
      <c r="AV42" s="197">
        <f t="shared" ref="AV42" si="96">-AV43+AV44+AV45</f>
        <v>0</v>
      </c>
      <c r="AW42" s="197">
        <f t="shared" ref="AW42" si="97">-AW43+AW44+AW45</f>
        <v>0</v>
      </c>
      <c r="AX42" s="197" t="e">
        <f>AW42/AT42*100</f>
        <v>#DIV/0!</v>
      </c>
      <c r="AY42" s="197">
        <f t="shared" ref="AY42" si="98">-AY43+AY44+AY45</f>
        <v>0</v>
      </c>
      <c r="AZ42" s="197">
        <f t="shared" ref="AZ42" si="99">-AZ43+AZ44+AZ45</f>
        <v>0</v>
      </c>
      <c r="BA42" s="197" t="e">
        <f>AZ42/AY42*100</f>
        <v>#DIV/0!</v>
      </c>
      <c r="BB42" s="212"/>
    </row>
    <row r="43" spans="1:54" ht="31.5" customHeight="1">
      <c r="A43" s="266"/>
      <c r="B43" s="268"/>
      <c r="C43" s="268"/>
      <c r="D43" s="173" t="s">
        <v>37</v>
      </c>
      <c r="E43" s="203">
        <f t="shared" ref="E43:E48" si="100">H43+K43+N43+Q43+T43+W43+Z43+AE43+AJ43+AO43+AT43+AY43</f>
        <v>0</v>
      </c>
      <c r="F43" s="197">
        <f t="shared" ref="F43:F48" si="101">I43+L43+O43+R43+U43+X43+AA43+AF43+AK43+AP43+AU43+AZ43</f>
        <v>0</v>
      </c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212"/>
    </row>
    <row r="44" spans="1:54" ht="50.25" customHeight="1">
      <c r="A44" s="266"/>
      <c r="B44" s="268"/>
      <c r="C44" s="268"/>
      <c r="D44" s="174" t="s">
        <v>2</v>
      </c>
      <c r="E44" s="203">
        <f t="shared" si="100"/>
        <v>0</v>
      </c>
      <c r="F44" s="197">
        <f t="shared" si="101"/>
        <v>0</v>
      </c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212"/>
    </row>
    <row r="45" spans="1:54" ht="22.5" customHeight="1">
      <c r="A45" s="266"/>
      <c r="B45" s="268"/>
      <c r="C45" s="268"/>
      <c r="D45" s="211" t="s">
        <v>270</v>
      </c>
      <c r="E45" s="203">
        <f t="shared" si="100"/>
        <v>2050</v>
      </c>
      <c r="F45" s="197">
        <f t="shared" si="101"/>
        <v>0</v>
      </c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>
        <v>2050</v>
      </c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212"/>
    </row>
    <row r="46" spans="1:54" ht="82.5" customHeight="1">
      <c r="A46" s="266"/>
      <c r="B46" s="268"/>
      <c r="C46" s="268"/>
      <c r="D46" s="211" t="s">
        <v>274</v>
      </c>
      <c r="E46" s="203">
        <f t="shared" si="100"/>
        <v>0</v>
      </c>
      <c r="F46" s="197">
        <f t="shared" si="101"/>
        <v>0</v>
      </c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212"/>
    </row>
    <row r="47" spans="1:54" ht="22.5" customHeight="1">
      <c r="A47" s="266"/>
      <c r="B47" s="268"/>
      <c r="C47" s="268"/>
      <c r="D47" s="211" t="s">
        <v>271</v>
      </c>
      <c r="E47" s="203">
        <f t="shared" si="100"/>
        <v>0</v>
      </c>
      <c r="F47" s="197">
        <f t="shared" si="101"/>
        <v>0</v>
      </c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212"/>
    </row>
    <row r="48" spans="1:54" ht="82.5" customHeight="1">
      <c r="A48" s="266"/>
      <c r="B48" s="268"/>
      <c r="C48" s="268"/>
      <c r="D48" s="169" t="s">
        <v>43</v>
      </c>
      <c r="E48" s="203">
        <f t="shared" si="100"/>
        <v>0</v>
      </c>
      <c r="F48" s="197">
        <f t="shared" si="101"/>
        <v>0</v>
      </c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212"/>
    </row>
    <row r="49" spans="1:54" ht="22.5" customHeight="1">
      <c r="A49" s="265" t="s">
        <v>281</v>
      </c>
      <c r="B49" s="267" t="s">
        <v>371</v>
      </c>
      <c r="C49" s="267" t="s">
        <v>321</v>
      </c>
      <c r="D49" s="176" t="s">
        <v>41</v>
      </c>
      <c r="E49" s="203">
        <f>H49+K49+N49+Q49+T49+W49+Z49+AE49+AJ49+AO49+AT49+AY49</f>
        <v>1168</v>
      </c>
      <c r="F49" s="197">
        <f>I49+L49+O49+R49+U49+X49+AA49+AF49+AK49+AP49+AU49+AZ49</f>
        <v>0</v>
      </c>
      <c r="G49" s="197">
        <f>F49/E49*100</f>
        <v>0</v>
      </c>
      <c r="H49" s="197">
        <f>-H50+H51+H52</f>
        <v>0</v>
      </c>
      <c r="I49" s="197">
        <f t="shared" ref="I49" si="102">-I50+I51+I52</f>
        <v>0</v>
      </c>
      <c r="J49" s="197" t="e">
        <f>I49/H49*100</f>
        <v>#DIV/0!</v>
      </c>
      <c r="K49" s="197">
        <f t="shared" ref="K49" si="103">-K50+K51+K52</f>
        <v>0</v>
      </c>
      <c r="L49" s="197">
        <f t="shared" ref="L49" si="104">-L50+L51+L52</f>
        <v>0</v>
      </c>
      <c r="M49" s="197" t="e">
        <f>L49/K49*100</f>
        <v>#DIV/0!</v>
      </c>
      <c r="N49" s="197">
        <f t="shared" ref="N49" si="105">-N50+N51+N52</f>
        <v>0</v>
      </c>
      <c r="O49" s="197">
        <f t="shared" ref="O49" si="106">-O50+O51+O52</f>
        <v>0</v>
      </c>
      <c r="P49" s="197" t="e">
        <f>O49/N49*100</f>
        <v>#DIV/0!</v>
      </c>
      <c r="Q49" s="197">
        <f t="shared" ref="Q49" si="107">-Q50+Q51+Q52</f>
        <v>0</v>
      </c>
      <c r="R49" s="197">
        <f t="shared" ref="R49" si="108">-R50+R51+R52</f>
        <v>0</v>
      </c>
      <c r="S49" s="197" t="e">
        <f>R49/Q49*100</f>
        <v>#DIV/0!</v>
      </c>
      <c r="T49" s="197">
        <f t="shared" ref="T49" si="109">-T50+T51+T52</f>
        <v>0</v>
      </c>
      <c r="U49" s="197">
        <f t="shared" ref="U49" si="110">-U50+U51+U52</f>
        <v>0</v>
      </c>
      <c r="V49" s="197" t="e">
        <f>U49/T49*100</f>
        <v>#DIV/0!</v>
      </c>
      <c r="W49" s="197"/>
      <c r="X49" s="197">
        <f t="shared" ref="X49" si="111">-X50+X51+X52</f>
        <v>0</v>
      </c>
      <c r="Y49" s="197" t="e">
        <f>X49/W49*100</f>
        <v>#DIV/0!</v>
      </c>
      <c r="Z49" s="197">
        <f t="shared" ref="Z49" si="112">-Z50+Z51+Z52</f>
        <v>0</v>
      </c>
      <c r="AA49" s="197">
        <f t="shared" ref="AA49" si="113">-AA50+AA51+AA52</f>
        <v>0</v>
      </c>
      <c r="AB49" s="197">
        <f t="shared" ref="AB49" si="114">-AB50+AB51+AB52</f>
        <v>0</v>
      </c>
      <c r="AC49" s="197">
        <f t="shared" ref="AC49" si="115">-AC50+AC51+AC52</f>
        <v>0</v>
      </c>
      <c r="AD49" s="197" t="e">
        <f>AC49/Z49*100</f>
        <v>#DIV/0!</v>
      </c>
      <c r="AE49" s="197"/>
      <c r="AF49" s="197">
        <f t="shared" ref="AF49" si="116">-AF50+AF51+AF52</f>
        <v>0</v>
      </c>
      <c r="AG49" s="197">
        <f t="shared" ref="AG49" si="117">-AG50+AG51+AG52</f>
        <v>0</v>
      </c>
      <c r="AH49" s="197">
        <f t="shared" ref="AH49" si="118">-AH50+AH51+AH52</f>
        <v>0</v>
      </c>
      <c r="AI49" s="197" t="e">
        <f>AH49/AE49*100</f>
        <v>#DIV/0!</v>
      </c>
      <c r="AJ49" s="197">
        <f t="shared" ref="AJ49" si="119">-AJ50+AJ51+AJ52</f>
        <v>0</v>
      </c>
      <c r="AK49" s="197">
        <f t="shared" ref="AK49" si="120">-AK50+AK51+AK52</f>
        <v>0</v>
      </c>
      <c r="AL49" s="197">
        <f t="shared" ref="AL49" si="121">-AL50+AL51+AL52</f>
        <v>0</v>
      </c>
      <c r="AM49" s="197">
        <f t="shared" ref="AM49" si="122">-AM50+AM51+AM52</f>
        <v>0</v>
      </c>
      <c r="AN49" s="197" t="e">
        <f>AM49/AJ49*100</f>
        <v>#DIV/0!</v>
      </c>
      <c r="AO49" s="197">
        <f t="shared" ref="AO49" si="123">-AO50+AO51+AO52</f>
        <v>0</v>
      </c>
      <c r="AP49" s="197">
        <f t="shared" ref="AP49" si="124">-AP50+AP51+AP52</f>
        <v>0</v>
      </c>
      <c r="AQ49" s="197">
        <f t="shared" ref="AQ49" si="125">-AQ50+AQ51+AQ52</f>
        <v>0</v>
      </c>
      <c r="AR49" s="197">
        <f t="shared" ref="AR49" si="126">-AR50+AR51+AR52</f>
        <v>0</v>
      </c>
      <c r="AS49" s="197" t="e">
        <f>AR49/AO49*100</f>
        <v>#DIV/0!</v>
      </c>
      <c r="AT49" s="197">
        <f t="shared" ref="AT49" si="127">-AT50+AT51+AT52</f>
        <v>1168</v>
      </c>
      <c r="AU49" s="197">
        <f t="shared" ref="AU49" si="128">-AU50+AU51+AU52</f>
        <v>0</v>
      </c>
      <c r="AV49" s="197">
        <f t="shared" ref="AV49" si="129">-AV50+AV51+AV52</f>
        <v>0</v>
      </c>
      <c r="AW49" s="197">
        <f t="shared" ref="AW49" si="130">-AW50+AW51+AW52</f>
        <v>0</v>
      </c>
      <c r="AX49" s="197">
        <f>AW49/AT49*100</f>
        <v>0</v>
      </c>
      <c r="AY49" s="197">
        <f t="shared" ref="AY49" si="131">-AY50+AY51+AY52</f>
        <v>0</v>
      </c>
      <c r="AZ49" s="197">
        <f t="shared" ref="AZ49" si="132">-AZ50+AZ51+AZ52</f>
        <v>0</v>
      </c>
      <c r="BA49" s="197" t="e">
        <f>AZ49/AY49*100</f>
        <v>#DIV/0!</v>
      </c>
      <c r="BB49" s="212"/>
    </row>
    <row r="50" spans="1:54" ht="31.5" customHeight="1">
      <c r="A50" s="266"/>
      <c r="B50" s="268"/>
      <c r="C50" s="268"/>
      <c r="D50" s="173" t="s">
        <v>37</v>
      </c>
      <c r="E50" s="203">
        <f t="shared" ref="E50:E55" si="133">H50+K50+N50+Q50+T50+W50+Z50+AE50+AJ50+AO50+AT50+AY50</f>
        <v>0</v>
      </c>
      <c r="F50" s="197">
        <f t="shared" ref="F50:F55" si="134">I50+L50+O50+R50+U50+X50+AA50+AF50+AK50+AP50+AU50+AZ50</f>
        <v>0</v>
      </c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212"/>
    </row>
    <row r="51" spans="1:54" ht="50.25" customHeight="1">
      <c r="A51" s="266"/>
      <c r="B51" s="268"/>
      <c r="C51" s="268"/>
      <c r="D51" s="174" t="s">
        <v>2</v>
      </c>
      <c r="E51" s="203">
        <f t="shared" si="133"/>
        <v>0</v>
      </c>
      <c r="F51" s="197">
        <f t="shared" si="134"/>
        <v>0</v>
      </c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212"/>
    </row>
    <row r="52" spans="1:54" ht="22.5" customHeight="1">
      <c r="A52" s="266"/>
      <c r="B52" s="268"/>
      <c r="C52" s="268"/>
      <c r="D52" s="211" t="s">
        <v>270</v>
      </c>
      <c r="E52" s="203">
        <f t="shared" si="133"/>
        <v>1168</v>
      </c>
      <c r="F52" s="197">
        <f t="shared" si="134"/>
        <v>0</v>
      </c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>
        <v>1168</v>
      </c>
      <c r="AU52" s="197"/>
      <c r="AV52" s="197"/>
      <c r="AW52" s="197"/>
      <c r="AX52" s="197"/>
      <c r="AY52" s="197"/>
      <c r="AZ52" s="197"/>
      <c r="BA52" s="197"/>
      <c r="BB52" s="212"/>
    </row>
    <row r="53" spans="1:54" ht="82.5" customHeight="1">
      <c r="A53" s="266"/>
      <c r="B53" s="268"/>
      <c r="C53" s="268"/>
      <c r="D53" s="211" t="s">
        <v>274</v>
      </c>
      <c r="E53" s="203">
        <f t="shared" si="133"/>
        <v>0</v>
      </c>
      <c r="F53" s="197">
        <f t="shared" si="134"/>
        <v>0</v>
      </c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212"/>
    </row>
    <row r="54" spans="1:54" ht="22.5" customHeight="1">
      <c r="A54" s="266"/>
      <c r="B54" s="268"/>
      <c r="C54" s="268"/>
      <c r="D54" s="211" t="s">
        <v>271</v>
      </c>
      <c r="E54" s="203">
        <f t="shared" si="133"/>
        <v>0</v>
      </c>
      <c r="F54" s="197">
        <f t="shared" si="134"/>
        <v>0</v>
      </c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212"/>
    </row>
    <row r="55" spans="1:54" ht="37.5" customHeight="1">
      <c r="A55" s="266"/>
      <c r="B55" s="268"/>
      <c r="C55" s="268"/>
      <c r="D55" s="169" t="s">
        <v>43</v>
      </c>
      <c r="E55" s="203">
        <f t="shared" si="133"/>
        <v>0</v>
      </c>
      <c r="F55" s="197">
        <f t="shared" si="134"/>
        <v>0</v>
      </c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212"/>
    </row>
    <row r="56" spans="1:54" ht="22.5" customHeight="1">
      <c r="A56" s="265" t="s">
        <v>282</v>
      </c>
      <c r="B56" s="267" t="s">
        <v>374</v>
      </c>
      <c r="C56" s="267" t="s">
        <v>321</v>
      </c>
      <c r="D56" s="176" t="s">
        <v>41</v>
      </c>
      <c r="E56" s="203">
        <f>H56+K56+N56+Q56+T56+W56+Z56+AE56+AJ56+AO56+AT56+AY56</f>
        <v>53095.051039999998</v>
      </c>
      <c r="F56" s="197">
        <f>I56+L56+O56+R56+U56+X56+AA56+AF56+AK56+AP56+AU56+AZ56</f>
        <v>0</v>
      </c>
      <c r="G56" s="197">
        <f>F56/E56*100</f>
        <v>0</v>
      </c>
      <c r="H56" s="197">
        <f>-H57+H58+H59</f>
        <v>0</v>
      </c>
      <c r="I56" s="197">
        <f t="shared" ref="I56" si="135">-I57+I58+I59</f>
        <v>0</v>
      </c>
      <c r="J56" s="197" t="e">
        <f>I56/H56*100</f>
        <v>#DIV/0!</v>
      </c>
      <c r="K56" s="197">
        <f t="shared" ref="K56" si="136">-K57+K58+K59</f>
        <v>0</v>
      </c>
      <c r="L56" s="197">
        <f t="shared" ref="L56" si="137">-L57+L58+L59</f>
        <v>0</v>
      </c>
      <c r="M56" s="197" t="e">
        <f>L56/K56*100</f>
        <v>#DIV/0!</v>
      </c>
      <c r="N56" s="197">
        <f t="shared" ref="N56" si="138">-N57+N58+N59</f>
        <v>0</v>
      </c>
      <c r="O56" s="197">
        <f t="shared" ref="O56" si="139">-O57+O58+O59</f>
        <v>0</v>
      </c>
      <c r="P56" s="197" t="e">
        <f>O56/N56*100</f>
        <v>#DIV/0!</v>
      </c>
      <c r="Q56" s="197">
        <f t="shared" ref="Q56" si="140">-Q57+Q58+Q59</f>
        <v>0</v>
      </c>
      <c r="R56" s="197">
        <f t="shared" ref="R56" si="141">-R57+R58+R59</f>
        <v>0</v>
      </c>
      <c r="S56" s="197" t="e">
        <f>R56/Q56*100</f>
        <v>#DIV/0!</v>
      </c>
      <c r="T56" s="197">
        <f t="shared" ref="T56" si="142">-T57+T58+T59</f>
        <v>0</v>
      </c>
      <c r="U56" s="197">
        <f t="shared" ref="U56" si="143">-U57+U58+U59</f>
        <v>0</v>
      </c>
      <c r="V56" s="197" t="e">
        <f>U56/T56*100</f>
        <v>#DIV/0!</v>
      </c>
      <c r="W56" s="197">
        <f t="shared" ref="W56" si="144">-W57+W58+W59</f>
        <v>0</v>
      </c>
      <c r="X56" s="197">
        <f t="shared" ref="X56" si="145">-X57+X58+X59</f>
        <v>0</v>
      </c>
      <c r="Y56" s="197" t="e">
        <f>X56/W56*100</f>
        <v>#DIV/0!</v>
      </c>
      <c r="Z56" s="197">
        <f t="shared" ref="Z56" si="146">-Z57+Z58+Z59</f>
        <v>0</v>
      </c>
      <c r="AA56" s="197">
        <f t="shared" ref="AA56" si="147">-AA57+AA58+AA59</f>
        <v>0</v>
      </c>
      <c r="AB56" s="197">
        <f t="shared" ref="AB56" si="148">-AB57+AB58+AB59</f>
        <v>0</v>
      </c>
      <c r="AC56" s="197">
        <f t="shared" ref="AC56" si="149">-AC57+AC58+AC59</f>
        <v>0</v>
      </c>
      <c r="AD56" s="197" t="e">
        <f>AC56/Z56*100</f>
        <v>#DIV/0!</v>
      </c>
      <c r="AE56" s="197"/>
      <c r="AF56" s="197">
        <f t="shared" ref="AF56" si="150">-AF57+AF58+AF59</f>
        <v>0</v>
      </c>
      <c r="AG56" s="197">
        <f t="shared" ref="AG56" si="151">-AG57+AG58+AG59</f>
        <v>0</v>
      </c>
      <c r="AH56" s="197">
        <f t="shared" ref="AH56" si="152">-AH57+AH58+AH59</f>
        <v>0</v>
      </c>
      <c r="AI56" s="197" t="e">
        <f>AH56/AE56*100</f>
        <v>#DIV/0!</v>
      </c>
      <c r="AJ56" s="197">
        <f t="shared" ref="AJ56" si="153">-AJ57+AJ58+AJ59</f>
        <v>0</v>
      </c>
      <c r="AK56" s="197">
        <f t="shared" ref="AK56" si="154">-AK57+AK58+AK59</f>
        <v>0</v>
      </c>
      <c r="AL56" s="197">
        <f t="shared" ref="AL56" si="155">-AL57+AL58+AL59</f>
        <v>0</v>
      </c>
      <c r="AM56" s="197">
        <f t="shared" ref="AM56" si="156">-AM57+AM58+AM59</f>
        <v>0</v>
      </c>
      <c r="AN56" s="197" t="e">
        <f>AM56/AJ56*100</f>
        <v>#DIV/0!</v>
      </c>
      <c r="AO56" s="197">
        <f t="shared" ref="AO56" si="157">-AO57+AO58+AO59</f>
        <v>0</v>
      </c>
      <c r="AP56" s="197">
        <f t="shared" ref="AP56" si="158">-AP57+AP58+AP59</f>
        <v>0</v>
      </c>
      <c r="AQ56" s="197">
        <f t="shared" ref="AQ56" si="159">-AQ57+AQ58+AQ59</f>
        <v>0</v>
      </c>
      <c r="AR56" s="197">
        <f t="shared" ref="AR56" si="160">-AR57+AR58+AR59</f>
        <v>0</v>
      </c>
      <c r="AS56" s="197" t="e">
        <f>AR56/AO56*100</f>
        <v>#DIV/0!</v>
      </c>
      <c r="AT56" s="197">
        <f t="shared" ref="AT56" si="161">-AT57+AT58+AT59</f>
        <v>0</v>
      </c>
      <c r="AU56" s="197">
        <f t="shared" ref="AU56" si="162">-AU57+AU58+AU59</f>
        <v>0</v>
      </c>
      <c r="AV56" s="197">
        <f t="shared" ref="AV56" si="163">-AV57+AV58+AV59</f>
        <v>0</v>
      </c>
      <c r="AW56" s="197">
        <f t="shared" ref="AW56" si="164">-AW57+AW58+AW59</f>
        <v>0</v>
      </c>
      <c r="AX56" s="197" t="e">
        <f>AW56/AT56*100</f>
        <v>#DIV/0!</v>
      </c>
      <c r="AY56" s="197">
        <f t="shared" ref="AY56" si="165">-AY57+AY58+AY59</f>
        <v>53095.051039999998</v>
      </c>
      <c r="AZ56" s="197">
        <f t="shared" ref="AZ56" si="166">-AZ57+AZ58+AZ59</f>
        <v>0</v>
      </c>
      <c r="BA56" s="197">
        <f>AZ56/AY56*100</f>
        <v>0</v>
      </c>
      <c r="BB56" s="212"/>
    </row>
    <row r="57" spans="1:54" ht="31.5" customHeight="1">
      <c r="A57" s="266"/>
      <c r="B57" s="268"/>
      <c r="C57" s="268"/>
      <c r="D57" s="173" t="s">
        <v>37</v>
      </c>
      <c r="E57" s="203">
        <f t="shared" ref="E57:E62" si="167">H57+K57+N57+Q57+T57+W57+Z57+AE57+AJ57+AO57+AT57+AY57</f>
        <v>0</v>
      </c>
      <c r="F57" s="197">
        <f t="shared" ref="F57:F62" si="168">I57+L57+O57+R57+U57+X57+AA57+AF57+AK57+AP57+AU57+AZ57</f>
        <v>0</v>
      </c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212"/>
    </row>
    <row r="58" spans="1:54" ht="50.25" customHeight="1">
      <c r="A58" s="266"/>
      <c r="B58" s="268"/>
      <c r="C58" s="268"/>
      <c r="D58" s="174" t="s">
        <v>2</v>
      </c>
      <c r="E58" s="203">
        <f t="shared" si="167"/>
        <v>0</v>
      </c>
      <c r="F58" s="197">
        <f t="shared" si="168"/>
        <v>0</v>
      </c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212"/>
    </row>
    <row r="59" spans="1:54" ht="22.5" customHeight="1">
      <c r="A59" s="266"/>
      <c r="B59" s="268"/>
      <c r="C59" s="268"/>
      <c r="D59" s="211" t="s">
        <v>270</v>
      </c>
      <c r="E59" s="203">
        <f t="shared" si="167"/>
        <v>53095.051039999998</v>
      </c>
      <c r="F59" s="197">
        <f t="shared" si="168"/>
        <v>0</v>
      </c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203">
        <v>53095.051039999998</v>
      </c>
      <c r="AZ59" s="197"/>
      <c r="BA59" s="197"/>
      <c r="BB59" s="212"/>
    </row>
    <row r="60" spans="1:54" ht="82.5" customHeight="1">
      <c r="A60" s="266"/>
      <c r="B60" s="268"/>
      <c r="C60" s="268"/>
      <c r="D60" s="211" t="s">
        <v>274</v>
      </c>
      <c r="E60" s="203">
        <f t="shared" si="167"/>
        <v>53095.051039999998</v>
      </c>
      <c r="F60" s="197">
        <f t="shared" si="168"/>
        <v>0</v>
      </c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203">
        <v>53095.051039999998</v>
      </c>
      <c r="AZ60" s="197"/>
      <c r="BA60" s="197"/>
      <c r="BB60" s="212"/>
    </row>
    <row r="61" spans="1:54" ht="22.5" customHeight="1">
      <c r="A61" s="266"/>
      <c r="B61" s="268"/>
      <c r="C61" s="268"/>
      <c r="D61" s="211" t="s">
        <v>271</v>
      </c>
      <c r="E61" s="203">
        <f t="shared" si="167"/>
        <v>0</v>
      </c>
      <c r="F61" s="197">
        <f t="shared" si="168"/>
        <v>0</v>
      </c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212"/>
    </row>
    <row r="62" spans="1:54" ht="37.5" customHeight="1">
      <c r="A62" s="266"/>
      <c r="B62" s="268"/>
      <c r="C62" s="268"/>
      <c r="D62" s="169" t="s">
        <v>43</v>
      </c>
      <c r="E62" s="203">
        <f t="shared" si="167"/>
        <v>0</v>
      </c>
      <c r="F62" s="197">
        <f t="shared" si="168"/>
        <v>0</v>
      </c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212"/>
    </row>
    <row r="63" spans="1:54" ht="22.5" customHeight="1">
      <c r="A63" s="265" t="s">
        <v>283</v>
      </c>
      <c r="B63" s="267" t="s">
        <v>375</v>
      </c>
      <c r="C63" s="267" t="s">
        <v>321</v>
      </c>
      <c r="D63" s="176" t="s">
        <v>41</v>
      </c>
      <c r="E63" s="203">
        <f>H63+K63+N63+Q63+T63+W63+Z63+AE63+AJ63+AO63+AT63+AY63</f>
        <v>199.94628</v>
      </c>
      <c r="F63" s="197">
        <f>I63+L63+O63+R63+U63+X63+AA63+AF63+AK63+AP63+AU63+AZ63</f>
        <v>0</v>
      </c>
      <c r="G63" s="197">
        <f>F63/E63*100</f>
        <v>0</v>
      </c>
      <c r="H63" s="197">
        <f>-H64+H65+H66</f>
        <v>0</v>
      </c>
      <c r="I63" s="197">
        <f t="shared" ref="I63" si="169">-I64+I65+I66</f>
        <v>0</v>
      </c>
      <c r="J63" s="197" t="e">
        <f>I63/H63*100</f>
        <v>#DIV/0!</v>
      </c>
      <c r="K63" s="197">
        <f t="shared" ref="K63" si="170">-K64+K65+K66</f>
        <v>0</v>
      </c>
      <c r="L63" s="197">
        <f t="shared" ref="L63" si="171">-L64+L65+L66</f>
        <v>0</v>
      </c>
      <c r="M63" s="197" t="e">
        <f>L63/K63*100</f>
        <v>#DIV/0!</v>
      </c>
      <c r="N63" s="197">
        <f t="shared" ref="N63" si="172">-N64+N65+N66</f>
        <v>0</v>
      </c>
      <c r="O63" s="197">
        <f t="shared" ref="O63" si="173">-O64+O65+O66</f>
        <v>0</v>
      </c>
      <c r="P63" s="197" t="e">
        <f>O63/N63*100</f>
        <v>#DIV/0!</v>
      </c>
      <c r="Q63" s="197">
        <f t="shared" ref="Q63" si="174">-Q64+Q65+Q66</f>
        <v>0</v>
      </c>
      <c r="R63" s="197">
        <f t="shared" ref="R63" si="175">-R64+R65+R66</f>
        <v>0</v>
      </c>
      <c r="S63" s="197" t="e">
        <f>R63/Q63*100</f>
        <v>#DIV/0!</v>
      </c>
      <c r="T63" s="197">
        <f t="shared" ref="T63" si="176">-T64+T65+T66</f>
        <v>0</v>
      </c>
      <c r="U63" s="197">
        <f t="shared" ref="U63" si="177">-U64+U65+U66</f>
        <v>0</v>
      </c>
      <c r="V63" s="197" t="e">
        <f>U63/T63*100</f>
        <v>#DIV/0!</v>
      </c>
      <c r="W63" s="203">
        <f t="shared" ref="W63" si="178">-W64+W65+W66</f>
        <v>199.94628</v>
      </c>
      <c r="X63" s="197">
        <f t="shared" ref="X63" si="179">-X64+X65+X66</f>
        <v>0</v>
      </c>
      <c r="Y63" s="197">
        <f>X63/W63*100</f>
        <v>0</v>
      </c>
      <c r="Z63" s="197">
        <f t="shared" ref="Z63" si="180">-Z64+Z65+Z66</f>
        <v>0</v>
      </c>
      <c r="AA63" s="197">
        <f t="shared" ref="AA63" si="181">-AA64+AA65+AA66</f>
        <v>0</v>
      </c>
      <c r="AB63" s="197">
        <f t="shared" ref="AB63" si="182">-AB64+AB65+AB66</f>
        <v>0</v>
      </c>
      <c r="AC63" s="197">
        <f t="shared" ref="AC63" si="183">-AC64+AC65+AC66</f>
        <v>0</v>
      </c>
      <c r="AD63" s="197" t="e">
        <f>AC63/Z63*100</f>
        <v>#DIV/0!</v>
      </c>
      <c r="AE63" s="197">
        <f t="shared" ref="AE63" si="184">-AE64+AE65+AE66</f>
        <v>0</v>
      </c>
      <c r="AF63" s="197">
        <f t="shared" ref="AF63" si="185">-AF64+AF65+AF66</f>
        <v>0</v>
      </c>
      <c r="AG63" s="197">
        <f t="shared" ref="AG63" si="186">-AG64+AG65+AG66</f>
        <v>0</v>
      </c>
      <c r="AH63" s="197">
        <f t="shared" ref="AH63" si="187">-AH64+AH65+AH66</f>
        <v>0</v>
      </c>
      <c r="AI63" s="197" t="e">
        <f>AH63/AE63*100</f>
        <v>#DIV/0!</v>
      </c>
      <c r="AJ63" s="197">
        <f t="shared" ref="AJ63" si="188">-AJ64+AJ65+AJ66</f>
        <v>0</v>
      </c>
      <c r="AK63" s="197">
        <f t="shared" ref="AK63" si="189">-AK64+AK65+AK66</f>
        <v>0</v>
      </c>
      <c r="AL63" s="197">
        <f t="shared" ref="AL63" si="190">-AL64+AL65+AL66</f>
        <v>0</v>
      </c>
      <c r="AM63" s="197">
        <f t="shared" ref="AM63" si="191">-AM64+AM65+AM66</f>
        <v>0</v>
      </c>
      <c r="AN63" s="197" t="e">
        <f>AM63/AJ63*100</f>
        <v>#DIV/0!</v>
      </c>
      <c r="AO63" s="197">
        <f t="shared" ref="AO63" si="192">-AO64+AO65+AO66</f>
        <v>0</v>
      </c>
      <c r="AP63" s="197">
        <f t="shared" ref="AP63" si="193">-AP64+AP65+AP66</f>
        <v>0</v>
      </c>
      <c r="AQ63" s="197">
        <f t="shared" ref="AQ63" si="194">-AQ64+AQ65+AQ66</f>
        <v>0</v>
      </c>
      <c r="AR63" s="197">
        <f t="shared" ref="AR63" si="195">-AR64+AR65+AR66</f>
        <v>0</v>
      </c>
      <c r="AS63" s="197" t="e">
        <f>AR63/AO63*100</f>
        <v>#DIV/0!</v>
      </c>
      <c r="AT63" s="197">
        <f t="shared" ref="AT63" si="196">-AT64+AT65+AT66</f>
        <v>0</v>
      </c>
      <c r="AU63" s="197">
        <f t="shared" ref="AU63" si="197">-AU64+AU65+AU66</f>
        <v>0</v>
      </c>
      <c r="AV63" s="197">
        <f t="shared" ref="AV63" si="198">-AV64+AV65+AV66</f>
        <v>0</v>
      </c>
      <c r="AW63" s="197">
        <f t="shared" ref="AW63" si="199">-AW64+AW65+AW66</f>
        <v>0</v>
      </c>
      <c r="AX63" s="197" t="e">
        <f>AW63/AT63*100</f>
        <v>#DIV/0!</v>
      </c>
      <c r="AY63" s="197">
        <f t="shared" ref="AY63" si="200">-AY64+AY65+AY66</f>
        <v>0</v>
      </c>
      <c r="AZ63" s="197">
        <f t="shared" ref="AZ63" si="201">-AZ64+AZ65+AZ66</f>
        <v>0</v>
      </c>
      <c r="BA63" s="197" t="e">
        <f>AZ63/AY63*100</f>
        <v>#DIV/0!</v>
      </c>
      <c r="BB63" s="212"/>
    </row>
    <row r="64" spans="1:54" ht="31.5" customHeight="1">
      <c r="A64" s="266"/>
      <c r="B64" s="268"/>
      <c r="C64" s="268"/>
      <c r="D64" s="173" t="s">
        <v>37</v>
      </c>
      <c r="E64" s="203">
        <f t="shared" ref="E64:E69" si="202">H64+K64+N64+Q64+T64+W64+Z64+AE64+AJ64+AO64+AT64+AY64</f>
        <v>0</v>
      </c>
      <c r="F64" s="197">
        <f t="shared" ref="F64:F69" si="203">I64+L64+O64+R64+U64+X64+AA64+AF64+AK64+AP64+AU64+AZ64</f>
        <v>0</v>
      </c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203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212"/>
    </row>
    <row r="65" spans="1:54" ht="50.25" customHeight="1">
      <c r="A65" s="266"/>
      <c r="B65" s="268"/>
      <c r="C65" s="268"/>
      <c r="D65" s="174" t="s">
        <v>2</v>
      </c>
      <c r="E65" s="203">
        <f t="shared" si="202"/>
        <v>0</v>
      </c>
      <c r="F65" s="197">
        <f t="shared" si="203"/>
        <v>0</v>
      </c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203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212"/>
    </row>
    <row r="66" spans="1:54" ht="22.5" customHeight="1">
      <c r="A66" s="266"/>
      <c r="B66" s="268"/>
      <c r="C66" s="268"/>
      <c r="D66" s="211" t="s">
        <v>270</v>
      </c>
      <c r="E66" s="203">
        <f t="shared" si="202"/>
        <v>199.94628</v>
      </c>
      <c r="F66" s="197">
        <f t="shared" si="203"/>
        <v>0</v>
      </c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203">
        <v>199.94628</v>
      </c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212"/>
    </row>
    <row r="67" spans="1:54" ht="82.5" customHeight="1">
      <c r="A67" s="266"/>
      <c r="B67" s="268"/>
      <c r="C67" s="268"/>
      <c r="D67" s="211" t="s">
        <v>274</v>
      </c>
      <c r="E67" s="203">
        <f t="shared" si="202"/>
        <v>0</v>
      </c>
      <c r="F67" s="197">
        <f t="shared" si="203"/>
        <v>0</v>
      </c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212"/>
    </row>
    <row r="68" spans="1:54" ht="22.5" customHeight="1">
      <c r="A68" s="266"/>
      <c r="B68" s="268"/>
      <c r="C68" s="268"/>
      <c r="D68" s="211" t="s">
        <v>271</v>
      </c>
      <c r="E68" s="203">
        <f t="shared" si="202"/>
        <v>0</v>
      </c>
      <c r="F68" s="197">
        <f t="shared" si="203"/>
        <v>0</v>
      </c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212"/>
    </row>
    <row r="69" spans="1:54" ht="37.5" customHeight="1">
      <c r="A69" s="266"/>
      <c r="B69" s="268"/>
      <c r="C69" s="268"/>
      <c r="D69" s="169" t="s">
        <v>43</v>
      </c>
      <c r="E69" s="203">
        <f t="shared" si="202"/>
        <v>0</v>
      </c>
      <c r="F69" s="197">
        <f t="shared" si="203"/>
        <v>0</v>
      </c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212"/>
    </row>
    <row r="70" spans="1:54" ht="22.5" customHeight="1">
      <c r="A70" s="265" t="s">
        <v>284</v>
      </c>
      <c r="B70" s="267" t="s">
        <v>376</v>
      </c>
      <c r="C70" s="267" t="s">
        <v>321</v>
      </c>
      <c r="D70" s="176" t="s">
        <v>41</v>
      </c>
      <c r="E70" s="203">
        <f>H70+K70+N70+Q70+T70+W70+Z70+AE70+AJ70+AO70+AT70+AY70</f>
        <v>998.4579</v>
      </c>
      <c r="F70" s="197">
        <f>I70+L70+O70+R70+U70+X70+AA70+AF70+AK70+AP70+AU70+AZ70</f>
        <v>0</v>
      </c>
      <c r="G70" s="197">
        <f>F70/E70*100</f>
        <v>0</v>
      </c>
      <c r="H70" s="197">
        <f>-H71+H72+H73</f>
        <v>0</v>
      </c>
      <c r="I70" s="197">
        <f t="shared" ref="I70" si="204">-I71+I72+I73</f>
        <v>0</v>
      </c>
      <c r="J70" s="197" t="e">
        <f>I70/H70*100</f>
        <v>#DIV/0!</v>
      </c>
      <c r="K70" s="197">
        <f t="shared" ref="K70" si="205">-K71+K72+K73</f>
        <v>100</v>
      </c>
      <c r="L70" s="197">
        <f t="shared" ref="L70" si="206">-L71+L72+L73</f>
        <v>0</v>
      </c>
      <c r="M70" s="197">
        <f>L70/K70*100</f>
        <v>0</v>
      </c>
      <c r="N70" s="197">
        <f t="shared" ref="N70" si="207">-N71+N72+N73</f>
        <v>0</v>
      </c>
      <c r="O70" s="197">
        <f t="shared" ref="O70" si="208">-O71+O72+O73</f>
        <v>0</v>
      </c>
      <c r="P70" s="197" t="e">
        <f>O70/N70*100</f>
        <v>#DIV/0!</v>
      </c>
      <c r="Q70" s="197">
        <f t="shared" ref="Q70" si="209">-Q71+Q72+Q73</f>
        <v>0</v>
      </c>
      <c r="R70" s="197">
        <f t="shared" ref="R70" si="210">-R71+R72+R73</f>
        <v>0</v>
      </c>
      <c r="S70" s="197" t="e">
        <f>R70/Q70*100</f>
        <v>#DIV/0!</v>
      </c>
      <c r="T70" s="197">
        <f t="shared" ref="T70" si="211">-T71+T72+T73</f>
        <v>0</v>
      </c>
      <c r="U70" s="197">
        <f t="shared" ref="U70" si="212">-U71+U72+U73</f>
        <v>0</v>
      </c>
      <c r="V70" s="197" t="e">
        <f>U70/T70*100</f>
        <v>#DIV/0!</v>
      </c>
      <c r="W70" s="203">
        <f t="shared" ref="W70" si="213">-W71+W72+W73</f>
        <v>898.4579</v>
      </c>
      <c r="X70" s="197">
        <f t="shared" ref="X70" si="214">-X71+X72+X73</f>
        <v>0</v>
      </c>
      <c r="Y70" s="197">
        <f>X70/W70*100</f>
        <v>0</v>
      </c>
      <c r="Z70" s="197">
        <f t="shared" ref="Z70" si="215">-Z71+Z72+Z73</f>
        <v>0</v>
      </c>
      <c r="AA70" s="197">
        <f t="shared" ref="AA70" si="216">-AA71+AA72+AA73</f>
        <v>0</v>
      </c>
      <c r="AB70" s="197">
        <f t="shared" ref="AB70" si="217">-AB71+AB72+AB73</f>
        <v>0</v>
      </c>
      <c r="AC70" s="197">
        <f t="shared" ref="AC70" si="218">-AC71+AC72+AC73</f>
        <v>0</v>
      </c>
      <c r="AD70" s="197" t="e">
        <f>AC70/Z70*100</f>
        <v>#DIV/0!</v>
      </c>
      <c r="AE70" s="197">
        <f t="shared" ref="AE70" si="219">-AE71+AE72+AE73</f>
        <v>0</v>
      </c>
      <c r="AF70" s="197">
        <f t="shared" ref="AF70" si="220">-AF71+AF72+AF73</f>
        <v>0</v>
      </c>
      <c r="AG70" s="197">
        <f t="shared" ref="AG70" si="221">-AG71+AG72+AG73</f>
        <v>0</v>
      </c>
      <c r="AH70" s="197">
        <f t="shared" ref="AH70" si="222">-AH71+AH72+AH73</f>
        <v>0</v>
      </c>
      <c r="AI70" s="197" t="e">
        <f>AH70/AE70*100</f>
        <v>#DIV/0!</v>
      </c>
      <c r="AJ70" s="197">
        <f t="shared" ref="AJ70" si="223">-AJ71+AJ72+AJ73</f>
        <v>0</v>
      </c>
      <c r="AK70" s="197">
        <f t="shared" ref="AK70" si="224">-AK71+AK72+AK73</f>
        <v>0</v>
      </c>
      <c r="AL70" s="197">
        <f t="shared" ref="AL70" si="225">-AL71+AL72+AL73</f>
        <v>0</v>
      </c>
      <c r="AM70" s="197">
        <f t="shared" ref="AM70" si="226">-AM71+AM72+AM73</f>
        <v>0</v>
      </c>
      <c r="AN70" s="197" t="e">
        <f>AM70/AJ70*100</f>
        <v>#DIV/0!</v>
      </c>
      <c r="AO70" s="197">
        <f t="shared" ref="AO70" si="227">-AO71+AO72+AO73</f>
        <v>0</v>
      </c>
      <c r="AP70" s="197">
        <f t="shared" ref="AP70" si="228">-AP71+AP72+AP73</f>
        <v>0</v>
      </c>
      <c r="AQ70" s="197">
        <f t="shared" ref="AQ70" si="229">-AQ71+AQ72+AQ73</f>
        <v>0</v>
      </c>
      <c r="AR70" s="197">
        <f t="shared" ref="AR70" si="230">-AR71+AR72+AR73</f>
        <v>0</v>
      </c>
      <c r="AS70" s="197" t="e">
        <f>AR70/AO70*100</f>
        <v>#DIV/0!</v>
      </c>
      <c r="AT70" s="197">
        <f t="shared" ref="AT70" si="231">-AT71+AT72+AT73</f>
        <v>0</v>
      </c>
      <c r="AU70" s="197">
        <f t="shared" ref="AU70" si="232">-AU71+AU72+AU73</f>
        <v>0</v>
      </c>
      <c r="AV70" s="197">
        <f t="shared" ref="AV70" si="233">-AV71+AV72+AV73</f>
        <v>0</v>
      </c>
      <c r="AW70" s="197">
        <f t="shared" ref="AW70" si="234">-AW71+AW72+AW73</f>
        <v>0</v>
      </c>
      <c r="AX70" s="197" t="e">
        <f>AW70/AT70*100</f>
        <v>#DIV/0!</v>
      </c>
      <c r="AY70" s="197">
        <f t="shared" ref="AY70" si="235">-AY71+AY72+AY73</f>
        <v>0</v>
      </c>
      <c r="AZ70" s="197">
        <f t="shared" ref="AZ70" si="236">-AZ71+AZ72+AZ73</f>
        <v>0</v>
      </c>
      <c r="BA70" s="197" t="e">
        <f>AZ70/AY70*100</f>
        <v>#DIV/0!</v>
      </c>
      <c r="BB70" s="212"/>
    </row>
    <row r="71" spans="1:54" ht="31.5" customHeight="1">
      <c r="A71" s="266"/>
      <c r="B71" s="268"/>
      <c r="C71" s="268"/>
      <c r="D71" s="173" t="s">
        <v>37</v>
      </c>
      <c r="E71" s="203">
        <f t="shared" ref="E71:E76" si="237">H71+K71+N71+Q71+T71+W71+Z71+AE71+AJ71+AO71+AT71+AY71</f>
        <v>0</v>
      </c>
      <c r="F71" s="197">
        <f t="shared" ref="F71:F76" si="238">I71+L71+O71+R71+U71+X71+AA71+AF71+AK71+AP71+AU71+AZ71</f>
        <v>0</v>
      </c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203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212"/>
    </row>
    <row r="72" spans="1:54" ht="50.25" customHeight="1">
      <c r="A72" s="266"/>
      <c r="B72" s="268"/>
      <c r="C72" s="268"/>
      <c r="D72" s="174" t="s">
        <v>2</v>
      </c>
      <c r="E72" s="203">
        <f t="shared" si="237"/>
        <v>0</v>
      </c>
      <c r="F72" s="197">
        <f t="shared" si="238"/>
        <v>0</v>
      </c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203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212"/>
    </row>
    <row r="73" spans="1:54" ht="22.5" customHeight="1">
      <c r="A73" s="266"/>
      <c r="B73" s="268"/>
      <c r="C73" s="268"/>
      <c r="D73" s="211" t="s">
        <v>270</v>
      </c>
      <c r="E73" s="203">
        <f t="shared" si="237"/>
        <v>998.4579</v>
      </c>
      <c r="F73" s="197">
        <f t="shared" si="238"/>
        <v>0</v>
      </c>
      <c r="G73" s="197"/>
      <c r="H73" s="197"/>
      <c r="I73" s="197"/>
      <c r="J73" s="197"/>
      <c r="K73" s="197">
        <v>100</v>
      </c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203">
        <f>998.4579-100</f>
        <v>898.4579</v>
      </c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212"/>
    </row>
    <row r="74" spans="1:54" ht="82.5" customHeight="1">
      <c r="A74" s="266"/>
      <c r="B74" s="268"/>
      <c r="C74" s="268"/>
      <c r="D74" s="211" t="s">
        <v>274</v>
      </c>
      <c r="E74" s="203">
        <f t="shared" si="237"/>
        <v>0</v>
      </c>
      <c r="F74" s="197">
        <f t="shared" si="238"/>
        <v>0</v>
      </c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212"/>
    </row>
    <row r="75" spans="1:54" ht="22.5" customHeight="1">
      <c r="A75" s="266"/>
      <c r="B75" s="268"/>
      <c r="C75" s="268"/>
      <c r="D75" s="211" t="s">
        <v>271</v>
      </c>
      <c r="E75" s="203">
        <f t="shared" si="237"/>
        <v>0</v>
      </c>
      <c r="F75" s="197">
        <f t="shared" si="238"/>
        <v>0</v>
      </c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212"/>
    </row>
    <row r="76" spans="1:54" ht="37.5" customHeight="1">
      <c r="A76" s="266"/>
      <c r="B76" s="268"/>
      <c r="C76" s="268"/>
      <c r="D76" s="169" t="s">
        <v>43</v>
      </c>
      <c r="E76" s="203">
        <f t="shared" si="237"/>
        <v>0</v>
      </c>
      <c r="F76" s="197">
        <f t="shared" si="238"/>
        <v>0</v>
      </c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212"/>
    </row>
    <row r="77" spans="1:54" ht="22.5" customHeight="1">
      <c r="A77" s="265" t="s">
        <v>285</v>
      </c>
      <c r="B77" s="267" t="s">
        <v>377</v>
      </c>
      <c r="C77" s="267" t="s">
        <v>321</v>
      </c>
      <c r="D77" s="176" t="s">
        <v>41</v>
      </c>
      <c r="E77" s="203">
        <f>H77+K77+N77+Q77+T77+W77+Z77+AE77+AJ77+AO77+AT77+AY77</f>
        <v>2000</v>
      </c>
      <c r="F77" s="197">
        <f>I77+L77+O77+R77+U77+X77+AA77+AF77+AK77+AP77+AU77+AZ77</f>
        <v>0</v>
      </c>
      <c r="G77" s="197">
        <f>F77/E77*100</f>
        <v>0</v>
      </c>
      <c r="H77" s="197">
        <f>-H78+H79+H80</f>
        <v>0</v>
      </c>
      <c r="I77" s="197">
        <f t="shared" ref="I77" si="239">-I78+I79+I80</f>
        <v>0</v>
      </c>
      <c r="J77" s="197" t="e">
        <f>I77/H77*100</f>
        <v>#DIV/0!</v>
      </c>
      <c r="K77" s="197">
        <f t="shared" ref="K77" si="240">-K78+K79+K80</f>
        <v>0</v>
      </c>
      <c r="L77" s="197">
        <f t="shared" ref="L77" si="241">-L78+L79+L80</f>
        <v>0</v>
      </c>
      <c r="M77" s="197" t="e">
        <f>L77/K77*100</f>
        <v>#DIV/0!</v>
      </c>
      <c r="N77" s="197">
        <f t="shared" ref="N77" si="242">-N78+N79+N80</f>
        <v>0</v>
      </c>
      <c r="O77" s="197">
        <f t="shared" ref="O77" si="243">-O78+O79+O80</f>
        <v>0</v>
      </c>
      <c r="P77" s="197" t="e">
        <f>O77/N77*100</f>
        <v>#DIV/0!</v>
      </c>
      <c r="Q77" s="197">
        <f t="shared" ref="Q77" si="244">-Q78+Q79+Q80</f>
        <v>0</v>
      </c>
      <c r="R77" s="197">
        <f t="shared" ref="R77" si="245">-R78+R79+R80</f>
        <v>0</v>
      </c>
      <c r="S77" s="197" t="e">
        <f>R77/Q77*100</f>
        <v>#DIV/0!</v>
      </c>
      <c r="T77" s="197">
        <f t="shared" ref="T77" si="246">-T78+T79+T80</f>
        <v>0</v>
      </c>
      <c r="U77" s="197">
        <f t="shared" ref="U77" si="247">-U78+U79+U80</f>
        <v>0</v>
      </c>
      <c r="V77" s="197" t="e">
        <f>U77/T77*100</f>
        <v>#DIV/0!</v>
      </c>
      <c r="W77" s="197">
        <f t="shared" ref="W77" si="248">-W78+W79+W80</f>
        <v>0</v>
      </c>
      <c r="X77" s="197">
        <f t="shared" ref="X77" si="249">-X78+X79+X80</f>
        <v>0</v>
      </c>
      <c r="Y77" s="197" t="e">
        <f>X77/W77*100</f>
        <v>#DIV/0!</v>
      </c>
      <c r="Z77" s="197">
        <f t="shared" ref="Z77" si="250">-Z78+Z79+Z80</f>
        <v>0</v>
      </c>
      <c r="AA77" s="197">
        <f t="shared" ref="AA77" si="251">-AA78+AA79+AA80</f>
        <v>0</v>
      </c>
      <c r="AB77" s="197">
        <f t="shared" ref="AB77" si="252">-AB78+AB79+AB80</f>
        <v>0</v>
      </c>
      <c r="AC77" s="197">
        <f t="shared" ref="AC77" si="253">-AC78+AC79+AC80</f>
        <v>0</v>
      </c>
      <c r="AD77" s="197" t="e">
        <f>AC77/Z77*100</f>
        <v>#DIV/0!</v>
      </c>
      <c r="AE77" s="197">
        <f t="shared" ref="AE77" si="254">-AE78+AE79+AE80</f>
        <v>2000</v>
      </c>
      <c r="AF77" s="197">
        <f t="shared" ref="AF77" si="255">-AF78+AF79+AF80</f>
        <v>0</v>
      </c>
      <c r="AG77" s="197">
        <f t="shared" ref="AG77" si="256">-AG78+AG79+AG80</f>
        <v>0</v>
      </c>
      <c r="AH77" s="197">
        <f t="shared" ref="AH77" si="257">-AH78+AH79+AH80</f>
        <v>0</v>
      </c>
      <c r="AI77" s="197">
        <f>AH77/AE77*100</f>
        <v>0</v>
      </c>
      <c r="AJ77" s="197">
        <f t="shared" ref="AJ77" si="258">-AJ78+AJ79+AJ80</f>
        <v>0</v>
      </c>
      <c r="AK77" s="197">
        <f t="shared" ref="AK77" si="259">-AK78+AK79+AK80</f>
        <v>0</v>
      </c>
      <c r="AL77" s="197">
        <f t="shared" ref="AL77" si="260">-AL78+AL79+AL80</f>
        <v>0</v>
      </c>
      <c r="AM77" s="197">
        <f t="shared" ref="AM77" si="261">-AM78+AM79+AM80</f>
        <v>0</v>
      </c>
      <c r="AN77" s="197" t="e">
        <f>AM77/AJ77*100</f>
        <v>#DIV/0!</v>
      </c>
      <c r="AO77" s="197">
        <f t="shared" ref="AO77" si="262">-AO78+AO79+AO80</f>
        <v>0</v>
      </c>
      <c r="AP77" s="197">
        <f t="shared" ref="AP77" si="263">-AP78+AP79+AP80</f>
        <v>0</v>
      </c>
      <c r="AQ77" s="197">
        <f t="shared" ref="AQ77" si="264">-AQ78+AQ79+AQ80</f>
        <v>0</v>
      </c>
      <c r="AR77" s="197">
        <f t="shared" ref="AR77" si="265">-AR78+AR79+AR80</f>
        <v>0</v>
      </c>
      <c r="AS77" s="197" t="e">
        <f>AR77/AO77*100</f>
        <v>#DIV/0!</v>
      </c>
      <c r="AT77" s="197">
        <f t="shared" ref="AT77" si="266">-AT78+AT79+AT80</f>
        <v>0</v>
      </c>
      <c r="AU77" s="197">
        <f t="shared" ref="AU77" si="267">-AU78+AU79+AU80</f>
        <v>0</v>
      </c>
      <c r="AV77" s="197">
        <f t="shared" ref="AV77" si="268">-AV78+AV79+AV80</f>
        <v>0</v>
      </c>
      <c r="AW77" s="197">
        <f t="shared" ref="AW77" si="269">-AW78+AW79+AW80</f>
        <v>0</v>
      </c>
      <c r="AX77" s="197" t="e">
        <f>AW77/AT77*100</f>
        <v>#DIV/0!</v>
      </c>
      <c r="AY77" s="197">
        <f t="shared" ref="AY77" si="270">-AY78+AY79+AY80</f>
        <v>0</v>
      </c>
      <c r="AZ77" s="197">
        <f t="shared" ref="AZ77" si="271">-AZ78+AZ79+AZ80</f>
        <v>0</v>
      </c>
      <c r="BA77" s="197" t="e">
        <f>AZ77/AY77*100</f>
        <v>#DIV/0!</v>
      </c>
      <c r="BB77" s="212"/>
    </row>
    <row r="78" spans="1:54" ht="31.5" customHeight="1">
      <c r="A78" s="266"/>
      <c r="B78" s="268"/>
      <c r="C78" s="268"/>
      <c r="D78" s="173" t="s">
        <v>37</v>
      </c>
      <c r="E78" s="203">
        <f t="shared" ref="E78:E83" si="272">H78+K78+N78+Q78+T78+W78+Z78+AE78+AJ78+AO78+AT78+AY78</f>
        <v>0</v>
      </c>
      <c r="F78" s="197">
        <f t="shared" ref="F78:F83" si="273">I78+L78+O78+R78+U78+X78+AA78+AF78+AK78+AP78+AU78+AZ78</f>
        <v>0</v>
      </c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212"/>
    </row>
    <row r="79" spans="1:54" ht="50.25" customHeight="1">
      <c r="A79" s="266"/>
      <c r="B79" s="268"/>
      <c r="C79" s="268"/>
      <c r="D79" s="174" t="s">
        <v>2</v>
      </c>
      <c r="E79" s="203">
        <f t="shared" si="272"/>
        <v>0</v>
      </c>
      <c r="F79" s="197">
        <f t="shared" si="273"/>
        <v>0</v>
      </c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212"/>
    </row>
    <row r="80" spans="1:54" ht="22.5" customHeight="1">
      <c r="A80" s="266"/>
      <c r="B80" s="268"/>
      <c r="C80" s="268"/>
      <c r="D80" s="211" t="s">
        <v>270</v>
      </c>
      <c r="E80" s="203">
        <f t="shared" si="272"/>
        <v>2000</v>
      </c>
      <c r="F80" s="197">
        <f t="shared" si="273"/>
        <v>0</v>
      </c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>
        <v>2000</v>
      </c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212"/>
    </row>
    <row r="81" spans="1:54" ht="82.5" customHeight="1">
      <c r="A81" s="266"/>
      <c r="B81" s="268"/>
      <c r="C81" s="268"/>
      <c r="D81" s="211" t="s">
        <v>274</v>
      </c>
      <c r="E81" s="203">
        <f t="shared" si="272"/>
        <v>2000</v>
      </c>
      <c r="F81" s="197">
        <f t="shared" si="273"/>
        <v>0</v>
      </c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>
        <v>2000</v>
      </c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212"/>
    </row>
    <row r="82" spans="1:54" ht="22.5" customHeight="1">
      <c r="A82" s="266"/>
      <c r="B82" s="268"/>
      <c r="C82" s="268"/>
      <c r="D82" s="211" t="s">
        <v>271</v>
      </c>
      <c r="E82" s="203">
        <f t="shared" si="272"/>
        <v>0</v>
      </c>
      <c r="F82" s="197">
        <f t="shared" si="273"/>
        <v>0</v>
      </c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212"/>
    </row>
    <row r="83" spans="1:54" ht="37.5" customHeight="1">
      <c r="A83" s="266"/>
      <c r="B83" s="268"/>
      <c r="C83" s="268"/>
      <c r="D83" s="169" t="s">
        <v>43</v>
      </c>
      <c r="E83" s="203">
        <f t="shared" si="272"/>
        <v>0</v>
      </c>
      <c r="F83" s="197">
        <f t="shared" si="273"/>
        <v>0</v>
      </c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212"/>
    </row>
    <row r="84" spans="1:54" ht="22.5" customHeight="1">
      <c r="A84" s="265" t="s">
        <v>286</v>
      </c>
      <c r="B84" s="267" t="s">
        <v>378</v>
      </c>
      <c r="C84" s="267" t="s">
        <v>321</v>
      </c>
      <c r="D84" s="176" t="s">
        <v>41</v>
      </c>
      <c r="E84" s="203">
        <f>H84+K84+N84+Q84+T84+W84+Z84+AE84+AJ84+AO84+AT84+AY84</f>
        <v>950</v>
      </c>
      <c r="F84" s="197">
        <f>I84+L84+O84+R84+U84+X84+AA84+AF84+AK84+AP84+AU84+AZ84</f>
        <v>0</v>
      </c>
      <c r="G84" s="197">
        <f>F84/E84*100</f>
        <v>0</v>
      </c>
      <c r="H84" s="197">
        <f>-H85+H86+H87</f>
        <v>0</v>
      </c>
      <c r="I84" s="197">
        <f t="shared" ref="I84" si="274">-I85+I86+I87</f>
        <v>0</v>
      </c>
      <c r="J84" s="197" t="e">
        <f>I84/H84*100</f>
        <v>#DIV/0!</v>
      </c>
      <c r="K84" s="197">
        <f t="shared" ref="K84" si="275">-K85+K86+K87</f>
        <v>0</v>
      </c>
      <c r="L84" s="197">
        <f t="shared" ref="L84" si="276">-L85+L86+L87</f>
        <v>0</v>
      </c>
      <c r="M84" s="197" t="e">
        <f>L84/K84*100</f>
        <v>#DIV/0!</v>
      </c>
      <c r="N84" s="197">
        <f t="shared" ref="N84" si="277">-N85+N86+N87</f>
        <v>0</v>
      </c>
      <c r="O84" s="197">
        <f t="shared" ref="O84" si="278">-O85+O86+O87</f>
        <v>0</v>
      </c>
      <c r="P84" s="197" t="e">
        <f>O84/N84*100</f>
        <v>#DIV/0!</v>
      </c>
      <c r="Q84" s="197">
        <f t="shared" ref="Q84" si="279">-Q85+Q86+Q87</f>
        <v>0</v>
      </c>
      <c r="R84" s="197">
        <f t="shared" ref="R84" si="280">-R85+R86+R87</f>
        <v>0</v>
      </c>
      <c r="S84" s="197" t="e">
        <f>R84/Q84*100</f>
        <v>#DIV/0!</v>
      </c>
      <c r="T84" s="197">
        <f t="shared" ref="T84" si="281">-T85+T86+T87</f>
        <v>0</v>
      </c>
      <c r="U84" s="197">
        <f t="shared" ref="U84" si="282">-U85+U86+U87</f>
        <v>0</v>
      </c>
      <c r="V84" s="197" t="e">
        <f>U84/T84*100</f>
        <v>#DIV/0!</v>
      </c>
      <c r="W84" s="197">
        <f t="shared" ref="W84" si="283">-W85+W86+W87</f>
        <v>0</v>
      </c>
      <c r="X84" s="197">
        <f t="shared" ref="X84" si="284">-X85+X86+X87</f>
        <v>0</v>
      </c>
      <c r="Y84" s="197" t="e">
        <f>X84/W84*100</f>
        <v>#DIV/0!</v>
      </c>
      <c r="Z84" s="197">
        <f t="shared" ref="Z84" si="285">-Z85+Z86+Z87</f>
        <v>0</v>
      </c>
      <c r="AA84" s="197">
        <f t="shared" ref="AA84" si="286">-AA85+AA86+AA87</f>
        <v>0</v>
      </c>
      <c r="AB84" s="197">
        <f t="shared" ref="AB84" si="287">-AB85+AB86+AB87</f>
        <v>0</v>
      </c>
      <c r="AC84" s="197">
        <f t="shared" ref="AC84" si="288">-AC85+AC86+AC87</f>
        <v>0</v>
      </c>
      <c r="AD84" s="197" t="e">
        <f>AC84/Z84*100</f>
        <v>#DIV/0!</v>
      </c>
      <c r="AE84" s="197">
        <f t="shared" ref="AE84" si="289">-AE85+AE86+AE87</f>
        <v>950</v>
      </c>
      <c r="AF84" s="197">
        <f t="shared" ref="AF84" si="290">-AF85+AF86+AF87</f>
        <v>0</v>
      </c>
      <c r="AG84" s="197">
        <f t="shared" ref="AG84" si="291">-AG85+AG86+AG87</f>
        <v>0</v>
      </c>
      <c r="AH84" s="197">
        <f t="shared" ref="AH84" si="292">-AH85+AH86+AH87</f>
        <v>0</v>
      </c>
      <c r="AI84" s="197">
        <f>AH84/AE84*100</f>
        <v>0</v>
      </c>
      <c r="AJ84" s="197">
        <f t="shared" ref="AJ84" si="293">-AJ85+AJ86+AJ87</f>
        <v>0</v>
      </c>
      <c r="AK84" s="197">
        <f t="shared" ref="AK84" si="294">-AK85+AK86+AK87</f>
        <v>0</v>
      </c>
      <c r="AL84" s="197">
        <f t="shared" ref="AL84" si="295">-AL85+AL86+AL87</f>
        <v>0</v>
      </c>
      <c r="AM84" s="197">
        <f t="shared" ref="AM84" si="296">-AM85+AM86+AM87</f>
        <v>0</v>
      </c>
      <c r="AN84" s="197" t="e">
        <f>AM84/AJ84*100</f>
        <v>#DIV/0!</v>
      </c>
      <c r="AO84" s="197">
        <f t="shared" ref="AO84" si="297">-AO85+AO86+AO87</f>
        <v>0</v>
      </c>
      <c r="AP84" s="197">
        <f t="shared" ref="AP84" si="298">-AP85+AP86+AP87</f>
        <v>0</v>
      </c>
      <c r="AQ84" s="197">
        <f t="shared" ref="AQ84" si="299">-AQ85+AQ86+AQ87</f>
        <v>0</v>
      </c>
      <c r="AR84" s="197">
        <f t="shared" ref="AR84" si="300">-AR85+AR86+AR87</f>
        <v>0</v>
      </c>
      <c r="AS84" s="197" t="e">
        <f>AR84/AO84*100</f>
        <v>#DIV/0!</v>
      </c>
      <c r="AT84" s="197">
        <f t="shared" ref="AT84" si="301">-AT85+AT86+AT87</f>
        <v>0</v>
      </c>
      <c r="AU84" s="197">
        <f t="shared" ref="AU84" si="302">-AU85+AU86+AU87</f>
        <v>0</v>
      </c>
      <c r="AV84" s="197">
        <f t="shared" ref="AV84" si="303">-AV85+AV86+AV87</f>
        <v>0</v>
      </c>
      <c r="AW84" s="197">
        <f t="shared" ref="AW84" si="304">-AW85+AW86+AW87</f>
        <v>0</v>
      </c>
      <c r="AX84" s="197" t="e">
        <f>AW84/AT84*100</f>
        <v>#DIV/0!</v>
      </c>
      <c r="AY84" s="197">
        <f t="shared" ref="AY84" si="305">-AY85+AY86+AY87</f>
        <v>0</v>
      </c>
      <c r="AZ84" s="197">
        <f t="shared" ref="AZ84" si="306">-AZ85+AZ86+AZ87</f>
        <v>0</v>
      </c>
      <c r="BA84" s="197" t="e">
        <f>AZ84/AY84*100</f>
        <v>#DIV/0!</v>
      </c>
      <c r="BB84" s="212"/>
    </row>
    <row r="85" spans="1:54" ht="31.5" customHeight="1">
      <c r="A85" s="266"/>
      <c r="B85" s="268"/>
      <c r="C85" s="268"/>
      <c r="D85" s="173" t="s">
        <v>37</v>
      </c>
      <c r="E85" s="203">
        <f t="shared" ref="E85:E90" si="307">H85+K85+N85+Q85+T85+W85+Z85+AE85+AJ85+AO85+AT85+AY85</f>
        <v>0</v>
      </c>
      <c r="F85" s="197">
        <f t="shared" ref="F85:F90" si="308">I85+L85+O85+R85+U85+X85+AA85+AF85+AK85+AP85+AU85+AZ85</f>
        <v>0</v>
      </c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212"/>
    </row>
    <row r="86" spans="1:54" ht="50.25" customHeight="1">
      <c r="A86" s="266"/>
      <c r="B86" s="268"/>
      <c r="C86" s="268"/>
      <c r="D86" s="174" t="s">
        <v>2</v>
      </c>
      <c r="E86" s="203">
        <f t="shared" si="307"/>
        <v>0</v>
      </c>
      <c r="F86" s="197">
        <f t="shared" si="308"/>
        <v>0</v>
      </c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212"/>
    </row>
    <row r="87" spans="1:54" ht="22.5" customHeight="1">
      <c r="A87" s="266"/>
      <c r="B87" s="268"/>
      <c r="C87" s="268"/>
      <c r="D87" s="211" t="s">
        <v>270</v>
      </c>
      <c r="E87" s="203">
        <f t="shared" si="307"/>
        <v>950</v>
      </c>
      <c r="F87" s="197">
        <f t="shared" si="308"/>
        <v>0</v>
      </c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>
        <v>950</v>
      </c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212"/>
    </row>
    <row r="88" spans="1:54" ht="82.5" customHeight="1">
      <c r="A88" s="266"/>
      <c r="B88" s="268"/>
      <c r="C88" s="268"/>
      <c r="D88" s="211" t="s">
        <v>274</v>
      </c>
      <c r="E88" s="203">
        <f t="shared" si="307"/>
        <v>0</v>
      </c>
      <c r="F88" s="197">
        <f t="shared" si="308"/>
        <v>0</v>
      </c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212"/>
    </row>
    <row r="89" spans="1:54" ht="22.5" customHeight="1">
      <c r="A89" s="266"/>
      <c r="B89" s="268"/>
      <c r="C89" s="268"/>
      <c r="D89" s="211" t="s">
        <v>271</v>
      </c>
      <c r="E89" s="203">
        <f t="shared" si="307"/>
        <v>0</v>
      </c>
      <c r="F89" s="197">
        <f t="shared" si="308"/>
        <v>0</v>
      </c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212"/>
    </row>
    <row r="90" spans="1:54" ht="37.5" customHeight="1">
      <c r="A90" s="266"/>
      <c r="B90" s="268"/>
      <c r="C90" s="268"/>
      <c r="D90" s="169" t="s">
        <v>43</v>
      </c>
      <c r="E90" s="203">
        <f t="shared" si="307"/>
        <v>0</v>
      </c>
      <c r="F90" s="197">
        <f t="shared" si="308"/>
        <v>0</v>
      </c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212"/>
    </row>
    <row r="91" spans="1:54" ht="22.5" customHeight="1">
      <c r="A91" s="265" t="s">
        <v>287</v>
      </c>
      <c r="B91" s="267" t="s">
        <v>379</v>
      </c>
      <c r="C91" s="267" t="s">
        <v>321</v>
      </c>
      <c r="D91" s="176" t="s">
        <v>41</v>
      </c>
      <c r="E91" s="203">
        <f>H91+K91+N91+Q91+T91+W91+Z91+AE91+AJ91+AO91+AT91+AY91</f>
        <v>450</v>
      </c>
      <c r="F91" s="197">
        <f>I91+L91+O91+R91+U91+X91+AA91+AF91+AK91+AP91+AU91+AZ91</f>
        <v>0</v>
      </c>
      <c r="G91" s="197">
        <f>F91/E91*100</f>
        <v>0</v>
      </c>
      <c r="H91" s="197">
        <f>-H92+H93+H94</f>
        <v>0</v>
      </c>
      <c r="I91" s="197">
        <f t="shared" ref="I91" si="309">-I92+I93+I94</f>
        <v>0</v>
      </c>
      <c r="J91" s="197" t="e">
        <f>I91/H91*100</f>
        <v>#DIV/0!</v>
      </c>
      <c r="K91" s="197">
        <f t="shared" ref="K91" si="310">-K92+K93+K94</f>
        <v>0</v>
      </c>
      <c r="L91" s="197">
        <f t="shared" ref="L91" si="311">-L92+L93+L94</f>
        <v>0</v>
      </c>
      <c r="M91" s="197" t="e">
        <f>L91/K91*100</f>
        <v>#DIV/0!</v>
      </c>
      <c r="N91" s="197">
        <f t="shared" ref="N91" si="312">-N92+N93+N94</f>
        <v>0</v>
      </c>
      <c r="O91" s="197">
        <f t="shared" ref="O91" si="313">-O92+O93+O94</f>
        <v>0</v>
      </c>
      <c r="P91" s="197" t="e">
        <f>O91/N91*100</f>
        <v>#DIV/0!</v>
      </c>
      <c r="Q91" s="197">
        <f t="shared" ref="Q91" si="314">-Q92+Q93+Q94</f>
        <v>0</v>
      </c>
      <c r="R91" s="197">
        <f t="shared" ref="R91" si="315">-R92+R93+R94</f>
        <v>0</v>
      </c>
      <c r="S91" s="197" t="e">
        <f>R91/Q91*100</f>
        <v>#DIV/0!</v>
      </c>
      <c r="T91" s="197">
        <f t="shared" ref="T91" si="316">-T92+T93+T94</f>
        <v>0</v>
      </c>
      <c r="U91" s="197">
        <f t="shared" ref="U91" si="317">-U92+U93+U94</f>
        <v>0</v>
      </c>
      <c r="V91" s="197" t="e">
        <f>U91/T91*100</f>
        <v>#DIV/0!</v>
      </c>
      <c r="W91" s="197">
        <f t="shared" ref="W91" si="318">-W92+W93+W94</f>
        <v>0</v>
      </c>
      <c r="X91" s="197">
        <f t="shared" ref="X91" si="319">-X92+X93+X94</f>
        <v>0</v>
      </c>
      <c r="Y91" s="197" t="e">
        <f>X91/W91*100</f>
        <v>#DIV/0!</v>
      </c>
      <c r="Z91" s="197">
        <f t="shared" ref="Z91" si="320">-Z92+Z93+Z94</f>
        <v>0</v>
      </c>
      <c r="AA91" s="197">
        <f t="shared" ref="AA91" si="321">-AA92+AA93+AA94</f>
        <v>0</v>
      </c>
      <c r="AB91" s="197">
        <f t="shared" ref="AB91" si="322">-AB92+AB93+AB94</f>
        <v>0</v>
      </c>
      <c r="AC91" s="197">
        <f t="shared" ref="AC91" si="323">-AC92+AC93+AC94</f>
        <v>0</v>
      </c>
      <c r="AD91" s="197" t="e">
        <f>AC91/Z91*100</f>
        <v>#DIV/0!</v>
      </c>
      <c r="AE91" s="197">
        <f t="shared" ref="AE91" si="324">-AE92+AE93+AE94</f>
        <v>450</v>
      </c>
      <c r="AF91" s="197">
        <f t="shared" ref="AF91" si="325">-AF92+AF93+AF94</f>
        <v>0</v>
      </c>
      <c r="AG91" s="197">
        <f t="shared" ref="AG91" si="326">-AG92+AG93+AG94</f>
        <v>0</v>
      </c>
      <c r="AH91" s="197">
        <f t="shared" ref="AH91" si="327">-AH92+AH93+AH94</f>
        <v>0</v>
      </c>
      <c r="AI91" s="197">
        <f>AH91/AE91*100</f>
        <v>0</v>
      </c>
      <c r="AJ91" s="197">
        <f t="shared" ref="AJ91" si="328">-AJ92+AJ93+AJ94</f>
        <v>0</v>
      </c>
      <c r="AK91" s="197">
        <f t="shared" ref="AK91" si="329">-AK92+AK93+AK94</f>
        <v>0</v>
      </c>
      <c r="AL91" s="197">
        <f t="shared" ref="AL91" si="330">-AL92+AL93+AL94</f>
        <v>0</v>
      </c>
      <c r="AM91" s="197">
        <f t="shared" ref="AM91" si="331">-AM92+AM93+AM94</f>
        <v>0</v>
      </c>
      <c r="AN91" s="197" t="e">
        <f>AM91/AJ91*100</f>
        <v>#DIV/0!</v>
      </c>
      <c r="AO91" s="197">
        <f t="shared" ref="AO91" si="332">-AO92+AO93+AO94</f>
        <v>0</v>
      </c>
      <c r="AP91" s="197">
        <f t="shared" ref="AP91" si="333">-AP92+AP93+AP94</f>
        <v>0</v>
      </c>
      <c r="AQ91" s="197">
        <f t="shared" ref="AQ91" si="334">-AQ92+AQ93+AQ94</f>
        <v>0</v>
      </c>
      <c r="AR91" s="197">
        <f t="shared" ref="AR91" si="335">-AR92+AR93+AR94</f>
        <v>0</v>
      </c>
      <c r="AS91" s="197" t="e">
        <f>AR91/AO91*100</f>
        <v>#DIV/0!</v>
      </c>
      <c r="AT91" s="197">
        <f t="shared" ref="AT91" si="336">-AT92+AT93+AT94</f>
        <v>0</v>
      </c>
      <c r="AU91" s="197">
        <f t="shared" ref="AU91" si="337">-AU92+AU93+AU94</f>
        <v>0</v>
      </c>
      <c r="AV91" s="197">
        <f t="shared" ref="AV91" si="338">-AV92+AV93+AV94</f>
        <v>0</v>
      </c>
      <c r="AW91" s="197">
        <f t="shared" ref="AW91" si="339">-AW92+AW93+AW94</f>
        <v>0</v>
      </c>
      <c r="AX91" s="197" t="e">
        <f>AW91/AT91*100</f>
        <v>#DIV/0!</v>
      </c>
      <c r="AY91" s="197">
        <f t="shared" ref="AY91" si="340">-AY92+AY93+AY94</f>
        <v>0</v>
      </c>
      <c r="AZ91" s="197">
        <f t="shared" ref="AZ91" si="341">-AZ92+AZ93+AZ94</f>
        <v>0</v>
      </c>
      <c r="BA91" s="197" t="e">
        <f>AZ91/AY91*100</f>
        <v>#DIV/0!</v>
      </c>
      <c r="BB91" s="212"/>
    </row>
    <row r="92" spans="1:54" ht="31.5" customHeight="1">
      <c r="A92" s="266"/>
      <c r="B92" s="268"/>
      <c r="C92" s="268"/>
      <c r="D92" s="173" t="s">
        <v>37</v>
      </c>
      <c r="E92" s="203">
        <f t="shared" ref="E92:E97" si="342">H92+K92+N92+Q92+T92+W92+Z92+AE92+AJ92+AO92+AT92+AY92</f>
        <v>0</v>
      </c>
      <c r="F92" s="197">
        <f t="shared" ref="F92:F97" si="343">I92+L92+O92+R92+U92+X92+AA92+AF92+AK92+AP92+AU92+AZ92</f>
        <v>0</v>
      </c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212"/>
    </row>
    <row r="93" spans="1:54" ht="50.25" customHeight="1">
      <c r="A93" s="266"/>
      <c r="B93" s="268"/>
      <c r="C93" s="268"/>
      <c r="D93" s="174" t="s">
        <v>2</v>
      </c>
      <c r="E93" s="203">
        <f t="shared" si="342"/>
        <v>0</v>
      </c>
      <c r="F93" s="197">
        <f t="shared" si="343"/>
        <v>0</v>
      </c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212"/>
    </row>
    <row r="94" spans="1:54" ht="22.5" customHeight="1">
      <c r="A94" s="266"/>
      <c r="B94" s="268"/>
      <c r="C94" s="268"/>
      <c r="D94" s="211" t="s">
        <v>270</v>
      </c>
      <c r="E94" s="203">
        <f t="shared" si="342"/>
        <v>450</v>
      </c>
      <c r="F94" s="197">
        <f t="shared" si="343"/>
        <v>0</v>
      </c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>
        <v>450</v>
      </c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212"/>
    </row>
    <row r="95" spans="1:54" ht="82.5" customHeight="1">
      <c r="A95" s="266"/>
      <c r="B95" s="268"/>
      <c r="C95" s="268"/>
      <c r="D95" s="211" t="s">
        <v>274</v>
      </c>
      <c r="E95" s="203">
        <f t="shared" si="342"/>
        <v>0</v>
      </c>
      <c r="F95" s="197">
        <f t="shared" si="343"/>
        <v>0</v>
      </c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212"/>
    </row>
    <row r="96" spans="1:54" ht="22.5" customHeight="1">
      <c r="A96" s="266"/>
      <c r="B96" s="268"/>
      <c r="C96" s="268"/>
      <c r="D96" s="211" t="s">
        <v>271</v>
      </c>
      <c r="E96" s="203">
        <f t="shared" si="342"/>
        <v>0</v>
      </c>
      <c r="F96" s="197">
        <f t="shared" si="343"/>
        <v>0</v>
      </c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212"/>
    </row>
    <row r="97" spans="1:54" ht="37.5" customHeight="1">
      <c r="A97" s="266"/>
      <c r="B97" s="268"/>
      <c r="C97" s="268"/>
      <c r="D97" s="169" t="s">
        <v>43</v>
      </c>
      <c r="E97" s="203">
        <f t="shared" si="342"/>
        <v>0</v>
      </c>
      <c r="F97" s="197">
        <f t="shared" si="343"/>
        <v>0</v>
      </c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212"/>
    </row>
    <row r="98" spans="1:54" ht="22.5" customHeight="1">
      <c r="A98" s="265" t="s">
        <v>288</v>
      </c>
      <c r="B98" s="267" t="s">
        <v>380</v>
      </c>
      <c r="C98" s="267" t="s">
        <v>321</v>
      </c>
      <c r="D98" s="176" t="s">
        <v>41</v>
      </c>
      <c r="E98" s="203">
        <f>H98+K98+N98+Q98+T98+W98+Z98+AE98+AJ98+AO98+AT98+AY98</f>
        <v>26.465129999999998</v>
      </c>
      <c r="F98" s="197">
        <f>I98+L98+O98+R98+U98+X98+AA98+AF98+AK98+AP98+AU98+AZ98</f>
        <v>0</v>
      </c>
      <c r="G98" s="197">
        <f>F98/E98*100</f>
        <v>0</v>
      </c>
      <c r="H98" s="197">
        <f>-H99+H100+H101</f>
        <v>0</v>
      </c>
      <c r="I98" s="197">
        <f t="shared" ref="I98" si="344">-I99+I100+I101</f>
        <v>0</v>
      </c>
      <c r="J98" s="197" t="e">
        <f>I98/H98*100</f>
        <v>#DIV/0!</v>
      </c>
      <c r="K98" s="197">
        <f t="shared" ref="K98" si="345">-K99+K100+K101</f>
        <v>0</v>
      </c>
      <c r="L98" s="197">
        <f t="shared" ref="L98" si="346">-L99+L100+L101</f>
        <v>0</v>
      </c>
      <c r="M98" s="197" t="e">
        <f>L98/K98*100</f>
        <v>#DIV/0!</v>
      </c>
      <c r="N98" s="197">
        <f t="shared" ref="N98" si="347">-N99+N100+N101</f>
        <v>0</v>
      </c>
      <c r="O98" s="197">
        <f t="shared" ref="O98" si="348">-O99+O100+O101</f>
        <v>0</v>
      </c>
      <c r="P98" s="197" t="e">
        <f>O98/N98*100</f>
        <v>#DIV/0!</v>
      </c>
      <c r="Q98" s="197">
        <f t="shared" ref="Q98" si="349">-Q99+Q100+Q101</f>
        <v>0</v>
      </c>
      <c r="R98" s="197">
        <f t="shared" ref="R98" si="350">-R99+R100+R101</f>
        <v>0</v>
      </c>
      <c r="S98" s="197" t="e">
        <f>R98/Q98*100</f>
        <v>#DIV/0!</v>
      </c>
      <c r="T98" s="197">
        <f t="shared" ref="T98" si="351">-T99+T100+T101</f>
        <v>0</v>
      </c>
      <c r="U98" s="197">
        <f t="shared" ref="U98" si="352">-U99+U100+U101</f>
        <v>0</v>
      </c>
      <c r="V98" s="197" t="e">
        <f>U98/T98*100</f>
        <v>#DIV/0!</v>
      </c>
      <c r="W98" s="197">
        <f t="shared" ref="W98" si="353">-W99+W100+W101</f>
        <v>0</v>
      </c>
      <c r="X98" s="197">
        <f t="shared" ref="X98" si="354">-X99+X100+X101</f>
        <v>0</v>
      </c>
      <c r="Y98" s="197" t="e">
        <f>X98/W98*100</f>
        <v>#DIV/0!</v>
      </c>
      <c r="Z98" s="197">
        <f t="shared" ref="Z98" si="355">-Z99+Z100+Z101</f>
        <v>0</v>
      </c>
      <c r="AA98" s="197">
        <f t="shared" ref="AA98" si="356">-AA99+AA100+AA101</f>
        <v>0</v>
      </c>
      <c r="AB98" s="197">
        <f t="shared" ref="AB98" si="357">-AB99+AB100+AB101</f>
        <v>0</v>
      </c>
      <c r="AC98" s="197">
        <f t="shared" ref="AC98" si="358">-AC99+AC100+AC101</f>
        <v>0</v>
      </c>
      <c r="AD98" s="197" t="e">
        <f>AC98/Z98*100</f>
        <v>#DIV/0!</v>
      </c>
      <c r="AE98" s="197">
        <f t="shared" ref="AE98" si="359">-AE99+AE100+AE101</f>
        <v>0</v>
      </c>
      <c r="AF98" s="197">
        <f t="shared" ref="AF98" si="360">-AF99+AF100+AF101</f>
        <v>0</v>
      </c>
      <c r="AG98" s="197">
        <f t="shared" ref="AG98" si="361">-AG99+AG100+AG101</f>
        <v>0</v>
      </c>
      <c r="AH98" s="197">
        <f t="shared" ref="AH98" si="362">-AH99+AH100+AH101</f>
        <v>0</v>
      </c>
      <c r="AI98" s="197" t="e">
        <f>AH98/AE98*100</f>
        <v>#DIV/0!</v>
      </c>
      <c r="AJ98" s="197">
        <f t="shared" ref="AJ98" si="363">-AJ99+AJ100+AJ101</f>
        <v>0</v>
      </c>
      <c r="AK98" s="197">
        <f t="shared" ref="AK98" si="364">-AK99+AK100+AK101</f>
        <v>0</v>
      </c>
      <c r="AL98" s="197">
        <f t="shared" ref="AL98" si="365">-AL99+AL100+AL101</f>
        <v>0</v>
      </c>
      <c r="AM98" s="197">
        <f t="shared" ref="AM98" si="366">-AM99+AM100+AM101</f>
        <v>0</v>
      </c>
      <c r="AN98" s="197" t="e">
        <f>AM98/AJ98*100</f>
        <v>#DIV/0!</v>
      </c>
      <c r="AO98" s="197">
        <f t="shared" ref="AO98" si="367">-AO99+AO100+AO101</f>
        <v>0</v>
      </c>
      <c r="AP98" s="197">
        <f t="shared" ref="AP98" si="368">-AP99+AP100+AP101</f>
        <v>0</v>
      </c>
      <c r="AQ98" s="197">
        <f t="shared" ref="AQ98" si="369">-AQ99+AQ100+AQ101</f>
        <v>0</v>
      </c>
      <c r="AR98" s="197">
        <f t="shared" ref="AR98" si="370">-AR99+AR100+AR101</f>
        <v>0</v>
      </c>
      <c r="AS98" s="197" t="e">
        <f>AR98/AO98*100</f>
        <v>#DIV/0!</v>
      </c>
      <c r="AT98" s="197">
        <f t="shared" ref="AT98" si="371">-AT99+AT100+AT101</f>
        <v>0</v>
      </c>
      <c r="AU98" s="197">
        <f t="shared" ref="AU98" si="372">-AU99+AU100+AU101</f>
        <v>0</v>
      </c>
      <c r="AV98" s="197">
        <f t="shared" ref="AV98" si="373">-AV99+AV100+AV101</f>
        <v>0</v>
      </c>
      <c r="AW98" s="197">
        <f t="shared" ref="AW98" si="374">-AW99+AW100+AW101</f>
        <v>0</v>
      </c>
      <c r="AX98" s="197" t="e">
        <f>AW98/AT98*100</f>
        <v>#DIV/0!</v>
      </c>
      <c r="AY98" s="203">
        <f t="shared" ref="AY98" si="375">-AY99+AY100+AY101</f>
        <v>26.465129999999998</v>
      </c>
      <c r="AZ98" s="197">
        <f t="shared" ref="AZ98" si="376">-AZ99+AZ100+AZ101</f>
        <v>0</v>
      </c>
      <c r="BA98" s="197">
        <f>AZ98/AY98*100</f>
        <v>0</v>
      </c>
      <c r="BB98" s="212"/>
    </row>
    <row r="99" spans="1:54" ht="31.5" customHeight="1">
      <c r="A99" s="266"/>
      <c r="B99" s="268"/>
      <c r="C99" s="268"/>
      <c r="D99" s="173" t="s">
        <v>37</v>
      </c>
      <c r="E99" s="203">
        <f t="shared" ref="E99:E104" si="377">H99+K99+N99+Q99+T99+W99+Z99+AE99+AJ99+AO99+AT99+AY99</f>
        <v>0</v>
      </c>
      <c r="F99" s="197">
        <f t="shared" ref="F99:F104" si="378">I99+L99+O99+R99+U99+X99+AA99+AF99+AK99+AP99+AU99+AZ99</f>
        <v>0</v>
      </c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203"/>
      <c r="AZ99" s="197"/>
      <c r="BA99" s="197"/>
      <c r="BB99" s="212"/>
    </row>
    <row r="100" spans="1:54" ht="50.25" customHeight="1">
      <c r="A100" s="266"/>
      <c r="B100" s="268"/>
      <c r="C100" s="268"/>
      <c r="D100" s="174" t="s">
        <v>2</v>
      </c>
      <c r="E100" s="203">
        <f t="shared" si="377"/>
        <v>0</v>
      </c>
      <c r="F100" s="197">
        <f t="shared" si="378"/>
        <v>0</v>
      </c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203"/>
      <c r="AZ100" s="197"/>
      <c r="BA100" s="197"/>
      <c r="BB100" s="212"/>
    </row>
    <row r="101" spans="1:54" ht="22.5" customHeight="1">
      <c r="A101" s="266"/>
      <c r="B101" s="268"/>
      <c r="C101" s="268"/>
      <c r="D101" s="211" t="s">
        <v>270</v>
      </c>
      <c r="E101" s="203">
        <f t="shared" si="377"/>
        <v>26.465129999999998</v>
      </c>
      <c r="F101" s="197">
        <f t="shared" si="378"/>
        <v>0</v>
      </c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203">
        <v>26.465129999999998</v>
      </c>
      <c r="AZ101" s="197"/>
      <c r="BA101" s="197"/>
      <c r="BB101" s="212"/>
    </row>
    <row r="102" spans="1:54" ht="82.5" customHeight="1">
      <c r="A102" s="266"/>
      <c r="B102" s="268"/>
      <c r="C102" s="268"/>
      <c r="D102" s="211" t="s">
        <v>274</v>
      </c>
      <c r="E102" s="203">
        <f t="shared" si="377"/>
        <v>26.465129999999998</v>
      </c>
      <c r="F102" s="197">
        <f t="shared" si="378"/>
        <v>0</v>
      </c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203">
        <v>26.465129999999998</v>
      </c>
      <c r="AZ102" s="197"/>
      <c r="BA102" s="197"/>
      <c r="BB102" s="212"/>
    </row>
    <row r="103" spans="1:54" ht="22.5" customHeight="1">
      <c r="A103" s="266"/>
      <c r="B103" s="268"/>
      <c r="C103" s="268"/>
      <c r="D103" s="211" t="s">
        <v>271</v>
      </c>
      <c r="E103" s="203">
        <f t="shared" si="377"/>
        <v>0</v>
      </c>
      <c r="F103" s="197">
        <f t="shared" si="378"/>
        <v>0</v>
      </c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212"/>
    </row>
    <row r="104" spans="1:54" ht="37.5" customHeight="1">
      <c r="A104" s="266"/>
      <c r="B104" s="268"/>
      <c r="C104" s="268"/>
      <c r="D104" s="169" t="s">
        <v>43</v>
      </c>
      <c r="E104" s="203">
        <f t="shared" si="377"/>
        <v>0</v>
      </c>
      <c r="F104" s="197">
        <f t="shared" si="378"/>
        <v>0</v>
      </c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212"/>
    </row>
    <row r="105" spans="1:54" ht="22.5" customHeight="1">
      <c r="A105" s="265" t="s">
        <v>289</v>
      </c>
      <c r="B105" s="267" t="s">
        <v>381</v>
      </c>
      <c r="C105" s="267" t="s">
        <v>321</v>
      </c>
      <c r="D105" s="176" t="s">
        <v>41</v>
      </c>
      <c r="E105" s="203">
        <f>H105+K105+N105+Q105+T105+W105+Z105+AE105+AJ105+AO105+AT105+AY105</f>
        <v>1650.19886</v>
      </c>
      <c r="F105" s="197">
        <f>I105+L105+O105+R105+U105+X105+AA105+AF105+AK105+AP105+AU105+AZ105</f>
        <v>0</v>
      </c>
      <c r="G105" s="197">
        <f>F105/E105*100</f>
        <v>0</v>
      </c>
      <c r="H105" s="197">
        <f>-H106+H107+H108</f>
        <v>0</v>
      </c>
      <c r="I105" s="197">
        <f t="shared" ref="I105" si="379">-I106+I107+I108</f>
        <v>0</v>
      </c>
      <c r="J105" s="197" t="e">
        <f>I105/H105*100</f>
        <v>#DIV/0!</v>
      </c>
      <c r="K105" s="197">
        <f t="shared" ref="K105" si="380">-K106+K107+K108</f>
        <v>0</v>
      </c>
      <c r="L105" s="197">
        <f t="shared" ref="L105" si="381">-L106+L107+L108</f>
        <v>0</v>
      </c>
      <c r="M105" s="197" t="e">
        <f>L105/K105*100</f>
        <v>#DIV/0!</v>
      </c>
      <c r="N105" s="197">
        <f t="shared" ref="N105" si="382">-N106+N107+N108</f>
        <v>0</v>
      </c>
      <c r="O105" s="197">
        <f t="shared" ref="O105" si="383">-O106+O107+O108</f>
        <v>0</v>
      </c>
      <c r="P105" s="197" t="e">
        <f>O105/N105*100</f>
        <v>#DIV/0!</v>
      </c>
      <c r="Q105" s="197">
        <f t="shared" ref="Q105" si="384">-Q106+Q107+Q108</f>
        <v>0</v>
      </c>
      <c r="R105" s="197">
        <f t="shared" ref="R105" si="385">-R106+R107+R108</f>
        <v>0</v>
      </c>
      <c r="S105" s="197" t="e">
        <f>R105/Q105*100</f>
        <v>#DIV/0!</v>
      </c>
      <c r="T105" s="197">
        <f t="shared" ref="T105" si="386">-T106+T107+T108</f>
        <v>0</v>
      </c>
      <c r="U105" s="197">
        <f t="shared" ref="U105" si="387">-U106+U107+U108</f>
        <v>0</v>
      </c>
      <c r="V105" s="197" t="e">
        <f>U105/T105*100</f>
        <v>#DIV/0!</v>
      </c>
      <c r="W105" s="197">
        <f t="shared" ref="W105" si="388">-W106+W107+W108</f>
        <v>0</v>
      </c>
      <c r="X105" s="197">
        <f t="shared" ref="X105" si="389">-X106+X107+X108</f>
        <v>0</v>
      </c>
      <c r="Y105" s="197" t="e">
        <f>X105/W105*100</f>
        <v>#DIV/0!</v>
      </c>
      <c r="Z105" s="197">
        <f t="shared" ref="Z105" si="390">-Z106+Z107+Z108</f>
        <v>450</v>
      </c>
      <c r="AA105" s="197">
        <f t="shared" ref="AA105" si="391">-AA106+AA107+AA108</f>
        <v>0</v>
      </c>
      <c r="AB105" s="197">
        <f t="shared" ref="AB105" si="392">-AB106+AB107+AB108</f>
        <v>0</v>
      </c>
      <c r="AC105" s="197">
        <f t="shared" ref="AC105" si="393">-AC106+AC107+AC108</f>
        <v>0</v>
      </c>
      <c r="AD105" s="197">
        <f>AC105/Z105*100</f>
        <v>0</v>
      </c>
      <c r="AE105" s="197">
        <f t="shared" ref="AE105" si="394">-AE106+AE107+AE108</f>
        <v>0</v>
      </c>
      <c r="AF105" s="197">
        <f t="shared" ref="AF105" si="395">-AF106+AF107+AF108</f>
        <v>0</v>
      </c>
      <c r="AG105" s="197">
        <f t="shared" ref="AG105" si="396">-AG106+AG107+AG108</f>
        <v>0</v>
      </c>
      <c r="AH105" s="197">
        <f t="shared" ref="AH105" si="397">-AH106+AH107+AH108</f>
        <v>0</v>
      </c>
      <c r="AI105" s="197" t="e">
        <f>AH105/AE105*100</f>
        <v>#DIV/0!</v>
      </c>
      <c r="AJ105" s="203">
        <f t="shared" ref="AJ105" si="398">-AJ106+AJ107+AJ108</f>
        <v>1200.19886</v>
      </c>
      <c r="AK105" s="197">
        <f t="shared" ref="AK105" si="399">-AK106+AK107+AK108</f>
        <v>0</v>
      </c>
      <c r="AL105" s="197">
        <f t="shared" ref="AL105" si="400">-AL106+AL107+AL108</f>
        <v>0</v>
      </c>
      <c r="AM105" s="197">
        <f t="shared" ref="AM105" si="401">-AM106+AM107+AM108</f>
        <v>0</v>
      </c>
      <c r="AN105" s="197">
        <f>AM105/AJ105*100</f>
        <v>0</v>
      </c>
      <c r="AO105" s="197">
        <f t="shared" ref="AO105" si="402">-AO106+AO107+AO108</f>
        <v>0</v>
      </c>
      <c r="AP105" s="197">
        <f t="shared" ref="AP105" si="403">-AP106+AP107+AP108</f>
        <v>0</v>
      </c>
      <c r="AQ105" s="197">
        <f t="shared" ref="AQ105" si="404">-AQ106+AQ107+AQ108</f>
        <v>0</v>
      </c>
      <c r="AR105" s="197">
        <f t="shared" ref="AR105" si="405">-AR106+AR107+AR108</f>
        <v>0</v>
      </c>
      <c r="AS105" s="197" t="e">
        <f>AR105/AO105*100</f>
        <v>#DIV/0!</v>
      </c>
      <c r="AT105" s="197">
        <f t="shared" ref="AT105" si="406">-AT106+AT107+AT108</f>
        <v>0</v>
      </c>
      <c r="AU105" s="197">
        <f t="shared" ref="AU105" si="407">-AU106+AU107+AU108</f>
        <v>0</v>
      </c>
      <c r="AV105" s="197">
        <f t="shared" ref="AV105" si="408">-AV106+AV107+AV108</f>
        <v>0</v>
      </c>
      <c r="AW105" s="197">
        <f t="shared" ref="AW105" si="409">-AW106+AW107+AW108</f>
        <v>0</v>
      </c>
      <c r="AX105" s="197" t="e">
        <f>AW105/AT105*100</f>
        <v>#DIV/0!</v>
      </c>
      <c r="AY105" s="197">
        <f t="shared" ref="AY105" si="410">-AY106+AY107+AY108</f>
        <v>0</v>
      </c>
      <c r="AZ105" s="197">
        <f t="shared" ref="AZ105" si="411">-AZ106+AZ107+AZ108</f>
        <v>0</v>
      </c>
      <c r="BA105" s="197" t="e">
        <f>AZ105/AY105*100</f>
        <v>#DIV/0!</v>
      </c>
      <c r="BB105" s="212"/>
    </row>
    <row r="106" spans="1:54" ht="31.5" customHeight="1">
      <c r="A106" s="266"/>
      <c r="B106" s="268"/>
      <c r="C106" s="268"/>
      <c r="D106" s="173" t="s">
        <v>37</v>
      </c>
      <c r="E106" s="203">
        <f t="shared" ref="E106:E111" si="412">H106+K106+N106+Q106+T106+W106+Z106+AE106+AJ106+AO106+AT106+AY106</f>
        <v>0</v>
      </c>
      <c r="F106" s="197">
        <f t="shared" ref="F106:F111" si="413">I106+L106+O106+R106+U106+X106+AA106+AF106+AK106+AP106+AU106+AZ106</f>
        <v>0</v>
      </c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203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212"/>
    </row>
    <row r="107" spans="1:54" ht="50.25" customHeight="1">
      <c r="A107" s="266"/>
      <c r="B107" s="268"/>
      <c r="C107" s="268"/>
      <c r="D107" s="174" t="s">
        <v>2</v>
      </c>
      <c r="E107" s="203">
        <f t="shared" si="412"/>
        <v>0</v>
      </c>
      <c r="F107" s="197">
        <f t="shared" si="413"/>
        <v>0</v>
      </c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203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212"/>
    </row>
    <row r="108" spans="1:54" ht="22.5" customHeight="1">
      <c r="A108" s="266"/>
      <c r="B108" s="268"/>
      <c r="C108" s="268"/>
      <c r="D108" s="211" t="s">
        <v>270</v>
      </c>
      <c r="E108" s="203">
        <f t="shared" si="412"/>
        <v>1650.19886</v>
      </c>
      <c r="F108" s="197">
        <f t="shared" si="413"/>
        <v>0</v>
      </c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>
        <v>450</v>
      </c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203">
        <v>1200.19886</v>
      </c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212"/>
    </row>
    <row r="109" spans="1:54" ht="82.5" customHeight="1">
      <c r="A109" s="266"/>
      <c r="B109" s="268"/>
      <c r="C109" s="268"/>
      <c r="D109" s="211" t="s">
        <v>274</v>
      </c>
      <c r="E109" s="203">
        <f t="shared" si="412"/>
        <v>0</v>
      </c>
      <c r="F109" s="197">
        <f t="shared" si="413"/>
        <v>0</v>
      </c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212"/>
    </row>
    <row r="110" spans="1:54" ht="22.5" customHeight="1">
      <c r="A110" s="266"/>
      <c r="B110" s="268"/>
      <c r="C110" s="268"/>
      <c r="D110" s="211" t="s">
        <v>271</v>
      </c>
      <c r="E110" s="203">
        <f t="shared" si="412"/>
        <v>0</v>
      </c>
      <c r="F110" s="197">
        <f t="shared" si="413"/>
        <v>0</v>
      </c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212"/>
    </row>
    <row r="111" spans="1:54" ht="37.5" customHeight="1">
      <c r="A111" s="266"/>
      <c r="B111" s="268"/>
      <c r="C111" s="268"/>
      <c r="D111" s="169" t="s">
        <v>43</v>
      </c>
      <c r="E111" s="203">
        <f t="shared" si="412"/>
        <v>0</v>
      </c>
      <c r="F111" s="197">
        <f t="shared" si="413"/>
        <v>0</v>
      </c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212"/>
    </row>
    <row r="112" spans="1:54" ht="22.5" customHeight="1">
      <c r="A112" s="265" t="s">
        <v>290</v>
      </c>
      <c r="B112" s="267" t="s">
        <v>382</v>
      </c>
      <c r="C112" s="267" t="s">
        <v>321</v>
      </c>
      <c r="D112" s="176" t="s">
        <v>41</v>
      </c>
      <c r="E112" s="203">
        <f>H112+K112+N112+Q112+T112+W112+Z112+AE112+AJ112+AO112+AT112+AY112</f>
        <v>1000</v>
      </c>
      <c r="F112" s="197">
        <f>I112+L112+O112+R112+U112+X112+AA112+AF112+AK112+AP112+AU112+AZ112</f>
        <v>0</v>
      </c>
      <c r="G112" s="197">
        <f>F112/E112*100</f>
        <v>0</v>
      </c>
      <c r="H112" s="197">
        <f>-H113+H114+H115</f>
        <v>0</v>
      </c>
      <c r="I112" s="197">
        <f t="shared" ref="I112" si="414">-I113+I114+I115</f>
        <v>0</v>
      </c>
      <c r="J112" s="197" t="e">
        <f>I112/H112*100</f>
        <v>#DIV/0!</v>
      </c>
      <c r="K112" s="197">
        <f t="shared" ref="K112" si="415">-K113+K114+K115</f>
        <v>0</v>
      </c>
      <c r="L112" s="197">
        <f t="shared" ref="L112" si="416">-L113+L114+L115</f>
        <v>0</v>
      </c>
      <c r="M112" s="197" t="e">
        <f>L112/K112*100</f>
        <v>#DIV/0!</v>
      </c>
      <c r="N112" s="197">
        <f t="shared" ref="N112" si="417">-N113+N114+N115</f>
        <v>0</v>
      </c>
      <c r="O112" s="197">
        <f t="shared" ref="O112" si="418">-O113+O114+O115</f>
        <v>0</v>
      </c>
      <c r="P112" s="197" t="e">
        <f>O112/N112*100</f>
        <v>#DIV/0!</v>
      </c>
      <c r="Q112" s="197">
        <f t="shared" ref="Q112" si="419">-Q113+Q114+Q115</f>
        <v>0</v>
      </c>
      <c r="R112" s="197">
        <f t="shared" ref="R112" si="420">-R113+R114+R115</f>
        <v>0</v>
      </c>
      <c r="S112" s="197" t="e">
        <f>R112/Q112*100</f>
        <v>#DIV/0!</v>
      </c>
      <c r="T112" s="197">
        <f t="shared" ref="T112" si="421">-T113+T114+T115</f>
        <v>0</v>
      </c>
      <c r="U112" s="197">
        <f t="shared" ref="U112" si="422">-U113+U114+U115</f>
        <v>0</v>
      </c>
      <c r="V112" s="197" t="e">
        <f>U112/T112*100</f>
        <v>#DIV/0!</v>
      </c>
      <c r="W112" s="197"/>
      <c r="X112" s="197">
        <f t="shared" ref="X112" si="423">-X113+X114+X115</f>
        <v>0</v>
      </c>
      <c r="Y112" s="197" t="e">
        <f>X112/W112*100</f>
        <v>#DIV/0!</v>
      </c>
      <c r="Z112" s="197">
        <f t="shared" ref="Z112" si="424">-Z113+Z114+Z115</f>
        <v>0</v>
      </c>
      <c r="AA112" s="197">
        <f t="shared" ref="AA112" si="425">-AA113+AA114+AA115</f>
        <v>0</v>
      </c>
      <c r="AB112" s="197">
        <f t="shared" ref="AB112" si="426">-AB113+AB114+AB115</f>
        <v>0</v>
      </c>
      <c r="AC112" s="197">
        <f t="shared" ref="AC112" si="427">-AC113+AC114+AC115</f>
        <v>0</v>
      </c>
      <c r="AD112" s="197" t="e">
        <f>AC112/Z112*100</f>
        <v>#DIV/0!</v>
      </c>
      <c r="AE112" s="197">
        <f t="shared" ref="AE112" si="428">-AE113+AE114+AE115</f>
        <v>0</v>
      </c>
      <c r="AF112" s="197">
        <f t="shared" ref="AF112" si="429">-AF113+AF114+AF115</f>
        <v>0</v>
      </c>
      <c r="AG112" s="197">
        <f t="shared" ref="AG112" si="430">-AG113+AG114+AG115</f>
        <v>0</v>
      </c>
      <c r="AH112" s="197">
        <f t="shared" ref="AH112" si="431">-AH113+AH114+AH115</f>
        <v>0</v>
      </c>
      <c r="AI112" s="197" t="e">
        <f>AH112/AE112*100</f>
        <v>#DIV/0!</v>
      </c>
      <c r="AJ112" s="197">
        <f t="shared" ref="AJ112" si="432">-AJ113+AJ114+AJ115</f>
        <v>0</v>
      </c>
      <c r="AK112" s="197">
        <f t="shared" ref="AK112" si="433">-AK113+AK114+AK115</f>
        <v>0</v>
      </c>
      <c r="AL112" s="197">
        <f t="shared" ref="AL112" si="434">-AL113+AL114+AL115</f>
        <v>0</v>
      </c>
      <c r="AM112" s="197">
        <f t="shared" ref="AM112" si="435">-AM113+AM114+AM115</f>
        <v>0</v>
      </c>
      <c r="AN112" s="197" t="e">
        <f>AM112/AJ112*100</f>
        <v>#DIV/0!</v>
      </c>
      <c r="AO112" s="197">
        <f t="shared" ref="AO112" si="436">-AO113+AO114+AO115</f>
        <v>0</v>
      </c>
      <c r="AP112" s="197">
        <f t="shared" ref="AP112" si="437">-AP113+AP114+AP115</f>
        <v>0</v>
      </c>
      <c r="AQ112" s="197">
        <f t="shared" ref="AQ112" si="438">-AQ113+AQ114+AQ115</f>
        <v>0</v>
      </c>
      <c r="AR112" s="197">
        <f t="shared" ref="AR112" si="439">-AR113+AR114+AR115</f>
        <v>0</v>
      </c>
      <c r="AS112" s="197" t="e">
        <f>AR112/AO112*100</f>
        <v>#DIV/0!</v>
      </c>
      <c r="AT112" s="197">
        <f t="shared" ref="AT112" si="440">-AT113+AT114+AT115</f>
        <v>1000</v>
      </c>
      <c r="AU112" s="197">
        <f t="shared" ref="AU112" si="441">-AU113+AU114+AU115</f>
        <v>0</v>
      </c>
      <c r="AV112" s="197">
        <f t="shared" ref="AV112" si="442">-AV113+AV114+AV115</f>
        <v>0</v>
      </c>
      <c r="AW112" s="197">
        <f t="shared" ref="AW112" si="443">-AW113+AW114+AW115</f>
        <v>0</v>
      </c>
      <c r="AX112" s="197">
        <f>AW112/AT112*100</f>
        <v>0</v>
      </c>
      <c r="AY112" s="197">
        <f t="shared" ref="AY112" si="444">-AY113+AY114+AY115</f>
        <v>0</v>
      </c>
      <c r="AZ112" s="197">
        <f t="shared" ref="AZ112" si="445">-AZ113+AZ114+AZ115</f>
        <v>0</v>
      </c>
      <c r="BA112" s="197" t="e">
        <f>AZ112/AY112*100</f>
        <v>#DIV/0!</v>
      </c>
      <c r="BB112" s="212"/>
    </row>
    <row r="113" spans="1:54" ht="31.5" customHeight="1">
      <c r="A113" s="266"/>
      <c r="B113" s="268"/>
      <c r="C113" s="268"/>
      <c r="D113" s="173" t="s">
        <v>37</v>
      </c>
      <c r="E113" s="203">
        <f t="shared" ref="E113:E118" si="446">H113+K113+N113+Q113+T113+W113+Z113+AE113+AJ113+AO113+AT113+AY113</f>
        <v>0</v>
      </c>
      <c r="F113" s="197">
        <f t="shared" ref="F113:F118" si="447">I113+L113+O113+R113+U113+X113+AA113+AF113+AK113+AP113+AU113+AZ113</f>
        <v>0</v>
      </c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212"/>
    </row>
    <row r="114" spans="1:54" ht="50.25" customHeight="1">
      <c r="A114" s="266"/>
      <c r="B114" s="268"/>
      <c r="C114" s="268"/>
      <c r="D114" s="174" t="s">
        <v>2</v>
      </c>
      <c r="E114" s="203">
        <f t="shared" si="446"/>
        <v>0</v>
      </c>
      <c r="F114" s="197">
        <f t="shared" si="447"/>
        <v>0</v>
      </c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  <c r="BB114" s="212"/>
    </row>
    <row r="115" spans="1:54" ht="22.5" customHeight="1">
      <c r="A115" s="266"/>
      <c r="B115" s="268"/>
      <c r="C115" s="268"/>
      <c r="D115" s="211" t="s">
        <v>270</v>
      </c>
      <c r="E115" s="203">
        <f t="shared" si="446"/>
        <v>1000</v>
      </c>
      <c r="F115" s="197">
        <f t="shared" si="447"/>
        <v>0</v>
      </c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>
        <v>1000</v>
      </c>
      <c r="AU115" s="197"/>
      <c r="AV115" s="197"/>
      <c r="AW115" s="197"/>
      <c r="AX115" s="197"/>
      <c r="AY115" s="197"/>
      <c r="AZ115" s="197"/>
      <c r="BA115" s="197"/>
      <c r="BB115" s="212"/>
    </row>
    <row r="116" spans="1:54" ht="82.5" customHeight="1">
      <c r="A116" s="266"/>
      <c r="B116" s="268"/>
      <c r="C116" s="268"/>
      <c r="D116" s="211" t="s">
        <v>274</v>
      </c>
      <c r="E116" s="203">
        <f t="shared" si="446"/>
        <v>0</v>
      </c>
      <c r="F116" s="197">
        <f t="shared" si="447"/>
        <v>0</v>
      </c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212"/>
    </row>
    <row r="117" spans="1:54" ht="22.5" customHeight="1">
      <c r="A117" s="266"/>
      <c r="B117" s="268"/>
      <c r="C117" s="268"/>
      <c r="D117" s="211" t="s">
        <v>271</v>
      </c>
      <c r="E117" s="203">
        <f t="shared" si="446"/>
        <v>0</v>
      </c>
      <c r="F117" s="197">
        <f t="shared" si="447"/>
        <v>0</v>
      </c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212"/>
    </row>
    <row r="118" spans="1:54" ht="37.5" customHeight="1">
      <c r="A118" s="266"/>
      <c r="B118" s="268"/>
      <c r="C118" s="268"/>
      <c r="D118" s="169" t="s">
        <v>43</v>
      </c>
      <c r="E118" s="203">
        <f t="shared" si="446"/>
        <v>0</v>
      </c>
      <c r="F118" s="197">
        <f t="shared" si="447"/>
        <v>0</v>
      </c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212"/>
    </row>
    <row r="119" spans="1:54" ht="22.5" customHeight="1">
      <c r="A119" s="265" t="s">
        <v>367</v>
      </c>
      <c r="B119" s="267" t="s">
        <v>383</v>
      </c>
      <c r="C119" s="267" t="s">
        <v>321</v>
      </c>
      <c r="D119" s="176" t="s">
        <v>41</v>
      </c>
      <c r="E119" s="203">
        <f>H119+K119+N119+Q119+T119+W119+Z119+AE119+AJ119+AO119+AT119+AY119</f>
        <v>2500</v>
      </c>
      <c r="F119" s="197">
        <f>I119+L119+O119+R119+U119+X119+AA119+AF119+AK119+AP119+AU119+AZ119</f>
        <v>0</v>
      </c>
      <c r="G119" s="197">
        <f>F119/E119*100</f>
        <v>0</v>
      </c>
      <c r="H119" s="197">
        <f>-H120+H121+H122</f>
        <v>0</v>
      </c>
      <c r="I119" s="197">
        <f t="shared" ref="I119:AZ119" si="448">-I120+I121+I122</f>
        <v>0</v>
      </c>
      <c r="J119" s="197" t="e">
        <f>I119/H119*100</f>
        <v>#DIV/0!</v>
      </c>
      <c r="K119" s="197">
        <f t="shared" si="448"/>
        <v>0</v>
      </c>
      <c r="L119" s="197">
        <f t="shared" si="448"/>
        <v>0</v>
      </c>
      <c r="M119" s="197" t="e">
        <f>L119/K119*100</f>
        <v>#DIV/0!</v>
      </c>
      <c r="N119" s="197">
        <f t="shared" si="448"/>
        <v>2500</v>
      </c>
      <c r="O119" s="197">
        <f t="shared" si="448"/>
        <v>0</v>
      </c>
      <c r="P119" s="197">
        <f>O119/N119*100</f>
        <v>0</v>
      </c>
      <c r="Q119" s="197">
        <f t="shared" si="448"/>
        <v>0</v>
      </c>
      <c r="R119" s="197">
        <f t="shared" si="448"/>
        <v>0</v>
      </c>
      <c r="S119" s="197" t="e">
        <f>R119/Q119*100</f>
        <v>#DIV/0!</v>
      </c>
      <c r="T119" s="197">
        <f t="shared" si="448"/>
        <v>0</v>
      </c>
      <c r="U119" s="197">
        <f t="shared" si="448"/>
        <v>0</v>
      </c>
      <c r="V119" s="197" t="e">
        <f>U119/T119*100</f>
        <v>#DIV/0!</v>
      </c>
      <c r="W119" s="197">
        <f t="shared" si="448"/>
        <v>0</v>
      </c>
      <c r="X119" s="197">
        <f t="shared" si="448"/>
        <v>0</v>
      </c>
      <c r="Y119" s="197" t="e">
        <f>X119/W119*100</f>
        <v>#DIV/0!</v>
      </c>
      <c r="Z119" s="197">
        <f t="shared" si="448"/>
        <v>0</v>
      </c>
      <c r="AA119" s="197">
        <f t="shared" si="448"/>
        <v>0</v>
      </c>
      <c r="AB119" s="197">
        <f t="shared" si="448"/>
        <v>0</v>
      </c>
      <c r="AC119" s="197">
        <f t="shared" si="448"/>
        <v>0</v>
      </c>
      <c r="AD119" s="197" t="e">
        <f>AC119/Z119*100</f>
        <v>#DIV/0!</v>
      </c>
      <c r="AE119" s="197">
        <f t="shared" si="448"/>
        <v>0</v>
      </c>
      <c r="AF119" s="197">
        <f t="shared" si="448"/>
        <v>0</v>
      </c>
      <c r="AG119" s="197">
        <f t="shared" si="448"/>
        <v>0</v>
      </c>
      <c r="AH119" s="197">
        <f t="shared" si="448"/>
        <v>0</v>
      </c>
      <c r="AI119" s="197" t="e">
        <f>AH119/AE119*100</f>
        <v>#DIV/0!</v>
      </c>
      <c r="AJ119" s="197">
        <f t="shared" si="448"/>
        <v>0</v>
      </c>
      <c r="AK119" s="197">
        <f t="shared" si="448"/>
        <v>0</v>
      </c>
      <c r="AL119" s="197">
        <f t="shared" si="448"/>
        <v>0</v>
      </c>
      <c r="AM119" s="197">
        <f t="shared" si="448"/>
        <v>0</v>
      </c>
      <c r="AN119" s="197" t="e">
        <f>AM119/AJ119*100</f>
        <v>#DIV/0!</v>
      </c>
      <c r="AO119" s="197">
        <f t="shared" si="448"/>
        <v>0</v>
      </c>
      <c r="AP119" s="197">
        <f t="shared" si="448"/>
        <v>0</v>
      </c>
      <c r="AQ119" s="197">
        <f t="shared" si="448"/>
        <v>0</v>
      </c>
      <c r="AR119" s="197">
        <f t="shared" si="448"/>
        <v>0</v>
      </c>
      <c r="AS119" s="197" t="e">
        <f>AR119/AO119*100</f>
        <v>#DIV/0!</v>
      </c>
      <c r="AT119" s="197">
        <f t="shared" si="448"/>
        <v>0</v>
      </c>
      <c r="AU119" s="197">
        <f t="shared" si="448"/>
        <v>0</v>
      </c>
      <c r="AV119" s="197">
        <f t="shared" si="448"/>
        <v>0</v>
      </c>
      <c r="AW119" s="197">
        <f t="shared" si="448"/>
        <v>0</v>
      </c>
      <c r="AX119" s="197" t="e">
        <f>AW119/AT119*100</f>
        <v>#DIV/0!</v>
      </c>
      <c r="AY119" s="197">
        <f t="shared" si="448"/>
        <v>0</v>
      </c>
      <c r="AZ119" s="197">
        <f t="shared" si="448"/>
        <v>0</v>
      </c>
      <c r="BA119" s="197" t="e">
        <f>AZ119/AY119*100</f>
        <v>#DIV/0!</v>
      </c>
      <c r="BB119" s="212"/>
    </row>
    <row r="120" spans="1:54" ht="31.5" customHeight="1">
      <c r="A120" s="266"/>
      <c r="B120" s="268"/>
      <c r="C120" s="268"/>
      <c r="D120" s="173" t="s">
        <v>37</v>
      </c>
      <c r="E120" s="203">
        <f t="shared" ref="E120:E125" si="449">H120+K120+N120+Q120+T120+W120+Z120+AE120+AJ120+AO120+AT120+AY120</f>
        <v>0</v>
      </c>
      <c r="F120" s="197">
        <f t="shared" ref="F120:F125" si="450">I120+L120+O120+R120+U120+X120+AA120+AF120+AK120+AP120+AU120+AZ120</f>
        <v>0</v>
      </c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212"/>
    </row>
    <row r="121" spans="1:54" ht="50.25" customHeight="1">
      <c r="A121" s="266"/>
      <c r="B121" s="268"/>
      <c r="C121" s="268"/>
      <c r="D121" s="174" t="s">
        <v>2</v>
      </c>
      <c r="E121" s="203">
        <f t="shared" si="449"/>
        <v>0</v>
      </c>
      <c r="F121" s="197">
        <f t="shared" si="450"/>
        <v>0</v>
      </c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212"/>
    </row>
    <row r="122" spans="1:54" ht="22.5" customHeight="1">
      <c r="A122" s="266"/>
      <c r="B122" s="268"/>
      <c r="C122" s="268"/>
      <c r="D122" s="211" t="s">
        <v>270</v>
      </c>
      <c r="E122" s="203">
        <f t="shared" si="449"/>
        <v>2500</v>
      </c>
      <c r="F122" s="197">
        <f t="shared" si="450"/>
        <v>0</v>
      </c>
      <c r="G122" s="197"/>
      <c r="H122" s="197"/>
      <c r="I122" s="197"/>
      <c r="J122" s="197"/>
      <c r="K122" s="197"/>
      <c r="L122" s="197"/>
      <c r="M122" s="197"/>
      <c r="N122" s="197">
        <v>2500</v>
      </c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212"/>
    </row>
    <row r="123" spans="1:54" ht="82.5" customHeight="1">
      <c r="A123" s="266"/>
      <c r="B123" s="268"/>
      <c r="C123" s="268"/>
      <c r="D123" s="211" t="s">
        <v>274</v>
      </c>
      <c r="E123" s="203">
        <f t="shared" si="449"/>
        <v>0</v>
      </c>
      <c r="F123" s="197">
        <f t="shared" si="450"/>
        <v>0</v>
      </c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  <c r="BB123" s="212"/>
    </row>
    <row r="124" spans="1:54" ht="22.5" customHeight="1">
      <c r="A124" s="266"/>
      <c r="B124" s="268"/>
      <c r="C124" s="268"/>
      <c r="D124" s="211" t="s">
        <v>271</v>
      </c>
      <c r="E124" s="203">
        <f t="shared" si="449"/>
        <v>0</v>
      </c>
      <c r="F124" s="197">
        <f t="shared" si="450"/>
        <v>0</v>
      </c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  <c r="BB124" s="212"/>
    </row>
    <row r="125" spans="1:54" ht="37.5" customHeight="1">
      <c r="A125" s="266"/>
      <c r="B125" s="268"/>
      <c r="C125" s="268"/>
      <c r="D125" s="169" t="s">
        <v>43</v>
      </c>
      <c r="E125" s="203">
        <f t="shared" si="449"/>
        <v>0</v>
      </c>
      <c r="F125" s="197">
        <f t="shared" si="450"/>
        <v>0</v>
      </c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  <c r="BB125" s="212"/>
    </row>
    <row r="126" spans="1:54" ht="22.5" customHeight="1">
      <c r="A126" s="265" t="s">
        <v>369</v>
      </c>
      <c r="B126" s="267" t="s">
        <v>388</v>
      </c>
      <c r="C126" s="267" t="s">
        <v>321</v>
      </c>
      <c r="D126" s="176" t="s">
        <v>41</v>
      </c>
      <c r="E126" s="203">
        <f>H126+K126+N126+Q126+T126+W126+Z126+AE126+AJ126+AO126+AT126+AY126</f>
        <v>125</v>
      </c>
      <c r="F126" s="197">
        <f>I126+L126+O126+R126+U126+X126+AA126+AF126+AK126+AP126+AU126+AZ126</f>
        <v>0</v>
      </c>
      <c r="G126" s="197">
        <f>F126/E126*100</f>
        <v>0</v>
      </c>
      <c r="H126" s="197">
        <f>-H127+H128+H129</f>
        <v>0</v>
      </c>
      <c r="I126" s="197">
        <f t="shared" ref="I126" si="451">-I127+I128+I129</f>
        <v>0</v>
      </c>
      <c r="J126" s="197" t="e">
        <f>I126/H126*100</f>
        <v>#DIV/0!</v>
      </c>
      <c r="K126" s="197">
        <f t="shared" ref="K126" si="452">-K127+K128+K129</f>
        <v>0</v>
      </c>
      <c r="L126" s="197">
        <f t="shared" ref="L126" si="453">-L127+L128+L129</f>
        <v>0</v>
      </c>
      <c r="M126" s="197" t="e">
        <f>L126/K126*100</f>
        <v>#DIV/0!</v>
      </c>
      <c r="N126" s="197">
        <f t="shared" ref="N126" si="454">-N127+N128+N129</f>
        <v>0</v>
      </c>
      <c r="O126" s="197">
        <f t="shared" ref="O126" si="455">-O127+O128+O129</f>
        <v>0</v>
      </c>
      <c r="P126" s="197" t="e">
        <f>O126/N126*100</f>
        <v>#DIV/0!</v>
      </c>
      <c r="Q126" s="197">
        <f t="shared" ref="Q126" si="456">-Q127+Q128+Q129</f>
        <v>0</v>
      </c>
      <c r="R126" s="197">
        <f t="shared" ref="R126" si="457">-R127+R128+R129</f>
        <v>0</v>
      </c>
      <c r="S126" s="197" t="e">
        <f>R126/Q126*100</f>
        <v>#DIV/0!</v>
      </c>
      <c r="T126" s="197">
        <f t="shared" ref="T126" si="458">-T127+T128+T129</f>
        <v>0</v>
      </c>
      <c r="U126" s="197">
        <f t="shared" ref="U126" si="459">-U127+U128+U129</f>
        <v>0</v>
      </c>
      <c r="V126" s="197" t="e">
        <f>U126/T126*100</f>
        <v>#DIV/0!</v>
      </c>
      <c r="W126" s="197">
        <f t="shared" ref="W126" si="460">-W127+W128+W129</f>
        <v>0</v>
      </c>
      <c r="X126" s="197">
        <f t="shared" ref="X126" si="461">-X127+X128+X129</f>
        <v>0</v>
      </c>
      <c r="Y126" s="197" t="e">
        <f>X126/W126*100</f>
        <v>#DIV/0!</v>
      </c>
      <c r="Z126" s="197">
        <f t="shared" ref="Z126" si="462">-Z127+Z128+Z129</f>
        <v>0</v>
      </c>
      <c r="AA126" s="197">
        <f t="shared" ref="AA126" si="463">-AA127+AA128+AA129</f>
        <v>0</v>
      </c>
      <c r="AB126" s="197">
        <f t="shared" ref="AB126" si="464">-AB127+AB128+AB129</f>
        <v>0</v>
      </c>
      <c r="AC126" s="197">
        <f t="shared" ref="AC126" si="465">-AC127+AC128+AC129</f>
        <v>0</v>
      </c>
      <c r="AD126" s="197" t="e">
        <f>AC126/Z126*100</f>
        <v>#DIV/0!</v>
      </c>
      <c r="AE126" s="197">
        <f t="shared" ref="AE126" si="466">-AE127+AE128+AE129</f>
        <v>125</v>
      </c>
      <c r="AF126" s="197">
        <f t="shared" ref="AF126" si="467">-AF127+AF128+AF129</f>
        <v>0</v>
      </c>
      <c r="AG126" s="197">
        <f t="shared" ref="AG126" si="468">-AG127+AG128+AG129</f>
        <v>0</v>
      </c>
      <c r="AH126" s="197">
        <f t="shared" ref="AH126" si="469">-AH127+AH128+AH129</f>
        <v>0</v>
      </c>
      <c r="AI126" s="197">
        <f>AH126/AE126*100</f>
        <v>0</v>
      </c>
      <c r="AJ126" s="197">
        <f t="shared" ref="AJ126" si="470">-AJ127+AJ128+AJ129</f>
        <v>0</v>
      </c>
      <c r="AK126" s="197">
        <f t="shared" ref="AK126" si="471">-AK127+AK128+AK129</f>
        <v>0</v>
      </c>
      <c r="AL126" s="197">
        <f t="shared" ref="AL126" si="472">-AL127+AL128+AL129</f>
        <v>0</v>
      </c>
      <c r="AM126" s="197">
        <f t="shared" ref="AM126" si="473">-AM127+AM128+AM129</f>
        <v>0</v>
      </c>
      <c r="AN126" s="197" t="e">
        <f>AM126/AJ126*100</f>
        <v>#DIV/0!</v>
      </c>
      <c r="AO126" s="197">
        <f t="shared" ref="AO126" si="474">-AO127+AO128+AO129</f>
        <v>0</v>
      </c>
      <c r="AP126" s="197">
        <f t="shared" ref="AP126" si="475">-AP127+AP128+AP129</f>
        <v>0</v>
      </c>
      <c r="AQ126" s="197">
        <f t="shared" ref="AQ126" si="476">-AQ127+AQ128+AQ129</f>
        <v>0</v>
      </c>
      <c r="AR126" s="197">
        <f t="shared" ref="AR126" si="477">-AR127+AR128+AR129</f>
        <v>0</v>
      </c>
      <c r="AS126" s="197" t="e">
        <f>AR126/AO126*100</f>
        <v>#DIV/0!</v>
      </c>
      <c r="AT126" s="197">
        <f t="shared" ref="AT126" si="478">-AT127+AT128+AT129</f>
        <v>0</v>
      </c>
      <c r="AU126" s="197">
        <f t="shared" ref="AU126" si="479">-AU127+AU128+AU129</f>
        <v>0</v>
      </c>
      <c r="AV126" s="197">
        <f t="shared" ref="AV126" si="480">-AV127+AV128+AV129</f>
        <v>0</v>
      </c>
      <c r="AW126" s="197">
        <f t="shared" ref="AW126" si="481">-AW127+AW128+AW129</f>
        <v>0</v>
      </c>
      <c r="AX126" s="197" t="e">
        <f>AW126/AT126*100</f>
        <v>#DIV/0!</v>
      </c>
      <c r="AY126" s="197">
        <f t="shared" ref="AY126" si="482">-AY127+AY128+AY129</f>
        <v>0</v>
      </c>
      <c r="AZ126" s="197">
        <f t="shared" ref="AZ126" si="483">-AZ127+AZ128+AZ129</f>
        <v>0</v>
      </c>
      <c r="BA126" s="197" t="e">
        <f>AZ126/AY126*100</f>
        <v>#DIV/0!</v>
      </c>
      <c r="BB126" s="212"/>
    </row>
    <row r="127" spans="1:54" ht="31.5" customHeight="1">
      <c r="A127" s="266"/>
      <c r="B127" s="268"/>
      <c r="C127" s="268"/>
      <c r="D127" s="173" t="s">
        <v>37</v>
      </c>
      <c r="E127" s="203">
        <f t="shared" ref="E127:E132" si="484">H127+K127+N127+Q127+T127+W127+Z127+AE127+AJ127+AO127+AT127+AY127</f>
        <v>0</v>
      </c>
      <c r="F127" s="197">
        <f t="shared" ref="F127:F132" si="485">I127+L127+O127+R127+U127+X127+AA127+AF127+AK127+AP127+AU127+AZ127</f>
        <v>0</v>
      </c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212"/>
    </row>
    <row r="128" spans="1:54" ht="50.25" customHeight="1">
      <c r="A128" s="266"/>
      <c r="B128" s="268"/>
      <c r="C128" s="268"/>
      <c r="D128" s="174" t="s">
        <v>2</v>
      </c>
      <c r="E128" s="203">
        <f t="shared" si="484"/>
        <v>0</v>
      </c>
      <c r="F128" s="197">
        <f t="shared" si="485"/>
        <v>0</v>
      </c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  <c r="AU128" s="197"/>
      <c r="AV128" s="197"/>
      <c r="AW128" s="197"/>
      <c r="AX128" s="197"/>
      <c r="AY128" s="197"/>
      <c r="AZ128" s="197"/>
      <c r="BA128" s="197"/>
      <c r="BB128" s="212"/>
    </row>
    <row r="129" spans="1:54" ht="22.5" customHeight="1">
      <c r="A129" s="266"/>
      <c r="B129" s="268"/>
      <c r="C129" s="268"/>
      <c r="D129" s="211" t="s">
        <v>270</v>
      </c>
      <c r="E129" s="203">
        <f t="shared" si="484"/>
        <v>125</v>
      </c>
      <c r="F129" s="197">
        <f t="shared" si="485"/>
        <v>0</v>
      </c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>
        <v>125</v>
      </c>
      <c r="AF129" s="197"/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7"/>
      <c r="AT129" s="197"/>
      <c r="AU129" s="197"/>
      <c r="AV129" s="197"/>
      <c r="AW129" s="197"/>
      <c r="AX129" s="197"/>
      <c r="AY129" s="197"/>
      <c r="AZ129" s="197"/>
      <c r="BA129" s="197"/>
      <c r="BB129" s="212"/>
    </row>
    <row r="130" spans="1:54" ht="82.5" customHeight="1">
      <c r="A130" s="266"/>
      <c r="B130" s="268"/>
      <c r="C130" s="268"/>
      <c r="D130" s="211" t="s">
        <v>274</v>
      </c>
      <c r="E130" s="203">
        <f t="shared" si="484"/>
        <v>0</v>
      </c>
      <c r="F130" s="197">
        <f t="shared" si="485"/>
        <v>0</v>
      </c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  <c r="AV130" s="197"/>
      <c r="AW130" s="197"/>
      <c r="AX130" s="197"/>
      <c r="AY130" s="197"/>
      <c r="AZ130" s="197"/>
      <c r="BA130" s="197"/>
      <c r="BB130" s="212"/>
    </row>
    <row r="131" spans="1:54" ht="22.5" customHeight="1">
      <c r="A131" s="266"/>
      <c r="B131" s="268"/>
      <c r="C131" s="268"/>
      <c r="D131" s="211" t="s">
        <v>271</v>
      </c>
      <c r="E131" s="203">
        <f t="shared" si="484"/>
        <v>0</v>
      </c>
      <c r="F131" s="197">
        <f t="shared" si="485"/>
        <v>0</v>
      </c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7"/>
      <c r="AT131" s="197"/>
      <c r="AU131" s="197"/>
      <c r="AV131" s="197"/>
      <c r="AW131" s="197"/>
      <c r="AX131" s="197"/>
      <c r="AY131" s="197"/>
      <c r="AZ131" s="197"/>
      <c r="BA131" s="197"/>
      <c r="BB131" s="212"/>
    </row>
    <row r="132" spans="1:54" ht="37.5" customHeight="1">
      <c r="A132" s="266"/>
      <c r="B132" s="268"/>
      <c r="C132" s="268"/>
      <c r="D132" s="169" t="s">
        <v>43</v>
      </c>
      <c r="E132" s="203">
        <f t="shared" si="484"/>
        <v>0</v>
      </c>
      <c r="F132" s="197">
        <f t="shared" si="485"/>
        <v>0</v>
      </c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212"/>
    </row>
    <row r="133" spans="1:54" ht="22.5" customHeight="1">
      <c r="A133" s="265" t="s">
        <v>384</v>
      </c>
      <c r="B133" s="267" t="s">
        <v>389</v>
      </c>
      <c r="C133" s="267" t="s">
        <v>321</v>
      </c>
      <c r="D133" s="176" t="s">
        <v>41</v>
      </c>
      <c r="E133" s="203">
        <f>H133+K133+N133+Q133+T133+W133+Z133+AE133+AJ133+AO133+AT133+AY133</f>
        <v>2459.3000000000002</v>
      </c>
      <c r="F133" s="197">
        <f>I133+L133+O133+R133+U133+X133+AA133+AF133+AK133+AP133+AU133+AZ133</f>
        <v>0</v>
      </c>
      <c r="G133" s="197">
        <f>F133/E133*100</f>
        <v>0</v>
      </c>
      <c r="H133" s="197">
        <f>-H134+H135+H136</f>
        <v>0</v>
      </c>
      <c r="I133" s="197">
        <f t="shared" ref="I133" si="486">-I134+I135+I136</f>
        <v>0</v>
      </c>
      <c r="J133" s="197" t="e">
        <f>I133/H133*100</f>
        <v>#DIV/0!</v>
      </c>
      <c r="K133" s="197">
        <f t="shared" ref="K133" si="487">-K134+K135+K136</f>
        <v>2459.3000000000002</v>
      </c>
      <c r="L133" s="197">
        <f t="shared" ref="L133" si="488">-L134+L135+L136</f>
        <v>0</v>
      </c>
      <c r="M133" s="197">
        <f>L133/K133*100</f>
        <v>0</v>
      </c>
      <c r="N133" s="197">
        <f t="shared" ref="N133" si="489">-N134+N135+N136</f>
        <v>0</v>
      </c>
      <c r="O133" s="197">
        <f t="shared" ref="O133" si="490">-O134+O135+O136</f>
        <v>0</v>
      </c>
      <c r="P133" s="197" t="e">
        <f>O133/N133*100</f>
        <v>#DIV/0!</v>
      </c>
      <c r="Q133" s="197">
        <f t="shared" ref="Q133" si="491">-Q134+Q135+Q136</f>
        <v>0</v>
      </c>
      <c r="R133" s="197">
        <f t="shared" ref="R133" si="492">-R134+R135+R136</f>
        <v>0</v>
      </c>
      <c r="S133" s="197" t="e">
        <f>R133/Q133*100</f>
        <v>#DIV/0!</v>
      </c>
      <c r="T133" s="197">
        <f t="shared" ref="T133" si="493">-T134+T135+T136</f>
        <v>0</v>
      </c>
      <c r="U133" s="197">
        <f t="shared" ref="U133" si="494">-U134+U135+U136</f>
        <v>0</v>
      </c>
      <c r="V133" s="197" t="e">
        <f>U133/T133*100</f>
        <v>#DIV/0!</v>
      </c>
      <c r="W133" s="197">
        <f t="shared" ref="W133" si="495">-W134+W135+W136</f>
        <v>0</v>
      </c>
      <c r="X133" s="197">
        <f t="shared" ref="X133" si="496">-X134+X135+X136</f>
        <v>0</v>
      </c>
      <c r="Y133" s="197" t="e">
        <f>X133/W133*100</f>
        <v>#DIV/0!</v>
      </c>
      <c r="Z133" s="197">
        <f t="shared" ref="Z133" si="497">-Z134+Z135+Z136</f>
        <v>0</v>
      </c>
      <c r="AA133" s="197">
        <f t="shared" ref="AA133" si="498">-AA134+AA135+AA136</f>
        <v>0</v>
      </c>
      <c r="AB133" s="197">
        <f t="shared" ref="AB133" si="499">-AB134+AB135+AB136</f>
        <v>0</v>
      </c>
      <c r="AC133" s="197">
        <f t="shared" ref="AC133" si="500">-AC134+AC135+AC136</f>
        <v>0</v>
      </c>
      <c r="AD133" s="197" t="e">
        <f>AC133/Z133*100</f>
        <v>#DIV/0!</v>
      </c>
      <c r="AE133" s="197">
        <f t="shared" ref="AE133" si="501">-AE134+AE135+AE136</f>
        <v>0</v>
      </c>
      <c r="AF133" s="197">
        <f t="shared" ref="AF133" si="502">-AF134+AF135+AF136</f>
        <v>0</v>
      </c>
      <c r="AG133" s="197">
        <f t="shared" ref="AG133" si="503">-AG134+AG135+AG136</f>
        <v>0</v>
      </c>
      <c r="AH133" s="197">
        <f t="shared" ref="AH133" si="504">-AH134+AH135+AH136</f>
        <v>0</v>
      </c>
      <c r="AI133" s="197" t="e">
        <f>AH133/AE133*100</f>
        <v>#DIV/0!</v>
      </c>
      <c r="AJ133" s="197">
        <f t="shared" ref="AJ133" si="505">-AJ134+AJ135+AJ136</f>
        <v>0</v>
      </c>
      <c r="AK133" s="197">
        <f t="shared" ref="AK133" si="506">-AK134+AK135+AK136</f>
        <v>0</v>
      </c>
      <c r="AL133" s="197">
        <f t="shared" ref="AL133" si="507">-AL134+AL135+AL136</f>
        <v>0</v>
      </c>
      <c r="AM133" s="197">
        <f t="shared" ref="AM133" si="508">-AM134+AM135+AM136</f>
        <v>0</v>
      </c>
      <c r="AN133" s="197" t="e">
        <f>AM133/AJ133*100</f>
        <v>#DIV/0!</v>
      </c>
      <c r="AO133" s="197">
        <f t="shared" ref="AO133" si="509">-AO134+AO135+AO136</f>
        <v>0</v>
      </c>
      <c r="AP133" s="197">
        <f t="shared" ref="AP133" si="510">-AP134+AP135+AP136</f>
        <v>0</v>
      </c>
      <c r="AQ133" s="197">
        <f t="shared" ref="AQ133" si="511">-AQ134+AQ135+AQ136</f>
        <v>0</v>
      </c>
      <c r="AR133" s="197">
        <f t="shared" ref="AR133" si="512">-AR134+AR135+AR136</f>
        <v>0</v>
      </c>
      <c r="AS133" s="197" t="e">
        <f>AR133/AO133*100</f>
        <v>#DIV/0!</v>
      </c>
      <c r="AT133" s="197">
        <f t="shared" ref="AT133" si="513">-AT134+AT135+AT136</f>
        <v>0</v>
      </c>
      <c r="AU133" s="197">
        <f t="shared" ref="AU133" si="514">-AU134+AU135+AU136</f>
        <v>0</v>
      </c>
      <c r="AV133" s="197">
        <f t="shared" ref="AV133" si="515">-AV134+AV135+AV136</f>
        <v>0</v>
      </c>
      <c r="AW133" s="197">
        <f t="shared" ref="AW133" si="516">-AW134+AW135+AW136</f>
        <v>0</v>
      </c>
      <c r="AX133" s="197" t="e">
        <f>AW133/AT133*100</f>
        <v>#DIV/0!</v>
      </c>
      <c r="AY133" s="197">
        <f t="shared" ref="AY133" si="517">-AY134+AY135+AY136</f>
        <v>0</v>
      </c>
      <c r="AZ133" s="197">
        <f t="shared" ref="AZ133" si="518">-AZ134+AZ135+AZ136</f>
        <v>0</v>
      </c>
      <c r="BA133" s="197" t="e">
        <f>AZ133/AY133*100</f>
        <v>#DIV/0!</v>
      </c>
      <c r="BB133" s="212"/>
    </row>
    <row r="134" spans="1:54" ht="31.5" customHeight="1">
      <c r="A134" s="266"/>
      <c r="B134" s="268"/>
      <c r="C134" s="268"/>
      <c r="D134" s="173" t="s">
        <v>37</v>
      </c>
      <c r="E134" s="203">
        <f t="shared" ref="E134:E139" si="519">H134+K134+N134+Q134+T134+W134+Z134+AE134+AJ134+AO134+AT134+AY134</f>
        <v>0</v>
      </c>
      <c r="F134" s="197">
        <f t="shared" ref="F134:F139" si="520">I134+L134+O134+R134+U134+X134+AA134+AF134+AK134+AP134+AU134+AZ134</f>
        <v>0</v>
      </c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197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197"/>
      <c r="AT134" s="197"/>
      <c r="AU134" s="197"/>
      <c r="AV134" s="197"/>
      <c r="AW134" s="197"/>
      <c r="AX134" s="197"/>
      <c r="AY134" s="197"/>
      <c r="AZ134" s="197"/>
      <c r="BA134" s="197"/>
      <c r="BB134" s="212"/>
    </row>
    <row r="135" spans="1:54" ht="50.25" customHeight="1">
      <c r="A135" s="266"/>
      <c r="B135" s="268"/>
      <c r="C135" s="268"/>
      <c r="D135" s="174" t="s">
        <v>2</v>
      </c>
      <c r="E135" s="203">
        <f t="shared" si="519"/>
        <v>0</v>
      </c>
      <c r="F135" s="197">
        <f t="shared" si="520"/>
        <v>0</v>
      </c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197"/>
      <c r="AT135" s="197"/>
      <c r="AU135" s="197"/>
      <c r="AV135" s="197"/>
      <c r="AW135" s="197"/>
      <c r="AX135" s="197"/>
      <c r="AY135" s="197"/>
      <c r="AZ135" s="197"/>
      <c r="BA135" s="197"/>
      <c r="BB135" s="212"/>
    </row>
    <row r="136" spans="1:54" ht="22.5" customHeight="1">
      <c r="A136" s="266"/>
      <c r="B136" s="268"/>
      <c r="C136" s="268"/>
      <c r="D136" s="211" t="s">
        <v>270</v>
      </c>
      <c r="E136" s="203">
        <f t="shared" si="519"/>
        <v>2459.3000000000002</v>
      </c>
      <c r="F136" s="197">
        <f t="shared" si="520"/>
        <v>0</v>
      </c>
      <c r="G136" s="197"/>
      <c r="H136" s="197"/>
      <c r="I136" s="197"/>
      <c r="J136" s="197"/>
      <c r="K136" s="197">
        <v>2459.3000000000002</v>
      </c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197"/>
      <c r="AT136" s="197"/>
      <c r="AU136" s="197"/>
      <c r="AV136" s="197"/>
      <c r="AW136" s="197"/>
      <c r="AX136" s="197"/>
      <c r="AY136" s="197"/>
      <c r="AZ136" s="197"/>
      <c r="BA136" s="197"/>
      <c r="BB136" s="212"/>
    </row>
    <row r="137" spans="1:54" ht="82.5" customHeight="1">
      <c r="A137" s="266"/>
      <c r="B137" s="268"/>
      <c r="C137" s="268"/>
      <c r="D137" s="211" t="s">
        <v>274</v>
      </c>
      <c r="E137" s="203">
        <f t="shared" si="519"/>
        <v>0</v>
      </c>
      <c r="F137" s="197">
        <f t="shared" si="520"/>
        <v>0</v>
      </c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197"/>
      <c r="AT137" s="197"/>
      <c r="AU137" s="197"/>
      <c r="AV137" s="197"/>
      <c r="AW137" s="197"/>
      <c r="AX137" s="197"/>
      <c r="AY137" s="197"/>
      <c r="AZ137" s="197"/>
      <c r="BA137" s="197"/>
      <c r="BB137" s="212"/>
    </row>
    <row r="138" spans="1:54" ht="22.5" customHeight="1">
      <c r="A138" s="266"/>
      <c r="B138" s="268"/>
      <c r="C138" s="268"/>
      <c r="D138" s="211" t="s">
        <v>271</v>
      </c>
      <c r="E138" s="203">
        <f t="shared" si="519"/>
        <v>0</v>
      </c>
      <c r="F138" s="197">
        <f t="shared" si="520"/>
        <v>0</v>
      </c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197"/>
      <c r="AT138" s="197"/>
      <c r="AU138" s="197"/>
      <c r="AV138" s="197"/>
      <c r="AW138" s="197"/>
      <c r="AX138" s="197"/>
      <c r="AY138" s="197"/>
      <c r="AZ138" s="197"/>
      <c r="BA138" s="197"/>
      <c r="BB138" s="212"/>
    </row>
    <row r="139" spans="1:54" ht="37.5" customHeight="1">
      <c r="A139" s="266"/>
      <c r="B139" s="268"/>
      <c r="C139" s="268"/>
      <c r="D139" s="169" t="s">
        <v>43</v>
      </c>
      <c r="E139" s="203">
        <f t="shared" si="519"/>
        <v>0</v>
      </c>
      <c r="F139" s="197">
        <f t="shared" si="520"/>
        <v>0</v>
      </c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212"/>
    </row>
    <row r="140" spans="1:54" ht="22.5" customHeight="1">
      <c r="A140" s="265" t="s">
        <v>385</v>
      </c>
      <c r="B140" s="267" t="s">
        <v>390</v>
      </c>
      <c r="C140" s="267" t="s">
        <v>321</v>
      </c>
      <c r="D140" s="176" t="s">
        <v>41</v>
      </c>
      <c r="E140" s="203">
        <f>H140+K140+N140+Q140+T140+W140+Z140+AE140+AJ140+AO140+AT140+AY140</f>
        <v>500</v>
      </c>
      <c r="F140" s="197">
        <f>I140+L140+O140+R140+U140+X140+AA140+AF140+AK140+AP140+AU140+AZ140</f>
        <v>0</v>
      </c>
      <c r="G140" s="197">
        <f>F140/E140*100</f>
        <v>0</v>
      </c>
      <c r="H140" s="197">
        <f>-H141+H142+H143</f>
        <v>0</v>
      </c>
      <c r="I140" s="197">
        <f t="shared" ref="I140" si="521">-I141+I142+I143</f>
        <v>0</v>
      </c>
      <c r="J140" s="197" t="e">
        <f>I140/H140*100</f>
        <v>#DIV/0!</v>
      </c>
      <c r="K140" s="197">
        <f t="shared" ref="K140" si="522">-K141+K142+K143</f>
        <v>0</v>
      </c>
      <c r="L140" s="197">
        <f t="shared" ref="L140" si="523">-L141+L142+L143</f>
        <v>0</v>
      </c>
      <c r="M140" s="197" t="e">
        <f>L140/K140*100</f>
        <v>#DIV/0!</v>
      </c>
      <c r="N140" s="197">
        <f t="shared" ref="N140" si="524">-N141+N142+N143</f>
        <v>0</v>
      </c>
      <c r="O140" s="197">
        <f t="shared" ref="O140" si="525">-O141+O142+O143</f>
        <v>0</v>
      </c>
      <c r="P140" s="197" t="e">
        <f>O140/N140*100</f>
        <v>#DIV/0!</v>
      </c>
      <c r="Q140" s="197">
        <f t="shared" ref="Q140" si="526">-Q141+Q142+Q143</f>
        <v>0</v>
      </c>
      <c r="R140" s="197">
        <f t="shared" ref="R140" si="527">-R141+R142+R143</f>
        <v>0</v>
      </c>
      <c r="S140" s="197" t="e">
        <f>R140/Q140*100</f>
        <v>#DIV/0!</v>
      </c>
      <c r="T140" s="197">
        <f t="shared" ref="T140" si="528">-T141+T142+T143</f>
        <v>0</v>
      </c>
      <c r="U140" s="197">
        <f t="shared" ref="U140" si="529">-U141+U142+U143</f>
        <v>0</v>
      </c>
      <c r="V140" s="197" t="e">
        <f>U140/T140*100</f>
        <v>#DIV/0!</v>
      </c>
      <c r="W140" s="197">
        <f t="shared" ref="W140" si="530">-W141+W142+W143</f>
        <v>0</v>
      </c>
      <c r="X140" s="197">
        <f t="shared" ref="X140" si="531">-X141+X142+X143</f>
        <v>0</v>
      </c>
      <c r="Y140" s="197" t="e">
        <f>X140/W140*100</f>
        <v>#DIV/0!</v>
      </c>
      <c r="Z140" s="197">
        <f t="shared" ref="Z140" si="532">-Z141+Z142+Z143</f>
        <v>0</v>
      </c>
      <c r="AA140" s="197">
        <f t="shared" ref="AA140" si="533">-AA141+AA142+AA143</f>
        <v>0</v>
      </c>
      <c r="AB140" s="197">
        <f t="shared" ref="AB140" si="534">-AB141+AB142+AB143</f>
        <v>0</v>
      </c>
      <c r="AC140" s="197">
        <f t="shared" ref="AC140" si="535">-AC141+AC142+AC143</f>
        <v>0</v>
      </c>
      <c r="AD140" s="197" t="e">
        <f>AC140/Z140*100</f>
        <v>#DIV/0!</v>
      </c>
      <c r="AE140" s="197">
        <f t="shared" ref="AE140" si="536">-AE141+AE142+AE143</f>
        <v>500</v>
      </c>
      <c r="AF140" s="197">
        <f t="shared" ref="AF140" si="537">-AF141+AF142+AF143</f>
        <v>0</v>
      </c>
      <c r="AG140" s="197">
        <f t="shared" ref="AG140" si="538">-AG141+AG142+AG143</f>
        <v>0</v>
      </c>
      <c r="AH140" s="197">
        <f t="shared" ref="AH140" si="539">-AH141+AH142+AH143</f>
        <v>0</v>
      </c>
      <c r="AI140" s="197">
        <f>AH140/AE140*100</f>
        <v>0</v>
      </c>
      <c r="AJ140" s="197">
        <f t="shared" ref="AJ140" si="540">-AJ141+AJ142+AJ143</f>
        <v>0</v>
      </c>
      <c r="AK140" s="197">
        <f t="shared" ref="AK140" si="541">-AK141+AK142+AK143</f>
        <v>0</v>
      </c>
      <c r="AL140" s="197">
        <f t="shared" ref="AL140" si="542">-AL141+AL142+AL143</f>
        <v>0</v>
      </c>
      <c r="AM140" s="197">
        <f t="shared" ref="AM140" si="543">-AM141+AM142+AM143</f>
        <v>0</v>
      </c>
      <c r="AN140" s="197" t="e">
        <f>AM140/AJ140*100</f>
        <v>#DIV/0!</v>
      </c>
      <c r="AO140" s="197">
        <f t="shared" ref="AO140" si="544">-AO141+AO142+AO143</f>
        <v>0</v>
      </c>
      <c r="AP140" s="197">
        <f t="shared" ref="AP140" si="545">-AP141+AP142+AP143</f>
        <v>0</v>
      </c>
      <c r="AQ140" s="197">
        <f t="shared" ref="AQ140" si="546">-AQ141+AQ142+AQ143</f>
        <v>0</v>
      </c>
      <c r="AR140" s="197">
        <f t="shared" ref="AR140" si="547">-AR141+AR142+AR143</f>
        <v>0</v>
      </c>
      <c r="AS140" s="197" t="e">
        <f>AR140/AO140*100</f>
        <v>#DIV/0!</v>
      </c>
      <c r="AT140" s="197">
        <f t="shared" ref="AT140" si="548">-AT141+AT142+AT143</f>
        <v>0</v>
      </c>
      <c r="AU140" s="197">
        <f t="shared" ref="AU140" si="549">-AU141+AU142+AU143</f>
        <v>0</v>
      </c>
      <c r="AV140" s="197">
        <f t="shared" ref="AV140" si="550">-AV141+AV142+AV143</f>
        <v>0</v>
      </c>
      <c r="AW140" s="197">
        <f t="shared" ref="AW140" si="551">-AW141+AW142+AW143</f>
        <v>0</v>
      </c>
      <c r="AX140" s="197" t="e">
        <f>AW140/AT140*100</f>
        <v>#DIV/0!</v>
      </c>
      <c r="AY140" s="197">
        <f t="shared" ref="AY140" si="552">-AY141+AY142+AY143</f>
        <v>0</v>
      </c>
      <c r="AZ140" s="197">
        <f t="shared" ref="AZ140" si="553">-AZ141+AZ142+AZ143</f>
        <v>0</v>
      </c>
      <c r="BA140" s="197" t="e">
        <f>AZ140/AY140*100</f>
        <v>#DIV/0!</v>
      </c>
      <c r="BB140" s="212"/>
    </row>
    <row r="141" spans="1:54" ht="31.5" customHeight="1">
      <c r="A141" s="266"/>
      <c r="B141" s="268"/>
      <c r="C141" s="268"/>
      <c r="D141" s="173" t="s">
        <v>37</v>
      </c>
      <c r="E141" s="203">
        <f t="shared" ref="E141:E146" si="554">H141+K141+N141+Q141+T141+W141+Z141+AE141+AJ141+AO141+AT141+AY141</f>
        <v>0</v>
      </c>
      <c r="F141" s="197">
        <f t="shared" ref="F141:F146" si="555">I141+L141+O141+R141+U141+X141+AA141+AF141+AK141+AP141+AU141+AZ141</f>
        <v>0</v>
      </c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7"/>
      <c r="AR141" s="197"/>
      <c r="AS141" s="197"/>
      <c r="AT141" s="197"/>
      <c r="AU141" s="197"/>
      <c r="AV141" s="197"/>
      <c r="AW141" s="197"/>
      <c r="AX141" s="197"/>
      <c r="AY141" s="197"/>
      <c r="AZ141" s="197"/>
      <c r="BA141" s="197"/>
      <c r="BB141" s="212"/>
    </row>
    <row r="142" spans="1:54" ht="50.25" customHeight="1">
      <c r="A142" s="266"/>
      <c r="B142" s="268"/>
      <c r="C142" s="268"/>
      <c r="D142" s="174" t="s">
        <v>2</v>
      </c>
      <c r="E142" s="203">
        <f t="shared" si="554"/>
        <v>0</v>
      </c>
      <c r="F142" s="197">
        <f t="shared" si="555"/>
        <v>0</v>
      </c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  <c r="AH142" s="197"/>
      <c r="AI142" s="197"/>
      <c r="AJ142" s="197"/>
      <c r="AK142" s="197"/>
      <c r="AL142" s="197"/>
      <c r="AM142" s="197"/>
      <c r="AN142" s="197"/>
      <c r="AO142" s="197"/>
      <c r="AP142" s="197"/>
      <c r="AQ142" s="197"/>
      <c r="AR142" s="197"/>
      <c r="AS142" s="197"/>
      <c r="AT142" s="197"/>
      <c r="AU142" s="197"/>
      <c r="AV142" s="197"/>
      <c r="AW142" s="197"/>
      <c r="AX142" s="197"/>
      <c r="AY142" s="197"/>
      <c r="AZ142" s="197"/>
      <c r="BA142" s="197"/>
      <c r="BB142" s="212"/>
    </row>
    <row r="143" spans="1:54" ht="22.5" customHeight="1">
      <c r="A143" s="266"/>
      <c r="B143" s="268"/>
      <c r="C143" s="268"/>
      <c r="D143" s="211" t="s">
        <v>270</v>
      </c>
      <c r="E143" s="203">
        <f t="shared" si="554"/>
        <v>500</v>
      </c>
      <c r="F143" s="197">
        <f t="shared" si="555"/>
        <v>0</v>
      </c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>
        <v>500</v>
      </c>
      <c r="AF143" s="197"/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7"/>
      <c r="AT143" s="197"/>
      <c r="AU143" s="197"/>
      <c r="AV143" s="197"/>
      <c r="AW143" s="197"/>
      <c r="AX143" s="197"/>
      <c r="AY143" s="197"/>
      <c r="AZ143" s="197"/>
      <c r="BA143" s="197"/>
      <c r="BB143" s="212"/>
    </row>
    <row r="144" spans="1:54" ht="82.5" customHeight="1">
      <c r="A144" s="266"/>
      <c r="B144" s="268"/>
      <c r="C144" s="268"/>
      <c r="D144" s="211" t="s">
        <v>274</v>
      </c>
      <c r="E144" s="203">
        <f t="shared" si="554"/>
        <v>0</v>
      </c>
      <c r="F144" s="197">
        <f t="shared" si="555"/>
        <v>0</v>
      </c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  <c r="AL144" s="197"/>
      <c r="AM144" s="197"/>
      <c r="AN144" s="197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212"/>
    </row>
    <row r="145" spans="1:54" ht="22.5" customHeight="1">
      <c r="A145" s="266"/>
      <c r="B145" s="268"/>
      <c r="C145" s="268"/>
      <c r="D145" s="211" t="s">
        <v>271</v>
      </c>
      <c r="E145" s="203">
        <f t="shared" si="554"/>
        <v>0</v>
      </c>
      <c r="F145" s="197">
        <f t="shared" si="555"/>
        <v>0</v>
      </c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7"/>
      <c r="AT145" s="197"/>
      <c r="AU145" s="197"/>
      <c r="AV145" s="197"/>
      <c r="AW145" s="197"/>
      <c r="AX145" s="197"/>
      <c r="AY145" s="197"/>
      <c r="AZ145" s="197"/>
      <c r="BA145" s="197"/>
      <c r="BB145" s="212"/>
    </row>
    <row r="146" spans="1:54" ht="37.5" customHeight="1">
      <c r="A146" s="266"/>
      <c r="B146" s="268"/>
      <c r="C146" s="268"/>
      <c r="D146" s="169" t="s">
        <v>43</v>
      </c>
      <c r="E146" s="203">
        <f t="shared" si="554"/>
        <v>0</v>
      </c>
      <c r="F146" s="197">
        <f t="shared" si="555"/>
        <v>0</v>
      </c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197"/>
      <c r="AT146" s="197"/>
      <c r="AU146" s="197"/>
      <c r="AV146" s="197"/>
      <c r="AW146" s="197"/>
      <c r="AX146" s="197"/>
      <c r="AY146" s="197"/>
      <c r="AZ146" s="197"/>
      <c r="BA146" s="197"/>
      <c r="BB146" s="212"/>
    </row>
    <row r="147" spans="1:54" ht="22.5" customHeight="1">
      <c r="A147" s="265" t="s">
        <v>386</v>
      </c>
      <c r="B147" s="267" t="s">
        <v>391</v>
      </c>
      <c r="C147" s="267" t="s">
        <v>321</v>
      </c>
      <c r="D147" s="176" t="s">
        <v>41</v>
      </c>
      <c r="E147" s="203">
        <f>H147+K147+N147+Q147+T147+W147+Z147+AE147+AJ147+AO147+AT147+AY147</f>
        <v>500</v>
      </c>
      <c r="F147" s="197">
        <f>I147+L147+O147+R147+U147+X147+AA147+AF147+AK147+AP147+AU147+AZ147</f>
        <v>0</v>
      </c>
      <c r="G147" s="197">
        <f>F147/E147*100</f>
        <v>0</v>
      </c>
      <c r="H147" s="197">
        <f>-H148+H149+H150</f>
        <v>0</v>
      </c>
      <c r="I147" s="197">
        <f t="shared" ref="I147" si="556">-I148+I149+I150</f>
        <v>0</v>
      </c>
      <c r="J147" s="197" t="e">
        <f>I147/H147*100</f>
        <v>#DIV/0!</v>
      </c>
      <c r="K147" s="197">
        <f t="shared" ref="K147" si="557">-K148+K149+K150</f>
        <v>0</v>
      </c>
      <c r="L147" s="197">
        <f t="shared" ref="L147" si="558">-L148+L149+L150</f>
        <v>0</v>
      </c>
      <c r="M147" s="197" t="e">
        <f>L147/K147*100</f>
        <v>#DIV/0!</v>
      </c>
      <c r="N147" s="197">
        <f t="shared" ref="N147" si="559">-N148+N149+N150</f>
        <v>0</v>
      </c>
      <c r="O147" s="197">
        <f t="shared" ref="O147" si="560">-O148+O149+O150</f>
        <v>0</v>
      </c>
      <c r="P147" s="197" t="e">
        <f>O147/N147*100</f>
        <v>#DIV/0!</v>
      </c>
      <c r="Q147" s="197">
        <f t="shared" ref="Q147" si="561">-Q148+Q149+Q150</f>
        <v>0</v>
      </c>
      <c r="R147" s="197">
        <f t="shared" ref="R147" si="562">-R148+R149+R150</f>
        <v>0</v>
      </c>
      <c r="S147" s="197" t="e">
        <f>R147/Q147*100</f>
        <v>#DIV/0!</v>
      </c>
      <c r="T147" s="197">
        <f t="shared" ref="T147" si="563">-T148+T149+T150</f>
        <v>0</v>
      </c>
      <c r="U147" s="197">
        <f t="shared" ref="U147" si="564">-U148+U149+U150</f>
        <v>0</v>
      </c>
      <c r="V147" s="197" t="e">
        <f>U147/T147*100</f>
        <v>#DIV/0!</v>
      </c>
      <c r="W147" s="197">
        <f t="shared" ref="W147" si="565">-W148+W149+W150</f>
        <v>0</v>
      </c>
      <c r="X147" s="197">
        <f t="shared" ref="X147" si="566">-X148+X149+X150</f>
        <v>0</v>
      </c>
      <c r="Y147" s="197" t="e">
        <f>X147/W147*100</f>
        <v>#DIV/0!</v>
      </c>
      <c r="Z147" s="197">
        <f t="shared" ref="Z147" si="567">-Z148+Z149+Z150</f>
        <v>0</v>
      </c>
      <c r="AA147" s="197">
        <f t="shared" ref="AA147" si="568">-AA148+AA149+AA150</f>
        <v>0</v>
      </c>
      <c r="AB147" s="197">
        <f t="shared" ref="AB147" si="569">-AB148+AB149+AB150</f>
        <v>0</v>
      </c>
      <c r="AC147" s="197">
        <f t="shared" ref="AC147" si="570">-AC148+AC149+AC150</f>
        <v>0</v>
      </c>
      <c r="AD147" s="197" t="e">
        <f>AC147/Z147*100</f>
        <v>#DIV/0!</v>
      </c>
      <c r="AE147" s="197">
        <f t="shared" ref="AE147" si="571">-AE148+AE149+AE150</f>
        <v>500</v>
      </c>
      <c r="AF147" s="197">
        <f t="shared" ref="AF147" si="572">-AF148+AF149+AF150</f>
        <v>0</v>
      </c>
      <c r="AG147" s="197">
        <f t="shared" ref="AG147" si="573">-AG148+AG149+AG150</f>
        <v>0</v>
      </c>
      <c r="AH147" s="197">
        <f t="shared" ref="AH147" si="574">-AH148+AH149+AH150</f>
        <v>0</v>
      </c>
      <c r="AI147" s="197">
        <f>AH147/AE147*100</f>
        <v>0</v>
      </c>
      <c r="AJ147" s="197">
        <f t="shared" ref="AJ147" si="575">-AJ148+AJ149+AJ150</f>
        <v>0</v>
      </c>
      <c r="AK147" s="197">
        <f t="shared" ref="AK147" si="576">-AK148+AK149+AK150</f>
        <v>0</v>
      </c>
      <c r="AL147" s="197">
        <f t="shared" ref="AL147" si="577">-AL148+AL149+AL150</f>
        <v>0</v>
      </c>
      <c r="AM147" s="197">
        <f t="shared" ref="AM147" si="578">-AM148+AM149+AM150</f>
        <v>0</v>
      </c>
      <c r="AN147" s="197" t="e">
        <f>AM147/AJ147*100</f>
        <v>#DIV/0!</v>
      </c>
      <c r="AO147" s="197">
        <f t="shared" ref="AO147" si="579">-AO148+AO149+AO150</f>
        <v>0</v>
      </c>
      <c r="AP147" s="197">
        <f t="shared" ref="AP147" si="580">-AP148+AP149+AP150</f>
        <v>0</v>
      </c>
      <c r="AQ147" s="197">
        <f t="shared" ref="AQ147" si="581">-AQ148+AQ149+AQ150</f>
        <v>0</v>
      </c>
      <c r="AR147" s="197">
        <f t="shared" ref="AR147" si="582">-AR148+AR149+AR150</f>
        <v>0</v>
      </c>
      <c r="AS147" s="197" t="e">
        <f>AR147/AO147*100</f>
        <v>#DIV/0!</v>
      </c>
      <c r="AT147" s="197">
        <f t="shared" ref="AT147" si="583">-AT148+AT149+AT150</f>
        <v>0</v>
      </c>
      <c r="AU147" s="197">
        <f t="shared" ref="AU147" si="584">-AU148+AU149+AU150</f>
        <v>0</v>
      </c>
      <c r="AV147" s="197">
        <f t="shared" ref="AV147" si="585">-AV148+AV149+AV150</f>
        <v>0</v>
      </c>
      <c r="AW147" s="197">
        <f t="shared" ref="AW147" si="586">-AW148+AW149+AW150</f>
        <v>0</v>
      </c>
      <c r="AX147" s="197" t="e">
        <f>AW147/AT147*100</f>
        <v>#DIV/0!</v>
      </c>
      <c r="AY147" s="197">
        <f t="shared" ref="AY147" si="587">-AY148+AY149+AY150</f>
        <v>0</v>
      </c>
      <c r="AZ147" s="197">
        <f t="shared" ref="AZ147" si="588">-AZ148+AZ149+AZ150</f>
        <v>0</v>
      </c>
      <c r="BA147" s="197" t="e">
        <f>AZ147/AY147*100</f>
        <v>#DIV/0!</v>
      </c>
      <c r="BB147" s="212"/>
    </row>
    <row r="148" spans="1:54" ht="31.5" customHeight="1">
      <c r="A148" s="266"/>
      <c r="B148" s="268"/>
      <c r="C148" s="268"/>
      <c r="D148" s="173" t="s">
        <v>37</v>
      </c>
      <c r="E148" s="203">
        <f t="shared" ref="E148:E153" si="589">H148+K148+N148+Q148+T148+W148+Z148+AE148+AJ148+AO148+AT148+AY148</f>
        <v>0</v>
      </c>
      <c r="F148" s="197">
        <f t="shared" ref="F148:F153" si="590">I148+L148+O148+R148+U148+X148+AA148+AF148+AK148+AP148+AU148+AZ148</f>
        <v>0</v>
      </c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7"/>
      <c r="AO148" s="197"/>
      <c r="AP148" s="197"/>
      <c r="AQ148" s="197"/>
      <c r="AR148" s="197"/>
      <c r="AS148" s="197"/>
      <c r="AT148" s="197"/>
      <c r="AU148" s="197"/>
      <c r="AV148" s="197"/>
      <c r="AW148" s="197"/>
      <c r="AX148" s="197"/>
      <c r="AY148" s="197"/>
      <c r="AZ148" s="197"/>
      <c r="BA148" s="197"/>
      <c r="BB148" s="212"/>
    </row>
    <row r="149" spans="1:54" ht="50.25" customHeight="1">
      <c r="A149" s="266"/>
      <c r="B149" s="268"/>
      <c r="C149" s="268"/>
      <c r="D149" s="174" t="s">
        <v>2</v>
      </c>
      <c r="E149" s="203">
        <f t="shared" si="589"/>
        <v>0</v>
      </c>
      <c r="F149" s="197">
        <f t="shared" si="590"/>
        <v>0</v>
      </c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  <c r="AH149" s="197"/>
      <c r="AI149" s="197"/>
      <c r="AJ149" s="197"/>
      <c r="AK149" s="197"/>
      <c r="AL149" s="197"/>
      <c r="AM149" s="197"/>
      <c r="AN149" s="197"/>
      <c r="AO149" s="197"/>
      <c r="AP149" s="197"/>
      <c r="AQ149" s="197"/>
      <c r="AR149" s="197"/>
      <c r="AS149" s="197"/>
      <c r="AT149" s="197"/>
      <c r="AU149" s="197"/>
      <c r="AV149" s="197"/>
      <c r="AW149" s="197"/>
      <c r="AX149" s="197"/>
      <c r="AY149" s="197"/>
      <c r="AZ149" s="197"/>
      <c r="BA149" s="197"/>
      <c r="BB149" s="212"/>
    </row>
    <row r="150" spans="1:54" ht="22.5" customHeight="1">
      <c r="A150" s="266"/>
      <c r="B150" s="268"/>
      <c r="C150" s="268"/>
      <c r="D150" s="211" t="s">
        <v>270</v>
      </c>
      <c r="E150" s="203">
        <f t="shared" si="589"/>
        <v>500</v>
      </c>
      <c r="F150" s="197">
        <f t="shared" si="590"/>
        <v>0</v>
      </c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>
        <v>500</v>
      </c>
      <c r="AF150" s="197"/>
      <c r="AG150" s="197"/>
      <c r="AH150" s="197"/>
      <c r="AI150" s="197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212"/>
    </row>
    <row r="151" spans="1:54" ht="82.5" customHeight="1">
      <c r="A151" s="266"/>
      <c r="B151" s="268"/>
      <c r="C151" s="268"/>
      <c r="D151" s="211" t="s">
        <v>274</v>
      </c>
      <c r="E151" s="203">
        <f t="shared" si="589"/>
        <v>0</v>
      </c>
      <c r="F151" s="197">
        <f t="shared" si="590"/>
        <v>0</v>
      </c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97"/>
      <c r="AV151" s="197"/>
      <c r="AW151" s="197"/>
      <c r="AX151" s="197"/>
      <c r="AY151" s="197"/>
      <c r="AZ151" s="197"/>
      <c r="BA151" s="197"/>
      <c r="BB151" s="212"/>
    </row>
    <row r="152" spans="1:54" ht="22.5" customHeight="1">
      <c r="A152" s="266"/>
      <c r="B152" s="268"/>
      <c r="C152" s="268"/>
      <c r="D152" s="211" t="s">
        <v>271</v>
      </c>
      <c r="E152" s="203">
        <f t="shared" si="589"/>
        <v>0</v>
      </c>
      <c r="F152" s="197">
        <f t="shared" si="590"/>
        <v>0</v>
      </c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7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197"/>
      <c r="AT152" s="197"/>
      <c r="AU152" s="197"/>
      <c r="AV152" s="197"/>
      <c r="AW152" s="197"/>
      <c r="AX152" s="197"/>
      <c r="AY152" s="197"/>
      <c r="AZ152" s="197"/>
      <c r="BA152" s="197"/>
      <c r="BB152" s="212"/>
    </row>
    <row r="153" spans="1:54" ht="37.5" customHeight="1">
      <c r="A153" s="266"/>
      <c r="B153" s="268"/>
      <c r="C153" s="268"/>
      <c r="D153" s="169" t="s">
        <v>43</v>
      </c>
      <c r="E153" s="203">
        <f t="shared" si="589"/>
        <v>0</v>
      </c>
      <c r="F153" s="197">
        <f t="shared" si="590"/>
        <v>0</v>
      </c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  <c r="AI153" s="197"/>
      <c r="AJ153" s="197"/>
      <c r="AK153" s="197"/>
      <c r="AL153" s="197"/>
      <c r="AM153" s="197"/>
      <c r="AN153" s="197"/>
      <c r="AO153" s="197"/>
      <c r="AP153" s="197"/>
      <c r="AQ153" s="197"/>
      <c r="AR153" s="197"/>
      <c r="AS153" s="197"/>
      <c r="AT153" s="197"/>
      <c r="AU153" s="197"/>
      <c r="AV153" s="197"/>
      <c r="AW153" s="197"/>
      <c r="AX153" s="197"/>
      <c r="AY153" s="197"/>
      <c r="AZ153" s="197"/>
      <c r="BA153" s="197"/>
      <c r="BB153" s="212"/>
    </row>
    <row r="154" spans="1:54" ht="22.5" customHeight="1">
      <c r="A154" s="265" t="s">
        <v>387</v>
      </c>
      <c r="B154" s="267" t="s">
        <v>392</v>
      </c>
      <c r="C154" s="267" t="s">
        <v>321</v>
      </c>
      <c r="D154" s="176" t="s">
        <v>41</v>
      </c>
      <c r="E154" s="203">
        <f>H154+K154+N154+Q154+T154+W154+Z154+AE154+AJ154+AO154+AT154+AY154</f>
        <v>500</v>
      </c>
      <c r="F154" s="197">
        <f>I154+L154+O154+R154+U154+X154+AA154+AF154+AK154+AP154+AU154+AZ154</f>
        <v>0</v>
      </c>
      <c r="G154" s="197">
        <f>F154/E154*100</f>
        <v>0</v>
      </c>
      <c r="H154" s="197">
        <f>-H155+H156+H157</f>
        <v>0</v>
      </c>
      <c r="I154" s="197">
        <f t="shared" ref="I154" si="591">-I155+I156+I157</f>
        <v>0</v>
      </c>
      <c r="J154" s="197" t="e">
        <f>I154/H154*100</f>
        <v>#DIV/0!</v>
      </c>
      <c r="K154" s="197">
        <f t="shared" ref="K154" si="592">-K155+K156+K157</f>
        <v>0</v>
      </c>
      <c r="L154" s="197">
        <f t="shared" ref="L154" si="593">-L155+L156+L157</f>
        <v>0</v>
      </c>
      <c r="M154" s="197" t="e">
        <f>L154/K154*100</f>
        <v>#DIV/0!</v>
      </c>
      <c r="N154" s="197">
        <f t="shared" ref="N154" si="594">-N155+N156+N157</f>
        <v>0</v>
      </c>
      <c r="O154" s="197">
        <f t="shared" ref="O154" si="595">-O155+O156+O157</f>
        <v>0</v>
      </c>
      <c r="P154" s="197" t="e">
        <f>O154/N154*100</f>
        <v>#DIV/0!</v>
      </c>
      <c r="Q154" s="197">
        <f t="shared" ref="Q154" si="596">-Q155+Q156+Q157</f>
        <v>0</v>
      </c>
      <c r="R154" s="197">
        <f t="shared" ref="R154" si="597">-R155+R156+R157</f>
        <v>0</v>
      </c>
      <c r="S154" s="197" t="e">
        <f>R154/Q154*100</f>
        <v>#DIV/0!</v>
      </c>
      <c r="T154" s="197">
        <f t="shared" ref="T154" si="598">-T155+T156+T157</f>
        <v>0</v>
      </c>
      <c r="U154" s="197">
        <f t="shared" ref="U154" si="599">-U155+U156+U157</f>
        <v>0</v>
      </c>
      <c r="V154" s="197" t="e">
        <f>U154/T154*100</f>
        <v>#DIV/0!</v>
      </c>
      <c r="W154" s="197">
        <f t="shared" ref="W154" si="600">-W155+W156+W157</f>
        <v>0</v>
      </c>
      <c r="X154" s="197">
        <f t="shared" ref="X154" si="601">-X155+X156+X157</f>
        <v>0</v>
      </c>
      <c r="Y154" s="197" t="e">
        <f>X154/W154*100</f>
        <v>#DIV/0!</v>
      </c>
      <c r="Z154" s="197">
        <f t="shared" ref="Z154" si="602">-Z155+Z156+Z157</f>
        <v>0</v>
      </c>
      <c r="AA154" s="197">
        <f t="shared" ref="AA154" si="603">-AA155+AA156+AA157</f>
        <v>0</v>
      </c>
      <c r="AB154" s="197">
        <f t="shared" ref="AB154" si="604">-AB155+AB156+AB157</f>
        <v>0</v>
      </c>
      <c r="AC154" s="197">
        <f t="shared" ref="AC154" si="605">-AC155+AC156+AC157</f>
        <v>0</v>
      </c>
      <c r="AD154" s="197" t="e">
        <f>AC154/Z154*100</f>
        <v>#DIV/0!</v>
      </c>
      <c r="AE154" s="197">
        <f t="shared" ref="AE154" si="606">-AE155+AE156+AE157</f>
        <v>500</v>
      </c>
      <c r="AF154" s="197">
        <f t="shared" ref="AF154" si="607">-AF155+AF156+AF157</f>
        <v>0</v>
      </c>
      <c r="AG154" s="197">
        <f t="shared" ref="AG154" si="608">-AG155+AG156+AG157</f>
        <v>0</v>
      </c>
      <c r="AH154" s="197">
        <f t="shared" ref="AH154" si="609">-AH155+AH156+AH157</f>
        <v>0</v>
      </c>
      <c r="AI154" s="197">
        <f>AH154/AE154*100</f>
        <v>0</v>
      </c>
      <c r="AJ154" s="197">
        <f t="shared" ref="AJ154" si="610">-AJ155+AJ156+AJ157</f>
        <v>0</v>
      </c>
      <c r="AK154" s="197">
        <f t="shared" ref="AK154" si="611">-AK155+AK156+AK157</f>
        <v>0</v>
      </c>
      <c r="AL154" s="197">
        <f t="shared" ref="AL154" si="612">-AL155+AL156+AL157</f>
        <v>0</v>
      </c>
      <c r="AM154" s="197">
        <f t="shared" ref="AM154" si="613">-AM155+AM156+AM157</f>
        <v>0</v>
      </c>
      <c r="AN154" s="197" t="e">
        <f>AM154/AJ154*100</f>
        <v>#DIV/0!</v>
      </c>
      <c r="AO154" s="197">
        <f t="shared" ref="AO154" si="614">-AO155+AO156+AO157</f>
        <v>0</v>
      </c>
      <c r="AP154" s="197">
        <f t="shared" ref="AP154" si="615">-AP155+AP156+AP157</f>
        <v>0</v>
      </c>
      <c r="AQ154" s="197">
        <f t="shared" ref="AQ154" si="616">-AQ155+AQ156+AQ157</f>
        <v>0</v>
      </c>
      <c r="AR154" s="197">
        <f t="shared" ref="AR154" si="617">-AR155+AR156+AR157</f>
        <v>0</v>
      </c>
      <c r="AS154" s="197" t="e">
        <f>AR154/AO154*100</f>
        <v>#DIV/0!</v>
      </c>
      <c r="AT154" s="197">
        <f t="shared" ref="AT154" si="618">-AT155+AT156+AT157</f>
        <v>0</v>
      </c>
      <c r="AU154" s="197">
        <f t="shared" ref="AU154" si="619">-AU155+AU156+AU157</f>
        <v>0</v>
      </c>
      <c r="AV154" s="197">
        <f t="shared" ref="AV154" si="620">-AV155+AV156+AV157</f>
        <v>0</v>
      </c>
      <c r="AW154" s="197">
        <f t="shared" ref="AW154" si="621">-AW155+AW156+AW157</f>
        <v>0</v>
      </c>
      <c r="AX154" s="197" t="e">
        <f>AW154/AT154*100</f>
        <v>#DIV/0!</v>
      </c>
      <c r="AY154" s="197">
        <f t="shared" ref="AY154" si="622">-AY155+AY156+AY157</f>
        <v>0</v>
      </c>
      <c r="AZ154" s="197">
        <f t="shared" ref="AZ154" si="623">-AZ155+AZ156+AZ157</f>
        <v>0</v>
      </c>
      <c r="BA154" s="197" t="e">
        <f>AZ154/AY154*100</f>
        <v>#DIV/0!</v>
      </c>
      <c r="BB154" s="212"/>
    </row>
    <row r="155" spans="1:54" ht="31.5" customHeight="1">
      <c r="A155" s="266"/>
      <c r="B155" s="268"/>
      <c r="C155" s="268"/>
      <c r="D155" s="173" t="s">
        <v>37</v>
      </c>
      <c r="E155" s="203">
        <f t="shared" ref="E155:E160" si="624">H155+K155+N155+Q155+T155+W155+Z155+AE155+AJ155+AO155+AT155+AY155</f>
        <v>0</v>
      </c>
      <c r="F155" s="197">
        <f t="shared" ref="F155:F160" si="625">I155+L155+O155+R155+U155+X155+AA155+AF155+AK155+AP155+AU155+AZ155</f>
        <v>0</v>
      </c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197"/>
      <c r="AU155" s="197"/>
      <c r="AV155" s="197"/>
      <c r="AW155" s="197"/>
      <c r="AX155" s="197"/>
      <c r="AY155" s="197"/>
      <c r="AZ155" s="197"/>
      <c r="BA155" s="197"/>
      <c r="BB155" s="212"/>
    </row>
    <row r="156" spans="1:54" ht="50.25" customHeight="1">
      <c r="A156" s="266"/>
      <c r="B156" s="268"/>
      <c r="C156" s="268"/>
      <c r="D156" s="174" t="s">
        <v>2</v>
      </c>
      <c r="E156" s="203">
        <f t="shared" si="624"/>
        <v>0</v>
      </c>
      <c r="F156" s="197">
        <f t="shared" si="625"/>
        <v>0</v>
      </c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97"/>
      <c r="AV156" s="197"/>
      <c r="AW156" s="197"/>
      <c r="AX156" s="197"/>
      <c r="AY156" s="197"/>
      <c r="AZ156" s="197"/>
      <c r="BA156" s="197"/>
      <c r="BB156" s="212"/>
    </row>
    <row r="157" spans="1:54" ht="22.5" customHeight="1">
      <c r="A157" s="266"/>
      <c r="B157" s="268"/>
      <c r="C157" s="268"/>
      <c r="D157" s="211" t="s">
        <v>270</v>
      </c>
      <c r="E157" s="203">
        <f t="shared" si="624"/>
        <v>500</v>
      </c>
      <c r="F157" s="197">
        <f t="shared" si="625"/>
        <v>0</v>
      </c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>
        <v>500</v>
      </c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197"/>
      <c r="AU157" s="197"/>
      <c r="AV157" s="197"/>
      <c r="AW157" s="197"/>
      <c r="AX157" s="197"/>
      <c r="AY157" s="197"/>
      <c r="AZ157" s="197"/>
      <c r="BA157" s="197"/>
      <c r="BB157" s="212"/>
    </row>
    <row r="158" spans="1:54" ht="82.5" customHeight="1">
      <c r="A158" s="266"/>
      <c r="B158" s="268"/>
      <c r="C158" s="268"/>
      <c r="D158" s="211" t="s">
        <v>274</v>
      </c>
      <c r="E158" s="203">
        <f t="shared" si="624"/>
        <v>0</v>
      </c>
      <c r="F158" s="197">
        <f t="shared" si="625"/>
        <v>0</v>
      </c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  <c r="AH158" s="197"/>
      <c r="AI158" s="197"/>
      <c r="AJ158" s="197"/>
      <c r="AK158" s="197"/>
      <c r="AL158" s="197"/>
      <c r="AM158" s="197"/>
      <c r="AN158" s="197"/>
      <c r="AO158" s="197"/>
      <c r="AP158" s="197"/>
      <c r="AQ158" s="197"/>
      <c r="AR158" s="197"/>
      <c r="AS158" s="197"/>
      <c r="AT158" s="197"/>
      <c r="AU158" s="197"/>
      <c r="AV158" s="197"/>
      <c r="AW158" s="197"/>
      <c r="AX158" s="197"/>
      <c r="AY158" s="197"/>
      <c r="AZ158" s="197"/>
      <c r="BA158" s="197"/>
      <c r="BB158" s="212"/>
    </row>
    <row r="159" spans="1:54" ht="22.5" customHeight="1">
      <c r="A159" s="266"/>
      <c r="B159" s="268"/>
      <c r="C159" s="268"/>
      <c r="D159" s="211" t="s">
        <v>271</v>
      </c>
      <c r="E159" s="203">
        <f t="shared" si="624"/>
        <v>0</v>
      </c>
      <c r="F159" s="197">
        <f t="shared" si="625"/>
        <v>0</v>
      </c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7"/>
      <c r="AU159" s="197"/>
      <c r="AV159" s="197"/>
      <c r="AW159" s="197"/>
      <c r="AX159" s="197"/>
      <c r="AY159" s="197"/>
      <c r="AZ159" s="197"/>
      <c r="BA159" s="197"/>
      <c r="BB159" s="212"/>
    </row>
    <row r="160" spans="1:54" ht="37.5" customHeight="1">
      <c r="A160" s="266"/>
      <c r="B160" s="268"/>
      <c r="C160" s="268"/>
      <c r="D160" s="169" t="s">
        <v>43</v>
      </c>
      <c r="E160" s="203">
        <f t="shared" si="624"/>
        <v>0</v>
      </c>
      <c r="F160" s="197">
        <f t="shared" si="625"/>
        <v>0</v>
      </c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197"/>
      <c r="AU160" s="197"/>
      <c r="AV160" s="197"/>
      <c r="AW160" s="197"/>
      <c r="AX160" s="197"/>
      <c r="AY160" s="197"/>
      <c r="AZ160" s="197"/>
      <c r="BA160" s="197"/>
      <c r="BB160" s="212"/>
    </row>
    <row r="161" spans="1:54" ht="22.5" customHeight="1">
      <c r="A161" s="265" t="s">
        <v>393</v>
      </c>
      <c r="B161" s="267" t="s">
        <v>394</v>
      </c>
      <c r="C161" s="267" t="s">
        <v>321</v>
      </c>
      <c r="D161" s="176" t="s">
        <v>41</v>
      </c>
      <c r="E161" s="203">
        <f>H161+K161+N161+Q161+T161+W161+Z161+AE161+AJ161+AO161+AT161+AY161</f>
        <v>14.691000000000001</v>
      </c>
      <c r="F161" s="197">
        <f>I161+L161+O161+R161+U161+X161+AA161+AF161+AK161+AP161+AU161+AZ161</f>
        <v>0</v>
      </c>
      <c r="G161" s="197">
        <f>F161/E161*100</f>
        <v>0</v>
      </c>
      <c r="H161" s="197">
        <f>-H162+H163+H164</f>
        <v>0</v>
      </c>
      <c r="I161" s="197">
        <f t="shared" ref="I161" si="626">-I162+I163+I164</f>
        <v>0</v>
      </c>
      <c r="J161" s="197" t="e">
        <f>I161/H161*100</f>
        <v>#DIV/0!</v>
      </c>
      <c r="K161" s="197">
        <f t="shared" ref="K161" si="627">-K162+K163+K164</f>
        <v>0</v>
      </c>
      <c r="L161" s="197">
        <f t="shared" ref="L161" si="628">-L162+L163+L164</f>
        <v>0</v>
      </c>
      <c r="M161" s="197" t="e">
        <f>L161/K161*100</f>
        <v>#DIV/0!</v>
      </c>
      <c r="N161" s="197">
        <f t="shared" ref="N161" si="629">-N162+N163+N164</f>
        <v>0</v>
      </c>
      <c r="O161" s="197">
        <f t="shared" ref="O161" si="630">-O162+O163+O164</f>
        <v>0</v>
      </c>
      <c r="P161" s="197" t="e">
        <f>O161/N161*100</f>
        <v>#DIV/0!</v>
      </c>
      <c r="Q161" s="197">
        <f t="shared" ref="Q161" si="631">-Q162+Q163+Q164</f>
        <v>0</v>
      </c>
      <c r="R161" s="197">
        <f t="shared" ref="R161" si="632">-R162+R163+R164</f>
        <v>0</v>
      </c>
      <c r="S161" s="197" t="e">
        <f>R161/Q161*100</f>
        <v>#DIV/0!</v>
      </c>
      <c r="T161" s="197">
        <f t="shared" ref="T161" si="633">-T162+T163+T164</f>
        <v>0</v>
      </c>
      <c r="U161" s="197">
        <f t="shared" ref="U161" si="634">-U162+U163+U164</f>
        <v>0</v>
      </c>
      <c r="V161" s="197" t="e">
        <f>U161/T161*100</f>
        <v>#DIV/0!</v>
      </c>
      <c r="W161" s="197">
        <f t="shared" ref="W161" si="635">-W162+W163+W164</f>
        <v>14.691000000000001</v>
      </c>
      <c r="X161" s="197">
        <f t="shared" ref="X161" si="636">-X162+X163+X164</f>
        <v>0</v>
      </c>
      <c r="Y161" s="197">
        <f>X161/W161*100</f>
        <v>0</v>
      </c>
      <c r="Z161" s="197">
        <f t="shared" ref="Z161" si="637">-Z162+Z163+Z164</f>
        <v>0</v>
      </c>
      <c r="AA161" s="197">
        <f t="shared" ref="AA161" si="638">-AA162+AA163+AA164</f>
        <v>0</v>
      </c>
      <c r="AB161" s="197">
        <f t="shared" ref="AB161" si="639">-AB162+AB163+AB164</f>
        <v>0</v>
      </c>
      <c r="AC161" s="197">
        <f t="shared" ref="AC161" si="640">-AC162+AC163+AC164</f>
        <v>0</v>
      </c>
      <c r="AD161" s="197" t="e">
        <f>AC161/Z161*100</f>
        <v>#DIV/0!</v>
      </c>
      <c r="AE161" s="197">
        <f t="shared" ref="AE161" si="641">-AE162+AE163+AE164</f>
        <v>0</v>
      </c>
      <c r="AF161" s="197">
        <f t="shared" ref="AF161" si="642">-AF162+AF163+AF164</f>
        <v>0</v>
      </c>
      <c r="AG161" s="197">
        <f t="shared" ref="AG161" si="643">-AG162+AG163+AG164</f>
        <v>0</v>
      </c>
      <c r="AH161" s="197">
        <f t="shared" ref="AH161" si="644">-AH162+AH163+AH164</f>
        <v>0</v>
      </c>
      <c r="AI161" s="197" t="e">
        <f>AH161/AE161*100</f>
        <v>#DIV/0!</v>
      </c>
      <c r="AJ161" s="197">
        <f t="shared" ref="AJ161" si="645">-AJ162+AJ163+AJ164</f>
        <v>0</v>
      </c>
      <c r="AK161" s="197">
        <f t="shared" ref="AK161" si="646">-AK162+AK163+AK164</f>
        <v>0</v>
      </c>
      <c r="AL161" s="197">
        <f t="shared" ref="AL161" si="647">-AL162+AL163+AL164</f>
        <v>0</v>
      </c>
      <c r="AM161" s="197">
        <f t="shared" ref="AM161" si="648">-AM162+AM163+AM164</f>
        <v>0</v>
      </c>
      <c r="AN161" s="197" t="e">
        <f>AM161/AJ161*100</f>
        <v>#DIV/0!</v>
      </c>
      <c r="AO161" s="197">
        <f t="shared" ref="AO161" si="649">-AO162+AO163+AO164</f>
        <v>0</v>
      </c>
      <c r="AP161" s="197">
        <f t="shared" ref="AP161" si="650">-AP162+AP163+AP164</f>
        <v>0</v>
      </c>
      <c r="AQ161" s="197">
        <f t="shared" ref="AQ161" si="651">-AQ162+AQ163+AQ164</f>
        <v>0</v>
      </c>
      <c r="AR161" s="197">
        <f t="shared" ref="AR161" si="652">-AR162+AR163+AR164</f>
        <v>0</v>
      </c>
      <c r="AS161" s="197" t="e">
        <f>AR161/AO161*100</f>
        <v>#DIV/0!</v>
      </c>
      <c r="AT161" s="197">
        <f t="shared" ref="AT161" si="653">-AT162+AT163+AT164</f>
        <v>0</v>
      </c>
      <c r="AU161" s="197">
        <f t="shared" ref="AU161" si="654">-AU162+AU163+AU164</f>
        <v>0</v>
      </c>
      <c r="AV161" s="197">
        <f t="shared" ref="AV161" si="655">-AV162+AV163+AV164</f>
        <v>0</v>
      </c>
      <c r="AW161" s="197">
        <f t="shared" ref="AW161" si="656">-AW162+AW163+AW164</f>
        <v>0</v>
      </c>
      <c r="AX161" s="197" t="e">
        <f>AW161/AT161*100</f>
        <v>#DIV/0!</v>
      </c>
      <c r="AY161" s="197">
        <f t="shared" ref="AY161" si="657">-AY162+AY163+AY164</f>
        <v>0</v>
      </c>
      <c r="AZ161" s="197">
        <f t="shared" ref="AZ161" si="658">-AZ162+AZ163+AZ164</f>
        <v>0</v>
      </c>
      <c r="BA161" s="197" t="e">
        <f>AZ161/AY161*100</f>
        <v>#DIV/0!</v>
      </c>
      <c r="BB161" s="212"/>
    </row>
    <row r="162" spans="1:54" ht="31.5" customHeight="1">
      <c r="A162" s="266"/>
      <c r="B162" s="268"/>
      <c r="C162" s="268"/>
      <c r="D162" s="173" t="s">
        <v>37</v>
      </c>
      <c r="E162" s="203">
        <f t="shared" ref="E162:E167" si="659">H162+K162+N162+Q162+T162+W162+Z162+AE162+AJ162+AO162+AT162+AY162</f>
        <v>0</v>
      </c>
      <c r="F162" s="197">
        <f t="shared" ref="F162:F167" si="660">I162+L162+O162+R162+U162+X162+AA162+AF162+AK162+AP162+AU162+AZ162</f>
        <v>0</v>
      </c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  <c r="AH162" s="197"/>
      <c r="AI162" s="197"/>
      <c r="AJ162" s="197"/>
      <c r="AK162" s="197"/>
      <c r="AL162" s="197"/>
      <c r="AM162" s="197"/>
      <c r="AN162" s="197"/>
      <c r="AO162" s="197"/>
      <c r="AP162" s="197"/>
      <c r="AQ162" s="197"/>
      <c r="AR162" s="197"/>
      <c r="AS162" s="197"/>
      <c r="AT162" s="197"/>
      <c r="AU162" s="197"/>
      <c r="AV162" s="197"/>
      <c r="AW162" s="197"/>
      <c r="AX162" s="197"/>
      <c r="AY162" s="197"/>
      <c r="AZ162" s="197"/>
      <c r="BA162" s="197"/>
      <c r="BB162" s="212"/>
    </row>
    <row r="163" spans="1:54" ht="50.25" customHeight="1">
      <c r="A163" s="266"/>
      <c r="B163" s="268"/>
      <c r="C163" s="268"/>
      <c r="D163" s="174" t="s">
        <v>2</v>
      </c>
      <c r="E163" s="203">
        <f t="shared" si="659"/>
        <v>0</v>
      </c>
      <c r="F163" s="197">
        <f t="shared" si="660"/>
        <v>0</v>
      </c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  <c r="AH163" s="197"/>
      <c r="AI163" s="197"/>
      <c r="AJ163" s="197"/>
      <c r="AK163" s="197"/>
      <c r="AL163" s="197"/>
      <c r="AM163" s="197"/>
      <c r="AN163" s="197"/>
      <c r="AO163" s="197"/>
      <c r="AP163" s="197"/>
      <c r="AQ163" s="197"/>
      <c r="AR163" s="197"/>
      <c r="AS163" s="197"/>
      <c r="AT163" s="197"/>
      <c r="AU163" s="197"/>
      <c r="AV163" s="197"/>
      <c r="AW163" s="197"/>
      <c r="AX163" s="197"/>
      <c r="AY163" s="197"/>
      <c r="AZ163" s="197"/>
      <c r="BA163" s="197"/>
      <c r="BB163" s="212"/>
    </row>
    <row r="164" spans="1:54" ht="22.5" customHeight="1">
      <c r="A164" s="266"/>
      <c r="B164" s="268"/>
      <c r="C164" s="268"/>
      <c r="D164" s="211" t="s">
        <v>270</v>
      </c>
      <c r="E164" s="203">
        <f t="shared" si="659"/>
        <v>14.691000000000001</v>
      </c>
      <c r="F164" s="197">
        <f t="shared" si="660"/>
        <v>0</v>
      </c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>
        <v>14.691000000000001</v>
      </c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197"/>
      <c r="AT164" s="197"/>
      <c r="AU164" s="197"/>
      <c r="AV164" s="197"/>
      <c r="AW164" s="197"/>
      <c r="AX164" s="197"/>
      <c r="AY164" s="197"/>
      <c r="AZ164" s="197"/>
      <c r="BA164" s="197"/>
      <c r="BB164" s="212"/>
    </row>
    <row r="165" spans="1:54" ht="82.5" customHeight="1">
      <c r="A165" s="266"/>
      <c r="B165" s="268"/>
      <c r="C165" s="268"/>
      <c r="D165" s="211" t="s">
        <v>274</v>
      </c>
      <c r="E165" s="203">
        <f t="shared" si="659"/>
        <v>0</v>
      </c>
      <c r="F165" s="197">
        <f t="shared" si="660"/>
        <v>0</v>
      </c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  <c r="Z165" s="197"/>
      <c r="AA165" s="197"/>
      <c r="AB165" s="197"/>
      <c r="AC165" s="197"/>
      <c r="AD165" s="197"/>
      <c r="AE165" s="197"/>
      <c r="AF165" s="197"/>
      <c r="AG165" s="197"/>
      <c r="AH165" s="197"/>
      <c r="AI165" s="197"/>
      <c r="AJ165" s="197"/>
      <c r="AK165" s="197"/>
      <c r="AL165" s="197"/>
      <c r="AM165" s="197"/>
      <c r="AN165" s="197"/>
      <c r="AO165" s="197"/>
      <c r="AP165" s="197"/>
      <c r="AQ165" s="197"/>
      <c r="AR165" s="197"/>
      <c r="AS165" s="197"/>
      <c r="AT165" s="197"/>
      <c r="AU165" s="197"/>
      <c r="AV165" s="197"/>
      <c r="AW165" s="197"/>
      <c r="AX165" s="197"/>
      <c r="AY165" s="197"/>
      <c r="AZ165" s="197"/>
      <c r="BA165" s="197"/>
      <c r="BB165" s="212"/>
    </row>
    <row r="166" spans="1:54" ht="22.5" customHeight="1">
      <c r="A166" s="266"/>
      <c r="B166" s="268"/>
      <c r="C166" s="268"/>
      <c r="D166" s="211" t="s">
        <v>271</v>
      </c>
      <c r="E166" s="203">
        <f t="shared" si="659"/>
        <v>0</v>
      </c>
      <c r="F166" s="197">
        <f t="shared" si="660"/>
        <v>0</v>
      </c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7"/>
      <c r="AT166" s="197"/>
      <c r="AU166" s="197"/>
      <c r="AV166" s="197"/>
      <c r="AW166" s="197"/>
      <c r="AX166" s="197"/>
      <c r="AY166" s="197"/>
      <c r="AZ166" s="197"/>
      <c r="BA166" s="197"/>
      <c r="BB166" s="212"/>
    </row>
    <row r="167" spans="1:54" ht="37.5" customHeight="1">
      <c r="A167" s="266"/>
      <c r="B167" s="268"/>
      <c r="C167" s="268"/>
      <c r="D167" s="169" t="s">
        <v>43</v>
      </c>
      <c r="E167" s="203">
        <f t="shared" si="659"/>
        <v>0</v>
      </c>
      <c r="F167" s="197">
        <f t="shared" si="660"/>
        <v>0</v>
      </c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7"/>
      <c r="AT167" s="197"/>
      <c r="AU167" s="197"/>
      <c r="AV167" s="197"/>
      <c r="AW167" s="197"/>
      <c r="AX167" s="197"/>
      <c r="AY167" s="197"/>
      <c r="AZ167" s="197"/>
      <c r="BA167" s="197"/>
      <c r="BB167" s="212"/>
    </row>
    <row r="168" spans="1:54" ht="22.5" customHeight="1">
      <c r="A168" s="297" t="s">
        <v>291</v>
      </c>
      <c r="B168" s="298"/>
      <c r="C168" s="299"/>
      <c r="D168" s="176" t="s">
        <v>41</v>
      </c>
      <c r="E168" s="203">
        <f>H168-K168+N168+Q168+T168+W168+Z168+AE168+AJ168+AO168+AT168+AY168</f>
        <v>65948.936119999998</v>
      </c>
      <c r="F168" s="197">
        <f>I168-L168+O168+R168+U168+X168+AA168+AF168+AK168+AP168+AU168+AZ168</f>
        <v>0</v>
      </c>
      <c r="G168" s="197">
        <f>F168/E168*100</f>
        <v>0</v>
      </c>
      <c r="H168" s="197">
        <f>H169+H170+H171</f>
        <v>0</v>
      </c>
      <c r="I168" s="197">
        <f t="shared" ref="I168:AZ168" si="661">I169+I170+I171</f>
        <v>0</v>
      </c>
      <c r="J168" s="197"/>
      <c r="K168" s="203">
        <f t="shared" si="661"/>
        <v>3276.0672300000001</v>
      </c>
      <c r="L168" s="197">
        <f t="shared" si="661"/>
        <v>0</v>
      </c>
      <c r="M168" s="197">
        <f>L168/K168*100</f>
        <v>0</v>
      </c>
      <c r="N168" s="197">
        <f t="shared" si="661"/>
        <v>2500</v>
      </c>
      <c r="O168" s="197">
        <f t="shared" si="661"/>
        <v>0</v>
      </c>
      <c r="P168" s="197">
        <f>O168/N168*100</f>
        <v>0</v>
      </c>
      <c r="Q168" s="197">
        <f t="shared" si="661"/>
        <v>0</v>
      </c>
      <c r="R168" s="197">
        <f t="shared" si="661"/>
        <v>0</v>
      </c>
      <c r="S168" s="197" t="e">
        <f>R168/Q168*100</f>
        <v>#DIV/0!</v>
      </c>
      <c r="T168" s="197">
        <f t="shared" si="661"/>
        <v>0</v>
      </c>
      <c r="U168" s="197">
        <f t="shared" si="661"/>
        <v>0</v>
      </c>
      <c r="V168" s="197" t="e">
        <f>U168/T168*100</f>
        <v>#DIV/0!</v>
      </c>
      <c r="W168" s="203">
        <f t="shared" si="661"/>
        <v>2710.2883199999997</v>
      </c>
      <c r="X168" s="197">
        <f t="shared" si="661"/>
        <v>0</v>
      </c>
      <c r="Y168" s="197">
        <f>X168/W168*100</f>
        <v>0</v>
      </c>
      <c r="Z168" s="197">
        <f t="shared" si="661"/>
        <v>2500</v>
      </c>
      <c r="AA168" s="197">
        <f t="shared" si="661"/>
        <v>0</v>
      </c>
      <c r="AB168" s="197">
        <f t="shared" si="661"/>
        <v>0</v>
      </c>
      <c r="AC168" s="197">
        <f t="shared" si="661"/>
        <v>0</v>
      </c>
      <c r="AD168" s="197">
        <f>AC168/Z168*100</f>
        <v>0</v>
      </c>
      <c r="AE168" s="197">
        <f t="shared" si="661"/>
        <v>5025</v>
      </c>
      <c r="AF168" s="197">
        <f t="shared" si="661"/>
        <v>0</v>
      </c>
      <c r="AG168" s="197">
        <f t="shared" si="661"/>
        <v>0</v>
      </c>
      <c r="AH168" s="197">
        <f t="shared" si="661"/>
        <v>0</v>
      </c>
      <c r="AI168" s="197">
        <f>AH168/AE168*100</f>
        <v>0</v>
      </c>
      <c r="AJ168" s="203">
        <f t="shared" si="661"/>
        <v>1200.19886</v>
      </c>
      <c r="AK168" s="197">
        <f t="shared" si="661"/>
        <v>0</v>
      </c>
      <c r="AL168" s="197">
        <f t="shared" si="661"/>
        <v>0</v>
      </c>
      <c r="AM168" s="197">
        <f t="shared" si="661"/>
        <v>0</v>
      </c>
      <c r="AN168" s="197">
        <f>AM168/AJ168*100</f>
        <v>0</v>
      </c>
      <c r="AO168" s="197">
        <f t="shared" si="661"/>
        <v>0</v>
      </c>
      <c r="AP168" s="197">
        <f t="shared" si="661"/>
        <v>0</v>
      </c>
      <c r="AQ168" s="197">
        <f t="shared" si="661"/>
        <v>0</v>
      </c>
      <c r="AR168" s="197">
        <f t="shared" si="661"/>
        <v>0</v>
      </c>
      <c r="AS168" s="197" t="e">
        <f>AR168/AO168*100</f>
        <v>#DIV/0!</v>
      </c>
      <c r="AT168" s="197">
        <f t="shared" si="661"/>
        <v>2168</v>
      </c>
      <c r="AU168" s="197">
        <f t="shared" si="661"/>
        <v>0</v>
      </c>
      <c r="AV168" s="197">
        <f t="shared" si="661"/>
        <v>0</v>
      </c>
      <c r="AW168" s="197">
        <f t="shared" si="661"/>
        <v>0</v>
      </c>
      <c r="AX168" s="197">
        <f>AW168/AT168*100</f>
        <v>0</v>
      </c>
      <c r="AY168" s="197">
        <f t="shared" si="661"/>
        <v>53121.516169999995</v>
      </c>
      <c r="AZ168" s="197">
        <f t="shared" si="661"/>
        <v>0</v>
      </c>
      <c r="BA168" s="197">
        <f>AZ168/AY168*100</f>
        <v>0</v>
      </c>
      <c r="BB168" s="190"/>
    </row>
    <row r="169" spans="1:54" ht="35.25" customHeight="1">
      <c r="A169" s="300"/>
      <c r="B169" s="301"/>
      <c r="C169" s="302"/>
      <c r="D169" s="176" t="s">
        <v>37</v>
      </c>
      <c r="E169" s="203">
        <f t="shared" ref="E169:E174" si="662">H169-K169+N169+Q169+T169+W169+Z169+AE169+AJ169+AO169+AT169+AY169</f>
        <v>0</v>
      </c>
      <c r="F169" s="197">
        <f t="shared" ref="F169:F174" si="663">I169-L169+O169+R169+U169+X169+AA169+AF169+AK169+AP169+AU169+AZ169</f>
        <v>0</v>
      </c>
      <c r="G169" s="197"/>
      <c r="H169" s="197">
        <f>H162+H155+H148+H141+H134+H127+H120+H113+H106+H99+H92+H85+H78+H71+H64+H57+H50+H43+H36</f>
        <v>0</v>
      </c>
      <c r="I169" s="197">
        <f t="shared" ref="I169:AZ169" si="664">I162+I155+I148+I141+I134+I127+I120+I113+I106+I99+I92+I85+I78+I71+I64+I57+I50+I43+I36</f>
        <v>0</v>
      </c>
      <c r="J169" s="197"/>
      <c r="K169" s="203">
        <f t="shared" si="664"/>
        <v>0</v>
      </c>
      <c r="L169" s="197">
        <f t="shared" si="664"/>
        <v>0</v>
      </c>
      <c r="M169" s="197"/>
      <c r="N169" s="197">
        <f t="shared" si="664"/>
        <v>0</v>
      </c>
      <c r="O169" s="197">
        <f t="shared" si="664"/>
        <v>0</v>
      </c>
      <c r="P169" s="197"/>
      <c r="Q169" s="197">
        <f t="shared" si="664"/>
        <v>0</v>
      </c>
      <c r="R169" s="197">
        <f t="shared" si="664"/>
        <v>0</v>
      </c>
      <c r="S169" s="197"/>
      <c r="T169" s="197">
        <f t="shared" si="664"/>
        <v>0</v>
      </c>
      <c r="U169" s="197">
        <f t="shared" si="664"/>
        <v>0</v>
      </c>
      <c r="V169" s="197"/>
      <c r="W169" s="203">
        <f t="shared" si="664"/>
        <v>0</v>
      </c>
      <c r="X169" s="197">
        <f t="shared" si="664"/>
        <v>0</v>
      </c>
      <c r="Y169" s="197"/>
      <c r="Z169" s="197">
        <f t="shared" si="664"/>
        <v>0</v>
      </c>
      <c r="AA169" s="197">
        <f t="shared" si="664"/>
        <v>0</v>
      </c>
      <c r="AB169" s="197">
        <f t="shared" si="664"/>
        <v>0</v>
      </c>
      <c r="AC169" s="197">
        <f t="shared" si="664"/>
        <v>0</v>
      </c>
      <c r="AD169" s="197"/>
      <c r="AE169" s="197">
        <f t="shared" si="664"/>
        <v>0</v>
      </c>
      <c r="AF169" s="197">
        <f t="shared" si="664"/>
        <v>0</v>
      </c>
      <c r="AG169" s="197">
        <f t="shared" si="664"/>
        <v>0</v>
      </c>
      <c r="AH169" s="197">
        <f t="shared" si="664"/>
        <v>0</v>
      </c>
      <c r="AI169" s="197"/>
      <c r="AJ169" s="203">
        <f t="shared" si="664"/>
        <v>0</v>
      </c>
      <c r="AK169" s="197">
        <f t="shared" si="664"/>
        <v>0</v>
      </c>
      <c r="AL169" s="197">
        <f t="shared" si="664"/>
        <v>0</v>
      </c>
      <c r="AM169" s="197">
        <f t="shared" si="664"/>
        <v>0</v>
      </c>
      <c r="AN169" s="197"/>
      <c r="AO169" s="197">
        <f t="shared" si="664"/>
        <v>0</v>
      </c>
      <c r="AP169" s="197">
        <f t="shared" si="664"/>
        <v>0</v>
      </c>
      <c r="AQ169" s="197">
        <f t="shared" si="664"/>
        <v>0</v>
      </c>
      <c r="AR169" s="197">
        <f t="shared" si="664"/>
        <v>0</v>
      </c>
      <c r="AS169" s="197"/>
      <c r="AT169" s="197">
        <f t="shared" si="664"/>
        <v>0</v>
      </c>
      <c r="AU169" s="197">
        <f t="shared" si="664"/>
        <v>0</v>
      </c>
      <c r="AV169" s="197">
        <f t="shared" si="664"/>
        <v>0</v>
      </c>
      <c r="AW169" s="197">
        <f t="shared" si="664"/>
        <v>0</v>
      </c>
      <c r="AX169" s="197"/>
      <c r="AY169" s="197">
        <f t="shared" si="664"/>
        <v>0</v>
      </c>
      <c r="AZ169" s="197">
        <f t="shared" si="664"/>
        <v>0</v>
      </c>
      <c r="BA169" s="197"/>
      <c r="BB169" s="190"/>
    </row>
    <row r="170" spans="1:54" ht="48.75" customHeight="1">
      <c r="A170" s="300"/>
      <c r="B170" s="301"/>
      <c r="C170" s="302"/>
      <c r="D170" s="185" t="s">
        <v>2</v>
      </c>
      <c r="E170" s="203">
        <f t="shared" si="662"/>
        <v>0</v>
      </c>
      <c r="F170" s="197">
        <f t="shared" si="663"/>
        <v>0</v>
      </c>
      <c r="G170" s="197"/>
      <c r="H170" s="197">
        <f t="shared" ref="H170:AZ170" si="665">H163+H156+H149+H142+H135+H128+H121+H114+H107+H100+H93+H86+H79+H72+H65+H58+H51+H44+H37</f>
        <v>0</v>
      </c>
      <c r="I170" s="197">
        <f t="shared" si="665"/>
        <v>0</v>
      </c>
      <c r="J170" s="197"/>
      <c r="K170" s="203">
        <f t="shared" si="665"/>
        <v>0</v>
      </c>
      <c r="L170" s="197">
        <f t="shared" si="665"/>
        <v>0</v>
      </c>
      <c r="M170" s="197"/>
      <c r="N170" s="197">
        <f t="shared" si="665"/>
        <v>0</v>
      </c>
      <c r="O170" s="197">
        <f t="shared" si="665"/>
        <v>0</v>
      </c>
      <c r="P170" s="197"/>
      <c r="Q170" s="197">
        <f t="shared" si="665"/>
        <v>0</v>
      </c>
      <c r="R170" s="197">
        <f t="shared" si="665"/>
        <v>0</v>
      </c>
      <c r="S170" s="197"/>
      <c r="T170" s="197">
        <f t="shared" si="665"/>
        <v>0</v>
      </c>
      <c r="U170" s="197">
        <f t="shared" si="665"/>
        <v>0</v>
      </c>
      <c r="V170" s="197"/>
      <c r="W170" s="203">
        <f t="shared" si="665"/>
        <v>0</v>
      </c>
      <c r="X170" s="197">
        <f t="shared" si="665"/>
        <v>0</v>
      </c>
      <c r="Y170" s="197"/>
      <c r="Z170" s="197">
        <f t="shared" si="665"/>
        <v>0</v>
      </c>
      <c r="AA170" s="197">
        <f t="shared" si="665"/>
        <v>0</v>
      </c>
      <c r="AB170" s="197">
        <f t="shared" si="665"/>
        <v>0</v>
      </c>
      <c r="AC170" s="197">
        <f t="shared" si="665"/>
        <v>0</v>
      </c>
      <c r="AD170" s="197"/>
      <c r="AE170" s="197">
        <f t="shared" si="665"/>
        <v>0</v>
      </c>
      <c r="AF170" s="197">
        <f t="shared" si="665"/>
        <v>0</v>
      </c>
      <c r="AG170" s="197">
        <f t="shared" si="665"/>
        <v>0</v>
      </c>
      <c r="AH170" s="197">
        <f t="shared" si="665"/>
        <v>0</v>
      </c>
      <c r="AI170" s="197"/>
      <c r="AJ170" s="203">
        <f t="shared" si="665"/>
        <v>0</v>
      </c>
      <c r="AK170" s="197">
        <f t="shared" si="665"/>
        <v>0</v>
      </c>
      <c r="AL170" s="197">
        <f t="shared" si="665"/>
        <v>0</v>
      </c>
      <c r="AM170" s="197">
        <f t="shared" si="665"/>
        <v>0</v>
      </c>
      <c r="AN170" s="197"/>
      <c r="AO170" s="197">
        <f t="shared" si="665"/>
        <v>0</v>
      </c>
      <c r="AP170" s="197">
        <f t="shared" si="665"/>
        <v>0</v>
      </c>
      <c r="AQ170" s="197">
        <f t="shared" si="665"/>
        <v>0</v>
      </c>
      <c r="AR170" s="197">
        <f t="shared" si="665"/>
        <v>0</v>
      </c>
      <c r="AS170" s="197"/>
      <c r="AT170" s="197">
        <f t="shared" si="665"/>
        <v>0</v>
      </c>
      <c r="AU170" s="197">
        <f t="shared" si="665"/>
        <v>0</v>
      </c>
      <c r="AV170" s="197">
        <f t="shared" si="665"/>
        <v>0</v>
      </c>
      <c r="AW170" s="197">
        <f t="shared" si="665"/>
        <v>0</v>
      </c>
      <c r="AX170" s="197"/>
      <c r="AY170" s="197">
        <f t="shared" si="665"/>
        <v>0</v>
      </c>
      <c r="AZ170" s="197">
        <f t="shared" si="665"/>
        <v>0</v>
      </c>
      <c r="BA170" s="197"/>
      <c r="BB170" s="190"/>
    </row>
    <row r="171" spans="1:54" ht="22.5" customHeight="1">
      <c r="A171" s="300"/>
      <c r="B171" s="301"/>
      <c r="C171" s="302"/>
      <c r="D171" s="195" t="s">
        <v>270</v>
      </c>
      <c r="E171" s="203">
        <f t="shared" si="662"/>
        <v>65948.936119999998</v>
      </c>
      <c r="F171" s="197">
        <f t="shared" si="663"/>
        <v>0</v>
      </c>
      <c r="G171" s="197"/>
      <c r="H171" s="197">
        <f t="shared" ref="H171:AZ171" si="666">H164+H157+H150+H143+H136+H129+H122+H115+H108+H101+H94+H87+H80+H73+H66+H59+H52+H45+H38</f>
        <v>0</v>
      </c>
      <c r="I171" s="197">
        <f t="shared" si="666"/>
        <v>0</v>
      </c>
      <c r="J171" s="197"/>
      <c r="K171" s="203">
        <f t="shared" si="666"/>
        <v>3276.0672300000001</v>
      </c>
      <c r="L171" s="197">
        <f t="shared" si="666"/>
        <v>0</v>
      </c>
      <c r="M171" s="197"/>
      <c r="N171" s="197">
        <f t="shared" si="666"/>
        <v>2500</v>
      </c>
      <c r="O171" s="197">
        <f t="shared" si="666"/>
        <v>0</v>
      </c>
      <c r="P171" s="197"/>
      <c r="Q171" s="197">
        <f t="shared" si="666"/>
        <v>0</v>
      </c>
      <c r="R171" s="197">
        <f t="shared" si="666"/>
        <v>0</v>
      </c>
      <c r="S171" s="197"/>
      <c r="T171" s="197">
        <f t="shared" si="666"/>
        <v>0</v>
      </c>
      <c r="U171" s="197">
        <f t="shared" si="666"/>
        <v>0</v>
      </c>
      <c r="V171" s="197"/>
      <c r="W171" s="203">
        <f t="shared" si="666"/>
        <v>2710.2883199999997</v>
      </c>
      <c r="X171" s="197">
        <f t="shared" si="666"/>
        <v>0</v>
      </c>
      <c r="Y171" s="197"/>
      <c r="Z171" s="197">
        <f t="shared" si="666"/>
        <v>2500</v>
      </c>
      <c r="AA171" s="197">
        <f t="shared" si="666"/>
        <v>0</v>
      </c>
      <c r="AB171" s="197">
        <f t="shared" si="666"/>
        <v>0</v>
      </c>
      <c r="AC171" s="197">
        <f t="shared" si="666"/>
        <v>0</v>
      </c>
      <c r="AD171" s="197"/>
      <c r="AE171" s="197">
        <f t="shared" si="666"/>
        <v>5025</v>
      </c>
      <c r="AF171" s="197">
        <f t="shared" si="666"/>
        <v>0</v>
      </c>
      <c r="AG171" s="197">
        <f t="shared" si="666"/>
        <v>0</v>
      </c>
      <c r="AH171" s="197">
        <f t="shared" si="666"/>
        <v>0</v>
      </c>
      <c r="AI171" s="197"/>
      <c r="AJ171" s="203">
        <f t="shared" si="666"/>
        <v>1200.19886</v>
      </c>
      <c r="AK171" s="197">
        <f t="shared" si="666"/>
        <v>0</v>
      </c>
      <c r="AL171" s="197">
        <f t="shared" si="666"/>
        <v>0</v>
      </c>
      <c r="AM171" s="197">
        <f t="shared" si="666"/>
        <v>0</v>
      </c>
      <c r="AN171" s="197"/>
      <c r="AO171" s="197">
        <f t="shared" si="666"/>
        <v>0</v>
      </c>
      <c r="AP171" s="197">
        <f t="shared" si="666"/>
        <v>0</v>
      </c>
      <c r="AQ171" s="197">
        <f t="shared" si="666"/>
        <v>0</v>
      </c>
      <c r="AR171" s="197">
        <f t="shared" si="666"/>
        <v>0</v>
      </c>
      <c r="AS171" s="197"/>
      <c r="AT171" s="197">
        <f t="shared" si="666"/>
        <v>2168</v>
      </c>
      <c r="AU171" s="197">
        <f t="shared" si="666"/>
        <v>0</v>
      </c>
      <c r="AV171" s="197">
        <f t="shared" si="666"/>
        <v>0</v>
      </c>
      <c r="AW171" s="197">
        <f t="shared" si="666"/>
        <v>0</v>
      </c>
      <c r="AX171" s="197"/>
      <c r="AY171" s="197">
        <f t="shared" si="666"/>
        <v>53121.516169999995</v>
      </c>
      <c r="AZ171" s="197">
        <f t="shared" si="666"/>
        <v>0</v>
      </c>
      <c r="BA171" s="197"/>
      <c r="BB171" s="190"/>
    </row>
    <row r="172" spans="1:54" ht="101.25" customHeight="1">
      <c r="A172" s="300"/>
      <c r="B172" s="301"/>
      <c r="C172" s="302"/>
      <c r="D172" s="195" t="s">
        <v>274</v>
      </c>
      <c r="E172" s="203">
        <f t="shared" si="662"/>
        <v>55121.516169999995</v>
      </c>
      <c r="F172" s="197">
        <f t="shared" si="663"/>
        <v>0</v>
      </c>
      <c r="G172" s="197"/>
      <c r="H172" s="197">
        <f>H165+H158+H151+H144+H137+H130+H123+H116+H109+H102+H95+H88+H81+H74+H67+H60+H53+H46+H39</f>
        <v>0</v>
      </c>
      <c r="I172" s="197">
        <f t="shared" ref="I172:AZ172" si="667">I165+I158+I151+I144+I137+I130+I123+I116+I109+I102+I95+I88+I81+I74+I67+I60+I53+I46+I39</f>
        <v>0</v>
      </c>
      <c r="J172" s="197"/>
      <c r="K172" s="197">
        <f t="shared" si="667"/>
        <v>0</v>
      </c>
      <c r="L172" s="197">
        <f t="shared" si="667"/>
        <v>0</v>
      </c>
      <c r="M172" s="197"/>
      <c r="N172" s="197">
        <f t="shared" si="667"/>
        <v>0</v>
      </c>
      <c r="O172" s="197">
        <f t="shared" si="667"/>
        <v>0</v>
      </c>
      <c r="P172" s="197"/>
      <c r="Q172" s="197">
        <f t="shared" si="667"/>
        <v>0</v>
      </c>
      <c r="R172" s="197">
        <f t="shared" si="667"/>
        <v>0</v>
      </c>
      <c r="S172" s="197"/>
      <c r="T172" s="197">
        <f t="shared" si="667"/>
        <v>0</v>
      </c>
      <c r="U172" s="197">
        <f t="shared" si="667"/>
        <v>0</v>
      </c>
      <c r="V172" s="197"/>
      <c r="W172" s="197">
        <f t="shared" si="667"/>
        <v>0</v>
      </c>
      <c r="X172" s="197">
        <f t="shared" si="667"/>
        <v>0</v>
      </c>
      <c r="Y172" s="197"/>
      <c r="Z172" s="197">
        <f t="shared" si="667"/>
        <v>0</v>
      </c>
      <c r="AA172" s="197">
        <f t="shared" si="667"/>
        <v>0</v>
      </c>
      <c r="AB172" s="197">
        <f t="shared" si="667"/>
        <v>0</v>
      </c>
      <c r="AC172" s="197">
        <f t="shared" si="667"/>
        <v>0</v>
      </c>
      <c r="AD172" s="197"/>
      <c r="AE172" s="197">
        <f t="shared" si="667"/>
        <v>2000</v>
      </c>
      <c r="AF172" s="197">
        <f t="shared" si="667"/>
        <v>0</v>
      </c>
      <c r="AG172" s="197">
        <f t="shared" si="667"/>
        <v>0</v>
      </c>
      <c r="AH172" s="197">
        <f t="shared" si="667"/>
        <v>0</v>
      </c>
      <c r="AI172" s="197"/>
      <c r="AJ172" s="197">
        <f t="shared" si="667"/>
        <v>0</v>
      </c>
      <c r="AK172" s="197">
        <f t="shared" si="667"/>
        <v>0</v>
      </c>
      <c r="AL172" s="197">
        <f t="shared" si="667"/>
        <v>0</v>
      </c>
      <c r="AM172" s="197">
        <f t="shared" si="667"/>
        <v>0</v>
      </c>
      <c r="AN172" s="197"/>
      <c r="AO172" s="197">
        <f t="shared" si="667"/>
        <v>0</v>
      </c>
      <c r="AP172" s="197">
        <f t="shared" si="667"/>
        <v>0</v>
      </c>
      <c r="AQ172" s="197">
        <f t="shared" si="667"/>
        <v>0</v>
      </c>
      <c r="AR172" s="197">
        <f t="shared" si="667"/>
        <v>0</v>
      </c>
      <c r="AS172" s="197"/>
      <c r="AT172" s="197">
        <f t="shared" si="667"/>
        <v>0</v>
      </c>
      <c r="AU172" s="197">
        <f t="shared" si="667"/>
        <v>0</v>
      </c>
      <c r="AV172" s="197">
        <f t="shared" si="667"/>
        <v>0</v>
      </c>
      <c r="AW172" s="197">
        <f t="shared" si="667"/>
        <v>0</v>
      </c>
      <c r="AX172" s="197"/>
      <c r="AY172" s="197">
        <f t="shared" si="667"/>
        <v>53121.516169999995</v>
      </c>
      <c r="AZ172" s="197">
        <f t="shared" si="667"/>
        <v>0</v>
      </c>
      <c r="BA172" s="197"/>
      <c r="BB172" s="190"/>
    </row>
    <row r="173" spans="1:54" ht="33.75" customHeight="1">
      <c r="A173" s="300"/>
      <c r="B173" s="301"/>
      <c r="C173" s="302"/>
      <c r="D173" s="195" t="s">
        <v>271</v>
      </c>
      <c r="E173" s="203">
        <f t="shared" si="662"/>
        <v>0</v>
      </c>
      <c r="F173" s="197">
        <f t="shared" si="663"/>
        <v>0</v>
      </c>
      <c r="G173" s="197"/>
      <c r="H173" s="197">
        <f t="shared" ref="H173:AZ173" si="668">H166+H159+H152+H145+H138+H131+H124+H117+H110+H103+H96+H89+H82+H75+H68+H61+H54+H47+H40</f>
        <v>0</v>
      </c>
      <c r="I173" s="197">
        <f t="shared" si="668"/>
        <v>0</v>
      </c>
      <c r="J173" s="197"/>
      <c r="K173" s="197">
        <f t="shared" si="668"/>
        <v>0</v>
      </c>
      <c r="L173" s="197">
        <f t="shared" si="668"/>
        <v>0</v>
      </c>
      <c r="M173" s="197"/>
      <c r="N173" s="197">
        <f t="shared" si="668"/>
        <v>0</v>
      </c>
      <c r="O173" s="197">
        <f t="shared" si="668"/>
        <v>0</v>
      </c>
      <c r="P173" s="197"/>
      <c r="Q173" s="197">
        <f t="shared" si="668"/>
        <v>0</v>
      </c>
      <c r="R173" s="197">
        <f t="shared" si="668"/>
        <v>0</v>
      </c>
      <c r="S173" s="197"/>
      <c r="T173" s="197">
        <f t="shared" si="668"/>
        <v>0</v>
      </c>
      <c r="U173" s="197">
        <f t="shared" si="668"/>
        <v>0</v>
      </c>
      <c r="V173" s="197"/>
      <c r="W173" s="197">
        <f t="shared" si="668"/>
        <v>0</v>
      </c>
      <c r="X173" s="197">
        <f t="shared" si="668"/>
        <v>0</v>
      </c>
      <c r="Y173" s="197"/>
      <c r="Z173" s="197">
        <f t="shared" si="668"/>
        <v>0</v>
      </c>
      <c r="AA173" s="197">
        <f t="shared" si="668"/>
        <v>0</v>
      </c>
      <c r="AB173" s="197">
        <f t="shared" si="668"/>
        <v>0</v>
      </c>
      <c r="AC173" s="197">
        <f t="shared" si="668"/>
        <v>0</v>
      </c>
      <c r="AD173" s="197"/>
      <c r="AE173" s="197">
        <f t="shared" si="668"/>
        <v>0</v>
      </c>
      <c r="AF173" s="197">
        <f t="shared" si="668"/>
        <v>0</v>
      </c>
      <c r="AG173" s="197">
        <f t="shared" si="668"/>
        <v>0</v>
      </c>
      <c r="AH173" s="197">
        <f t="shared" si="668"/>
        <v>0</v>
      </c>
      <c r="AI173" s="197"/>
      <c r="AJ173" s="197">
        <f t="shared" si="668"/>
        <v>0</v>
      </c>
      <c r="AK173" s="197">
        <f t="shared" si="668"/>
        <v>0</v>
      </c>
      <c r="AL173" s="197">
        <f t="shared" si="668"/>
        <v>0</v>
      </c>
      <c r="AM173" s="197">
        <f t="shared" si="668"/>
        <v>0</v>
      </c>
      <c r="AN173" s="197"/>
      <c r="AO173" s="197">
        <f t="shared" si="668"/>
        <v>0</v>
      </c>
      <c r="AP173" s="197">
        <f t="shared" si="668"/>
        <v>0</v>
      </c>
      <c r="AQ173" s="197">
        <f t="shared" si="668"/>
        <v>0</v>
      </c>
      <c r="AR173" s="197">
        <f t="shared" si="668"/>
        <v>0</v>
      </c>
      <c r="AS173" s="197"/>
      <c r="AT173" s="197">
        <f t="shared" si="668"/>
        <v>0</v>
      </c>
      <c r="AU173" s="197">
        <f t="shared" si="668"/>
        <v>0</v>
      </c>
      <c r="AV173" s="197">
        <f t="shared" si="668"/>
        <v>0</v>
      </c>
      <c r="AW173" s="197">
        <f t="shared" si="668"/>
        <v>0</v>
      </c>
      <c r="AX173" s="197"/>
      <c r="AY173" s="197">
        <f t="shared" si="668"/>
        <v>0</v>
      </c>
      <c r="AZ173" s="197">
        <f t="shared" si="668"/>
        <v>0</v>
      </c>
      <c r="BA173" s="197"/>
      <c r="BB173" s="190"/>
    </row>
    <row r="174" spans="1:54" ht="36" customHeight="1">
      <c r="A174" s="303"/>
      <c r="B174" s="304"/>
      <c r="C174" s="305"/>
      <c r="D174" s="166" t="s">
        <v>43</v>
      </c>
      <c r="E174" s="197">
        <f t="shared" si="662"/>
        <v>0</v>
      </c>
      <c r="F174" s="197">
        <f t="shared" si="663"/>
        <v>0</v>
      </c>
      <c r="G174" s="197"/>
      <c r="H174" s="197">
        <f t="shared" ref="H174:AZ174" si="669">H167+H160+H153+H146+H139+H132+H125+H118+H111+H104+H97+H90+H83+H76+H69+H62+H55+H48+H41</f>
        <v>0</v>
      </c>
      <c r="I174" s="197">
        <f t="shared" si="669"/>
        <v>0</v>
      </c>
      <c r="J174" s="197"/>
      <c r="K174" s="197">
        <f t="shared" si="669"/>
        <v>0</v>
      </c>
      <c r="L174" s="197">
        <f t="shared" si="669"/>
        <v>0</v>
      </c>
      <c r="M174" s="197"/>
      <c r="N174" s="197">
        <f t="shared" si="669"/>
        <v>0</v>
      </c>
      <c r="O174" s="197">
        <f t="shared" si="669"/>
        <v>0</v>
      </c>
      <c r="P174" s="197"/>
      <c r="Q174" s="197">
        <f t="shared" si="669"/>
        <v>0</v>
      </c>
      <c r="R174" s="197">
        <f t="shared" si="669"/>
        <v>0</v>
      </c>
      <c r="S174" s="197"/>
      <c r="T174" s="197">
        <f t="shared" si="669"/>
        <v>0</v>
      </c>
      <c r="U174" s="197">
        <f t="shared" si="669"/>
        <v>0</v>
      </c>
      <c r="V174" s="197"/>
      <c r="W174" s="197">
        <f t="shared" si="669"/>
        <v>0</v>
      </c>
      <c r="X174" s="197">
        <f t="shared" si="669"/>
        <v>0</v>
      </c>
      <c r="Y174" s="197"/>
      <c r="Z174" s="197">
        <f t="shared" si="669"/>
        <v>0</v>
      </c>
      <c r="AA174" s="197">
        <f t="shared" si="669"/>
        <v>0</v>
      </c>
      <c r="AB174" s="197">
        <f t="shared" si="669"/>
        <v>0</v>
      </c>
      <c r="AC174" s="197">
        <f t="shared" si="669"/>
        <v>0</v>
      </c>
      <c r="AD174" s="197"/>
      <c r="AE174" s="197">
        <f t="shared" si="669"/>
        <v>0</v>
      </c>
      <c r="AF174" s="197">
        <f t="shared" si="669"/>
        <v>0</v>
      </c>
      <c r="AG174" s="197">
        <f t="shared" si="669"/>
        <v>0</v>
      </c>
      <c r="AH174" s="197">
        <f t="shared" si="669"/>
        <v>0</v>
      </c>
      <c r="AI174" s="197"/>
      <c r="AJ174" s="197">
        <f t="shared" si="669"/>
        <v>0</v>
      </c>
      <c r="AK174" s="197">
        <f t="shared" si="669"/>
        <v>0</v>
      </c>
      <c r="AL174" s="197">
        <f t="shared" si="669"/>
        <v>0</v>
      </c>
      <c r="AM174" s="197">
        <f t="shared" si="669"/>
        <v>0</v>
      </c>
      <c r="AN174" s="197"/>
      <c r="AO174" s="197">
        <f t="shared" si="669"/>
        <v>0</v>
      </c>
      <c r="AP174" s="197">
        <f t="shared" si="669"/>
        <v>0</v>
      </c>
      <c r="AQ174" s="197">
        <f t="shared" si="669"/>
        <v>0</v>
      </c>
      <c r="AR174" s="197">
        <f t="shared" si="669"/>
        <v>0</v>
      </c>
      <c r="AS174" s="197"/>
      <c r="AT174" s="197">
        <f t="shared" si="669"/>
        <v>0</v>
      </c>
      <c r="AU174" s="197">
        <f t="shared" si="669"/>
        <v>0</v>
      </c>
      <c r="AV174" s="197">
        <f t="shared" si="669"/>
        <v>0</v>
      </c>
      <c r="AW174" s="197">
        <f t="shared" si="669"/>
        <v>0</v>
      </c>
      <c r="AX174" s="197"/>
      <c r="AY174" s="197">
        <f t="shared" si="669"/>
        <v>0</v>
      </c>
      <c r="AZ174" s="197">
        <f t="shared" si="669"/>
        <v>0</v>
      </c>
      <c r="BA174" s="197"/>
      <c r="BB174" s="190"/>
    </row>
    <row r="175" spans="1:54" s="102" customFormat="1" ht="22.5" customHeight="1">
      <c r="A175" s="306" t="s">
        <v>292</v>
      </c>
      <c r="B175" s="307"/>
      <c r="C175" s="307"/>
      <c r="D175" s="307"/>
      <c r="E175" s="307"/>
      <c r="F175" s="307"/>
      <c r="G175" s="307"/>
      <c r="H175" s="307"/>
      <c r="I175" s="307"/>
      <c r="J175" s="307"/>
      <c r="K175" s="307"/>
      <c r="L175" s="307"/>
      <c r="M175" s="307"/>
      <c r="N175" s="307"/>
      <c r="O175" s="307"/>
      <c r="P175" s="307"/>
      <c r="Q175" s="307"/>
      <c r="R175" s="307"/>
      <c r="S175" s="307"/>
      <c r="T175" s="307"/>
      <c r="U175" s="307"/>
      <c r="V175" s="307"/>
      <c r="W175" s="307"/>
      <c r="X175" s="307"/>
      <c r="Y175" s="307"/>
      <c r="Z175" s="307"/>
      <c r="AA175" s="307"/>
      <c r="AB175" s="307"/>
      <c r="AC175" s="307"/>
      <c r="AD175" s="307"/>
      <c r="AE175" s="307"/>
      <c r="AF175" s="307"/>
      <c r="AG175" s="307"/>
      <c r="AH175" s="307"/>
      <c r="AI175" s="307"/>
      <c r="AJ175" s="307"/>
      <c r="AK175" s="307"/>
      <c r="AL175" s="307"/>
      <c r="AM175" s="307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  <c r="AY175" s="307"/>
      <c r="AZ175" s="307"/>
      <c r="BA175" s="307"/>
      <c r="BB175" s="184"/>
    </row>
    <row r="176" spans="1:54" ht="22.5" customHeight="1">
      <c r="A176" s="265" t="s">
        <v>293</v>
      </c>
      <c r="B176" s="267" t="s">
        <v>299</v>
      </c>
      <c r="C176" s="267" t="s">
        <v>321</v>
      </c>
      <c r="D176" s="176" t="s">
        <v>41</v>
      </c>
      <c r="E176" s="196">
        <f t="shared" ref="E176:F176" si="670">H176+K176+N176+Q176+T176+W176+Z176+AE176+AJ176+AO176+AT176+AY176</f>
        <v>4863.2199999999993</v>
      </c>
      <c r="F176" s="157">
        <f t="shared" si="670"/>
        <v>0</v>
      </c>
      <c r="G176" s="172"/>
      <c r="H176" s="157"/>
      <c r="I176" s="157"/>
      <c r="J176" s="172"/>
      <c r="K176" s="157"/>
      <c r="L176" s="157"/>
      <c r="M176" s="172"/>
      <c r="N176" s="157"/>
      <c r="O176" s="157"/>
      <c r="P176" s="172"/>
      <c r="Q176" s="157"/>
      <c r="R176" s="157"/>
      <c r="S176" s="172"/>
      <c r="T176" s="157"/>
      <c r="U176" s="157"/>
      <c r="V176" s="172"/>
      <c r="W176" s="157">
        <f>W177+W178+W179+W180+W181+W182</f>
        <v>4863.2199999999993</v>
      </c>
      <c r="X176" s="157"/>
      <c r="Y176" s="172"/>
      <c r="Z176" s="157"/>
      <c r="AA176" s="157"/>
      <c r="AB176" s="172"/>
      <c r="AC176" s="172"/>
      <c r="AD176" s="172"/>
      <c r="AE176" s="157"/>
      <c r="AF176" s="157"/>
      <c r="AG176" s="172"/>
      <c r="AH176" s="172"/>
      <c r="AI176" s="172"/>
      <c r="AJ176" s="157"/>
      <c r="AK176" s="157"/>
      <c r="AL176" s="172"/>
      <c r="AM176" s="172"/>
      <c r="AN176" s="172"/>
      <c r="AO176" s="157"/>
      <c r="AP176" s="157"/>
      <c r="AQ176" s="172"/>
      <c r="AR176" s="172"/>
      <c r="AS176" s="172"/>
      <c r="AT176" s="157"/>
      <c r="AU176" s="157"/>
      <c r="AV176" s="172"/>
      <c r="AW176" s="172"/>
      <c r="AX176" s="172"/>
      <c r="AY176" s="172"/>
      <c r="AZ176" s="172"/>
      <c r="BA176" s="172"/>
      <c r="BB176" s="190"/>
    </row>
    <row r="177" spans="1:54" ht="36" customHeight="1">
      <c r="A177" s="266"/>
      <c r="B177" s="268"/>
      <c r="C177" s="268"/>
      <c r="D177" s="173" t="s">
        <v>37</v>
      </c>
      <c r="E177" s="157">
        <f t="shared" ref="E177:E182" si="671">H177+K177+N177+Q177+T177+W177+Z177+AE177+AJ177+AO177+AT177+AY177</f>
        <v>0</v>
      </c>
      <c r="F177" s="157">
        <f t="shared" ref="F177:F182" si="672">I177+L177+O177+R177+U177+X177+AA177+AF177+AK177+AP177+AU177+AZ177</f>
        <v>0</v>
      </c>
      <c r="G177" s="172"/>
      <c r="H177" s="157"/>
      <c r="I177" s="157"/>
      <c r="J177" s="172"/>
      <c r="K177" s="157"/>
      <c r="L177" s="157"/>
      <c r="M177" s="172"/>
      <c r="N177" s="157"/>
      <c r="O177" s="157"/>
      <c r="P177" s="172"/>
      <c r="Q177" s="157"/>
      <c r="R177" s="157"/>
      <c r="S177" s="172"/>
      <c r="T177" s="157"/>
      <c r="U177" s="157"/>
      <c r="V177" s="172"/>
      <c r="W177" s="157"/>
      <c r="X177" s="157"/>
      <c r="Y177" s="172"/>
      <c r="Z177" s="157"/>
      <c r="AA177" s="157"/>
      <c r="AB177" s="172"/>
      <c r="AC177" s="172"/>
      <c r="AD177" s="172"/>
      <c r="AE177" s="157"/>
      <c r="AF177" s="157"/>
      <c r="AG177" s="172"/>
      <c r="AH177" s="172"/>
      <c r="AI177" s="172"/>
      <c r="AJ177" s="157"/>
      <c r="AK177" s="157"/>
      <c r="AL177" s="172"/>
      <c r="AM177" s="172"/>
      <c r="AN177" s="172"/>
      <c r="AO177" s="157"/>
      <c r="AP177" s="157"/>
      <c r="AQ177" s="172"/>
      <c r="AR177" s="172"/>
      <c r="AS177" s="172"/>
      <c r="AT177" s="157"/>
      <c r="AU177" s="157"/>
      <c r="AV177" s="172"/>
      <c r="AW177" s="172"/>
      <c r="AX177" s="172"/>
      <c r="AY177" s="172"/>
      <c r="AZ177" s="172"/>
      <c r="BA177" s="172"/>
      <c r="BB177" s="190"/>
    </row>
    <row r="178" spans="1:54" ht="48.75" customHeight="1">
      <c r="A178" s="266"/>
      <c r="B178" s="268"/>
      <c r="C178" s="268"/>
      <c r="D178" s="174" t="s">
        <v>2</v>
      </c>
      <c r="E178" s="157">
        <f t="shared" si="671"/>
        <v>1179.0999999999999</v>
      </c>
      <c r="F178" s="157">
        <f t="shared" si="672"/>
        <v>0</v>
      </c>
      <c r="G178" s="172"/>
      <c r="H178" s="157"/>
      <c r="I178" s="157"/>
      <c r="J178" s="172"/>
      <c r="K178" s="157"/>
      <c r="L178" s="157"/>
      <c r="M178" s="172"/>
      <c r="N178" s="157"/>
      <c r="O178" s="157"/>
      <c r="P178" s="172"/>
      <c r="Q178" s="157"/>
      <c r="R178" s="157"/>
      <c r="S178" s="172"/>
      <c r="T178" s="157"/>
      <c r="U178" s="157"/>
      <c r="V178" s="172"/>
      <c r="W178" s="157">
        <v>1179.0999999999999</v>
      </c>
      <c r="X178" s="157"/>
      <c r="Y178" s="172"/>
      <c r="Z178" s="157"/>
      <c r="AA178" s="157"/>
      <c r="AB178" s="172"/>
      <c r="AC178" s="172"/>
      <c r="AD178" s="172"/>
      <c r="AE178" s="157"/>
      <c r="AF178" s="157"/>
      <c r="AG178" s="172"/>
      <c r="AH178" s="172"/>
      <c r="AI178" s="172"/>
      <c r="AJ178" s="157"/>
      <c r="AK178" s="157"/>
      <c r="AL178" s="172"/>
      <c r="AM178" s="172"/>
      <c r="AN178" s="172"/>
      <c r="AO178" s="157"/>
      <c r="AP178" s="157"/>
      <c r="AQ178" s="172"/>
      <c r="AR178" s="172"/>
      <c r="AS178" s="172"/>
      <c r="AT178" s="157"/>
      <c r="AU178" s="157"/>
      <c r="AV178" s="172"/>
      <c r="AW178" s="172"/>
      <c r="AX178" s="172"/>
      <c r="AY178" s="172"/>
      <c r="AZ178" s="172"/>
      <c r="BA178" s="172"/>
      <c r="BB178" s="190"/>
    </row>
    <row r="179" spans="1:54" ht="22.5" customHeight="1">
      <c r="A179" s="266"/>
      <c r="B179" s="268"/>
      <c r="C179" s="268"/>
      <c r="D179" s="189" t="s">
        <v>270</v>
      </c>
      <c r="E179" s="196">
        <f t="shared" si="671"/>
        <v>3684.12</v>
      </c>
      <c r="F179" s="157">
        <f t="shared" si="672"/>
        <v>0</v>
      </c>
      <c r="G179" s="172"/>
      <c r="H179" s="157"/>
      <c r="I179" s="157"/>
      <c r="J179" s="172"/>
      <c r="K179" s="157"/>
      <c r="L179" s="157"/>
      <c r="M179" s="172"/>
      <c r="N179" s="157"/>
      <c r="O179" s="157"/>
      <c r="P179" s="172"/>
      <c r="Q179" s="157"/>
      <c r="R179" s="157"/>
      <c r="S179" s="172"/>
      <c r="T179" s="157"/>
      <c r="U179" s="157"/>
      <c r="V179" s="172"/>
      <c r="W179" s="157">
        <v>3684.12</v>
      </c>
      <c r="X179" s="157"/>
      <c r="Y179" s="172"/>
      <c r="Z179" s="157"/>
      <c r="AA179" s="157"/>
      <c r="AB179" s="172"/>
      <c r="AC179" s="172"/>
      <c r="AD179" s="172"/>
      <c r="AE179" s="157"/>
      <c r="AF179" s="157"/>
      <c r="AG179" s="172"/>
      <c r="AH179" s="172"/>
      <c r="AI179" s="172"/>
      <c r="AJ179" s="157"/>
      <c r="AK179" s="157"/>
      <c r="AL179" s="172"/>
      <c r="AM179" s="172"/>
      <c r="AN179" s="172"/>
      <c r="AO179" s="157"/>
      <c r="AP179" s="157"/>
      <c r="AQ179" s="172"/>
      <c r="AR179" s="172"/>
      <c r="AS179" s="172"/>
      <c r="AT179" s="157"/>
      <c r="AU179" s="157"/>
      <c r="AV179" s="172"/>
      <c r="AW179" s="172"/>
      <c r="AX179" s="172"/>
      <c r="AY179" s="172"/>
      <c r="AZ179" s="172"/>
      <c r="BA179" s="172"/>
      <c r="BB179" s="190"/>
    </row>
    <row r="180" spans="1:54" ht="85.5" customHeight="1">
      <c r="A180" s="266"/>
      <c r="B180" s="268"/>
      <c r="C180" s="268"/>
      <c r="D180" s="189" t="s">
        <v>274</v>
      </c>
      <c r="E180" s="157">
        <f t="shared" si="671"/>
        <v>0</v>
      </c>
      <c r="F180" s="157">
        <f t="shared" si="672"/>
        <v>0</v>
      </c>
      <c r="G180" s="172"/>
      <c r="H180" s="157"/>
      <c r="I180" s="157"/>
      <c r="J180" s="172"/>
      <c r="K180" s="157"/>
      <c r="L180" s="157"/>
      <c r="M180" s="172"/>
      <c r="N180" s="157"/>
      <c r="O180" s="157"/>
      <c r="P180" s="172"/>
      <c r="Q180" s="157"/>
      <c r="R180" s="157"/>
      <c r="S180" s="172"/>
      <c r="T180" s="157"/>
      <c r="U180" s="157"/>
      <c r="V180" s="172"/>
      <c r="W180" s="157"/>
      <c r="X180" s="157"/>
      <c r="Y180" s="172"/>
      <c r="Z180" s="157"/>
      <c r="AA180" s="157"/>
      <c r="AB180" s="172"/>
      <c r="AC180" s="172"/>
      <c r="AD180" s="172"/>
      <c r="AE180" s="157"/>
      <c r="AF180" s="157"/>
      <c r="AG180" s="172"/>
      <c r="AH180" s="172"/>
      <c r="AI180" s="172"/>
      <c r="AJ180" s="157"/>
      <c r="AK180" s="157"/>
      <c r="AL180" s="172"/>
      <c r="AM180" s="172"/>
      <c r="AN180" s="172"/>
      <c r="AO180" s="157"/>
      <c r="AP180" s="157"/>
      <c r="AQ180" s="172"/>
      <c r="AR180" s="172"/>
      <c r="AS180" s="172"/>
      <c r="AT180" s="157"/>
      <c r="AU180" s="157"/>
      <c r="AV180" s="172"/>
      <c r="AW180" s="172"/>
      <c r="AX180" s="172"/>
      <c r="AY180" s="172"/>
      <c r="AZ180" s="172"/>
      <c r="BA180" s="172"/>
      <c r="BB180" s="190"/>
    </row>
    <row r="181" spans="1:54" ht="22.5" customHeight="1">
      <c r="A181" s="266"/>
      <c r="B181" s="268"/>
      <c r="C181" s="268"/>
      <c r="D181" s="189" t="s">
        <v>271</v>
      </c>
      <c r="E181" s="157">
        <f t="shared" si="671"/>
        <v>0</v>
      </c>
      <c r="F181" s="157">
        <f t="shared" si="672"/>
        <v>0</v>
      </c>
      <c r="G181" s="172"/>
      <c r="H181" s="157"/>
      <c r="I181" s="157"/>
      <c r="J181" s="172"/>
      <c r="K181" s="157"/>
      <c r="L181" s="157"/>
      <c r="M181" s="172"/>
      <c r="N181" s="157"/>
      <c r="O181" s="157"/>
      <c r="P181" s="172"/>
      <c r="Q181" s="157"/>
      <c r="R181" s="157"/>
      <c r="S181" s="172"/>
      <c r="T181" s="157"/>
      <c r="U181" s="157"/>
      <c r="V181" s="172"/>
      <c r="W181" s="157"/>
      <c r="X181" s="157"/>
      <c r="Y181" s="172"/>
      <c r="Z181" s="157"/>
      <c r="AA181" s="157"/>
      <c r="AB181" s="172"/>
      <c r="AC181" s="172"/>
      <c r="AD181" s="172"/>
      <c r="AE181" s="157"/>
      <c r="AF181" s="157"/>
      <c r="AG181" s="172"/>
      <c r="AH181" s="172"/>
      <c r="AI181" s="172"/>
      <c r="AJ181" s="157"/>
      <c r="AK181" s="157"/>
      <c r="AL181" s="172"/>
      <c r="AM181" s="172"/>
      <c r="AN181" s="172"/>
      <c r="AO181" s="157"/>
      <c r="AP181" s="157"/>
      <c r="AQ181" s="172"/>
      <c r="AR181" s="172"/>
      <c r="AS181" s="172"/>
      <c r="AT181" s="157"/>
      <c r="AU181" s="157"/>
      <c r="AV181" s="172"/>
      <c r="AW181" s="172"/>
      <c r="AX181" s="172"/>
      <c r="AY181" s="172"/>
      <c r="AZ181" s="172"/>
      <c r="BA181" s="172"/>
      <c r="BB181" s="190"/>
    </row>
    <row r="182" spans="1:54" ht="34.5" customHeight="1">
      <c r="A182" s="266"/>
      <c r="B182" s="268"/>
      <c r="C182" s="268"/>
      <c r="D182" s="169" t="s">
        <v>43</v>
      </c>
      <c r="E182" s="157">
        <f t="shared" si="671"/>
        <v>0</v>
      </c>
      <c r="F182" s="157">
        <f t="shared" si="672"/>
        <v>0</v>
      </c>
      <c r="G182" s="172"/>
      <c r="H182" s="157"/>
      <c r="I182" s="157"/>
      <c r="J182" s="172"/>
      <c r="K182" s="157"/>
      <c r="L182" s="157"/>
      <c r="M182" s="172"/>
      <c r="N182" s="157"/>
      <c r="O182" s="157"/>
      <c r="P182" s="172"/>
      <c r="Q182" s="157"/>
      <c r="R182" s="157"/>
      <c r="S182" s="172"/>
      <c r="T182" s="157"/>
      <c r="U182" s="157"/>
      <c r="V182" s="172"/>
      <c r="W182" s="157"/>
      <c r="X182" s="157"/>
      <c r="Y182" s="172"/>
      <c r="Z182" s="157"/>
      <c r="AA182" s="157"/>
      <c r="AB182" s="172"/>
      <c r="AC182" s="172"/>
      <c r="AD182" s="172"/>
      <c r="AE182" s="157"/>
      <c r="AF182" s="157"/>
      <c r="AG182" s="172"/>
      <c r="AH182" s="172"/>
      <c r="AI182" s="172"/>
      <c r="AJ182" s="157"/>
      <c r="AK182" s="157"/>
      <c r="AL182" s="172"/>
      <c r="AM182" s="172"/>
      <c r="AN182" s="172"/>
      <c r="AO182" s="157"/>
      <c r="AP182" s="157"/>
      <c r="AQ182" s="172"/>
      <c r="AR182" s="172"/>
      <c r="AS182" s="172"/>
      <c r="AT182" s="157"/>
      <c r="AU182" s="157"/>
      <c r="AV182" s="172"/>
      <c r="AW182" s="172"/>
      <c r="AX182" s="172"/>
      <c r="AY182" s="172"/>
      <c r="AZ182" s="172"/>
      <c r="BA182" s="172"/>
      <c r="BB182" s="190"/>
    </row>
    <row r="183" spans="1:54" ht="22.5" customHeight="1">
      <c r="A183" s="265" t="s">
        <v>294</v>
      </c>
      <c r="B183" s="267" t="s">
        <v>300</v>
      </c>
      <c r="C183" s="267" t="s">
        <v>321</v>
      </c>
      <c r="D183" s="176" t="s">
        <v>41</v>
      </c>
      <c r="E183" s="157">
        <f t="shared" ref="E183:F188" si="673">H183+K183+N183+Q183+T183+W183+Z183+AE183+AJ183+AO183+AT183+AY183</f>
        <v>1670.62</v>
      </c>
      <c r="F183" s="157">
        <f t="shared" si="673"/>
        <v>0</v>
      </c>
      <c r="G183" s="172"/>
      <c r="H183" s="157"/>
      <c r="I183" s="157"/>
      <c r="J183" s="172"/>
      <c r="K183" s="157"/>
      <c r="L183" s="157"/>
      <c r="M183" s="172"/>
      <c r="N183" s="157"/>
      <c r="O183" s="157"/>
      <c r="P183" s="172"/>
      <c r="Q183" s="157"/>
      <c r="R183" s="157"/>
      <c r="S183" s="172"/>
      <c r="T183" s="157"/>
      <c r="U183" s="157"/>
      <c r="V183" s="172"/>
      <c r="W183" s="157"/>
      <c r="X183" s="157"/>
      <c r="Y183" s="172"/>
      <c r="Z183" s="157"/>
      <c r="AA183" s="157"/>
      <c r="AB183" s="172"/>
      <c r="AC183" s="172"/>
      <c r="AD183" s="172"/>
      <c r="AE183" s="157">
        <f>AE184+AE185+AE186+AE187+AE188+AE189</f>
        <v>1670.62</v>
      </c>
      <c r="AF183" s="157"/>
      <c r="AG183" s="172"/>
      <c r="AH183" s="172"/>
      <c r="AI183" s="172"/>
      <c r="AJ183" s="157"/>
      <c r="AK183" s="157"/>
      <c r="AL183" s="172"/>
      <c r="AM183" s="172"/>
      <c r="AN183" s="172"/>
      <c r="AO183" s="157"/>
      <c r="AP183" s="157"/>
      <c r="AQ183" s="172"/>
      <c r="AR183" s="172"/>
      <c r="AS183" s="172"/>
      <c r="AT183" s="157"/>
      <c r="AU183" s="157"/>
      <c r="AV183" s="172"/>
      <c r="AW183" s="172"/>
      <c r="AX183" s="172"/>
      <c r="AY183" s="172"/>
      <c r="AZ183" s="172"/>
      <c r="BA183" s="172"/>
      <c r="BB183" s="190"/>
    </row>
    <row r="184" spans="1:54" ht="37.5" customHeight="1">
      <c r="A184" s="266"/>
      <c r="B184" s="268"/>
      <c r="C184" s="268"/>
      <c r="D184" s="173" t="s">
        <v>37</v>
      </c>
      <c r="E184" s="157">
        <f t="shared" si="673"/>
        <v>0</v>
      </c>
      <c r="F184" s="157">
        <f t="shared" si="673"/>
        <v>0</v>
      </c>
      <c r="G184" s="172"/>
      <c r="H184" s="157"/>
      <c r="I184" s="157"/>
      <c r="J184" s="172"/>
      <c r="K184" s="157"/>
      <c r="L184" s="157"/>
      <c r="M184" s="172"/>
      <c r="N184" s="157"/>
      <c r="O184" s="157"/>
      <c r="P184" s="172"/>
      <c r="Q184" s="157"/>
      <c r="R184" s="157"/>
      <c r="S184" s="172"/>
      <c r="T184" s="157"/>
      <c r="U184" s="157"/>
      <c r="V184" s="172"/>
      <c r="W184" s="157"/>
      <c r="X184" s="157"/>
      <c r="Y184" s="172"/>
      <c r="Z184" s="157"/>
      <c r="AA184" s="157"/>
      <c r="AB184" s="172"/>
      <c r="AC184" s="172"/>
      <c r="AD184" s="172"/>
      <c r="AE184" s="157"/>
      <c r="AF184" s="157"/>
      <c r="AG184" s="172"/>
      <c r="AH184" s="172"/>
      <c r="AI184" s="172"/>
      <c r="AJ184" s="157"/>
      <c r="AK184" s="157"/>
      <c r="AL184" s="172"/>
      <c r="AM184" s="172"/>
      <c r="AN184" s="172"/>
      <c r="AO184" s="157"/>
      <c r="AP184" s="157"/>
      <c r="AQ184" s="172"/>
      <c r="AR184" s="172"/>
      <c r="AS184" s="172"/>
      <c r="AT184" s="157"/>
      <c r="AU184" s="157"/>
      <c r="AV184" s="172"/>
      <c r="AW184" s="172"/>
      <c r="AX184" s="172"/>
      <c r="AY184" s="172"/>
      <c r="AZ184" s="172"/>
      <c r="BA184" s="172"/>
      <c r="BB184" s="190"/>
    </row>
    <row r="185" spans="1:54" ht="47.25" customHeight="1">
      <c r="A185" s="266"/>
      <c r="B185" s="268"/>
      <c r="C185" s="268"/>
      <c r="D185" s="174" t="s">
        <v>2</v>
      </c>
      <c r="E185" s="157">
        <f t="shared" si="673"/>
        <v>0</v>
      </c>
      <c r="F185" s="157">
        <f t="shared" si="673"/>
        <v>0</v>
      </c>
      <c r="G185" s="172"/>
      <c r="H185" s="157"/>
      <c r="I185" s="157"/>
      <c r="J185" s="172"/>
      <c r="K185" s="157"/>
      <c r="L185" s="157"/>
      <c r="M185" s="172"/>
      <c r="N185" s="157"/>
      <c r="O185" s="157"/>
      <c r="P185" s="172"/>
      <c r="Q185" s="157"/>
      <c r="R185" s="157"/>
      <c r="S185" s="172"/>
      <c r="T185" s="157"/>
      <c r="U185" s="157"/>
      <c r="V185" s="172"/>
      <c r="W185" s="157"/>
      <c r="X185" s="157"/>
      <c r="Y185" s="172"/>
      <c r="Z185" s="157"/>
      <c r="AA185" s="157"/>
      <c r="AB185" s="172"/>
      <c r="AC185" s="172"/>
      <c r="AD185" s="172"/>
      <c r="AE185" s="157"/>
      <c r="AF185" s="157"/>
      <c r="AG185" s="172"/>
      <c r="AH185" s="172"/>
      <c r="AI185" s="172"/>
      <c r="AJ185" s="157"/>
      <c r="AK185" s="157"/>
      <c r="AL185" s="172"/>
      <c r="AM185" s="172"/>
      <c r="AN185" s="172"/>
      <c r="AO185" s="157"/>
      <c r="AP185" s="157"/>
      <c r="AQ185" s="172"/>
      <c r="AR185" s="172"/>
      <c r="AS185" s="172"/>
      <c r="AT185" s="157"/>
      <c r="AU185" s="157"/>
      <c r="AV185" s="172"/>
      <c r="AW185" s="172"/>
      <c r="AX185" s="172"/>
      <c r="AY185" s="172"/>
      <c r="AZ185" s="172"/>
      <c r="BA185" s="172"/>
      <c r="BB185" s="190"/>
    </row>
    <row r="186" spans="1:54" ht="22.5" customHeight="1">
      <c r="A186" s="266"/>
      <c r="B186" s="268"/>
      <c r="C186" s="268"/>
      <c r="D186" s="189" t="s">
        <v>270</v>
      </c>
      <c r="E186" s="157">
        <f t="shared" si="673"/>
        <v>1670.62</v>
      </c>
      <c r="F186" s="157">
        <f t="shared" si="673"/>
        <v>0</v>
      </c>
      <c r="G186" s="172"/>
      <c r="H186" s="157"/>
      <c r="I186" s="157"/>
      <c r="J186" s="172"/>
      <c r="K186" s="157"/>
      <c r="L186" s="157"/>
      <c r="M186" s="172"/>
      <c r="N186" s="157"/>
      <c r="O186" s="157"/>
      <c r="P186" s="172"/>
      <c r="Q186" s="157"/>
      <c r="R186" s="157"/>
      <c r="S186" s="172"/>
      <c r="T186" s="157"/>
      <c r="U186" s="157"/>
      <c r="V186" s="172"/>
      <c r="W186" s="157"/>
      <c r="X186" s="157"/>
      <c r="Y186" s="172"/>
      <c r="Z186" s="157"/>
      <c r="AA186" s="157"/>
      <c r="AB186" s="172"/>
      <c r="AC186" s="172"/>
      <c r="AD186" s="172"/>
      <c r="AE186" s="157">
        <v>1670.62</v>
      </c>
      <c r="AF186" s="157"/>
      <c r="AG186" s="172"/>
      <c r="AH186" s="172"/>
      <c r="AI186" s="172"/>
      <c r="AJ186" s="157"/>
      <c r="AK186" s="157"/>
      <c r="AL186" s="172"/>
      <c r="AM186" s="172"/>
      <c r="AN186" s="172"/>
      <c r="AO186" s="157"/>
      <c r="AP186" s="157"/>
      <c r="AQ186" s="172"/>
      <c r="AR186" s="172"/>
      <c r="AS186" s="172"/>
      <c r="AT186" s="157"/>
      <c r="AU186" s="157"/>
      <c r="AV186" s="172"/>
      <c r="AW186" s="172"/>
      <c r="AX186" s="172"/>
      <c r="AY186" s="172"/>
      <c r="AZ186" s="172"/>
      <c r="BA186" s="172"/>
      <c r="BB186" s="190"/>
    </row>
    <row r="187" spans="1:54" ht="82.5" customHeight="1">
      <c r="A187" s="266"/>
      <c r="B187" s="268"/>
      <c r="C187" s="268"/>
      <c r="D187" s="189" t="s">
        <v>274</v>
      </c>
      <c r="E187" s="157">
        <f t="shared" si="673"/>
        <v>0</v>
      </c>
      <c r="F187" s="157">
        <f t="shared" si="673"/>
        <v>0</v>
      </c>
      <c r="G187" s="172"/>
      <c r="H187" s="157"/>
      <c r="I187" s="157"/>
      <c r="J187" s="172"/>
      <c r="K187" s="157"/>
      <c r="L187" s="157"/>
      <c r="M187" s="172"/>
      <c r="N187" s="157"/>
      <c r="O187" s="157"/>
      <c r="P187" s="172"/>
      <c r="Q187" s="157"/>
      <c r="R187" s="157"/>
      <c r="S187" s="172"/>
      <c r="T187" s="157"/>
      <c r="U187" s="157"/>
      <c r="V187" s="172"/>
      <c r="W187" s="157"/>
      <c r="X187" s="157"/>
      <c r="Y187" s="172"/>
      <c r="Z187" s="157"/>
      <c r="AA187" s="157"/>
      <c r="AB187" s="172"/>
      <c r="AC187" s="172"/>
      <c r="AD187" s="172"/>
      <c r="AE187" s="157"/>
      <c r="AF187" s="157"/>
      <c r="AG187" s="172"/>
      <c r="AH187" s="172"/>
      <c r="AI187" s="172"/>
      <c r="AJ187" s="157"/>
      <c r="AK187" s="157"/>
      <c r="AL187" s="172"/>
      <c r="AM187" s="172"/>
      <c r="AN187" s="172"/>
      <c r="AO187" s="157"/>
      <c r="AP187" s="157"/>
      <c r="AQ187" s="172"/>
      <c r="AR187" s="172"/>
      <c r="AS187" s="172"/>
      <c r="AT187" s="157"/>
      <c r="AU187" s="157"/>
      <c r="AV187" s="172"/>
      <c r="AW187" s="172"/>
      <c r="AX187" s="172"/>
      <c r="AY187" s="172"/>
      <c r="AZ187" s="172"/>
      <c r="BA187" s="172"/>
      <c r="BB187" s="190"/>
    </row>
    <row r="188" spans="1:54" ht="22.5" customHeight="1">
      <c r="A188" s="266"/>
      <c r="B188" s="268"/>
      <c r="C188" s="268"/>
      <c r="D188" s="189" t="s">
        <v>271</v>
      </c>
      <c r="E188" s="157">
        <f t="shared" si="673"/>
        <v>0</v>
      </c>
      <c r="F188" s="157">
        <f t="shared" si="673"/>
        <v>0</v>
      </c>
      <c r="G188" s="172"/>
      <c r="H188" s="157"/>
      <c r="I188" s="157"/>
      <c r="J188" s="172"/>
      <c r="K188" s="157"/>
      <c r="L188" s="157"/>
      <c r="M188" s="172"/>
      <c r="N188" s="157"/>
      <c r="O188" s="157"/>
      <c r="P188" s="172"/>
      <c r="Q188" s="157"/>
      <c r="R188" s="157"/>
      <c r="S188" s="172"/>
      <c r="T188" s="157"/>
      <c r="U188" s="157"/>
      <c r="V188" s="172"/>
      <c r="W188" s="157"/>
      <c r="X188" s="157"/>
      <c r="Y188" s="172"/>
      <c r="Z188" s="157"/>
      <c r="AA188" s="157"/>
      <c r="AB188" s="172"/>
      <c r="AC188" s="172"/>
      <c r="AD188" s="172"/>
      <c r="AE188" s="157"/>
      <c r="AF188" s="157"/>
      <c r="AG188" s="172"/>
      <c r="AH188" s="172"/>
      <c r="AI188" s="172"/>
      <c r="AJ188" s="157"/>
      <c r="AK188" s="157"/>
      <c r="AL188" s="172"/>
      <c r="AM188" s="172"/>
      <c r="AN188" s="172"/>
      <c r="AO188" s="157"/>
      <c r="AP188" s="157"/>
      <c r="AQ188" s="172"/>
      <c r="AR188" s="172"/>
      <c r="AS188" s="172"/>
      <c r="AT188" s="157"/>
      <c r="AU188" s="157"/>
      <c r="AV188" s="172"/>
      <c r="AW188" s="172"/>
      <c r="AX188" s="172"/>
      <c r="AY188" s="172"/>
      <c r="AZ188" s="172"/>
      <c r="BA188" s="172"/>
      <c r="BB188" s="190"/>
    </row>
    <row r="189" spans="1:54" ht="37.5" customHeight="1">
      <c r="A189" s="266"/>
      <c r="B189" s="268"/>
      <c r="C189" s="268"/>
      <c r="D189" s="169" t="s">
        <v>43</v>
      </c>
      <c r="E189" s="157"/>
      <c r="F189" s="157"/>
      <c r="G189" s="172"/>
      <c r="H189" s="157"/>
      <c r="I189" s="157"/>
      <c r="J189" s="172"/>
      <c r="K189" s="157"/>
      <c r="L189" s="157"/>
      <c r="M189" s="172"/>
      <c r="N189" s="157"/>
      <c r="O189" s="157"/>
      <c r="P189" s="172"/>
      <c r="Q189" s="157"/>
      <c r="R189" s="157"/>
      <c r="S189" s="172"/>
      <c r="T189" s="157"/>
      <c r="U189" s="157"/>
      <c r="V189" s="172"/>
      <c r="W189" s="157"/>
      <c r="X189" s="157"/>
      <c r="Y189" s="172"/>
      <c r="Z189" s="157"/>
      <c r="AA189" s="157"/>
      <c r="AB189" s="172"/>
      <c r="AC189" s="172"/>
      <c r="AD189" s="172"/>
      <c r="AE189" s="157"/>
      <c r="AF189" s="157"/>
      <c r="AG189" s="172"/>
      <c r="AH189" s="172"/>
      <c r="AI189" s="172"/>
      <c r="AJ189" s="157"/>
      <c r="AK189" s="157"/>
      <c r="AL189" s="172"/>
      <c r="AM189" s="172"/>
      <c r="AN189" s="172"/>
      <c r="AO189" s="157"/>
      <c r="AP189" s="157"/>
      <c r="AQ189" s="172"/>
      <c r="AR189" s="172"/>
      <c r="AS189" s="172"/>
      <c r="AT189" s="157"/>
      <c r="AU189" s="157"/>
      <c r="AV189" s="172"/>
      <c r="AW189" s="172"/>
      <c r="AX189" s="172"/>
      <c r="AY189" s="172"/>
      <c r="AZ189" s="172"/>
      <c r="BA189" s="172"/>
      <c r="BB189" s="190"/>
    </row>
    <row r="190" spans="1:54" ht="22.5" customHeight="1">
      <c r="A190" s="265" t="s">
        <v>295</v>
      </c>
      <c r="B190" s="267" t="s">
        <v>301</v>
      </c>
      <c r="C190" s="267" t="s">
        <v>321</v>
      </c>
      <c r="D190" s="176" t="s">
        <v>41</v>
      </c>
      <c r="E190" s="157">
        <f t="shared" ref="E190:F190" si="674">H190+K190+N190+Q190+T190+W190+Z190+AE190+AJ190+AO190+AT190+AY190</f>
        <v>283.32</v>
      </c>
      <c r="F190" s="157">
        <f t="shared" si="674"/>
        <v>0</v>
      </c>
      <c r="G190" s="172"/>
      <c r="H190" s="157"/>
      <c r="I190" s="157"/>
      <c r="J190" s="172"/>
      <c r="K190" s="157"/>
      <c r="L190" s="157"/>
      <c r="M190" s="172"/>
      <c r="N190" s="157"/>
      <c r="O190" s="157"/>
      <c r="P190" s="172"/>
      <c r="Q190" s="157"/>
      <c r="R190" s="157"/>
      <c r="S190" s="172"/>
      <c r="T190" s="157"/>
      <c r="U190" s="157"/>
      <c r="V190" s="172"/>
      <c r="W190" s="186"/>
      <c r="X190" s="157"/>
      <c r="Y190" s="172"/>
      <c r="Z190" s="157"/>
      <c r="AA190" s="157"/>
      <c r="AB190" s="172"/>
      <c r="AC190" s="172"/>
      <c r="AD190" s="172"/>
      <c r="AE190" s="157">
        <f>AE191+AE192+AE193+AE194+AE195+AE196</f>
        <v>283.32</v>
      </c>
      <c r="AF190" s="157"/>
      <c r="AG190" s="172"/>
      <c r="AH190" s="172"/>
      <c r="AI190" s="172"/>
      <c r="AJ190" s="157"/>
      <c r="AK190" s="157"/>
      <c r="AL190" s="172"/>
      <c r="AM190" s="172"/>
      <c r="AN190" s="172"/>
      <c r="AO190" s="157"/>
      <c r="AP190" s="157"/>
      <c r="AQ190" s="172"/>
      <c r="AR190" s="172"/>
      <c r="AS190" s="172"/>
      <c r="AT190" s="157"/>
      <c r="AU190" s="157"/>
      <c r="AV190" s="172"/>
      <c r="AW190" s="172"/>
      <c r="AX190" s="172"/>
      <c r="AY190" s="172"/>
      <c r="AZ190" s="172"/>
      <c r="BA190" s="172"/>
      <c r="BB190" s="190"/>
    </row>
    <row r="191" spans="1:54" ht="36" customHeight="1">
      <c r="A191" s="266"/>
      <c r="B191" s="268"/>
      <c r="C191" s="268"/>
      <c r="D191" s="173" t="s">
        <v>37</v>
      </c>
      <c r="E191" s="157">
        <f t="shared" ref="E191:E196" si="675">H191+K191+N191+Q191+T191+W191+Z191+AE191+AJ191+AO191+AT191+AY191</f>
        <v>0</v>
      </c>
      <c r="F191" s="157">
        <f t="shared" ref="F191:F196" si="676">I191+L191+O191+R191+U191+X191+AA191+AF191+AK191+AP191+AU191+AZ191</f>
        <v>0</v>
      </c>
      <c r="G191" s="172"/>
      <c r="H191" s="157"/>
      <c r="I191" s="157"/>
      <c r="J191" s="172"/>
      <c r="K191" s="157"/>
      <c r="L191" s="157"/>
      <c r="M191" s="172"/>
      <c r="N191" s="157"/>
      <c r="O191" s="157"/>
      <c r="P191" s="172"/>
      <c r="Q191" s="157"/>
      <c r="R191" s="157"/>
      <c r="S191" s="172"/>
      <c r="T191" s="157"/>
      <c r="U191" s="157"/>
      <c r="V191" s="172"/>
      <c r="W191" s="186"/>
      <c r="X191" s="157"/>
      <c r="Y191" s="172"/>
      <c r="Z191" s="157"/>
      <c r="AA191" s="157"/>
      <c r="AB191" s="172"/>
      <c r="AC191" s="172"/>
      <c r="AD191" s="172"/>
      <c r="AE191" s="157"/>
      <c r="AF191" s="157"/>
      <c r="AG191" s="172"/>
      <c r="AH191" s="172"/>
      <c r="AI191" s="172"/>
      <c r="AJ191" s="157"/>
      <c r="AK191" s="157"/>
      <c r="AL191" s="172"/>
      <c r="AM191" s="172"/>
      <c r="AN191" s="172"/>
      <c r="AO191" s="157"/>
      <c r="AP191" s="157"/>
      <c r="AQ191" s="172"/>
      <c r="AR191" s="172"/>
      <c r="AS191" s="172"/>
      <c r="AT191" s="157"/>
      <c r="AU191" s="157"/>
      <c r="AV191" s="172"/>
      <c r="AW191" s="172"/>
      <c r="AX191" s="172"/>
      <c r="AY191" s="172"/>
      <c r="AZ191" s="172"/>
      <c r="BA191" s="172"/>
      <c r="BB191" s="190"/>
    </row>
    <row r="192" spans="1:54" ht="51.75" customHeight="1">
      <c r="A192" s="266"/>
      <c r="B192" s="268"/>
      <c r="C192" s="268"/>
      <c r="D192" s="174" t="s">
        <v>2</v>
      </c>
      <c r="E192" s="157">
        <f t="shared" si="675"/>
        <v>0</v>
      </c>
      <c r="F192" s="157">
        <f t="shared" si="676"/>
        <v>0</v>
      </c>
      <c r="G192" s="172"/>
      <c r="H192" s="157"/>
      <c r="I192" s="157"/>
      <c r="J192" s="172"/>
      <c r="K192" s="157"/>
      <c r="L192" s="157"/>
      <c r="M192" s="172"/>
      <c r="N192" s="157"/>
      <c r="O192" s="157"/>
      <c r="P192" s="172"/>
      <c r="Q192" s="157"/>
      <c r="R192" s="157"/>
      <c r="S192" s="172"/>
      <c r="T192" s="157"/>
      <c r="U192" s="157"/>
      <c r="V192" s="172"/>
      <c r="W192" s="186"/>
      <c r="X192" s="157"/>
      <c r="Y192" s="172"/>
      <c r="Z192" s="157"/>
      <c r="AA192" s="157"/>
      <c r="AB192" s="172"/>
      <c r="AC192" s="172"/>
      <c r="AD192" s="172"/>
      <c r="AE192" s="157"/>
      <c r="AF192" s="157"/>
      <c r="AG192" s="172"/>
      <c r="AH192" s="172"/>
      <c r="AI192" s="172"/>
      <c r="AJ192" s="157"/>
      <c r="AK192" s="157"/>
      <c r="AL192" s="172"/>
      <c r="AM192" s="172"/>
      <c r="AN192" s="172"/>
      <c r="AO192" s="157"/>
      <c r="AP192" s="157"/>
      <c r="AQ192" s="172"/>
      <c r="AR192" s="172"/>
      <c r="AS192" s="172"/>
      <c r="AT192" s="157"/>
      <c r="AU192" s="157"/>
      <c r="AV192" s="172"/>
      <c r="AW192" s="172"/>
      <c r="AX192" s="172"/>
      <c r="AY192" s="172"/>
      <c r="AZ192" s="172"/>
      <c r="BA192" s="172"/>
      <c r="BB192" s="190"/>
    </row>
    <row r="193" spans="1:54" ht="22.5" customHeight="1">
      <c r="A193" s="266"/>
      <c r="B193" s="268"/>
      <c r="C193" s="268"/>
      <c r="D193" s="189" t="s">
        <v>270</v>
      </c>
      <c r="E193" s="157">
        <f t="shared" si="675"/>
        <v>283.32</v>
      </c>
      <c r="F193" s="157">
        <f t="shared" si="676"/>
        <v>0</v>
      </c>
      <c r="G193" s="172"/>
      <c r="H193" s="157"/>
      <c r="I193" s="157"/>
      <c r="J193" s="172"/>
      <c r="K193" s="157"/>
      <c r="L193" s="157"/>
      <c r="M193" s="172"/>
      <c r="N193" s="157"/>
      <c r="O193" s="157"/>
      <c r="P193" s="172"/>
      <c r="Q193" s="157"/>
      <c r="R193" s="157"/>
      <c r="S193" s="172"/>
      <c r="T193" s="157"/>
      <c r="U193" s="157"/>
      <c r="V193" s="172"/>
      <c r="W193" s="186"/>
      <c r="X193" s="157"/>
      <c r="Y193" s="172"/>
      <c r="Z193" s="157"/>
      <c r="AA193" s="157"/>
      <c r="AB193" s="172"/>
      <c r="AC193" s="172"/>
      <c r="AD193" s="172"/>
      <c r="AE193" s="157">
        <v>283.32</v>
      </c>
      <c r="AF193" s="157"/>
      <c r="AG193" s="172"/>
      <c r="AH193" s="172"/>
      <c r="AI193" s="172"/>
      <c r="AJ193" s="157"/>
      <c r="AK193" s="157"/>
      <c r="AL193" s="172"/>
      <c r="AM193" s="172"/>
      <c r="AN193" s="172"/>
      <c r="AO193" s="157"/>
      <c r="AP193" s="157"/>
      <c r="AQ193" s="172"/>
      <c r="AR193" s="172"/>
      <c r="AS193" s="172"/>
      <c r="AT193" s="157"/>
      <c r="AU193" s="157"/>
      <c r="AV193" s="172"/>
      <c r="AW193" s="172"/>
      <c r="AX193" s="172"/>
      <c r="AY193" s="172"/>
      <c r="AZ193" s="172"/>
      <c r="BA193" s="172"/>
      <c r="BB193" s="190"/>
    </row>
    <row r="194" spans="1:54" ht="84" customHeight="1">
      <c r="A194" s="266"/>
      <c r="B194" s="268"/>
      <c r="C194" s="268"/>
      <c r="D194" s="189" t="s">
        <v>274</v>
      </c>
      <c r="E194" s="157">
        <f t="shared" si="675"/>
        <v>0</v>
      </c>
      <c r="F194" s="157">
        <f t="shared" si="676"/>
        <v>0</v>
      </c>
      <c r="G194" s="172"/>
      <c r="H194" s="157"/>
      <c r="I194" s="157"/>
      <c r="J194" s="172"/>
      <c r="K194" s="157"/>
      <c r="L194" s="157"/>
      <c r="M194" s="172"/>
      <c r="N194" s="157"/>
      <c r="O194" s="157"/>
      <c r="P194" s="172"/>
      <c r="Q194" s="157"/>
      <c r="R194" s="157"/>
      <c r="S194" s="172"/>
      <c r="T194" s="157"/>
      <c r="U194" s="157"/>
      <c r="V194" s="172"/>
      <c r="W194" s="186"/>
      <c r="X194" s="157"/>
      <c r="Y194" s="172"/>
      <c r="Z194" s="157"/>
      <c r="AA194" s="157"/>
      <c r="AB194" s="172"/>
      <c r="AC194" s="172"/>
      <c r="AD194" s="172"/>
      <c r="AE194" s="157"/>
      <c r="AF194" s="157"/>
      <c r="AG194" s="172"/>
      <c r="AH194" s="172"/>
      <c r="AI194" s="172"/>
      <c r="AJ194" s="157"/>
      <c r="AK194" s="157"/>
      <c r="AL194" s="172"/>
      <c r="AM194" s="172"/>
      <c r="AN194" s="172"/>
      <c r="AO194" s="157"/>
      <c r="AP194" s="157"/>
      <c r="AQ194" s="172"/>
      <c r="AR194" s="172"/>
      <c r="AS194" s="172"/>
      <c r="AT194" s="157"/>
      <c r="AU194" s="157"/>
      <c r="AV194" s="172"/>
      <c r="AW194" s="172"/>
      <c r="AX194" s="172"/>
      <c r="AY194" s="172"/>
      <c r="AZ194" s="172"/>
      <c r="BA194" s="172"/>
      <c r="BB194" s="190"/>
    </row>
    <row r="195" spans="1:54" ht="22.5" customHeight="1">
      <c r="A195" s="266"/>
      <c r="B195" s="268"/>
      <c r="C195" s="268"/>
      <c r="D195" s="189" t="s">
        <v>271</v>
      </c>
      <c r="E195" s="157">
        <f t="shared" si="675"/>
        <v>0</v>
      </c>
      <c r="F195" s="157">
        <f t="shared" si="676"/>
        <v>0</v>
      </c>
      <c r="G195" s="172"/>
      <c r="H195" s="157"/>
      <c r="I195" s="157"/>
      <c r="J195" s="172"/>
      <c r="K195" s="157"/>
      <c r="L195" s="157"/>
      <c r="M195" s="172"/>
      <c r="N195" s="157"/>
      <c r="O195" s="157"/>
      <c r="P195" s="172"/>
      <c r="Q195" s="157"/>
      <c r="R195" s="157"/>
      <c r="S195" s="172"/>
      <c r="T195" s="157"/>
      <c r="U195" s="157"/>
      <c r="V195" s="172"/>
      <c r="W195" s="186"/>
      <c r="X195" s="157"/>
      <c r="Y195" s="172"/>
      <c r="Z195" s="157"/>
      <c r="AA195" s="157"/>
      <c r="AB195" s="172"/>
      <c r="AC195" s="172"/>
      <c r="AD195" s="172"/>
      <c r="AE195" s="157"/>
      <c r="AF195" s="157"/>
      <c r="AG195" s="172"/>
      <c r="AH195" s="172"/>
      <c r="AI195" s="172"/>
      <c r="AJ195" s="157"/>
      <c r="AK195" s="157"/>
      <c r="AL195" s="172"/>
      <c r="AM195" s="172"/>
      <c r="AN195" s="172"/>
      <c r="AO195" s="157"/>
      <c r="AP195" s="157"/>
      <c r="AQ195" s="172"/>
      <c r="AR195" s="172"/>
      <c r="AS195" s="172"/>
      <c r="AT195" s="157"/>
      <c r="AU195" s="157"/>
      <c r="AV195" s="172"/>
      <c r="AW195" s="172"/>
      <c r="AX195" s="172"/>
      <c r="AY195" s="172"/>
      <c r="AZ195" s="172"/>
      <c r="BA195" s="172"/>
      <c r="BB195" s="190"/>
    </row>
    <row r="196" spans="1:54" ht="37.5" customHeight="1">
      <c r="A196" s="266"/>
      <c r="B196" s="268"/>
      <c r="C196" s="268"/>
      <c r="D196" s="169" t="s">
        <v>43</v>
      </c>
      <c r="E196" s="157">
        <f t="shared" si="675"/>
        <v>0</v>
      </c>
      <c r="F196" s="157">
        <f t="shared" si="676"/>
        <v>0</v>
      </c>
      <c r="G196" s="172"/>
      <c r="H196" s="157"/>
      <c r="I196" s="157"/>
      <c r="J196" s="172"/>
      <c r="K196" s="157"/>
      <c r="L196" s="157"/>
      <c r="M196" s="172"/>
      <c r="N196" s="157"/>
      <c r="O196" s="157"/>
      <c r="P196" s="172"/>
      <c r="Q196" s="157"/>
      <c r="R196" s="157"/>
      <c r="S196" s="172"/>
      <c r="T196" s="157"/>
      <c r="U196" s="157"/>
      <c r="V196" s="172"/>
      <c r="W196" s="186"/>
      <c r="X196" s="157"/>
      <c r="Y196" s="172"/>
      <c r="Z196" s="157"/>
      <c r="AA196" s="157"/>
      <c r="AB196" s="172"/>
      <c r="AC196" s="172"/>
      <c r="AD196" s="172"/>
      <c r="AE196" s="157"/>
      <c r="AF196" s="157"/>
      <c r="AG196" s="172"/>
      <c r="AH196" s="172"/>
      <c r="AI196" s="172"/>
      <c r="AJ196" s="157"/>
      <c r="AK196" s="157"/>
      <c r="AL196" s="172"/>
      <c r="AM196" s="172"/>
      <c r="AN196" s="172"/>
      <c r="AO196" s="157"/>
      <c r="AP196" s="157"/>
      <c r="AQ196" s="172"/>
      <c r="AR196" s="172"/>
      <c r="AS196" s="172"/>
      <c r="AT196" s="157"/>
      <c r="AU196" s="157"/>
      <c r="AV196" s="172"/>
      <c r="AW196" s="172"/>
      <c r="AX196" s="172"/>
      <c r="AY196" s="172"/>
      <c r="AZ196" s="172"/>
      <c r="BA196" s="172"/>
      <c r="BB196" s="190"/>
    </row>
    <row r="197" spans="1:54" ht="22.5" customHeight="1">
      <c r="A197" s="265" t="s">
        <v>296</v>
      </c>
      <c r="B197" s="267" t="s">
        <v>302</v>
      </c>
      <c r="C197" s="267" t="s">
        <v>321</v>
      </c>
      <c r="D197" s="176" t="s">
        <v>41</v>
      </c>
      <c r="E197" s="157">
        <f t="shared" ref="E197:F203" si="677">H197+K197+N197+Q197+T197+W197+Z197+AE197+AJ197+AO197+AT197+AY197</f>
        <v>628</v>
      </c>
      <c r="F197" s="157">
        <f t="shared" si="677"/>
        <v>0</v>
      </c>
      <c r="G197" s="172"/>
      <c r="H197" s="157"/>
      <c r="I197" s="157"/>
      <c r="J197" s="172"/>
      <c r="K197" s="157"/>
      <c r="L197" s="157"/>
      <c r="M197" s="172"/>
      <c r="N197" s="157"/>
      <c r="O197" s="157"/>
      <c r="P197" s="172"/>
      <c r="Q197" s="157"/>
      <c r="R197" s="157"/>
      <c r="S197" s="172"/>
      <c r="T197" s="157"/>
      <c r="U197" s="157"/>
      <c r="V197" s="172"/>
      <c r="W197" s="157">
        <f>W198+W199+W200+W201+W202+W203</f>
        <v>628</v>
      </c>
      <c r="X197" s="157"/>
      <c r="Y197" s="172"/>
      <c r="Z197" s="157"/>
      <c r="AA197" s="157"/>
      <c r="AB197" s="172"/>
      <c r="AC197" s="172"/>
      <c r="AD197" s="172"/>
      <c r="AE197" s="157"/>
      <c r="AF197" s="157"/>
      <c r="AG197" s="172"/>
      <c r="AH197" s="172"/>
      <c r="AI197" s="172"/>
      <c r="AJ197" s="157"/>
      <c r="AK197" s="157"/>
      <c r="AL197" s="172"/>
      <c r="AM197" s="172"/>
      <c r="AN197" s="172"/>
      <c r="AO197" s="157"/>
      <c r="AP197" s="157"/>
      <c r="AQ197" s="172"/>
      <c r="AR197" s="172"/>
      <c r="AS197" s="172"/>
      <c r="AT197" s="157"/>
      <c r="AU197" s="157"/>
      <c r="AV197" s="172"/>
      <c r="AW197" s="172"/>
      <c r="AX197" s="172"/>
      <c r="AY197" s="172"/>
      <c r="AZ197" s="172"/>
      <c r="BA197" s="172"/>
      <c r="BB197" s="190"/>
    </row>
    <row r="198" spans="1:54" ht="35.25" customHeight="1">
      <c r="A198" s="266"/>
      <c r="B198" s="268"/>
      <c r="C198" s="268"/>
      <c r="D198" s="173" t="s">
        <v>37</v>
      </c>
      <c r="E198" s="157">
        <f t="shared" si="677"/>
        <v>0</v>
      </c>
      <c r="F198" s="157">
        <f t="shared" si="677"/>
        <v>0</v>
      </c>
      <c r="G198" s="172"/>
      <c r="H198" s="157"/>
      <c r="I198" s="157"/>
      <c r="J198" s="172"/>
      <c r="K198" s="157"/>
      <c r="L198" s="157"/>
      <c r="M198" s="172"/>
      <c r="N198" s="157"/>
      <c r="O198" s="157"/>
      <c r="P198" s="172"/>
      <c r="Q198" s="157"/>
      <c r="R198" s="157"/>
      <c r="S198" s="172"/>
      <c r="T198" s="157"/>
      <c r="U198" s="157"/>
      <c r="V198" s="172"/>
      <c r="W198" s="157"/>
      <c r="X198" s="157"/>
      <c r="Y198" s="172"/>
      <c r="Z198" s="157"/>
      <c r="AA198" s="157"/>
      <c r="AB198" s="172"/>
      <c r="AC198" s="172"/>
      <c r="AD198" s="172"/>
      <c r="AE198" s="157"/>
      <c r="AF198" s="157"/>
      <c r="AG198" s="172"/>
      <c r="AH198" s="172"/>
      <c r="AI198" s="172"/>
      <c r="AJ198" s="157"/>
      <c r="AK198" s="157"/>
      <c r="AL198" s="172"/>
      <c r="AM198" s="172"/>
      <c r="AN198" s="172"/>
      <c r="AO198" s="157"/>
      <c r="AP198" s="157"/>
      <c r="AQ198" s="172"/>
      <c r="AR198" s="172"/>
      <c r="AS198" s="172"/>
      <c r="AT198" s="157"/>
      <c r="AU198" s="157"/>
      <c r="AV198" s="172"/>
      <c r="AW198" s="172"/>
      <c r="AX198" s="172"/>
      <c r="AY198" s="172"/>
      <c r="AZ198" s="172"/>
      <c r="BA198" s="172"/>
      <c r="BB198" s="190"/>
    </row>
    <row r="199" spans="1:54" ht="52.5" customHeight="1">
      <c r="A199" s="266"/>
      <c r="B199" s="268"/>
      <c r="C199" s="268"/>
      <c r="D199" s="174" t="s">
        <v>2</v>
      </c>
      <c r="E199" s="157">
        <f t="shared" si="677"/>
        <v>0</v>
      </c>
      <c r="F199" s="157">
        <f t="shared" si="677"/>
        <v>0</v>
      </c>
      <c r="G199" s="172"/>
      <c r="H199" s="157"/>
      <c r="I199" s="157"/>
      <c r="J199" s="172"/>
      <c r="K199" s="157"/>
      <c r="L199" s="157"/>
      <c r="M199" s="172"/>
      <c r="N199" s="157"/>
      <c r="O199" s="157"/>
      <c r="P199" s="172"/>
      <c r="Q199" s="157"/>
      <c r="R199" s="157"/>
      <c r="S199" s="172"/>
      <c r="T199" s="157"/>
      <c r="U199" s="157"/>
      <c r="V199" s="172"/>
      <c r="W199" s="157"/>
      <c r="X199" s="157"/>
      <c r="Y199" s="172"/>
      <c r="Z199" s="157"/>
      <c r="AA199" s="157"/>
      <c r="AB199" s="172"/>
      <c r="AC199" s="172"/>
      <c r="AD199" s="172"/>
      <c r="AE199" s="157"/>
      <c r="AF199" s="157"/>
      <c r="AG199" s="172"/>
      <c r="AH199" s="172"/>
      <c r="AI199" s="172"/>
      <c r="AJ199" s="157"/>
      <c r="AK199" s="157"/>
      <c r="AL199" s="172"/>
      <c r="AM199" s="172"/>
      <c r="AN199" s="172"/>
      <c r="AO199" s="157"/>
      <c r="AP199" s="157"/>
      <c r="AQ199" s="172"/>
      <c r="AR199" s="172"/>
      <c r="AS199" s="172"/>
      <c r="AT199" s="157"/>
      <c r="AU199" s="157"/>
      <c r="AV199" s="172"/>
      <c r="AW199" s="172"/>
      <c r="AX199" s="172"/>
      <c r="AY199" s="172"/>
      <c r="AZ199" s="172"/>
      <c r="BA199" s="172"/>
      <c r="BB199" s="190"/>
    </row>
    <row r="200" spans="1:54" ht="22.5" customHeight="1">
      <c r="A200" s="266"/>
      <c r="B200" s="268"/>
      <c r="C200" s="268"/>
      <c r="D200" s="189" t="s">
        <v>270</v>
      </c>
      <c r="E200" s="157">
        <f t="shared" si="677"/>
        <v>628</v>
      </c>
      <c r="F200" s="157">
        <f t="shared" si="677"/>
        <v>0</v>
      </c>
      <c r="G200" s="172"/>
      <c r="H200" s="157"/>
      <c r="I200" s="157"/>
      <c r="J200" s="172"/>
      <c r="K200" s="157"/>
      <c r="L200" s="157"/>
      <c r="M200" s="172"/>
      <c r="N200" s="157"/>
      <c r="O200" s="157"/>
      <c r="P200" s="172"/>
      <c r="Q200" s="157"/>
      <c r="R200" s="157"/>
      <c r="S200" s="172"/>
      <c r="T200" s="157"/>
      <c r="U200" s="157"/>
      <c r="V200" s="172"/>
      <c r="W200" s="157">
        <v>628</v>
      </c>
      <c r="X200" s="157"/>
      <c r="Y200" s="172"/>
      <c r="Z200" s="157"/>
      <c r="AA200" s="157"/>
      <c r="AB200" s="172"/>
      <c r="AC200" s="172"/>
      <c r="AD200" s="172"/>
      <c r="AE200" s="157"/>
      <c r="AF200" s="157"/>
      <c r="AG200" s="172"/>
      <c r="AH200" s="172"/>
      <c r="AI200" s="172"/>
      <c r="AJ200" s="157"/>
      <c r="AK200" s="157"/>
      <c r="AL200" s="172"/>
      <c r="AM200" s="172"/>
      <c r="AN200" s="172"/>
      <c r="AO200" s="157"/>
      <c r="AP200" s="157"/>
      <c r="AQ200" s="172"/>
      <c r="AR200" s="172"/>
      <c r="AS200" s="172"/>
      <c r="AT200" s="157"/>
      <c r="AU200" s="157"/>
      <c r="AV200" s="172"/>
      <c r="AW200" s="172"/>
      <c r="AX200" s="172"/>
      <c r="AY200" s="172"/>
      <c r="AZ200" s="172"/>
      <c r="BA200" s="172"/>
      <c r="BB200" s="190"/>
    </row>
    <row r="201" spans="1:54" ht="81" customHeight="1">
      <c r="A201" s="266"/>
      <c r="B201" s="268"/>
      <c r="C201" s="268"/>
      <c r="D201" s="189" t="s">
        <v>274</v>
      </c>
      <c r="E201" s="157">
        <f t="shared" si="677"/>
        <v>0</v>
      </c>
      <c r="F201" s="157">
        <f t="shared" si="677"/>
        <v>0</v>
      </c>
      <c r="G201" s="172"/>
      <c r="H201" s="157"/>
      <c r="I201" s="157"/>
      <c r="J201" s="172"/>
      <c r="K201" s="157"/>
      <c r="L201" s="157"/>
      <c r="M201" s="172"/>
      <c r="N201" s="157"/>
      <c r="O201" s="157"/>
      <c r="P201" s="172"/>
      <c r="Q201" s="157"/>
      <c r="R201" s="157"/>
      <c r="S201" s="172"/>
      <c r="T201" s="157"/>
      <c r="U201" s="157"/>
      <c r="V201" s="172"/>
      <c r="W201" s="157"/>
      <c r="X201" s="157"/>
      <c r="Y201" s="172"/>
      <c r="Z201" s="157"/>
      <c r="AA201" s="157"/>
      <c r="AB201" s="172"/>
      <c r="AC201" s="172"/>
      <c r="AD201" s="172"/>
      <c r="AE201" s="157"/>
      <c r="AF201" s="157"/>
      <c r="AG201" s="172"/>
      <c r="AH201" s="172"/>
      <c r="AI201" s="172"/>
      <c r="AJ201" s="157"/>
      <c r="AK201" s="157"/>
      <c r="AL201" s="172"/>
      <c r="AM201" s="172"/>
      <c r="AN201" s="172"/>
      <c r="AO201" s="157"/>
      <c r="AP201" s="157"/>
      <c r="AQ201" s="172"/>
      <c r="AR201" s="172"/>
      <c r="AS201" s="172"/>
      <c r="AT201" s="157"/>
      <c r="AU201" s="157"/>
      <c r="AV201" s="172"/>
      <c r="AW201" s="172"/>
      <c r="AX201" s="172"/>
      <c r="AY201" s="172"/>
      <c r="AZ201" s="172"/>
      <c r="BA201" s="172"/>
      <c r="BB201" s="190"/>
    </row>
    <row r="202" spans="1:54" ht="22.5" customHeight="1">
      <c r="A202" s="266"/>
      <c r="B202" s="268"/>
      <c r="C202" s="268"/>
      <c r="D202" s="189" t="s">
        <v>271</v>
      </c>
      <c r="E202" s="157">
        <f t="shared" si="677"/>
        <v>0</v>
      </c>
      <c r="F202" s="157">
        <f t="shared" si="677"/>
        <v>0</v>
      </c>
      <c r="G202" s="172"/>
      <c r="H202" s="157"/>
      <c r="I202" s="157"/>
      <c r="J202" s="172"/>
      <c r="K202" s="157"/>
      <c r="L202" s="157"/>
      <c r="M202" s="172"/>
      <c r="N202" s="157"/>
      <c r="O202" s="157"/>
      <c r="P202" s="172"/>
      <c r="Q202" s="157"/>
      <c r="R202" s="157"/>
      <c r="S202" s="172"/>
      <c r="T202" s="157"/>
      <c r="U202" s="157"/>
      <c r="V202" s="172"/>
      <c r="W202" s="157"/>
      <c r="X202" s="157"/>
      <c r="Y202" s="172"/>
      <c r="Z202" s="157"/>
      <c r="AA202" s="157"/>
      <c r="AB202" s="172"/>
      <c r="AC202" s="172"/>
      <c r="AD202" s="172"/>
      <c r="AE202" s="157"/>
      <c r="AF202" s="157"/>
      <c r="AG202" s="172"/>
      <c r="AH202" s="172"/>
      <c r="AI202" s="172"/>
      <c r="AJ202" s="157"/>
      <c r="AK202" s="157"/>
      <c r="AL202" s="172"/>
      <c r="AM202" s="172"/>
      <c r="AN202" s="172"/>
      <c r="AO202" s="157"/>
      <c r="AP202" s="157"/>
      <c r="AQ202" s="172"/>
      <c r="AR202" s="172"/>
      <c r="AS202" s="172"/>
      <c r="AT202" s="157"/>
      <c r="AU202" s="157"/>
      <c r="AV202" s="172"/>
      <c r="AW202" s="172"/>
      <c r="AX202" s="172"/>
      <c r="AY202" s="172"/>
      <c r="AZ202" s="172"/>
      <c r="BA202" s="172"/>
      <c r="BB202" s="190"/>
    </row>
    <row r="203" spans="1:54" ht="35.25" customHeight="1">
      <c r="A203" s="266"/>
      <c r="B203" s="268"/>
      <c r="C203" s="268"/>
      <c r="D203" s="169" t="s">
        <v>43</v>
      </c>
      <c r="E203" s="157">
        <f t="shared" si="677"/>
        <v>0</v>
      </c>
      <c r="F203" s="157">
        <f t="shared" si="677"/>
        <v>0</v>
      </c>
      <c r="G203" s="172"/>
      <c r="H203" s="157"/>
      <c r="I203" s="157"/>
      <c r="J203" s="172"/>
      <c r="K203" s="157"/>
      <c r="L203" s="157"/>
      <c r="M203" s="172"/>
      <c r="N203" s="157"/>
      <c r="O203" s="157"/>
      <c r="P203" s="172"/>
      <c r="Q203" s="157"/>
      <c r="R203" s="157"/>
      <c r="S203" s="172"/>
      <c r="T203" s="157"/>
      <c r="U203" s="157"/>
      <c r="V203" s="172"/>
      <c r="W203" s="157"/>
      <c r="X203" s="157"/>
      <c r="Y203" s="172"/>
      <c r="Z203" s="157"/>
      <c r="AA203" s="157"/>
      <c r="AB203" s="172"/>
      <c r="AC203" s="172"/>
      <c r="AD203" s="172"/>
      <c r="AE203" s="157"/>
      <c r="AF203" s="157"/>
      <c r="AG203" s="172"/>
      <c r="AH203" s="172"/>
      <c r="AI203" s="172"/>
      <c r="AJ203" s="157"/>
      <c r="AK203" s="157"/>
      <c r="AL203" s="172"/>
      <c r="AM203" s="172"/>
      <c r="AN203" s="172"/>
      <c r="AO203" s="157"/>
      <c r="AP203" s="157"/>
      <c r="AQ203" s="172"/>
      <c r="AR203" s="172"/>
      <c r="AS203" s="172"/>
      <c r="AT203" s="157"/>
      <c r="AU203" s="157"/>
      <c r="AV203" s="172"/>
      <c r="AW203" s="172"/>
      <c r="AX203" s="172"/>
      <c r="AY203" s="172"/>
      <c r="AZ203" s="172"/>
      <c r="BA203" s="172"/>
      <c r="BB203" s="190"/>
    </row>
    <row r="204" spans="1:54" ht="22.5" customHeight="1">
      <c r="A204" s="266" t="s">
        <v>297</v>
      </c>
      <c r="B204" s="267" t="s">
        <v>303</v>
      </c>
      <c r="C204" s="267" t="s">
        <v>321</v>
      </c>
      <c r="D204" s="176" t="s">
        <v>41</v>
      </c>
      <c r="E204" s="157">
        <f t="shared" ref="E204:F210" si="678">H204+K204+N204+Q204+T204+W204+Z204+AE204+AJ204+AO204+AT204+AY204</f>
        <v>3148</v>
      </c>
      <c r="F204" s="157">
        <f t="shared" si="678"/>
        <v>0</v>
      </c>
      <c r="G204" s="172"/>
      <c r="H204" s="157"/>
      <c r="I204" s="157"/>
      <c r="J204" s="172"/>
      <c r="K204" s="157"/>
      <c r="L204" s="157"/>
      <c r="M204" s="172"/>
      <c r="N204" s="157"/>
      <c r="O204" s="157"/>
      <c r="P204" s="172"/>
      <c r="Q204" s="157"/>
      <c r="R204" s="157"/>
      <c r="S204" s="172"/>
      <c r="T204" s="157"/>
      <c r="U204" s="157"/>
      <c r="V204" s="172"/>
      <c r="W204" s="157">
        <f>W205+W206+W207+W208+W209+W210</f>
        <v>3148</v>
      </c>
      <c r="X204" s="157"/>
      <c r="Y204" s="172"/>
      <c r="Z204" s="157"/>
      <c r="AA204" s="157"/>
      <c r="AB204" s="172"/>
      <c r="AC204" s="172"/>
      <c r="AD204" s="172"/>
      <c r="AE204" s="157"/>
      <c r="AF204" s="157"/>
      <c r="AG204" s="172"/>
      <c r="AH204" s="172"/>
      <c r="AI204" s="172"/>
      <c r="AJ204" s="157"/>
      <c r="AK204" s="157"/>
      <c r="AL204" s="172"/>
      <c r="AM204" s="172"/>
      <c r="AN204" s="172"/>
      <c r="AO204" s="157"/>
      <c r="AP204" s="157"/>
      <c r="AQ204" s="172"/>
      <c r="AR204" s="172"/>
      <c r="AS204" s="172"/>
      <c r="AT204" s="157"/>
      <c r="AU204" s="157"/>
      <c r="AV204" s="172"/>
      <c r="AW204" s="172"/>
      <c r="AX204" s="172"/>
      <c r="AY204" s="172"/>
      <c r="AZ204" s="172"/>
      <c r="BA204" s="172"/>
      <c r="BB204" s="190"/>
    </row>
    <row r="205" spans="1:54" ht="35.25" customHeight="1">
      <c r="A205" s="266"/>
      <c r="B205" s="268"/>
      <c r="C205" s="268"/>
      <c r="D205" s="173" t="s">
        <v>37</v>
      </c>
      <c r="E205" s="157">
        <f t="shared" si="678"/>
        <v>0</v>
      </c>
      <c r="F205" s="157">
        <f t="shared" si="678"/>
        <v>0</v>
      </c>
      <c r="G205" s="172"/>
      <c r="H205" s="157"/>
      <c r="I205" s="157"/>
      <c r="J205" s="172"/>
      <c r="K205" s="157"/>
      <c r="L205" s="157"/>
      <c r="M205" s="172"/>
      <c r="N205" s="157"/>
      <c r="O205" s="157"/>
      <c r="P205" s="172"/>
      <c r="Q205" s="157"/>
      <c r="R205" s="157"/>
      <c r="S205" s="172"/>
      <c r="T205" s="157"/>
      <c r="U205" s="157"/>
      <c r="V205" s="172"/>
      <c r="W205" s="157"/>
      <c r="X205" s="157"/>
      <c r="Y205" s="172"/>
      <c r="Z205" s="157"/>
      <c r="AA205" s="157"/>
      <c r="AB205" s="172"/>
      <c r="AC205" s="172"/>
      <c r="AD205" s="172"/>
      <c r="AE205" s="157"/>
      <c r="AF205" s="157"/>
      <c r="AG205" s="172"/>
      <c r="AH205" s="172"/>
      <c r="AI205" s="172"/>
      <c r="AJ205" s="157"/>
      <c r="AK205" s="157"/>
      <c r="AL205" s="172"/>
      <c r="AM205" s="172"/>
      <c r="AN205" s="172"/>
      <c r="AO205" s="157"/>
      <c r="AP205" s="157"/>
      <c r="AQ205" s="172"/>
      <c r="AR205" s="172"/>
      <c r="AS205" s="172"/>
      <c r="AT205" s="157"/>
      <c r="AU205" s="157"/>
      <c r="AV205" s="172"/>
      <c r="AW205" s="172"/>
      <c r="AX205" s="172"/>
      <c r="AY205" s="172"/>
      <c r="AZ205" s="172"/>
      <c r="BA205" s="172"/>
      <c r="BB205" s="190"/>
    </row>
    <row r="206" spans="1:54" ht="53.25" customHeight="1">
      <c r="A206" s="266"/>
      <c r="B206" s="268"/>
      <c r="C206" s="268"/>
      <c r="D206" s="174" t="s">
        <v>2</v>
      </c>
      <c r="E206" s="157">
        <f t="shared" si="678"/>
        <v>0</v>
      </c>
      <c r="F206" s="157">
        <f t="shared" si="678"/>
        <v>0</v>
      </c>
      <c r="G206" s="172"/>
      <c r="H206" s="157"/>
      <c r="I206" s="157"/>
      <c r="J206" s="172"/>
      <c r="K206" s="157"/>
      <c r="L206" s="157"/>
      <c r="M206" s="172"/>
      <c r="N206" s="157"/>
      <c r="O206" s="157"/>
      <c r="P206" s="172"/>
      <c r="Q206" s="157"/>
      <c r="R206" s="157"/>
      <c r="S206" s="172"/>
      <c r="T206" s="157"/>
      <c r="U206" s="157"/>
      <c r="V206" s="172"/>
      <c r="W206" s="157"/>
      <c r="X206" s="157"/>
      <c r="Y206" s="172"/>
      <c r="Z206" s="157"/>
      <c r="AA206" s="157"/>
      <c r="AB206" s="172"/>
      <c r="AC206" s="172"/>
      <c r="AD206" s="172"/>
      <c r="AE206" s="157"/>
      <c r="AF206" s="157"/>
      <c r="AG206" s="172"/>
      <c r="AH206" s="172"/>
      <c r="AI206" s="172"/>
      <c r="AJ206" s="157"/>
      <c r="AK206" s="157"/>
      <c r="AL206" s="172"/>
      <c r="AM206" s="172"/>
      <c r="AN206" s="172"/>
      <c r="AO206" s="157"/>
      <c r="AP206" s="157"/>
      <c r="AQ206" s="172"/>
      <c r="AR206" s="172"/>
      <c r="AS206" s="172"/>
      <c r="AT206" s="157"/>
      <c r="AU206" s="157"/>
      <c r="AV206" s="172"/>
      <c r="AW206" s="172"/>
      <c r="AX206" s="172"/>
      <c r="AY206" s="172"/>
      <c r="AZ206" s="172"/>
      <c r="BA206" s="172"/>
      <c r="BB206" s="190"/>
    </row>
    <row r="207" spans="1:54" ht="22.5" customHeight="1">
      <c r="A207" s="266"/>
      <c r="B207" s="268"/>
      <c r="C207" s="268"/>
      <c r="D207" s="189" t="s">
        <v>270</v>
      </c>
      <c r="E207" s="157">
        <f t="shared" si="678"/>
        <v>3148</v>
      </c>
      <c r="F207" s="157">
        <f t="shared" si="678"/>
        <v>0</v>
      </c>
      <c r="G207" s="172"/>
      <c r="H207" s="157"/>
      <c r="I207" s="157"/>
      <c r="J207" s="172"/>
      <c r="K207" s="157"/>
      <c r="L207" s="157"/>
      <c r="M207" s="172"/>
      <c r="N207" s="157"/>
      <c r="O207" s="157"/>
      <c r="P207" s="172"/>
      <c r="Q207" s="157"/>
      <c r="R207" s="157"/>
      <c r="S207" s="172"/>
      <c r="T207" s="157"/>
      <c r="U207" s="157"/>
      <c r="V207" s="172"/>
      <c r="W207" s="157">
        <v>3148</v>
      </c>
      <c r="X207" s="157"/>
      <c r="Y207" s="172"/>
      <c r="Z207" s="157"/>
      <c r="AA207" s="157"/>
      <c r="AB207" s="172"/>
      <c r="AC207" s="172"/>
      <c r="AD207" s="172"/>
      <c r="AE207" s="157"/>
      <c r="AF207" s="157"/>
      <c r="AG207" s="172"/>
      <c r="AH207" s="172"/>
      <c r="AI207" s="172"/>
      <c r="AJ207" s="157"/>
      <c r="AK207" s="157"/>
      <c r="AL207" s="172"/>
      <c r="AM207" s="172"/>
      <c r="AN207" s="172"/>
      <c r="AO207" s="157"/>
      <c r="AP207" s="157"/>
      <c r="AQ207" s="172"/>
      <c r="AR207" s="172"/>
      <c r="AS207" s="172"/>
      <c r="AT207" s="157"/>
      <c r="AU207" s="157"/>
      <c r="AV207" s="172"/>
      <c r="AW207" s="172"/>
      <c r="AX207" s="172"/>
      <c r="AY207" s="172"/>
      <c r="AZ207" s="172"/>
      <c r="BA207" s="172"/>
      <c r="BB207" s="190"/>
    </row>
    <row r="208" spans="1:54" ht="80.25" customHeight="1">
      <c r="A208" s="266"/>
      <c r="B208" s="268"/>
      <c r="C208" s="268"/>
      <c r="D208" s="189" t="s">
        <v>274</v>
      </c>
      <c r="E208" s="157">
        <f t="shared" si="678"/>
        <v>0</v>
      </c>
      <c r="F208" s="157">
        <f t="shared" si="678"/>
        <v>0</v>
      </c>
      <c r="G208" s="172"/>
      <c r="H208" s="157"/>
      <c r="I208" s="157"/>
      <c r="J208" s="172"/>
      <c r="K208" s="157"/>
      <c r="L208" s="157"/>
      <c r="M208" s="172"/>
      <c r="N208" s="157"/>
      <c r="O208" s="157"/>
      <c r="P208" s="172"/>
      <c r="Q208" s="157"/>
      <c r="R208" s="157"/>
      <c r="S208" s="172"/>
      <c r="T208" s="157"/>
      <c r="U208" s="157"/>
      <c r="V208" s="172"/>
      <c r="W208" s="157"/>
      <c r="X208" s="157"/>
      <c r="Y208" s="172"/>
      <c r="Z208" s="157"/>
      <c r="AA208" s="157"/>
      <c r="AB208" s="172"/>
      <c r="AC208" s="172"/>
      <c r="AD208" s="172"/>
      <c r="AE208" s="157"/>
      <c r="AF208" s="157"/>
      <c r="AG208" s="172"/>
      <c r="AH208" s="172"/>
      <c r="AI208" s="172"/>
      <c r="AJ208" s="157"/>
      <c r="AK208" s="157"/>
      <c r="AL208" s="172"/>
      <c r="AM208" s="172"/>
      <c r="AN208" s="172"/>
      <c r="AO208" s="157"/>
      <c r="AP208" s="157"/>
      <c r="AQ208" s="172"/>
      <c r="AR208" s="172"/>
      <c r="AS208" s="172"/>
      <c r="AT208" s="157"/>
      <c r="AU208" s="157"/>
      <c r="AV208" s="172"/>
      <c r="AW208" s="172"/>
      <c r="AX208" s="172"/>
      <c r="AY208" s="172"/>
      <c r="AZ208" s="172"/>
      <c r="BA208" s="172"/>
      <c r="BB208" s="190"/>
    </row>
    <row r="209" spans="1:54" ht="22.5" customHeight="1">
      <c r="A209" s="266"/>
      <c r="B209" s="268"/>
      <c r="C209" s="268"/>
      <c r="D209" s="189" t="s">
        <v>271</v>
      </c>
      <c r="E209" s="157">
        <f t="shared" si="678"/>
        <v>0</v>
      </c>
      <c r="F209" s="157">
        <f t="shared" si="678"/>
        <v>0</v>
      </c>
      <c r="G209" s="172"/>
      <c r="H209" s="157"/>
      <c r="I209" s="157"/>
      <c r="J209" s="172"/>
      <c r="K209" s="157"/>
      <c r="L209" s="157"/>
      <c r="M209" s="172"/>
      <c r="N209" s="157"/>
      <c r="O209" s="157"/>
      <c r="P209" s="172"/>
      <c r="Q209" s="157"/>
      <c r="R209" s="157"/>
      <c r="S209" s="172"/>
      <c r="T209" s="157"/>
      <c r="U209" s="157"/>
      <c r="V209" s="172"/>
      <c r="W209" s="157"/>
      <c r="X209" s="157"/>
      <c r="Y209" s="172"/>
      <c r="Z209" s="157"/>
      <c r="AA209" s="157"/>
      <c r="AB209" s="172"/>
      <c r="AC209" s="172"/>
      <c r="AD209" s="172"/>
      <c r="AE209" s="157"/>
      <c r="AF209" s="157"/>
      <c r="AG209" s="172"/>
      <c r="AH209" s="172"/>
      <c r="AI209" s="172"/>
      <c r="AJ209" s="157"/>
      <c r="AK209" s="157"/>
      <c r="AL209" s="172"/>
      <c r="AM209" s="172"/>
      <c r="AN209" s="172"/>
      <c r="AO209" s="157"/>
      <c r="AP209" s="157"/>
      <c r="AQ209" s="172"/>
      <c r="AR209" s="172"/>
      <c r="AS209" s="172"/>
      <c r="AT209" s="157"/>
      <c r="AU209" s="157"/>
      <c r="AV209" s="172"/>
      <c r="AW209" s="172"/>
      <c r="AX209" s="172"/>
      <c r="AY209" s="172"/>
      <c r="AZ209" s="172"/>
      <c r="BA209" s="172"/>
      <c r="BB209" s="190"/>
    </row>
    <row r="210" spans="1:54" ht="33.75" customHeight="1">
      <c r="A210" s="266"/>
      <c r="B210" s="268"/>
      <c r="C210" s="268"/>
      <c r="D210" s="169" t="s">
        <v>43</v>
      </c>
      <c r="E210" s="157">
        <f t="shared" si="678"/>
        <v>0</v>
      </c>
      <c r="F210" s="157">
        <f t="shared" si="678"/>
        <v>0</v>
      </c>
      <c r="G210" s="172"/>
      <c r="H210" s="157"/>
      <c r="I210" s="157"/>
      <c r="J210" s="172"/>
      <c r="K210" s="157"/>
      <c r="L210" s="157"/>
      <c r="M210" s="172"/>
      <c r="N210" s="157"/>
      <c r="O210" s="157"/>
      <c r="P210" s="172"/>
      <c r="Q210" s="157"/>
      <c r="R210" s="157"/>
      <c r="S210" s="172"/>
      <c r="T210" s="157"/>
      <c r="U210" s="157"/>
      <c r="V210" s="172"/>
      <c r="W210" s="157"/>
      <c r="X210" s="157"/>
      <c r="Y210" s="172"/>
      <c r="Z210" s="157"/>
      <c r="AA210" s="157"/>
      <c r="AB210" s="172"/>
      <c r="AC210" s="172"/>
      <c r="AD210" s="172"/>
      <c r="AE210" s="157"/>
      <c r="AF210" s="157"/>
      <c r="AG210" s="172"/>
      <c r="AH210" s="172"/>
      <c r="AI210" s="172"/>
      <c r="AJ210" s="157"/>
      <c r="AK210" s="157"/>
      <c r="AL210" s="172"/>
      <c r="AM210" s="172"/>
      <c r="AN210" s="172"/>
      <c r="AO210" s="157"/>
      <c r="AP210" s="157"/>
      <c r="AQ210" s="172"/>
      <c r="AR210" s="172"/>
      <c r="AS210" s="172"/>
      <c r="AT210" s="157"/>
      <c r="AU210" s="157"/>
      <c r="AV210" s="172"/>
      <c r="AW210" s="172"/>
      <c r="AX210" s="172"/>
      <c r="AY210" s="172"/>
      <c r="AZ210" s="172"/>
      <c r="BA210" s="172"/>
      <c r="BB210" s="190"/>
    </row>
    <row r="211" spans="1:54" ht="22.5" customHeight="1">
      <c r="A211" s="265" t="s">
        <v>306</v>
      </c>
      <c r="B211" s="267" t="s">
        <v>304</v>
      </c>
      <c r="C211" s="267" t="s">
        <v>321</v>
      </c>
      <c r="D211" s="176" t="s">
        <v>41</v>
      </c>
      <c r="E211" s="157">
        <f t="shared" ref="E211:F217" si="679">H211+K211+N211+Q211+T211+W211+Z211+AE211+AJ211+AO211+AT211+AY211</f>
        <v>3148</v>
      </c>
      <c r="F211" s="157">
        <f t="shared" si="679"/>
        <v>0</v>
      </c>
      <c r="G211" s="172"/>
      <c r="H211" s="157"/>
      <c r="I211" s="157"/>
      <c r="J211" s="172"/>
      <c r="K211" s="157"/>
      <c r="L211" s="157"/>
      <c r="M211" s="172"/>
      <c r="N211" s="157"/>
      <c r="O211" s="157"/>
      <c r="P211" s="172"/>
      <c r="Q211" s="157"/>
      <c r="R211" s="157"/>
      <c r="S211" s="172"/>
      <c r="T211" s="157"/>
      <c r="U211" s="157"/>
      <c r="V211" s="172"/>
      <c r="W211" s="157">
        <f>W212+W213+W214+W215+W216+W217</f>
        <v>3148</v>
      </c>
      <c r="X211" s="157"/>
      <c r="Y211" s="172"/>
      <c r="Z211" s="157"/>
      <c r="AA211" s="157"/>
      <c r="AB211" s="172"/>
      <c r="AC211" s="172"/>
      <c r="AD211" s="172"/>
      <c r="AE211" s="157"/>
      <c r="AF211" s="157"/>
      <c r="AG211" s="172"/>
      <c r="AH211" s="172"/>
      <c r="AI211" s="172"/>
      <c r="AJ211" s="157"/>
      <c r="AK211" s="157"/>
      <c r="AL211" s="172"/>
      <c r="AM211" s="172"/>
      <c r="AN211" s="172"/>
      <c r="AO211" s="157"/>
      <c r="AP211" s="157"/>
      <c r="AQ211" s="172"/>
      <c r="AR211" s="172"/>
      <c r="AS211" s="172"/>
      <c r="AT211" s="157"/>
      <c r="AU211" s="157"/>
      <c r="AV211" s="172"/>
      <c r="AW211" s="172"/>
      <c r="AX211" s="172"/>
      <c r="AY211" s="172"/>
      <c r="AZ211" s="172"/>
      <c r="BA211" s="172"/>
      <c r="BB211" s="190"/>
    </row>
    <row r="212" spans="1:54" ht="35.25" customHeight="1">
      <c r="A212" s="266"/>
      <c r="B212" s="268"/>
      <c r="C212" s="268"/>
      <c r="D212" s="173" t="s">
        <v>37</v>
      </c>
      <c r="E212" s="157">
        <f t="shared" si="679"/>
        <v>0</v>
      </c>
      <c r="F212" s="157">
        <f t="shared" si="679"/>
        <v>0</v>
      </c>
      <c r="G212" s="172"/>
      <c r="H212" s="157"/>
      <c r="I212" s="157"/>
      <c r="J212" s="172"/>
      <c r="K212" s="157"/>
      <c r="L212" s="157"/>
      <c r="M212" s="172"/>
      <c r="N212" s="157"/>
      <c r="O212" s="157"/>
      <c r="P212" s="172"/>
      <c r="Q212" s="157"/>
      <c r="R212" s="157"/>
      <c r="S212" s="172"/>
      <c r="T212" s="157"/>
      <c r="U212" s="157"/>
      <c r="V212" s="172"/>
      <c r="W212" s="157"/>
      <c r="X212" s="157"/>
      <c r="Y212" s="172"/>
      <c r="Z212" s="157"/>
      <c r="AA212" s="157"/>
      <c r="AB212" s="172"/>
      <c r="AC212" s="172"/>
      <c r="AD212" s="172"/>
      <c r="AE212" s="157"/>
      <c r="AF212" s="157"/>
      <c r="AG212" s="172"/>
      <c r="AH212" s="172"/>
      <c r="AI212" s="172"/>
      <c r="AJ212" s="157"/>
      <c r="AK212" s="157"/>
      <c r="AL212" s="172"/>
      <c r="AM212" s="172"/>
      <c r="AN212" s="172"/>
      <c r="AO212" s="157"/>
      <c r="AP212" s="157"/>
      <c r="AQ212" s="172"/>
      <c r="AR212" s="172"/>
      <c r="AS212" s="172"/>
      <c r="AT212" s="157"/>
      <c r="AU212" s="157"/>
      <c r="AV212" s="172"/>
      <c r="AW212" s="172"/>
      <c r="AX212" s="172"/>
      <c r="AY212" s="172"/>
      <c r="AZ212" s="172"/>
      <c r="BA212" s="172"/>
      <c r="BB212" s="190"/>
    </row>
    <row r="213" spans="1:54" ht="48.75" customHeight="1">
      <c r="A213" s="266"/>
      <c r="B213" s="268"/>
      <c r="C213" s="268"/>
      <c r="D213" s="174" t="s">
        <v>2</v>
      </c>
      <c r="E213" s="157">
        <f t="shared" si="679"/>
        <v>0</v>
      </c>
      <c r="F213" s="157">
        <f t="shared" si="679"/>
        <v>0</v>
      </c>
      <c r="G213" s="172"/>
      <c r="H213" s="157"/>
      <c r="I213" s="157"/>
      <c r="J213" s="172"/>
      <c r="K213" s="157"/>
      <c r="L213" s="157"/>
      <c r="M213" s="172"/>
      <c r="N213" s="157"/>
      <c r="O213" s="157"/>
      <c r="P213" s="172"/>
      <c r="Q213" s="157"/>
      <c r="R213" s="157"/>
      <c r="S213" s="172"/>
      <c r="T213" s="157"/>
      <c r="U213" s="157"/>
      <c r="V213" s="172"/>
      <c r="W213" s="157"/>
      <c r="X213" s="157"/>
      <c r="Y213" s="172"/>
      <c r="Z213" s="157"/>
      <c r="AA213" s="157"/>
      <c r="AB213" s="172"/>
      <c r="AC213" s="172"/>
      <c r="AD213" s="172"/>
      <c r="AE213" s="157"/>
      <c r="AF213" s="157"/>
      <c r="AG213" s="172"/>
      <c r="AH213" s="172"/>
      <c r="AI213" s="172"/>
      <c r="AJ213" s="157"/>
      <c r="AK213" s="157"/>
      <c r="AL213" s="172"/>
      <c r="AM213" s="172"/>
      <c r="AN213" s="172"/>
      <c r="AO213" s="157"/>
      <c r="AP213" s="157"/>
      <c r="AQ213" s="172"/>
      <c r="AR213" s="172"/>
      <c r="AS213" s="172"/>
      <c r="AT213" s="157"/>
      <c r="AU213" s="157"/>
      <c r="AV213" s="172"/>
      <c r="AW213" s="172"/>
      <c r="AX213" s="172"/>
      <c r="AY213" s="172"/>
      <c r="AZ213" s="172"/>
      <c r="BA213" s="172"/>
      <c r="BB213" s="190"/>
    </row>
    <row r="214" spans="1:54" ht="22.5" customHeight="1">
      <c r="A214" s="266"/>
      <c r="B214" s="268"/>
      <c r="C214" s="268"/>
      <c r="D214" s="189" t="s">
        <v>270</v>
      </c>
      <c r="E214" s="157">
        <f t="shared" si="679"/>
        <v>3148</v>
      </c>
      <c r="F214" s="157">
        <f t="shared" si="679"/>
        <v>0</v>
      </c>
      <c r="G214" s="172"/>
      <c r="H214" s="157"/>
      <c r="I214" s="157"/>
      <c r="J214" s="172"/>
      <c r="K214" s="157"/>
      <c r="L214" s="157"/>
      <c r="M214" s="172"/>
      <c r="N214" s="157"/>
      <c r="O214" s="157"/>
      <c r="P214" s="172"/>
      <c r="Q214" s="157"/>
      <c r="R214" s="157"/>
      <c r="S214" s="172"/>
      <c r="T214" s="157"/>
      <c r="U214" s="157"/>
      <c r="V214" s="172"/>
      <c r="W214" s="157">
        <v>3148</v>
      </c>
      <c r="X214" s="157"/>
      <c r="Y214" s="172"/>
      <c r="Z214" s="157"/>
      <c r="AA214" s="157"/>
      <c r="AB214" s="172"/>
      <c r="AC214" s="172"/>
      <c r="AD214" s="172"/>
      <c r="AE214" s="157"/>
      <c r="AF214" s="157"/>
      <c r="AG214" s="172"/>
      <c r="AH214" s="172"/>
      <c r="AI214" s="172"/>
      <c r="AJ214" s="157"/>
      <c r="AK214" s="157"/>
      <c r="AL214" s="172"/>
      <c r="AM214" s="172"/>
      <c r="AN214" s="172"/>
      <c r="AO214" s="157"/>
      <c r="AP214" s="157"/>
      <c r="AQ214" s="172"/>
      <c r="AR214" s="172"/>
      <c r="AS214" s="172"/>
      <c r="AT214" s="157"/>
      <c r="AU214" s="157"/>
      <c r="AV214" s="172"/>
      <c r="AW214" s="172"/>
      <c r="AX214" s="172"/>
      <c r="AY214" s="172"/>
      <c r="AZ214" s="172"/>
      <c r="BA214" s="172"/>
      <c r="BB214" s="190"/>
    </row>
    <row r="215" spans="1:54" ht="82.5" customHeight="1">
      <c r="A215" s="266"/>
      <c r="B215" s="268"/>
      <c r="C215" s="268"/>
      <c r="D215" s="189" t="s">
        <v>274</v>
      </c>
      <c r="E215" s="157">
        <f t="shared" si="679"/>
        <v>0</v>
      </c>
      <c r="F215" s="157">
        <f t="shared" si="679"/>
        <v>0</v>
      </c>
      <c r="G215" s="172"/>
      <c r="H215" s="157"/>
      <c r="I215" s="157"/>
      <c r="J215" s="172"/>
      <c r="K215" s="157"/>
      <c r="L215" s="157"/>
      <c r="M215" s="172"/>
      <c r="N215" s="157"/>
      <c r="O215" s="157"/>
      <c r="P215" s="172"/>
      <c r="Q215" s="157"/>
      <c r="R215" s="157"/>
      <c r="S215" s="172"/>
      <c r="T215" s="157"/>
      <c r="U215" s="157"/>
      <c r="V215" s="172"/>
      <c r="W215" s="157"/>
      <c r="X215" s="157"/>
      <c r="Y215" s="172"/>
      <c r="Z215" s="157"/>
      <c r="AA215" s="157"/>
      <c r="AB215" s="172"/>
      <c r="AC215" s="172"/>
      <c r="AD215" s="172"/>
      <c r="AE215" s="157"/>
      <c r="AF215" s="157"/>
      <c r="AG215" s="172"/>
      <c r="AH215" s="172"/>
      <c r="AI215" s="172"/>
      <c r="AJ215" s="157"/>
      <c r="AK215" s="157"/>
      <c r="AL215" s="172"/>
      <c r="AM215" s="172"/>
      <c r="AN215" s="172"/>
      <c r="AO215" s="157"/>
      <c r="AP215" s="157"/>
      <c r="AQ215" s="172"/>
      <c r="AR215" s="172"/>
      <c r="AS215" s="172"/>
      <c r="AT215" s="157"/>
      <c r="AU215" s="157"/>
      <c r="AV215" s="172"/>
      <c r="AW215" s="172"/>
      <c r="AX215" s="172"/>
      <c r="AY215" s="172"/>
      <c r="AZ215" s="172"/>
      <c r="BA215" s="172"/>
      <c r="BB215" s="190"/>
    </row>
    <row r="216" spans="1:54" ht="22.5" customHeight="1">
      <c r="A216" s="266"/>
      <c r="B216" s="268"/>
      <c r="C216" s="268"/>
      <c r="D216" s="189" t="s">
        <v>271</v>
      </c>
      <c r="E216" s="157">
        <f t="shared" si="679"/>
        <v>0</v>
      </c>
      <c r="F216" s="157">
        <f t="shared" si="679"/>
        <v>0</v>
      </c>
      <c r="G216" s="172"/>
      <c r="H216" s="157"/>
      <c r="I216" s="157"/>
      <c r="J216" s="172"/>
      <c r="K216" s="157"/>
      <c r="L216" s="157"/>
      <c r="M216" s="172"/>
      <c r="N216" s="157"/>
      <c r="O216" s="157"/>
      <c r="P216" s="172"/>
      <c r="Q216" s="157"/>
      <c r="R216" s="157"/>
      <c r="S216" s="172"/>
      <c r="T216" s="157"/>
      <c r="U216" s="157"/>
      <c r="V216" s="172"/>
      <c r="W216" s="157"/>
      <c r="X216" s="157"/>
      <c r="Y216" s="172"/>
      <c r="Z216" s="157"/>
      <c r="AA216" s="157"/>
      <c r="AB216" s="172"/>
      <c r="AC216" s="172"/>
      <c r="AD216" s="172"/>
      <c r="AE216" s="157"/>
      <c r="AF216" s="157"/>
      <c r="AG216" s="172"/>
      <c r="AH216" s="172"/>
      <c r="AI216" s="172"/>
      <c r="AJ216" s="157"/>
      <c r="AK216" s="157"/>
      <c r="AL216" s="172"/>
      <c r="AM216" s="172"/>
      <c r="AN216" s="172"/>
      <c r="AO216" s="157"/>
      <c r="AP216" s="157"/>
      <c r="AQ216" s="172"/>
      <c r="AR216" s="172"/>
      <c r="AS216" s="172"/>
      <c r="AT216" s="157"/>
      <c r="AU216" s="157"/>
      <c r="AV216" s="172"/>
      <c r="AW216" s="172"/>
      <c r="AX216" s="172"/>
      <c r="AY216" s="172"/>
      <c r="AZ216" s="172"/>
      <c r="BA216" s="172"/>
      <c r="BB216" s="190"/>
    </row>
    <row r="217" spans="1:54" ht="35.25" customHeight="1">
      <c r="A217" s="266"/>
      <c r="B217" s="268"/>
      <c r="C217" s="268"/>
      <c r="D217" s="169" t="s">
        <v>43</v>
      </c>
      <c r="E217" s="157">
        <f t="shared" si="679"/>
        <v>0</v>
      </c>
      <c r="F217" s="157">
        <f t="shared" si="679"/>
        <v>0</v>
      </c>
      <c r="G217" s="172"/>
      <c r="H217" s="157"/>
      <c r="I217" s="157"/>
      <c r="J217" s="172"/>
      <c r="K217" s="157"/>
      <c r="L217" s="157"/>
      <c r="M217" s="172"/>
      <c r="N217" s="157"/>
      <c r="O217" s="157"/>
      <c r="P217" s="172"/>
      <c r="Q217" s="157"/>
      <c r="R217" s="157"/>
      <c r="S217" s="172"/>
      <c r="T217" s="157"/>
      <c r="U217" s="157"/>
      <c r="V217" s="172"/>
      <c r="W217" s="157"/>
      <c r="X217" s="157"/>
      <c r="Y217" s="172"/>
      <c r="Z217" s="157"/>
      <c r="AA217" s="157"/>
      <c r="AB217" s="172"/>
      <c r="AC217" s="172"/>
      <c r="AD217" s="172"/>
      <c r="AE217" s="157"/>
      <c r="AF217" s="157"/>
      <c r="AG217" s="172"/>
      <c r="AH217" s="172"/>
      <c r="AI217" s="172"/>
      <c r="AJ217" s="157"/>
      <c r="AK217" s="157"/>
      <c r="AL217" s="172"/>
      <c r="AM217" s="172"/>
      <c r="AN217" s="172"/>
      <c r="AO217" s="157"/>
      <c r="AP217" s="157"/>
      <c r="AQ217" s="172"/>
      <c r="AR217" s="172"/>
      <c r="AS217" s="172"/>
      <c r="AT217" s="157"/>
      <c r="AU217" s="157"/>
      <c r="AV217" s="172"/>
      <c r="AW217" s="172"/>
      <c r="AX217" s="172"/>
      <c r="AY217" s="172"/>
      <c r="AZ217" s="172"/>
      <c r="BA217" s="172"/>
      <c r="BB217" s="190"/>
    </row>
    <row r="218" spans="1:54" ht="22.5" customHeight="1">
      <c r="A218" s="265" t="s">
        <v>307</v>
      </c>
      <c r="B218" s="267" t="s">
        <v>305</v>
      </c>
      <c r="C218" s="267" t="s">
        <v>321</v>
      </c>
      <c r="D218" s="176" t="s">
        <v>41</v>
      </c>
      <c r="E218" s="157">
        <f t="shared" ref="E218:F224" si="680">H218+K218+N218+Q218+T218+W218+Z218+AE218+AJ218+AO218+AT218+AY218</f>
        <v>7500</v>
      </c>
      <c r="F218" s="157">
        <f t="shared" si="680"/>
        <v>0</v>
      </c>
      <c r="G218" s="172"/>
      <c r="H218" s="157"/>
      <c r="I218" s="157"/>
      <c r="J218" s="172"/>
      <c r="K218" s="157"/>
      <c r="L218" s="157"/>
      <c r="M218" s="172"/>
      <c r="N218" s="157"/>
      <c r="O218" s="157"/>
      <c r="P218" s="172"/>
      <c r="Q218" s="157"/>
      <c r="R218" s="157"/>
      <c r="S218" s="172"/>
      <c r="T218" s="157"/>
      <c r="U218" s="157"/>
      <c r="V218" s="172"/>
      <c r="W218" s="157"/>
      <c r="X218" s="157"/>
      <c r="Y218" s="172"/>
      <c r="Z218" s="157">
        <f>Z219+Z220+Z221+Z222+Z223+Z224</f>
        <v>7500</v>
      </c>
      <c r="AA218" s="157"/>
      <c r="AB218" s="172"/>
      <c r="AC218" s="172"/>
      <c r="AD218" s="172"/>
      <c r="AE218" s="157"/>
      <c r="AF218" s="157"/>
      <c r="AG218" s="172"/>
      <c r="AH218" s="172"/>
      <c r="AI218" s="172"/>
      <c r="AJ218" s="157"/>
      <c r="AK218" s="157"/>
      <c r="AL218" s="172"/>
      <c r="AM218" s="172"/>
      <c r="AN218" s="172"/>
      <c r="AO218" s="157"/>
      <c r="AP218" s="157"/>
      <c r="AQ218" s="172"/>
      <c r="AR218" s="172"/>
      <c r="AS218" s="172"/>
      <c r="AT218" s="157"/>
      <c r="AU218" s="157"/>
      <c r="AV218" s="172"/>
      <c r="AW218" s="172"/>
      <c r="AX218" s="172"/>
      <c r="AY218" s="172"/>
      <c r="AZ218" s="172"/>
      <c r="BA218" s="172"/>
      <c r="BB218" s="190"/>
    </row>
    <row r="219" spans="1:54" ht="32.25" customHeight="1">
      <c r="A219" s="266"/>
      <c r="B219" s="268"/>
      <c r="C219" s="268"/>
      <c r="D219" s="173" t="s">
        <v>37</v>
      </c>
      <c r="E219" s="157">
        <f t="shared" si="680"/>
        <v>0</v>
      </c>
      <c r="F219" s="157">
        <f t="shared" si="680"/>
        <v>0</v>
      </c>
      <c r="G219" s="172"/>
      <c r="H219" s="157"/>
      <c r="I219" s="157"/>
      <c r="J219" s="172"/>
      <c r="K219" s="157"/>
      <c r="L219" s="157"/>
      <c r="M219" s="172"/>
      <c r="N219" s="157"/>
      <c r="O219" s="157"/>
      <c r="P219" s="172"/>
      <c r="Q219" s="157"/>
      <c r="R219" s="157"/>
      <c r="S219" s="172"/>
      <c r="T219" s="157"/>
      <c r="U219" s="157"/>
      <c r="V219" s="172"/>
      <c r="W219" s="157"/>
      <c r="X219" s="157"/>
      <c r="Y219" s="172"/>
      <c r="Z219" s="157"/>
      <c r="AA219" s="157"/>
      <c r="AB219" s="172"/>
      <c r="AC219" s="172"/>
      <c r="AD219" s="172"/>
      <c r="AE219" s="157"/>
      <c r="AF219" s="157"/>
      <c r="AG219" s="172"/>
      <c r="AH219" s="172"/>
      <c r="AI219" s="172"/>
      <c r="AJ219" s="157"/>
      <c r="AK219" s="157"/>
      <c r="AL219" s="172"/>
      <c r="AM219" s="172"/>
      <c r="AN219" s="172"/>
      <c r="AO219" s="157"/>
      <c r="AP219" s="157"/>
      <c r="AQ219" s="172"/>
      <c r="AR219" s="172"/>
      <c r="AS219" s="172"/>
      <c r="AT219" s="157"/>
      <c r="AU219" s="157"/>
      <c r="AV219" s="172"/>
      <c r="AW219" s="172"/>
      <c r="AX219" s="172"/>
      <c r="AY219" s="172"/>
      <c r="AZ219" s="172"/>
      <c r="BA219" s="172"/>
      <c r="BB219" s="190"/>
    </row>
    <row r="220" spans="1:54" ht="50.25" customHeight="1">
      <c r="A220" s="266"/>
      <c r="B220" s="268"/>
      <c r="C220" s="268"/>
      <c r="D220" s="174" t="s">
        <v>2</v>
      </c>
      <c r="E220" s="157">
        <f t="shared" si="680"/>
        <v>0</v>
      </c>
      <c r="F220" s="157">
        <f t="shared" si="680"/>
        <v>0</v>
      </c>
      <c r="G220" s="172"/>
      <c r="H220" s="157"/>
      <c r="I220" s="157"/>
      <c r="J220" s="172"/>
      <c r="K220" s="157"/>
      <c r="L220" s="157"/>
      <c r="M220" s="172"/>
      <c r="N220" s="157"/>
      <c r="O220" s="157"/>
      <c r="P220" s="172"/>
      <c r="Q220" s="157"/>
      <c r="R220" s="157"/>
      <c r="S220" s="172"/>
      <c r="T220" s="157"/>
      <c r="U220" s="157"/>
      <c r="V220" s="172"/>
      <c r="W220" s="157"/>
      <c r="X220" s="157"/>
      <c r="Y220" s="172"/>
      <c r="Z220" s="157"/>
      <c r="AA220" s="157"/>
      <c r="AB220" s="172"/>
      <c r="AC220" s="172"/>
      <c r="AD220" s="172"/>
      <c r="AE220" s="157"/>
      <c r="AF220" s="157"/>
      <c r="AG220" s="172"/>
      <c r="AH220" s="172"/>
      <c r="AI220" s="172"/>
      <c r="AJ220" s="157"/>
      <c r="AK220" s="157"/>
      <c r="AL220" s="172"/>
      <c r="AM220" s="172"/>
      <c r="AN220" s="172"/>
      <c r="AO220" s="157"/>
      <c r="AP220" s="157"/>
      <c r="AQ220" s="172"/>
      <c r="AR220" s="172"/>
      <c r="AS220" s="172"/>
      <c r="AT220" s="157"/>
      <c r="AU220" s="157"/>
      <c r="AV220" s="172"/>
      <c r="AW220" s="172"/>
      <c r="AX220" s="172"/>
      <c r="AY220" s="172"/>
      <c r="AZ220" s="172"/>
      <c r="BA220" s="172"/>
      <c r="BB220" s="190"/>
    </row>
    <row r="221" spans="1:54" ht="22.5" customHeight="1">
      <c r="A221" s="266"/>
      <c r="B221" s="268"/>
      <c r="C221" s="268"/>
      <c r="D221" s="189" t="s">
        <v>270</v>
      </c>
      <c r="E221" s="157">
        <f>H221+K221+N221+Q221+T221+W221+Z221+AE221+AJ221+AO221+AT221+AY221</f>
        <v>7500</v>
      </c>
      <c r="F221" s="157">
        <f t="shared" si="680"/>
        <v>0</v>
      </c>
      <c r="G221" s="172"/>
      <c r="H221" s="157"/>
      <c r="I221" s="157"/>
      <c r="J221" s="172"/>
      <c r="K221" s="157"/>
      <c r="L221" s="157"/>
      <c r="M221" s="172"/>
      <c r="N221" s="157"/>
      <c r="O221" s="157"/>
      <c r="P221" s="172"/>
      <c r="Q221" s="157"/>
      <c r="R221" s="157"/>
      <c r="S221" s="172"/>
      <c r="T221" s="157"/>
      <c r="U221" s="157"/>
      <c r="V221" s="172"/>
      <c r="W221" s="157"/>
      <c r="X221" s="157"/>
      <c r="Y221" s="172"/>
      <c r="Z221" s="157">
        <v>7500</v>
      </c>
      <c r="AA221" s="157"/>
      <c r="AB221" s="172"/>
      <c r="AC221" s="172"/>
      <c r="AD221" s="172"/>
      <c r="AE221" s="157"/>
      <c r="AF221" s="157"/>
      <c r="AG221" s="172"/>
      <c r="AH221" s="172"/>
      <c r="AI221" s="172"/>
      <c r="AJ221" s="157"/>
      <c r="AK221" s="157"/>
      <c r="AL221" s="172"/>
      <c r="AM221" s="172"/>
      <c r="AN221" s="172"/>
      <c r="AO221" s="157"/>
      <c r="AP221" s="157"/>
      <c r="AQ221" s="172"/>
      <c r="AR221" s="172"/>
      <c r="AS221" s="172"/>
      <c r="AT221" s="157"/>
      <c r="AU221" s="157"/>
      <c r="AV221" s="172"/>
      <c r="AW221" s="172"/>
      <c r="AX221" s="172"/>
      <c r="AY221" s="172"/>
      <c r="AZ221" s="172"/>
      <c r="BA221" s="172"/>
      <c r="BB221" s="190"/>
    </row>
    <row r="222" spans="1:54" ht="82.5" customHeight="1">
      <c r="A222" s="266"/>
      <c r="B222" s="268"/>
      <c r="C222" s="268"/>
      <c r="D222" s="189" t="s">
        <v>274</v>
      </c>
      <c r="E222" s="157">
        <f t="shared" si="680"/>
        <v>0</v>
      </c>
      <c r="F222" s="157">
        <f t="shared" si="680"/>
        <v>0</v>
      </c>
      <c r="G222" s="172"/>
      <c r="H222" s="157"/>
      <c r="I222" s="157"/>
      <c r="J222" s="172"/>
      <c r="K222" s="157"/>
      <c r="L222" s="157"/>
      <c r="M222" s="172"/>
      <c r="N222" s="157"/>
      <c r="O222" s="157"/>
      <c r="P222" s="172"/>
      <c r="Q222" s="157"/>
      <c r="R222" s="157"/>
      <c r="S222" s="172"/>
      <c r="T222" s="157"/>
      <c r="U222" s="157"/>
      <c r="V222" s="172"/>
      <c r="W222" s="157"/>
      <c r="X222" s="157"/>
      <c r="Y222" s="172"/>
      <c r="Z222" s="157"/>
      <c r="AA222" s="157"/>
      <c r="AB222" s="172"/>
      <c r="AC222" s="172"/>
      <c r="AD222" s="172"/>
      <c r="AE222" s="157"/>
      <c r="AF222" s="157"/>
      <c r="AG222" s="172"/>
      <c r="AH222" s="172"/>
      <c r="AI222" s="172"/>
      <c r="AJ222" s="157"/>
      <c r="AK222" s="157"/>
      <c r="AL222" s="172"/>
      <c r="AM222" s="172"/>
      <c r="AN222" s="172"/>
      <c r="AO222" s="157"/>
      <c r="AP222" s="157"/>
      <c r="AQ222" s="172"/>
      <c r="AR222" s="172"/>
      <c r="AS222" s="172"/>
      <c r="AT222" s="157"/>
      <c r="AU222" s="157"/>
      <c r="AV222" s="172"/>
      <c r="AW222" s="172"/>
      <c r="AX222" s="172"/>
      <c r="AY222" s="172"/>
      <c r="AZ222" s="172"/>
      <c r="BA222" s="172"/>
      <c r="BB222" s="190"/>
    </row>
    <row r="223" spans="1:54" ht="22.5" customHeight="1">
      <c r="A223" s="266"/>
      <c r="B223" s="268"/>
      <c r="C223" s="268"/>
      <c r="D223" s="189" t="s">
        <v>271</v>
      </c>
      <c r="E223" s="157">
        <f t="shared" si="680"/>
        <v>0</v>
      </c>
      <c r="F223" s="157">
        <f t="shared" si="680"/>
        <v>0</v>
      </c>
      <c r="G223" s="172"/>
      <c r="H223" s="157"/>
      <c r="I223" s="157"/>
      <c r="J223" s="172"/>
      <c r="K223" s="157"/>
      <c r="L223" s="157"/>
      <c r="M223" s="172"/>
      <c r="N223" s="157"/>
      <c r="O223" s="157"/>
      <c r="P223" s="172"/>
      <c r="Q223" s="157"/>
      <c r="R223" s="157"/>
      <c r="S223" s="172"/>
      <c r="T223" s="157"/>
      <c r="U223" s="157"/>
      <c r="V223" s="172"/>
      <c r="W223" s="157"/>
      <c r="X223" s="157"/>
      <c r="Y223" s="172"/>
      <c r="Z223" s="157"/>
      <c r="AA223" s="157"/>
      <c r="AB223" s="172"/>
      <c r="AC223" s="172"/>
      <c r="AD223" s="172"/>
      <c r="AE223" s="157"/>
      <c r="AF223" s="157"/>
      <c r="AG223" s="172"/>
      <c r="AH223" s="172"/>
      <c r="AI223" s="172"/>
      <c r="AJ223" s="157"/>
      <c r="AK223" s="157"/>
      <c r="AL223" s="172"/>
      <c r="AM223" s="172"/>
      <c r="AN223" s="172"/>
      <c r="AO223" s="157"/>
      <c r="AP223" s="157"/>
      <c r="AQ223" s="172"/>
      <c r="AR223" s="172"/>
      <c r="AS223" s="172"/>
      <c r="AT223" s="157"/>
      <c r="AU223" s="157"/>
      <c r="AV223" s="172"/>
      <c r="AW223" s="172"/>
      <c r="AX223" s="172"/>
      <c r="AY223" s="172"/>
      <c r="AZ223" s="172"/>
      <c r="BA223" s="172"/>
      <c r="BB223" s="190"/>
    </row>
    <row r="224" spans="1:54" ht="31.5">
      <c r="A224" s="266"/>
      <c r="B224" s="268"/>
      <c r="C224" s="268"/>
      <c r="D224" s="169" t="s">
        <v>43</v>
      </c>
      <c r="E224" s="157">
        <f t="shared" si="680"/>
        <v>0</v>
      </c>
      <c r="F224" s="157">
        <f t="shared" si="680"/>
        <v>0</v>
      </c>
      <c r="G224" s="172"/>
      <c r="H224" s="157"/>
      <c r="I224" s="157"/>
      <c r="J224" s="172"/>
      <c r="K224" s="157"/>
      <c r="L224" s="157"/>
      <c r="M224" s="172"/>
      <c r="N224" s="157"/>
      <c r="O224" s="157"/>
      <c r="P224" s="172"/>
      <c r="Q224" s="157"/>
      <c r="R224" s="157"/>
      <c r="S224" s="172"/>
      <c r="T224" s="157"/>
      <c r="U224" s="157"/>
      <c r="V224" s="172"/>
      <c r="W224" s="157"/>
      <c r="X224" s="157"/>
      <c r="Y224" s="172"/>
      <c r="Z224" s="157"/>
      <c r="AA224" s="157"/>
      <c r="AB224" s="172"/>
      <c r="AC224" s="172"/>
      <c r="AD224" s="172"/>
      <c r="AE224" s="157"/>
      <c r="AF224" s="157"/>
      <c r="AG224" s="172"/>
      <c r="AH224" s="172"/>
      <c r="AI224" s="172"/>
      <c r="AJ224" s="157"/>
      <c r="AK224" s="157"/>
      <c r="AL224" s="172"/>
      <c r="AM224" s="172"/>
      <c r="AN224" s="172"/>
      <c r="AO224" s="157"/>
      <c r="AP224" s="157"/>
      <c r="AQ224" s="172"/>
      <c r="AR224" s="172"/>
      <c r="AS224" s="172"/>
      <c r="AT224" s="157"/>
      <c r="AU224" s="157"/>
      <c r="AV224" s="172"/>
      <c r="AW224" s="172"/>
      <c r="AX224" s="172"/>
      <c r="AY224" s="172"/>
      <c r="AZ224" s="172"/>
      <c r="BA224" s="172"/>
      <c r="BB224" s="191"/>
    </row>
    <row r="225" spans="1:54" ht="15.75">
      <c r="A225" s="297" t="s">
        <v>298</v>
      </c>
      <c r="B225" s="298"/>
      <c r="C225" s="299"/>
      <c r="D225" s="176" t="s">
        <v>41</v>
      </c>
      <c r="E225" s="203">
        <f>E176+E183+E190+E197+E204+E211+E218</f>
        <v>21241.16</v>
      </c>
      <c r="F225" s="197">
        <f t="shared" ref="F225:BA230" si="681">F176+F183+F190+F197+F204+F211+F218</f>
        <v>0</v>
      </c>
      <c r="G225" s="197">
        <f t="shared" si="681"/>
        <v>0</v>
      </c>
      <c r="H225" s="197">
        <f t="shared" si="681"/>
        <v>0</v>
      </c>
      <c r="I225" s="197">
        <f t="shared" si="681"/>
        <v>0</v>
      </c>
      <c r="J225" s="197">
        <f t="shared" si="681"/>
        <v>0</v>
      </c>
      <c r="K225" s="197">
        <f t="shared" si="681"/>
        <v>0</v>
      </c>
      <c r="L225" s="197">
        <f t="shared" si="681"/>
        <v>0</v>
      </c>
      <c r="M225" s="197">
        <f t="shared" si="681"/>
        <v>0</v>
      </c>
      <c r="N225" s="197">
        <f t="shared" si="681"/>
        <v>0</v>
      </c>
      <c r="O225" s="197">
        <f t="shared" si="681"/>
        <v>0</v>
      </c>
      <c r="P225" s="197">
        <f t="shared" si="681"/>
        <v>0</v>
      </c>
      <c r="Q225" s="197">
        <f t="shared" si="681"/>
        <v>0</v>
      </c>
      <c r="R225" s="197">
        <f t="shared" si="681"/>
        <v>0</v>
      </c>
      <c r="S225" s="197">
        <f t="shared" si="681"/>
        <v>0</v>
      </c>
      <c r="T225" s="197">
        <f t="shared" si="681"/>
        <v>0</v>
      </c>
      <c r="U225" s="197">
        <f t="shared" si="681"/>
        <v>0</v>
      </c>
      <c r="V225" s="197">
        <f t="shared" si="681"/>
        <v>0</v>
      </c>
      <c r="W225" s="197">
        <f t="shared" si="681"/>
        <v>11787.22</v>
      </c>
      <c r="X225" s="197">
        <f t="shared" si="681"/>
        <v>0</v>
      </c>
      <c r="Y225" s="197">
        <f t="shared" si="681"/>
        <v>0</v>
      </c>
      <c r="Z225" s="197">
        <f t="shared" si="681"/>
        <v>7500</v>
      </c>
      <c r="AA225" s="197">
        <f t="shared" si="681"/>
        <v>0</v>
      </c>
      <c r="AB225" s="197">
        <f t="shared" si="681"/>
        <v>0</v>
      </c>
      <c r="AC225" s="197">
        <f t="shared" si="681"/>
        <v>0</v>
      </c>
      <c r="AD225" s="197">
        <f t="shared" si="681"/>
        <v>0</v>
      </c>
      <c r="AE225" s="197">
        <f t="shared" si="681"/>
        <v>1953.9399999999998</v>
      </c>
      <c r="AF225" s="197">
        <f t="shared" si="681"/>
        <v>0</v>
      </c>
      <c r="AG225" s="197">
        <f t="shared" si="681"/>
        <v>0</v>
      </c>
      <c r="AH225" s="197">
        <f t="shared" si="681"/>
        <v>0</v>
      </c>
      <c r="AI225" s="197">
        <f t="shared" si="681"/>
        <v>0</v>
      </c>
      <c r="AJ225" s="197">
        <f t="shared" si="681"/>
        <v>0</v>
      </c>
      <c r="AK225" s="197">
        <f t="shared" si="681"/>
        <v>0</v>
      </c>
      <c r="AL225" s="197">
        <f t="shared" si="681"/>
        <v>0</v>
      </c>
      <c r="AM225" s="197">
        <f t="shared" si="681"/>
        <v>0</v>
      </c>
      <c r="AN225" s="197">
        <f t="shared" si="681"/>
        <v>0</v>
      </c>
      <c r="AO225" s="197">
        <f t="shared" si="681"/>
        <v>0</v>
      </c>
      <c r="AP225" s="197">
        <f t="shared" si="681"/>
        <v>0</v>
      </c>
      <c r="AQ225" s="197">
        <f t="shared" si="681"/>
        <v>0</v>
      </c>
      <c r="AR225" s="197">
        <f t="shared" si="681"/>
        <v>0</v>
      </c>
      <c r="AS225" s="197">
        <f t="shared" si="681"/>
        <v>0</v>
      </c>
      <c r="AT225" s="197">
        <f t="shared" si="681"/>
        <v>0</v>
      </c>
      <c r="AU225" s="197">
        <f t="shared" si="681"/>
        <v>0</v>
      </c>
      <c r="AV225" s="197">
        <f t="shared" si="681"/>
        <v>0</v>
      </c>
      <c r="AW225" s="197">
        <f t="shared" si="681"/>
        <v>0</v>
      </c>
      <c r="AX225" s="197">
        <f t="shared" si="681"/>
        <v>0</v>
      </c>
      <c r="AY225" s="197">
        <f t="shared" si="681"/>
        <v>0</v>
      </c>
      <c r="AZ225" s="197">
        <f t="shared" si="681"/>
        <v>0</v>
      </c>
      <c r="BA225" s="197">
        <f t="shared" si="681"/>
        <v>0</v>
      </c>
      <c r="BB225" s="191"/>
    </row>
    <row r="226" spans="1:54" ht="31.5">
      <c r="A226" s="300"/>
      <c r="B226" s="301"/>
      <c r="C226" s="302"/>
      <c r="D226" s="176" t="s">
        <v>37</v>
      </c>
      <c r="E226" s="197">
        <f t="shared" ref="E226:T231" si="682">E177+E184+E191+E198+E205+E212+E219</f>
        <v>0</v>
      </c>
      <c r="F226" s="197">
        <f t="shared" si="682"/>
        <v>0</v>
      </c>
      <c r="G226" s="197">
        <f t="shared" si="682"/>
        <v>0</v>
      </c>
      <c r="H226" s="197">
        <f t="shared" si="682"/>
        <v>0</v>
      </c>
      <c r="I226" s="197">
        <f t="shared" si="682"/>
        <v>0</v>
      </c>
      <c r="J226" s="197">
        <f t="shared" si="682"/>
        <v>0</v>
      </c>
      <c r="K226" s="197">
        <f t="shared" si="682"/>
        <v>0</v>
      </c>
      <c r="L226" s="197">
        <f t="shared" si="682"/>
        <v>0</v>
      </c>
      <c r="M226" s="197">
        <f t="shared" si="682"/>
        <v>0</v>
      </c>
      <c r="N226" s="197">
        <f t="shared" si="682"/>
        <v>0</v>
      </c>
      <c r="O226" s="197">
        <f t="shared" si="682"/>
        <v>0</v>
      </c>
      <c r="P226" s="197">
        <f t="shared" si="682"/>
        <v>0</v>
      </c>
      <c r="Q226" s="197">
        <f t="shared" si="682"/>
        <v>0</v>
      </c>
      <c r="R226" s="197">
        <f t="shared" si="682"/>
        <v>0</v>
      </c>
      <c r="S226" s="197">
        <f t="shared" si="682"/>
        <v>0</v>
      </c>
      <c r="T226" s="197">
        <f t="shared" si="682"/>
        <v>0</v>
      </c>
      <c r="U226" s="197">
        <f t="shared" si="681"/>
        <v>0</v>
      </c>
      <c r="V226" s="197">
        <f t="shared" si="681"/>
        <v>0</v>
      </c>
      <c r="W226" s="197">
        <f t="shared" si="681"/>
        <v>0</v>
      </c>
      <c r="X226" s="197">
        <f t="shared" si="681"/>
        <v>0</v>
      </c>
      <c r="Y226" s="197">
        <f t="shared" si="681"/>
        <v>0</v>
      </c>
      <c r="Z226" s="197">
        <f t="shared" si="681"/>
        <v>0</v>
      </c>
      <c r="AA226" s="197">
        <f t="shared" si="681"/>
        <v>0</v>
      </c>
      <c r="AB226" s="197">
        <f t="shared" si="681"/>
        <v>0</v>
      </c>
      <c r="AC226" s="197">
        <f t="shared" si="681"/>
        <v>0</v>
      </c>
      <c r="AD226" s="197">
        <f t="shared" si="681"/>
        <v>0</v>
      </c>
      <c r="AE226" s="197">
        <f t="shared" si="681"/>
        <v>0</v>
      </c>
      <c r="AF226" s="197">
        <f t="shared" si="681"/>
        <v>0</v>
      </c>
      <c r="AG226" s="197">
        <f t="shared" si="681"/>
        <v>0</v>
      </c>
      <c r="AH226" s="197">
        <f t="shared" si="681"/>
        <v>0</v>
      </c>
      <c r="AI226" s="197">
        <f t="shared" si="681"/>
        <v>0</v>
      </c>
      <c r="AJ226" s="197">
        <f t="shared" si="681"/>
        <v>0</v>
      </c>
      <c r="AK226" s="197">
        <f t="shared" si="681"/>
        <v>0</v>
      </c>
      <c r="AL226" s="197">
        <f t="shared" si="681"/>
        <v>0</v>
      </c>
      <c r="AM226" s="197">
        <f t="shared" si="681"/>
        <v>0</v>
      </c>
      <c r="AN226" s="197">
        <f t="shared" si="681"/>
        <v>0</v>
      </c>
      <c r="AO226" s="197">
        <f t="shared" si="681"/>
        <v>0</v>
      </c>
      <c r="AP226" s="197">
        <f t="shared" si="681"/>
        <v>0</v>
      </c>
      <c r="AQ226" s="197">
        <f t="shared" si="681"/>
        <v>0</v>
      </c>
      <c r="AR226" s="197">
        <f t="shared" si="681"/>
        <v>0</v>
      </c>
      <c r="AS226" s="197">
        <f t="shared" si="681"/>
        <v>0</v>
      </c>
      <c r="AT226" s="197">
        <f t="shared" si="681"/>
        <v>0</v>
      </c>
      <c r="AU226" s="197">
        <f t="shared" si="681"/>
        <v>0</v>
      </c>
      <c r="AV226" s="197">
        <f t="shared" si="681"/>
        <v>0</v>
      </c>
      <c r="AW226" s="197">
        <f t="shared" si="681"/>
        <v>0</v>
      </c>
      <c r="AX226" s="197">
        <f t="shared" si="681"/>
        <v>0</v>
      </c>
      <c r="AY226" s="197">
        <f t="shared" si="681"/>
        <v>0</v>
      </c>
      <c r="AZ226" s="197">
        <f t="shared" si="681"/>
        <v>0</v>
      </c>
      <c r="BA226" s="197">
        <f t="shared" si="681"/>
        <v>0</v>
      </c>
      <c r="BB226" s="191"/>
    </row>
    <row r="227" spans="1:54" ht="47.25">
      <c r="A227" s="300"/>
      <c r="B227" s="301"/>
      <c r="C227" s="302"/>
      <c r="D227" s="185" t="s">
        <v>2</v>
      </c>
      <c r="E227" s="197">
        <f t="shared" si="682"/>
        <v>1179.0999999999999</v>
      </c>
      <c r="F227" s="197">
        <f t="shared" si="681"/>
        <v>0</v>
      </c>
      <c r="G227" s="197">
        <f t="shared" si="681"/>
        <v>0</v>
      </c>
      <c r="H227" s="197">
        <f t="shared" si="681"/>
        <v>0</v>
      </c>
      <c r="I227" s="197">
        <f t="shared" si="681"/>
        <v>0</v>
      </c>
      <c r="J227" s="197">
        <f t="shared" si="681"/>
        <v>0</v>
      </c>
      <c r="K227" s="197">
        <f t="shared" si="681"/>
        <v>0</v>
      </c>
      <c r="L227" s="197">
        <f t="shared" si="681"/>
        <v>0</v>
      </c>
      <c r="M227" s="197">
        <f t="shared" si="681"/>
        <v>0</v>
      </c>
      <c r="N227" s="197">
        <f t="shared" si="681"/>
        <v>0</v>
      </c>
      <c r="O227" s="197">
        <f t="shared" si="681"/>
        <v>0</v>
      </c>
      <c r="P227" s="197">
        <f t="shared" si="681"/>
        <v>0</v>
      </c>
      <c r="Q227" s="197">
        <f t="shared" si="681"/>
        <v>0</v>
      </c>
      <c r="R227" s="197">
        <f t="shared" si="681"/>
        <v>0</v>
      </c>
      <c r="S227" s="197">
        <f t="shared" si="681"/>
        <v>0</v>
      </c>
      <c r="T227" s="197">
        <f t="shared" si="681"/>
        <v>0</v>
      </c>
      <c r="U227" s="197">
        <f t="shared" si="681"/>
        <v>0</v>
      </c>
      <c r="V227" s="197">
        <f t="shared" si="681"/>
        <v>0</v>
      </c>
      <c r="W227" s="197">
        <f t="shared" si="681"/>
        <v>1179.0999999999999</v>
      </c>
      <c r="X227" s="197">
        <f t="shared" si="681"/>
        <v>0</v>
      </c>
      <c r="Y227" s="197">
        <f t="shared" si="681"/>
        <v>0</v>
      </c>
      <c r="Z227" s="197">
        <f t="shared" si="681"/>
        <v>0</v>
      </c>
      <c r="AA227" s="197">
        <f t="shared" si="681"/>
        <v>0</v>
      </c>
      <c r="AB227" s="197">
        <f t="shared" si="681"/>
        <v>0</v>
      </c>
      <c r="AC227" s="197">
        <f t="shared" si="681"/>
        <v>0</v>
      </c>
      <c r="AD227" s="197">
        <f t="shared" si="681"/>
        <v>0</v>
      </c>
      <c r="AE227" s="197">
        <f t="shared" si="681"/>
        <v>0</v>
      </c>
      <c r="AF227" s="197">
        <f t="shared" si="681"/>
        <v>0</v>
      </c>
      <c r="AG227" s="197">
        <f t="shared" si="681"/>
        <v>0</v>
      </c>
      <c r="AH227" s="197">
        <f t="shared" si="681"/>
        <v>0</v>
      </c>
      <c r="AI227" s="197">
        <f t="shared" si="681"/>
        <v>0</v>
      </c>
      <c r="AJ227" s="197">
        <f t="shared" si="681"/>
        <v>0</v>
      </c>
      <c r="AK227" s="197">
        <f t="shared" si="681"/>
        <v>0</v>
      </c>
      <c r="AL227" s="197">
        <f t="shared" si="681"/>
        <v>0</v>
      </c>
      <c r="AM227" s="197">
        <f t="shared" si="681"/>
        <v>0</v>
      </c>
      <c r="AN227" s="197">
        <f t="shared" si="681"/>
        <v>0</v>
      </c>
      <c r="AO227" s="197">
        <f t="shared" si="681"/>
        <v>0</v>
      </c>
      <c r="AP227" s="197">
        <f t="shared" si="681"/>
        <v>0</v>
      </c>
      <c r="AQ227" s="197">
        <f t="shared" si="681"/>
        <v>0</v>
      </c>
      <c r="AR227" s="197">
        <f t="shared" si="681"/>
        <v>0</v>
      </c>
      <c r="AS227" s="197">
        <f t="shared" si="681"/>
        <v>0</v>
      </c>
      <c r="AT227" s="197">
        <f t="shared" si="681"/>
        <v>0</v>
      </c>
      <c r="AU227" s="197">
        <f t="shared" si="681"/>
        <v>0</v>
      </c>
      <c r="AV227" s="197">
        <f t="shared" si="681"/>
        <v>0</v>
      </c>
      <c r="AW227" s="197">
        <f t="shared" si="681"/>
        <v>0</v>
      </c>
      <c r="AX227" s="197">
        <f t="shared" si="681"/>
        <v>0</v>
      </c>
      <c r="AY227" s="197">
        <f t="shared" si="681"/>
        <v>0</v>
      </c>
      <c r="AZ227" s="197">
        <f t="shared" si="681"/>
        <v>0</v>
      </c>
      <c r="BA227" s="197">
        <f t="shared" si="681"/>
        <v>0</v>
      </c>
      <c r="BB227" s="191"/>
    </row>
    <row r="228" spans="1:54" ht="15.75">
      <c r="A228" s="300"/>
      <c r="B228" s="301"/>
      <c r="C228" s="302"/>
      <c r="D228" s="195" t="s">
        <v>270</v>
      </c>
      <c r="E228" s="197">
        <f t="shared" si="682"/>
        <v>20062.059999999998</v>
      </c>
      <c r="F228" s="197">
        <f t="shared" si="681"/>
        <v>0</v>
      </c>
      <c r="G228" s="197">
        <f t="shared" si="681"/>
        <v>0</v>
      </c>
      <c r="H228" s="197">
        <f t="shared" si="681"/>
        <v>0</v>
      </c>
      <c r="I228" s="197">
        <f t="shared" si="681"/>
        <v>0</v>
      </c>
      <c r="J228" s="197">
        <f t="shared" si="681"/>
        <v>0</v>
      </c>
      <c r="K228" s="197">
        <f t="shared" si="681"/>
        <v>0</v>
      </c>
      <c r="L228" s="197">
        <f t="shared" si="681"/>
        <v>0</v>
      </c>
      <c r="M228" s="197">
        <f t="shared" si="681"/>
        <v>0</v>
      </c>
      <c r="N228" s="197">
        <f t="shared" si="681"/>
        <v>0</v>
      </c>
      <c r="O228" s="197">
        <f t="shared" si="681"/>
        <v>0</v>
      </c>
      <c r="P228" s="197">
        <f t="shared" si="681"/>
        <v>0</v>
      </c>
      <c r="Q228" s="197">
        <f t="shared" si="681"/>
        <v>0</v>
      </c>
      <c r="R228" s="197">
        <f t="shared" si="681"/>
        <v>0</v>
      </c>
      <c r="S228" s="197">
        <f t="shared" si="681"/>
        <v>0</v>
      </c>
      <c r="T228" s="197">
        <f t="shared" si="681"/>
        <v>0</v>
      </c>
      <c r="U228" s="197">
        <f t="shared" si="681"/>
        <v>0</v>
      </c>
      <c r="V228" s="197">
        <f t="shared" si="681"/>
        <v>0</v>
      </c>
      <c r="W228" s="197">
        <f t="shared" si="681"/>
        <v>10608.119999999999</v>
      </c>
      <c r="X228" s="197">
        <f t="shared" si="681"/>
        <v>0</v>
      </c>
      <c r="Y228" s="197">
        <f t="shared" si="681"/>
        <v>0</v>
      </c>
      <c r="Z228" s="197">
        <f t="shared" si="681"/>
        <v>7500</v>
      </c>
      <c r="AA228" s="197">
        <f t="shared" si="681"/>
        <v>0</v>
      </c>
      <c r="AB228" s="197">
        <f t="shared" si="681"/>
        <v>0</v>
      </c>
      <c r="AC228" s="197">
        <f t="shared" si="681"/>
        <v>0</v>
      </c>
      <c r="AD228" s="197">
        <f t="shared" si="681"/>
        <v>0</v>
      </c>
      <c r="AE228" s="197">
        <f t="shared" si="681"/>
        <v>1953.9399999999998</v>
      </c>
      <c r="AF228" s="197">
        <f t="shared" si="681"/>
        <v>0</v>
      </c>
      <c r="AG228" s="197">
        <f t="shared" si="681"/>
        <v>0</v>
      </c>
      <c r="AH228" s="197">
        <f t="shared" si="681"/>
        <v>0</v>
      </c>
      <c r="AI228" s="197">
        <f t="shared" si="681"/>
        <v>0</v>
      </c>
      <c r="AJ228" s="197">
        <f t="shared" si="681"/>
        <v>0</v>
      </c>
      <c r="AK228" s="197">
        <f t="shared" si="681"/>
        <v>0</v>
      </c>
      <c r="AL228" s="197">
        <f t="shared" si="681"/>
        <v>0</v>
      </c>
      <c r="AM228" s="197">
        <f t="shared" si="681"/>
        <v>0</v>
      </c>
      <c r="AN228" s="197">
        <f t="shared" si="681"/>
        <v>0</v>
      </c>
      <c r="AO228" s="197">
        <f t="shared" si="681"/>
        <v>0</v>
      </c>
      <c r="AP228" s="197">
        <f t="shared" si="681"/>
        <v>0</v>
      </c>
      <c r="AQ228" s="197">
        <f t="shared" si="681"/>
        <v>0</v>
      </c>
      <c r="AR228" s="197">
        <f t="shared" si="681"/>
        <v>0</v>
      </c>
      <c r="AS228" s="197">
        <f t="shared" si="681"/>
        <v>0</v>
      </c>
      <c r="AT228" s="197">
        <f t="shared" si="681"/>
        <v>0</v>
      </c>
      <c r="AU228" s="197">
        <f t="shared" si="681"/>
        <v>0</v>
      </c>
      <c r="AV228" s="197">
        <f t="shared" si="681"/>
        <v>0</v>
      </c>
      <c r="AW228" s="197">
        <f t="shared" si="681"/>
        <v>0</v>
      </c>
      <c r="AX228" s="197">
        <f t="shared" si="681"/>
        <v>0</v>
      </c>
      <c r="AY228" s="197">
        <f t="shared" si="681"/>
        <v>0</v>
      </c>
      <c r="AZ228" s="197">
        <f t="shared" si="681"/>
        <v>0</v>
      </c>
      <c r="BA228" s="197">
        <f t="shared" si="681"/>
        <v>0</v>
      </c>
      <c r="BB228" s="191"/>
    </row>
    <row r="229" spans="1:54" ht="82.5" customHeight="1">
      <c r="A229" s="300"/>
      <c r="B229" s="301"/>
      <c r="C229" s="302"/>
      <c r="D229" s="195" t="s">
        <v>274</v>
      </c>
      <c r="E229" s="197">
        <f t="shared" si="682"/>
        <v>0</v>
      </c>
      <c r="F229" s="197">
        <f t="shared" si="681"/>
        <v>0</v>
      </c>
      <c r="G229" s="197">
        <f t="shared" si="681"/>
        <v>0</v>
      </c>
      <c r="H229" s="197">
        <f t="shared" si="681"/>
        <v>0</v>
      </c>
      <c r="I229" s="197">
        <f t="shared" si="681"/>
        <v>0</v>
      </c>
      <c r="J229" s="197">
        <f t="shared" si="681"/>
        <v>0</v>
      </c>
      <c r="K229" s="197">
        <f t="shared" si="681"/>
        <v>0</v>
      </c>
      <c r="L229" s="197">
        <f t="shared" si="681"/>
        <v>0</v>
      </c>
      <c r="M229" s="197">
        <f t="shared" si="681"/>
        <v>0</v>
      </c>
      <c r="N229" s="197">
        <f t="shared" si="681"/>
        <v>0</v>
      </c>
      <c r="O229" s="197">
        <f t="shared" si="681"/>
        <v>0</v>
      </c>
      <c r="P229" s="197">
        <f t="shared" si="681"/>
        <v>0</v>
      </c>
      <c r="Q229" s="197">
        <f t="shared" si="681"/>
        <v>0</v>
      </c>
      <c r="R229" s="197">
        <f t="shared" si="681"/>
        <v>0</v>
      </c>
      <c r="S229" s="197">
        <f t="shared" si="681"/>
        <v>0</v>
      </c>
      <c r="T229" s="197">
        <f t="shared" si="681"/>
        <v>0</v>
      </c>
      <c r="U229" s="197">
        <f t="shared" si="681"/>
        <v>0</v>
      </c>
      <c r="V229" s="197">
        <f t="shared" si="681"/>
        <v>0</v>
      </c>
      <c r="W229" s="197">
        <f t="shared" si="681"/>
        <v>0</v>
      </c>
      <c r="X229" s="197">
        <f t="shared" si="681"/>
        <v>0</v>
      </c>
      <c r="Y229" s="197">
        <f t="shared" si="681"/>
        <v>0</v>
      </c>
      <c r="Z229" s="197">
        <f t="shared" si="681"/>
        <v>0</v>
      </c>
      <c r="AA229" s="197">
        <f t="shared" si="681"/>
        <v>0</v>
      </c>
      <c r="AB229" s="197">
        <f t="shared" si="681"/>
        <v>0</v>
      </c>
      <c r="AC229" s="197">
        <f t="shared" si="681"/>
        <v>0</v>
      </c>
      <c r="AD229" s="197">
        <f t="shared" si="681"/>
        <v>0</v>
      </c>
      <c r="AE229" s="197">
        <f t="shared" si="681"/>
        <v>0</v>
      </c>
      <c r="AF229" s="197">
        <f t="shared" si="681"/>
        <v>0</v>
      </c>
      <c r="AG229" s="197">
        <f t="shared" si="681"/>
        <v>0</v>
      </c>
      <c r="AH229" s="197">
        <f t="shared" si="681"/>
        <v>0</v>
      </c>
      <c r="AI229" s="197">
        <f t="shared" si="681"/>
        <v>0</v>
      </c>
      <c r="AJ229" s="197">
        <f t="shared" si="681"/>
        <v>0</v>
      </c>
      <c r="AK229" s="197">
        <f t="shared" si="681"/>
        <v>0</v>
      </c>
      <c r="AL229" s="197">
        <f t="shared" si="681"/>
        <v>0</v>
      </c>
      <c r="AM229" s="197">
        <f t="shared" si="681"/>
        <v>0</v>
      </c>
      <c r="AN229" s="197">
        <f t="shared" si="681"/>
        <v>0</v>
      </c>
      <c r="AO229" s="197">
        <f t="shared" si="681"/>
        <v>0</v>
      </c>
      <c r="AP229" s="197">
        <f t="shared" si="681"/>
        <v>0</v>
      </c>
      <c r="AQ229" s="197">
        <f t="shared" si="681"/>
        <v>0</v>
      </c>
      <c r="AR229" s="197">
        <f t="shared" si="681"/>
        <v>0</v>
      </c>
      <c r="AS229" s="197">
        <f t="shared" si="681"/>
        <v>0</v>
      </c>
      <c r="AT229" s="197">
        <f t="shared" si="681"/>
        <v>0</v>
      </c>
      <c r="AU229" s="197">
        <f t="shared" si="681"/>
        <v>0</v>
      </c>
      <c r="AV229" s="197">
        <f t="shared" si="681"/>
        <v>0</v>
      </c>
      <c r="AW229" s="197">
        <f t="shared" si="681"/>
        <v>0</v>
      </c>
      <c r="AX229" s="197">
        <f t="shared" si="681"/>
        <v>0</v>
      </c>
      <c r="AY229" s="197">
        <f t="shared" si="681"/>
        <v>0</v>
      </c>
      <c r="AZ229" s="197">
        <f t="shared" si="681"/>
        <v>0</v>
      </c>
      <c r="BA229" s="197">
        <f t="shared" si="681"/>
        <v>0</v>
      </c>
      <c r="BB229" s="191"/>
    </row>
    <row r="230" spans="1:54" ht="15.75">
      <c r="A230" s="300"/>
      <c r="B230" s="301"/>
      <c r="C230" s="302"/>
      <c r="D230" s="195" t="s">
        <v>271</v>
      </c>
      <c r="E230" s="197">
        <f t="shared" si="682"/>
        <v>0</v>
      </c>
      <c r="F230" s="197">
        <f t="shared" si="681"/>
        <v>0</v>
      </c>
      <c r="G230" s="197">
        <f t="shared" si="681"/>
        <v>0</v>
      </c>
      <c r="H230" s="197">
        <f t="shared" si="681"/>
        <v>0</v>
      </c>
      <c r="I230" s="197">
        <f t="shared" si="681"/>
        <v>0</v>
      </c>
      <c r="J230" s="197">
        <f t="shared" si="681"/>
        <v>0</v>
      </c>
      <c r="K230" s="197">
        <f t="shared" si="681"/>
        <v>0</v>
      </c>
      <c r="L230" s="197">
        <f t="shared" si="681"/>
        <v>0</v>
      </c>
      <c r="M230" s="197">
        <f t="shared" si="681"/>
        <v>0</v>
      </c>
      <c r="N230" s="197">
        <f t="shared" si="681"/>
        <v>0</v>
      </c>
      <c r="O230" s="197">
        <f t="shared" si="681"/>
        <v>0</v>
      </c>
      <c r="P230" s="197">
        <f t="shared" si="681"/>
        <v>0</v>
      </c>
      <c r="Q230" s="197">
        <f t="shared" si="681"/>
        <v>0</v>
      </c>
      <c r="R230" s="197">
        <f t="shared" si="681"/>
        <v>0</v>
      </c>
      <c r="S230" s="197">
        <f t="shared" si="681"/>
        <v>0</v>
      </c>
      <c r="T230" s="197">
        <f t="shared" si="681"/>
        <v>0</v>
      </c>
      <c r="U230" s="197">
        <f t="shared" si="681"/>
        <v>0</v>
      </c>
      <c r="V230" s="197">
        <f t="shared" si="681"/>
        <v>0</v>
      </c>
      <c r="W230" s="197">
        <f t="shared" si="681"/>
        <v>0</v>
      </c>
      <c r="X230" s="197">
        <f t="shared" si="681"/>
        <v>0</v>
      </c>
      <c r="Y230" s="197">
        <f t="shared" si="681"/>
        <v>0</v>
      </c>
      <c r="Z230" s="197">
        <f t="shared" si="681"/>
        <v>0</v>
      </c>
      <c r="AA230" s="197">
        <f t="shared" si="681"/>
        <v>0</v>
      </c>
      <c r="AB230" s="197">
        <f t="shared" si="681"/>
        <v>0</v>
      </c>
      <c r="AC230" s="197">
        <f t="shared" si="681"/>
        <v>0</v>
      </c>
      <c r="AD230" s="197">
        <f t="shared" si="681"/>
        <v>0</v>
      </c>
      <c r="AE230" s="197">
        <f t="shared" si="681"/>
        <v>0</v>
      </c>
      <c r="AF230" s="197">
        <f t="shared" si="681"/>
        <v>0</v>
      </c>
      <c r="AG230" s="197">
        <f t="shared" si="681"/>
        <v>0</v>
      </c>
      <c r="AH230" s="197">
        <f t="shared" si="681"/>
        <v>0</v>
      </c>
      <c r="AI230" s="197">
        <f t="shared" si="681"/>
        <v>0</v>
      </c>
      <c r="AJ230" s="197">
        <f t="shared" ref="F230:BA231" si="683">AJ181+AJ188+AJ195+AJ202+AJ209+AJ216+AJ223</f>
        <v>0</v>
      </c>
      <c r="AK230" s="197">
        <f t="shared" si="683"/>
        <v>0</v>
      </c>
      <c r="AL230" s="197">
        <f t="shared" si="683"/>
        <v>0</v>
      </c>
      <c r="AM230" s="197">
        <f t="shared" si="683"/>
        <v>0</v>
      </c>
      <c r="AN230" s="197">
        <f t="shared" si="683"/>
        <v>0</v>
      </c>
      <c r="AO230" s="197">
        <f t="shared" si="683"/>
        <v>0</v>
      </c>
      <c r="AP230" s="197">
        <f t="shared" si="683"/>
        <v>0</v>
      </c>
      <c r="AQ230" s="197">
        <f t="shared" si="683"/>
        <v>0</v>
      </c>
      <c r="AR230" s="197">
        <f t="shared" si="683"/>
        <v>0</v>
      </c>
      <c r="AS230" s="197">
        <f t="shared" si="683"/>
        <v>0</v>
      </c>
      <c r="AT230" s="197">
        <f t="shared" si="683"/>
        <v>0</v>
      </c>
      <c r="AU230" s="197">
        <f t="shared" si="683"/>
        <v>0</v>
      </c>
      <c r="AV230" s="197">
        <f t="shared" si="683"/>
        <v>0</v>
      </c>
      <c r="AW230" s="197">
        <f t="shared" si="683"/>
        <v>0</v>
      </c>
      <c r="AX230" s="197">
        <f t="shared" si="683"/>
        <v>0</v>
      </c>
      <c r="AY230" s="197">
        <f t="shared" si="683"/>
        <v>0</v>
      </c>
      <c r="AZ230" s="197">
        <f t="shared" si="683"/>
        <v>0</v>
      </c>
      <c r="BA230" s="197">
        <f t="shared" si="683"/>
        <v>0</v>
      </c>
      <c r="BB230" s="191"/>
    </row>
    <row r="231" spans="1:54" ht="31.5">
      <c r="A231" s="303"/>
      <c r="B231" s="304"/>
      <c r="C231" s="305"/>
      <c r="D231" s="166" t="s">
        <v>43</v>
      </c>
      <c r="E231" s="197">
        <f t="shared" si="682"/>
        <v>0</v>
      </c>
      <c r="F231" s="197">
        <f t="shared" si="683"/>
        <v>0</v>
      </c>
      <c r="G231" s="197">
        <f t="shared" si="683"/>
        <v>0</v>
      </c>
      <c r="H231" s="197">
        <f t="shared" si="683"/>
        <v>0</v>
      </c>
      <c r="I231" s="197">
        <f t="shared" si="683"/>
        <v>0</v>
      </c>
      <c r="J231" s="197">
        <f t="shared" si="683"/>
        <v>0</v>
      </c>
      <c r="K231" s="197">
        <f t="shared" si="683"/>
        <v>0</v>
      </c>
      <c r="L231" s="197">
        <f t="shared" si="683"/>
        <v>0</v>
      </c>
      <c r="M231" s="197">
        <f t="shared" si="683"/>
        <v>0</v>
      </c>
      <c r="N231" s="197">
        <f t="shared" si="683"/>
        <v>0</v>
      </c>
      <c r="O231" s="197">
        <f t="shared" si="683"/>
        <v>0</v>
      </c>
      <c r="P231" s="197">
        <f t="shared" si="683"/>
        <v>0</v>
      </c>
      <c r="Q231" s="197">
        <f t="shared" si="683"/>
        <v>0</v>
      </c>
      <c r="R231" s="197">
        <f t="shared" si="683"/>
        <v>0</v>
      </c>
      <c r="S231" s="197">
        <f t="shared" si="683"/>
        <v>0</v>
      </c>
      <c r="T231" s="197">
        <f t="shared" si="683"/>
        <v>0</v>
      </c>
      <c r="U231" s="197">
        <f t="shared" si="683"/>
        <v>0</v>
      </c>
      <c r="V231" s="197">
        <f t="shared" si="683"/>
        <v>0</v>
      </c>
      <c r="W231" s="197">
        <f t="shared" si="683"/>
        <v>0</v>
      </c>
      <c r="X231" s="197">
        <f t="shared" si="683"/>
        <v>0</v>
      </c>
      <c r="Y231" s="197">
        <f t="shared" si="683"/>
        <v>0</v>
      </c>
      <c r="Z231" s="197">
        <f t="shared" si="683"/>
        <v>0</v>
      </c>
      <c r="AA231" s="197">
        <f t="shared" si="683"/>
        <v>0</v>
      </c>
      <c r="AB231" s="197">
        <f t="shared" si="683"/>
        <v>0</v>
      </c>
      <c r="AC231" s="197">
        <f t="shared" si="683"/>
        <v>0</v>
      </c>
      <c r="AD231" s="197">
        <f t="shared" si="683"/>
        <v>0</v>
      </c>
      <c r="AE231" s="197">
        <f t="shared" si="683"/>
        <v>0</v>
      </c>
      <c r="AF231" s="197">
        <f t="shared" si="683"/>
        <v>0</v>
      </c>
      <c r="AG231" s="197">
        <f t="shared" si="683"/>
        <v>0</v>
      </c>
      <c r="AH231" s="197">
        <f t="shared" si="683"/>
        <v>0</v>
      </c>
      <c r="AI231" s="197">
        <f t="shared" si="683"/>
        <v>0</v>
      </c>
      <c r="AJ231" s="197">
        <f t="shared" si="683"/>
        <v>0</v>
      </c>
      <c r="AK231" s="197">
        <f t="shared" si="683"/>
        <v>0</v>
      </c>
      <c r="AL231" s="197">
        <f t="shared" si="683"/>
        <v>0</v>
      </c>
      <c r="AM231" s="197">
        <f t="shared" si="683"/>
        <v>0</v>
      </c>
      <c r="AN231" s="197">
        <f t="shared" si="683"/>
        <v>0</v>
      </c>
      <c r="AO231" s="197">
        <f t="shared" si="683"/>
        <v>0</v>
      </c>
      <c r="AP231" s="197">
        <f t="shared" si="683"/>
        <v>0</v>
      </c>
      <c r="AQ231" s="197">
        <f t="shared" si="683"/>
        <v>0</v>
      </c>
      <c r="AR231" s="197">
        <f t="shared" si="683"/>
        <v>0</v>
      </c>
      <c r="AS231" s="197">
        <f t="shared" si="683"/>
        <v>0</v>
      </c>
      <c r="AT231" s="197">
        <f t="shared" si="683"/>
        <v>0</v>
      </c>
      <c r="AU231" s="197">
        <f t="shared" si="683"/>
        <v>0</v>
      </c>
      <c r="AV231" s="197">
        <f t="shared" si="683"/>
        <v>0</v>
      </c>
      <c r="AW231" s="197">
        <f t="shared" si="683"/>
        <v>0</v>
      </c>
      <c r="AX231" s="197">
        <f t="shared" si="683"/>
        <v>0</v>
      </c>
      <c r="AY231" s="197">
        <f t="shared" si="683"/>
        <v>0</v>
      </c>
      <c r="AZ231" s="197">
        <f t="shared" si="683"/>
        <v>0</v>
      </c>
      <c r="BA231" s="197">
        <f t="shared" si="683"/>
        <v>0</v>
      </c>
      <c r="BB231" s="191"/>
    </row>
    <row r="232" spans="1:54" ht="15">
      <c r="A232" s="297" t="s">
        <v>324</v>
      </c>
      <c r="B232" s="373"/>
      <c r="C232" s="373"/>
      <c r="D232" s="373"/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73"/>
      <c r="R232" s="373"/>
      <c r="S232" s="373"/>
      <c r="T232" s="373"/>
      <c r="U232" s="373"/>
      <c r="V232" s="373"/>
      <c r="W232" s="373"/>
      <c r="X232" s="373"/>
      <c r="Y232" s="373"/>
      <c r="Z232" s="373"/>
      <c r="AA232" s="373"/>
      <c r="AB232" s="373"/>
      <c r="AC232" s="373"/>
      <c r="AD232" s="373"/>
      <c r="AE232" s="373"/>
      <c r="AF232" s="373"/>
      <c r="AG232" s="373"/>
      <c r="AH232" s="373"/>
      <c r="AI232" s="373"/>
      <c r="AJ232" s="373"/>
      <c r="AK232" s="373"/>
      <c r="AL232" s="373"/>
      <c r="AM232" s="373"/>
      <c r="AN232" s="373"/>
      <c r="AO232" s="373"/>
      <c r="AP232" s="373"/>
      <c r="AQ232" s="373"/>
      <c r="AR232" s="373"/>
      <c r="AS232" s="373"/>
      <c r="AT232" s="373"/>
      <c r="AU232" s="373"/>
      <c r="AV232" s="373"/>
      <c r="AW232" s="373"/>
      <c r="AX232" s="373"/>
      <c r="AY232" s="373"/>
      <c r="AZ232" s="373"/>
      <c r="BA232" s="373"/>
      <c r="BB232" s="373"/>
    </row>
    <row r="233" spans="1:54" ht="22.5" customHeight="1">
      <c r="A233" s="265" t="s">
        <v>16</v>
      </c>
      <c r="B233" s="267" t="s">
        <v>323</v>
      </c>
      <c r="C233" s="267" t="s">
        <v>335</v>
      </c>
      <c r="D233" s="176" t="s">
        <v>41</v>
      </c>
      <c r="E233" s="196">
        <f>H233+K233+N233+Q233+T233+W233+Z233+AE233+AJ233+AO233+AT233+AY233</f>
        <v>430.37</v>
      </c>
      <c r="F233" s="196">
        <f>L233+O233+R233+U233+X233+AC233+AH233+AM233+AR233+AW233+AZ233</f>
        <v>0</v>
      </c>
      <c r="G233" s="172"/>
      <c r="H233" s="197"/>
      <c r="I233" s="197"/>
      <c r="J233" s="197"/>
      <c r="K233" s="197">
        <f>K234+K235+K236+K238+K239</f>
        <v>0</v>
      </c>
      <c r="L233" s="197">
        <f t="shared" ref="L233:AY233" si="684">L234+L235+L236+L238+L239</f>
        <v>0</v>
      </c>
      <c r="M233" s="197"/>
      <c r="N233" s="197">
        <f t="shared" si="684"/>
        <v>37.369999999999997</v>
      </c>
      <c r="O233" s="197">
        <f t="shared" si="684"/>
        <v>0</v>
      </c>
      <c r="P233" s="197"/>
      <c r="Q233" s="197">
        <f t="shared" si="684"/>
        <v>35.630000000000003</v>
      </c>
      <c r="R233" s="197">
        <f t="shared" si="684"/>
        <v>0</v>
      </c>
      <c r="S233" s="197"/>
      <c r="T233" s="197">
        <f t="shared" si="684"/>
        <v>39.1</v>
      </c>
      <c r="U233" s="197">
        <f t="shared" si="684"/>
        <v>0</v>
      </c>
      <c r="V233" s="197"/>
      <c r="W233" s="197">
        <f t="shared" si="684"/>
        <v>39.1</v>
      </c>
      <c r="X233" s="197">
        <f t="shared" si="684"/>
        <v>0</v>
      </c>
      <c r="Y233" s="197"/>
      <c r="Z233" s="197">
        <f t="shared" si="684"/>
        <v>39.1</v>
      </c>
      <c r="AA233" s="197">
        <f t="shared" si="684"/>
        <v>0</v>
      </c>
      <c r="AB233" s="197">
        <f t="shared" si="684"/>
        <v>0</v>
      </c>
      <c r="AC233" s="197">
        <f t="shared" si="684"/>
        <v>0</v>
      </c>
      <c r="AD233" s="197"/>
      <c r="AE233" s="197">
        <f t="shared" si="684"/>
        <v>39.1</v>
      </c>
      <c r="AF233" s="197">
        <f t="shared" si="684"/>
        <v>0</v>
      </c>
      <c r="AG233" s="197">
        <f t="shared" si="684"/>
        <v>0</v>
      </c>
      <c r="AH233" s="197">
        <f t="shared" si="684"/>
        <v>0</v>
      </c>
      <c r="AI233" s="197"/>
      <c r="AJ233" s="197">
        <f t="shared" si="684"/>
        <v>39.1</v>
      </c>
      <c r="AK233" s="197">
        <f t="shared" si="684"/>
        <v>0</v>
      </c>
      <c r="AL233" s="197">
        <f t="shared" si="684"/>
        <v>0</v>
      </c>
      <c r="AM233" s="197">
        <f t="shared" si="684"/>
        <v>0</v>
      </c>
      <c r="AN233" s="197"/>
      <c r="AO233" s="197">
        <f t="shared" si="684"/>
        <v>78.2</v>
      </c>
      <c r="AP233" s="197">
        <f t="shared" si="684"/>
        <v>0</v>
      </c>
      <c r="AQ233" s="197">
        <f t="shared" si="684"/>
        <v>0</v>
      </c>
      <c r="AR233" s="197">
        <f t="shared" si="684"/>
        <v>0</v>
      </c>
      <c r="AS233" s="197"/>
      <c r="AT233" s="197">
        <f t="shared" si="684"/>
        <v>78.2</v>
      </c>
      <c r="AU233" s="197">
        <f t="shared" si="684"/>
        <v>5.47</v>
      </c>
      <c r="AV233" s="197">
        <f t="shared" si="684"/>
        <v>0</v>
      </c>
      <c r="AW233" s="197">
        <f t="shared" si="684"/>
        <v>0</v>
      </c>
      <c r="AX233" s="197"/>
      <c r="AY233" s="197">
        <f t="shared" si="684"/>
        <v>5.47</v>
      </c>
      <c r="AZ233" s="197">
        <f>AZ234+AZ235+AZ236+AZ238+AZ239</f>
        <v>0</v>
      </c>
      <c r="BA233" s="197"/>
      <c r="BB233" s="190"/>
    </row>
    <row r="234" spans="1:54" ht="32.25" customHeight="1">
      <c r="A234" s="266"/>
      <c r="B234" s="268"/>
      <c r="C234" s="268"/>
      <c r="D234" s="173" t="s">
        <v>37</v>
      </c>
      <c r="E234" s="196">
        <f t="shared" ref="E234" si="685">H234+K234+N234+Q234+T234+W234+Z234+AE234+AJ234+AO234+AT234+AY234</f>
        <v>0</v>
      </c>
      <c r="F234" s="196">
        <f t="shared" ref="F234:F238" si="686">L234+O234+R234+U234+X234+AC234+AH234+AM234+AR234+AW234+AZ234</f>
        <v>0</v>
      </c>
      <c r="G234" s="172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  <c r="S234" s="197"/>
      <c r="T234" s="197"/>
      <c r="U234" s="197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/>
      <c r="AF234" s="197"/>
      <c r="AG234" s="197"/>
      <c r="AH234" s="197"/>
      <c r="AI234" s="197"/>
      <c r="AJ234" s="197"/>
      <c r="AK234" s="197"/>
      <c r="AL234" s="197"/>
      <c r="AM234" s="197"/>
      <c r="AN234" s="197"/>
      <c r="AO234" s="197"/>
      <c r="AP234" s="197"/>
      <c r="AQ234" s="197"/>
      <c r="AR234" s="197"/>
      <c r="AS234" s="197"/>
      <c r="AT234" s="197"/>
      <c r="AU234" s="197"/>
      <c r="AV234" s="197"/>
      <c r="AW234" s="197"/>
      <c r="AX234" s="197"/>
      <c r="AY234" s="197"/>
      <c r="AZ234" s="197"/>
      <c r="BA234" s="197"/>
      <c r="BB234" s="190"/>
    </row>
    <row r="235" spans="1:54" ht="50.25" customHeight="1">
      <c r="A235" s="266"/>
      <c r="B235" s="268"/>
      <c r="C235" s="268"/>
      <c r="D235" s="174" t="s">
        <v>2</v>
      </c>
      <c r="E235" s="196">
        <f>H235+K235+N235+Q235+T235+W235+Z235+AE235+AJ235+AO235+AT235+AY235</f>
        <v>346.70000000000005</v>
      </c>
      <c r="F235" s="196">
        <f t="shared" si="686"/>
        <v>0</v>
      </c>
      <c r="G235" s="172"/>
      <c r="H235" s="197"/>
      <c r="I235" s="197"/>
      <c r="J235" s="197"/>
      <c r="K235" s="197"/>
      <c r="L235" s="197"/>
      <c r="M235" s="197"/>
      <c r="N235" s="197">
        <v>37.369999999999997</v>
      </c>
      <c r="O235" s="197"/>
      <c r="P235" s="197"/>
      <c r="Q235" s="197">
        <v>35.630000000000003</v>
      </c>
      <c r="R235" s="197"/>
      <c r="S235" s="197"/>
      <c r="T235" s="197">
        <v>39.1</v>
      </c>
      <c r="U235" s="197"/>
      <c r="V235" s="197"/>
      <c r="W235" s="197">
        <v>39.1</v>
      </c>
      <c r="X235" s="197"/>
      <c r="Y235" s="197"/>
      <c r="Z235" s="197">
        <v>39.1</v>
      </c>
      <c r="AA235" s="197"/>
      <c r="AB235" s="197"/>
      <c r="AC235" s="197"/>
      <c r="AD235" s="197"/>
      <c r="AE235" s="197">
        <v>39.1</v>
      </c>
      <c r="AF235" s="197"/>
      <c r="AG235" s="197"/>
      <c r="AH235" s="197"/>
      <c r="AI235" s="197"/>
      <c r="AJ235" s="197">
        <v>39.1</v>
      </c>
      <c r="AK235" s="197"/>
      <c r="AL235" s="197"/>
      <c r="AM235" s="197"/>
      <c r="AN235" s="197"/>
      <c r="AO235" s="197">
        <v>39.1</v>
      </c>
      <c r="AP235" s="197"/>
      <c r="AQ235" s="197"/>
      <c r="AR235" s="197"/>
      <c r="AS235" s="197"/>
      <c r="AT235" s="197">
        <v>39.1</v>
      </c>
      <c r="AU235" s="197"/>
      <c r="AV235" s="197"/>
      <c r="AW235" s="197"/>
      <c r="AX235" s="197"/>
      <c r="AY235" s="197"/>
      <c r="AZ235" s="197"/>
      <c r="BA235" s="197"/>
      <c r="BB235" s="190"/>
    </row>
    <row r="236" spans="1:54" ht="22.5" customHeight="1">
      <c r="A236" s="266"/>
      <c r="B236" s="268"/>
      <c r="C236" s="268"/>
      <c r="D236" s="189" t="s">
        <v>270</v>
      </c>
      <c r="E236" s="196">
        <f>H236+K236+N236+Q236+T236+W236+Z236+AE236+AJ236+AO236+AT236+AY236</f>
        <v>83.67</v>
      </c>
      <c r="F236" s="196">
        <f t="shared" si="686"/>
        <v>0</v>
      </c>
      <c r="G236" s="172"/>
      <c r="H236" s="197"/>
      <c r="I236" s="197"/>
      <c r="J236" s="197"/>
      <c r="K236" s="197"/>
      <c r="L236" s="197"/>
      <c r="M236" s="197"/>
      <c r="N236" s="197"/>
      <c r="O236" s="197"/>
      <c r="P236" s="197"/>
      <c r="Q236" s="197"/>
      <c r="R236" s="197"/>
      <c r="S236" s="197"/>
      <c r="T236" s="197"/>
      <c r="U236" s="197"/>
      <c r="V236" s="197"/>
      <c r="W236" s="197"/>
      <c r="X236" s="197"/>
      <c r="Y236" s="197"/>
      <c r="Z236" s="197"/>
      <c r="AA236" s="197"/>
      <c r="AB236" s="197"/>
      <c r="AC236" s="197"/>
      <c r="AD236" s="197"/>
      <c r="AE236" s="197"/>
      <c r="AF236" s="197"/>
      <c r="AG236" s="197"/>
      <c r="AH236" s="197"/>
      <c r="AI236" s="197"/>
      <c r="AJ236" s="197"/>
      <c r="AK236" s="197"/>
      <c r="AL236" s="197"/>
      <c r="AM236" s="197"/>
      <c r="AN236" s="197"/>
      <c r="AO236" s="197">
        <v>39.1</v>
      </c>
      <c r="AP236" s="197"/>
      <c r="AQ236" s="197"/>
      <c r="AR236" s="197"/>
      <c r="AS236" s="197"/>
      <c r="AT236" s="197">
        <v>39.1</v>
      </c>
      <c r="AU236" s="197">
        <v>5.47</v>
      </c>
      <c r="AV236" s="197"/>
      <c r="AW236" s="197"/>
      <c r="AX236" s="197"/>
      <c r="AY236" s="197">
        <v>5.47</v>
      </c>
      <c r="AZ236" s="197"/>
      <c r="BA236" s="197"/>
      <c r="BB236" s="190"/>
    </row>
    <row r="237" spans="1:54" ht="82.5" customHeight="1">
      <c r="A237" s="266"/>
      <c r="B237" s="268"/>
      <c r="C237" s="268"/>
      <c r="D237" s="189" t="s">
        <v>274</v>
      </c>
      <c r="E237" s="157">
        <f t="shared" ref="E237:E242" si="687">H237+K237+N237+Q237+T237+W237+Z237+AE237+AJ237+AO237+AT237+AY237</f>
        <v>0</v>
      </c>
      <c r="F237" s="196">
        <f t="shared" si="686"/>
        <v>0</v>
      </c>
      <c r="G237" s="172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7"/>
      <c r="T237" s="197"/>
      <c r="U237" s="197"/>
      <c r="V237" s="197"/>
      <c r="W237" s="197"/>
      <c r="X237" s="197"/>
      <c r="Y237" s="197"/>
      <c r="Z237" s="197"/>
      <c r="AA237" s="197"/>
      <c r="AB237" s="197"/>
      <c r="AC237" s="197"/>
      <c r="AD237" s="197"/>
      <c r="AE237" s="197"/>
      <c r="AF237" s="197"/>
      <c r="AG237" s="197"/>
      <c r="AH237" s="197"/>
      <c r="AI237" s="197"/>
      <c r="AJ237" s="197"/>
      <c r="AK237" s="197"/>
      <c r="AL237" s="197"/>
      <c r="AM237" s="197"/>
      <c r="AN237" s="197"/>
      <c r="AO237" s="197"/>
      <c r="AP237" s="197"/>
      <c r="AQ237" s="197"/>
      <c r="AR237" s="197"/>
      <c r="AS237" s="197"/>
      <c r="AT237" s="197"/>
      <c r="AU237" s="197"/>
      <c r="AV237" s="197"/>
      <c r="AW237" s="197"/>
      <c r="AX237" s="197"/>
      <c r="AY237" s="197"/>
      <c r="AZ237" s="197"/>
      <c r="BA237" s="197"/>
      <c r="BB237" s="190"/>
    </row>
    <row r="238" spans="1:54" ht="22.5" customHeight="1">
      <c r="A238" s="266"/>
      <c r="B238" s="268"/>
      <c r="C238" s="268"/>
      <c r="D238" s="189" t="s">
        <v>271</v>
      </c>
      <c r="E238" s="157">
        <f t="shared" si="687"/>
        <v>0</v>
      </c>
      <c r="F238" s="196">
        <f t="shared" si="686"/>
        <v>0</v>
      </c>
      <c r="G238" s="172"/>
      <c r="H238" s="197"/>
      <c r="I238" s="197"/>
      <c r="J238" s="197"/>
      <c r="K238" s="197"/>
      <c r="L238" s="197"/>
      <c r="M238" s="197"/>
      <c r="N238" s="197"/>
      <c r="O238" s="197"/>
      <c r="P238" s="197"/>
      <c r="Q238" s="197"/>
      <c r="R238" s="197"/>
      <c r="S238" s="197"/>
      <c r="T238" s="197"/>
      <c r="U238" s="197"/>
      <c r="V238" s="197"/>
      <c r="W238" s="197"/>
      <c r="X238" s="197"/>
      <c r="Y238" s="197"/>
      <c r="Z238" s="197"/>
      <c r="AA238" s="197"/>
      <c r="AB238" s="197"/>
      <c r="AC238" s="197"/>
      <c r="AD238" s="197"/>
      <c r="AE238" s="197"/>
      <c r="AF238" s="197"/>
      <c r="AG238" s="197"/>
      <c r="AH238" s="197"/>
      <c r="AI238" s="197"/>
      <c r="AJ238" s="197"/>
      <c r="AK238" s="197"/>
      <c r="AL238" s="197"/>
      <c r="AM238" s="197"/>
      <c r="AN238" s="197"/>
      <c r="AO238" s="197"/>
      <c r="AP238" s="197"/>
      <c r="AQ238" s="197"/>
      <c r="AR238" s="197"/>
      <c r="AS238" s="197"/>
      <c r="AT238" s="197"/>
      <c r="AU238" s="197"/>
      <c r="AV238" s="197"/>
      <c r="AW238" s="197"/>
      <c r="AX238" s="197"/>
      <c r="AY238" s="197"/>
      <c r="AZ238" s="197"/>
      <c r="BA238" s="197"/>
      <c r="BB238" s="190"/>
    </row>
    <row r="239" spans="1:54" ht="31.5">
      <c r="A239" s="266"/>
      <c r="B239" s="268"/>
      <c r="C239" s="268"/>
      <c r="D239" s="169" t="s">
        <v>43</v>
      </c>
      <c r="E239" s="157">
        <f t="shared" si="687"/>
        <v>0</v>
      </c>
      <c r="F239" s="157">
        <f t="shared" ref="F239" si="688">I239+L239+O239+R239+U239+X239+AA239+AF239+AK239+AP239+AU239+AZ239</f>
        <v>0</v>
      </c>
      <c r="G239" s="172"/>
      <c r="H239" s="197"/>
      <c r="I239" s="197"/>
      <c r="J239" s="197"/>
      <c r="K239" s="197"/>
      <c r="L239" s="197"/>
      <c r="M239" s="197"/>
      <c r="N239" s="197"/>
      <c r="O239" s="197"/>
      <c r="P239" s="197"/>
      <c r="Q239" s="197"/>
      <c r="R239" s="197"/>
      <c r="S239" s="197"/>
      <c r="T239" s="197"/>
      <c r="U239" s="197"/>
      <c r="V239" s="197"/>
      <c r="W239" s="197"/>
      <c r="X239" s="197"/>
      <c r="Y239" s="197"/>
      <c r="Z239" s="197"/>
      <c r="AA239" s="197"/>
      <c r="AB239" s="197"/>
      <c r="AC239" s="197"/>
      <c r="AD239" s="197"/>
      <c r="AE239" s="197"/>
      <c r="AF239" s="197"/>
      <c r="AG239" s="197"/>
      <c r="AH239" s="197"/>
      <c r="AI239" s="197"/>
      <c r="AJ239" s="197"/>
      <c r="AK239" s="197"/>
      <c r="AL239" s="197"/>
      <c r="AM239" s="197"/>
      <c r="AN239" s="197"/>
      <c r="AO239" s="197"/>
      <c r="AP239" s="197"/>
      <c r="AQ239" s="197"/>
      <c r="AR239" s="197"/>
      <c r="AS239" s="197"/>
      <c r="AT239" s="197"/>
      <c r="AU239" s="197"/>
      <c r="AV239" s="197"/>
      <c r="AW239" s="197"/>
      <c r="AX239" s="197"/>
      <c r="AY239" s="197"/>
      <c r="AZ239" s="197"/>
      <c r="BA239" s="197"/>
      <c r="BB239" s="191"/>
    </row>
    <row r="240" spans="1:54" ht="22.5" customHeight="1">
      <c r="A240" s="265" t="s">
        <v>359</v>
      </c>
      <c r="B240" s="267" t="s">
        <v>325</v>
      </c>
      <c r="C240" s="267" t="s">
        <v>335</v>
      </c>
      <c r="D240" s="176" t="s">
        <v>41</v>
      </c>
      <c r="E240" s="196">
        <f t="shared" si="687"/>
        <v>510.2</v>
      </c>
      <c r="F240" s="157">
        <f t="shared" ref="F240:F246" si="689">I240+L240+O240+R240+U240+X240+AA240+AF240+AK240+AP240+AU240+AZ240</f>
        <v>0</v>
      </c>
      <c r="G240" s="172"/>
      <c r="H240" s="197"/>
      <c r="I240" s="197"/>
      <c r="J240" s="197"/>
      <c r="K240" s="197">
        <f>K241+K242+K243+K245+K246</f>
        <v>56.4</v>
      </c>
      <c r="L240" s="197">
        <f t="shared" ref="L240:AZ240" si="690">L241+L242+L243+L245+L246</f>
        <v>0</v>
      </c>
      <c r="M240" s="197"/>
      <c r="N240" s="197">
        <f t="shared" si="690"/>
        <v>56.4</v>
      </c>
      <c r="O240" s="197">
        <f t="shared" si="690"/>
        <v>0</v>
      </c>
      <c r="P240" s="197"/>
      <c r="Q240" s="197">
        <f t="shared" si="690"/>
        <v>90.5</v>
      </c>
      <c r="R240" s="197">
        <f t="shared" si="690"/>
        <v>0</v>
      </c>
      <c r="S240" s="197"/>
      <c r="T240" s="197">
        <f t="shared" si="690"/>
        <v>34.1</v>
      </c>
      <c r="U240" s="197">
        <f t="shared" si="690"/>
        <v>0</v>
      </c>
      <c r="V240" s="197"/>
      <c r="W240" s="197">
        <f t="shared" si="690"/>
        <v>68.2</v>
      </c>
      <c r="X240" s="197">
        <f t="shared" si="690"/>
        <v>0</v>
      </c>
      <c r="Y240" s="197"/>
      <c r="Z240" s="197">
        <f t="shared" si="690"/>
        <v>0</v>
      </c>
      <c r="AA240" s="197">
        <f t="shared" si="690"/>
        <v>0</v>
      </c>
      <c r="AB240" s="197">
        <f t="shared" si="690"/>
        <v>0</v>
      </c>
      <c r="AC240" s="197">
        <f t="shared" si="690"/>
        <v>0</v>
      </c>
      <c r="AD240" s="197"/>
      <c r="AE240" s="197">
        <f t="shared" si="690"/>
        <v>0</v>
      </c>
      <c r="AF240" s="197">
        <f t="shared" si="690"/>
        <v>0</v>
      </c>
      <c r="AG240" s="197">
        <f t="shared" si="690"/>
        <v>0</v>
      </c>
      <c r="AH240" s="197">
        <f t="shared" si="690"/>
        <v>0</v>
      </c>
      <c r="AI240" s="197"/>
      <c r="AJ240" s="197">
        <f t="shared" si="690"/>
        <v>0</v>
      </c>
      <c r="AK240" s="197">
        <f t="shared" si="690"/>
        <v>0</v>
      </c>
      <c r="AL240" s="197">
        <f t="shared" si="690"/>
        <v>0</v>
      </c>
      <c r="AM240" s="197">
        <f t="shared" si="690"/>
        <v>0</v>
      </c>
      <c r="AN240" s="197"/>
      <c r="AO240" s="197">
        <f t="shared" si="690"/>
        <v>68.2</v>
      </c>
      <c r="AP240" s="197">
        <f t="shared" si="690"/>
        <v>0</v>
      </c>
      <c r="AQ240" s="197">
        <f t="shared" si="690"/>
        <v>0</v>
      </c>
      <c r="AR240" s="197">
        <f t="shared" si="690"/>
        <v>0</v>
      </c>
      <c r="AS240" s="197"/>
      <c r="AT240" s="197">
        <f t="shared" si="690"/>
        <v>68.2</v>
      </c>
      <c r="AU240" s="197">
        <f t="shared" si="690"/>
        <v>0</v>
      </c>
      <c r="AV240" s="197">
        <f t="shared" si="690"/>
        <v>0</v>
      </c>
      <c r="AW240" s="197">
        <f t="shared" si="690"/>
        <v>0</v>
      </c>
      <c r="AX240" s="197"/>
      <c r="AY240" s="197">
        <f t="shared" si="690"/>
        <v>68.2</v>
      </c>
      <c r="AZ240" s="197">
        <f t="shared" si="690"/>
        <v>0</v>
      </c>
      <c r="BA240" s="197"/>
      <c r="BB240" s="190"/>
    </row>
    <row r="241" spans="1:54" ht="32.25" customHeight="1">
      <c r="A241" s="266"/>
      <c r="B241" s="268"/>
      <c r="C241" s="268"/>
      <c r="D241" s="173" t="s">
        <v>37</v>
      </c>
      <c r="E241" s="157">
        <f>H241+K241+N241+Q241+T241+W241+Z241+AE241+AJ241+AO241+AT241+AY241</f>
        <v>0</v>
      </c>
      <c r="F241" s="157">
        <f t="shared" si="689"/>
        <v>0</v>
      </c>
      <c r="G241" s="172"/>
      <c r="H241" s="197"/>
      <c r="I241" s="197"/>
      <c r="J241" s="197"/>
      <c r="K241" s="197"/>
      <c r="L241" s="197"/>
      <c r="M241" s="197"/>
      <c r="N241" s="197"/>
      <c r="O241" s="197"/>
      <c r="P241" s="197"/>
      <c r="Q241" s="197"/>
      <c r="R241" s="197"/>
      <c r="S241" s="197"/>
      <c r="T241" s="197"/>
      <c r="U241" s="197"/>
      <c r="V241" s="197"/>
      <c r="W241" s="197"/>
      <c r="X241" s="197"/>
      <c r="Y241" s="197"/>
      <c r="Z241" s="197"/>
      <c r="AA241" s="197"/>
      <c r="AB241" s="197"/>
      <c r="AC241" s="197"/>
      <c r="AD241" s="197"/>
      <c r="AE241" s="197"/>
      <c r="AF241" s="197"/>
      <c r="AG241" s="197"/>
      <c r="AH241" s="197"/>
      <c r="AI241" s="197"/>
      <c r="AJ241" s="197"/>
      <c r="AK241" s="197"/>
      <c r="AL241" s="197"/>
      <c r="AM241" s="197"/>
      <c r="AN241" s="197"/>
      <c r="AO241" s="197"/>
      <c r="AP241" s="197"/>
      <c r="AQ241" s="197"/>
      <c r="AR241" s="197"/>
      <c r="AS241" s="197"/>
      <c r="AT241" s="197"/>
      <c r="AU241" s="197"/>
      <c r="AV241" s="197"/>
      <c r="AW241" s="197"/>
      <c r="AX241" s="197"/>
      <c r="AY241" s="197"/>
      <c r="AZ241" s="197"/>
      <c r="BA241" s="197"/>
      <c r="BB241" s="190"/>
    </row>
    <row r="242" spans="1:54" ht="50.25" customHeight="1">
      <c r="A242" s="266"/>
      <c r="B242" s="268"/>
      <c r="C242" s="268"/>
      <c r="D242" s="174" t="s">
        <v>2</v>
      </c>
      <c r="E242" s="157">
        <f t="shared" si="687"/>
        <v>169.2</v>
      </c>
      <c r="F242" s="157">
        <f t="shared" si="689"/>
        <v>0</v>
      </c>
      <c r="G242" s="172"/>
      <c r="H242" s="197"/>
      <c r="I242" s="197"/>
      <c r="J242" s="197"/>
      <c r="K242" s="197">
        <v>56.4</v>
      </c>
      <c r="L242" s="197"/>
      <c r="M242" s="197"/>
      <c r="N242" s="197">
        <v>56.4</v>
      </c>
      <c r="O242" s="197"/>
      <c r="P242" s="197"/>
      <c r="Q242" s="197">
        <v>56.4</v>
      </c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197"/>
      <c r="AT242" s="197"/>
      <c r="AU242" s="197"/>
      <c r="AV242" s="197"/>
      <c r="AW242" s="197"/>
      <c r="AX242" s="197"/>
      <c r="AY242" s="197"/>
      <c r="AZ242" s="197"/>
      <c r="BA242" s="197"/>
      <c r="BB242" s="190"/>
    </row>
    <row r="243" spans="1:54" ht="22.5" customHeight="1">
      <c r="A243" s="266"/>
      <c r="B243" s="268"/>
      <c r="C243" s="268"/>
      <c r="D243" s="189" t="s">
        <v>270</v>
      </c>
      <c r="E243" s="157">
        <f>H243+K243+N243+Q243+T243+W243+Z243+AE243+AJ243+AO243+AT243+AY243</f>
        <v>341</v>
      </c>
      <c r="F243" s="157">
        <f t="shared" si="689"/>
        <v>0</v>
      </c>
      <c r="G243" s="172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>
        <v>34.1</v>
      </c>
      <c r="R243" s="197"/>
      <c r="S243" s="197"/>
      <c r="T243" s="197">
        <v>34.1</v>
      </c>
      <c r="U243" s="197"/>
      <c r="V243" s="197"/>
      <c r="W243" s="197">
        <v>68.2</v>
      </c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  <c r="AH243" s="197"/>
      <c r="AI243" s="197"/>
      <c r="AJ243" s="197"/>
      <c r="AK243" s="197"/>
      <c r="AL243" s="197"/>
      <c r="AM243" s="197"/>
      <c r="AN243" s="197"/>
      <c r="AO243" s="197">
        <v>68.2</v>
      </c>
      <c r="AP243" s="197"/>
      <c r="AQ243" s="197"/>
      <c r="AR243" s="197"/>
      <c r="AS243" s="197"/>
      <c r="AT243" s="197">
        <v>68.2</v>
      </c>
      <c r="AU243" s="197"/>
      <c r="AV243" s="197"/>
      <c r="AW243" s="197"/>
      <c r="AX243" s="197"/>
      <c r="AY243" s="197">
        <v>68.2</v>
      </c>
      <c r="AZ243" s="197"/>
      <c r="BA243" s="197"/>
      <c r="BB243" s="190"/>
    </row>
    <row r="244" spans="1:54" ht="82.5" customHeight="1">
      <c r="A244" s="266"/>
      <c r="B244" s="268"/>
      <c r="C244" s="268"/>
      <c r="D244" s="189" t="s">
        <v>274</v>
      </c>
      <c r="E244" s="157">
        <f t="shared" ref="E244:E249" si="691">H244+K244+N244+Q244+T244+W244+Z244+AE244+AJ244+AO244+AT244+AY244</f>
        <v>0</v>
      </c>
      <c r="F244" s="157">
        <f t="shared" si="689"/>
        <v>0</v>
      </c>
      <c r="G244" s="172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  <c r="AH244" s="197"/>
      <c r="AI244" s="197"/>
      <c r="AJ244" s="197"/>
      <c r="AK244" s="197"/>
      <c r="AL244" s="197"/>
      <c r="AM244" s="197"/>
      <c r="AN244" s="197"/>
      <c r="AO244" s="197"/>
      <c r="AP244" s="197"/>
      <c r="AQ244" s="197"/>
      <c r="AR244" s="197"/>
      <c r="AS244" s="197"/>
      <c r="AT244" s="197"/>
      <c r="AU244" s="197"/>
      <c r="AV244" s="197"/>
      <c r="AW244" s="197"/>
      <c r="AX244" s="197"/>
      <c r="AY244" s="197"/>
      <c r="AZ244" s="197"/>
      <c r="BA244" s="197"/>
      <c r="BB244" s="190"/>
    </row>
    <row r="245" spans="1:54" ht="22.5" customHeight="1">
      <c r="A245" s="266"/>
      <c r="B245" s="268"/>
      <c r="C245" s="268"/>
      <c r="D245" s="189" t="s">
        <v>271</v>
      </c>
      <c r="E245" s="157">
        <f t="shared" si="691"/>
        <v>0</v>
      </c>
      <c r="F245" s="157">
        <f t="shared" si="689"/>
        <v>0</v>
      </c>
      <c r="G245" s="172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  <c r="AH245" s="197"/>
      <c r="AI245" s="197"/>
      <c r="AJ245" s="197"/>
      <c r="AK245" s="197"/>
      <c r="AL245" s="197"/>
      <c r="AM245" s="197"/>
      <c r="AN245" s="197"/>
      <c r="AO245" s="197"/>
      <c r="AP245" s="197"/>
      <c r="AQ245" s="197"/>
      <c r="AR245" s="197"/>
      <c r="AS245" s="197"/>
      <c r="AT245" s="197"/>
      <c r="AU245" s="197"/>
      <c r="AV245" s="197"/>
      <c r="AW245" s="197"/>
      <c r="AX245" s="197"/>
      <c r="AY245" s="197"/>
      <c r="AZ245" s="197"/>
      <c r="BA245" s="197"/>
      <c r="BB245" s="190"/>
    </row>
    <row r="246" spans="1:54" ht="31.5">
      <c r="A246" s="266"/>
      <c r="B246" s="268"/>
      <c r="C246" s="268"/>
      <c r="D246" s="169" t="s">
        <v>43</v>
      </c>
      <c r="E246" s="157">
        <f t="shared" si="691"/>
        <v>0</v>
      </c>
      <c r="F246" s="157">
        <f t="shared" si="689"/>
        <v>0</v>
      </c>
      <c r="G246" s="172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7"/>
      <c r="AK246" s="197"/>
      <c r="AL246" s="197"/>
      <c r="AM246" s="197"/>
      <c r="AN246" s="197"/>
      <c r="AO246" s="197"/>
      <c r="AP246" s="197"/>
      <c r="AQ246" s="197"/>
      <c r="AR246" s="197"/>
      <c r="AS246" s="197"/>
      <c r="AT246" s="197"/>
      <c r="AU246" s="197"/>
      <c r="AV246" s="197"/>
      <c r="AW246" s="197"/>
      <c r="AX246" s="197"/>
      <c r="AY246" s="197"/>
      <c r="AZ246" s="197"/>
      <c r="BA246" s="197"/>
      <c r="BB246" s="191"/>
    </row>
    <row r="247" spans="1:54" ht="22.5" customHeight="1">
      <c r="A247" s="265" t="s">
        <v>360</v>
      </c>
      <c r="B247" s="267" t="s">
        <v>326</v>
      </c>
      <c r="C247" s="267" t="s">
        <v>335</v>
      </c>
      <c r="D247" s="176" t="s">
        <v>41</v>
      </c>
      <c r="E247" s="157">
        <f t="shared" si="691"/>
        <v>166.22000000000003</v>
      </c>
      <c r="F247" s="157">
        <f t="shared" ref="F247:F253" si="692">I247+L247+O247+R247+U247+X247+AA247+AF247+AK247+AP247+AU247+AZ247</f>
        <v>0</v>
      </c>
      <c r="G247" s="172"/>
      <c r="H247" s="197"/>
      <c r="I247" s="197"/>
      <c r="J247" s="197"/>
      <c r="K247" s="197">
        <f>K248+K249+K250+K252+K253</f>
        <v>18.399999999999999</v>
      </c>
      <c r="L247" s="197">
        <f t="shared" ref="L247:AZ247" si="693">L248+L249+L250+L252+L253</f>
        <v>0</v>
      </c>
      <c r="M247" s="197"/>
      <c r="N247" s="197">
        <f t="shared" si="693"/>
        <v>18.399999999999999</v>
      </c>
      <c r="O247" s="197">
        <f t="shared" si="693"/>
        <v>0</v>
      </c>
      <c r="P247" s="197"/>
      <c r="Q247" s="197">
        <f t="shared" si="693"/>
        <v>18.399999999999999</v>
      </c>
      <c r="R247" s="197">
        <f t="shared" si="693"/>
        <v>0</v>
      </c>
      <c r="S247" s="197"/>
      <c r="T247" s="197">
        <f t="shared" si="693"/>
        <v>18.399999999999999</v>
      </c>
      <c r="U247" s="197">
        <f t="shared" si="693"/>
        <v>0</v>
      </c>
      <c r="V247" s="197"/>
      <c r="W247" s="197">
        <f t="shared" si="693"/>
        <v>18.399999999999999</v>
      </c>
      <c r="X247" s="197">
        <f t="shared" si="693"/>
        <v>0</v>
      </c>
      <c r="Y247" s="197"/>
      <c r="Z247" s="197">
        <f t="shared" si="693"/>
        <v>0</v>
      </c>
      <c r="AA247" s="197">
        <f t="shared" si="693"/>
        <v>0</v>
      </c>
      <c r="AB247" s="197">
        <f t="shared" si="693"/>
        <v>0</v>
      </c>
      <c r="AC247" s="197">
        <f t="shared" si="693"/>
        <v>0</v>
      </c>
      <c r="AD247" s="197"/>
      <c r="AE247" s="197">
        <f t="shared" si="693"/>
        <v>0</v>
      </c>
      <c r="AF247" s="197">
        <f t="shared" si="693"/>
        <v>0</v>
      </c>
      <c r="AG247" s="197">
        <f t="shared" si="693"/>
        <v>0</v>
      </c>
      <c r="AH247" s="197">
        <f t="shared" si="693"/>
        <v>0</v>
      </c>
      <c r="AI247" s="197"/>
      <c r="AJ247" s="197">
        <f t="shared" si="693"/>
        <v>0</v>
      </c>
      <c r="AK247" s="197">
        <f t="shared" si="693"/>
        <v>0</v>
      </c>
      <c r="AL247" s="197">
        <f t="shared" si="693"/>
        <v>0</v>
      </c>
      <c r="AM247" s="197">
        <f t="shared" si="693"/>
        <v>0</v>
      </c>
      <c r="AN247" s="197"/>
      <c r="AO247" s="197">
        <f t="shared" si="693"/>
        <v>18.399999999999999</v>
      </c>
      <c r="AP247" s="197">
        <f t="shared" si="693"/>
        <v>0</v>
      </c>
      <c r="AQ247" s="197">
        <f t="shared" si="693"/>
        <v>0</v>
      </c>
      <c r="AR247" s="197">
        <f t="shared" si="693"/>
        <v>0</v>
      </c>
      <c r="AS247" s="197"/>
      <c r="AT247" s="197">
        <f t="shared" si="693"/>
        <v>18.399999999999999</v>
      </c>
      <c r="AU247" s="197">
        <f t="shared" si="693"/>
        <v>0</v>
      </c>
      <c r="AV247" s="197">
        <f t="shared" si="693"/>
        <v>0</v>
      </c>
      <c r="AW247" s="197">
        <f t="shared" si="693"/>
        <v>0</v>
      </c>
      <c r="AX247" s="197"/>
      <c r="AY247" s="197">
        <f t="shared" si="693"/>
        <v>37.42</v>
      </c>
      <c r="AZ247" s="197">
        <f t="shared" si="693"/>
        <v>0</v>
      </c>
      <c r="BA247" s="197"/>
      <c r="BB247" s="190"/>
    </row>
    <row r="248" spans="1:54" ht="32.25" customHeight="1">
      <c r="A248" s="266"/>
      <c r="B248" s="268"/>
      <c r="C248" s="268"/>
      <c r="D248" s="173" t="s">
        <v>37</v>
      </c>
      <c r="E248" s="157">
        <f t="shared" si="691"/>
        <v>0</v>
      </c>
      <c r="F248" s="157">
        <f t="shared" si="692"/>
        <v>0</v>
      </c>
      <c r="G248" s="172"/>
      <c r="H248" s="197"/>
      <c r="I248" s="197"/>
      <c r="J248" s="197"/>
      <c r="K248" s="197"/>
      <c r="L248" s="197"/>
      <c r="M248" s="197"/>
      <c r="N248" s="197"/>
      <c r="O248" s="197"/>
      <c r="P248" s="197"/>
      <c r="Q248" s="197"/>
      <c r="R248" s="197"/>
      <c r="S248" s="197"/>
      <c r="T248" s="197"/>
      <c r="U248" s="19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/>
      <c r="AF248" s="197"/>
      <c r="AG248" s="197"/>
      <c r="AH248" s="197"/>
      <c r="AI248" s="197"/>
      <c r="AJ248" s="197"/>
      <c r="AK248" s="197"/>
      <c r="AL248" s="197"/>
      <c r="AM248" s="197"/>
      <c r="AN248" s="197"/>
      <c r="AO248" s="197"/>
      <c r="AP248" s="197"/>
      <c r="AQ248" s="197"/>
      <c r="AR248" s="197"/>
      <c r="AS248" s="197"/>
      <c r="AT248" s="197"/>
      <c r="AU248" s="197"/>
      <c r="AV248" s="197"/>
      <c r="AW248" s="197"/>
      <c r="AX248" s="197"/>
      <c r="AY248" s="197"/>
      <c r="AZ248" s="197"/>
      <c r="BA248" s="197"/>
      <c r="BB248" s="190"/>
    </row>
    <row r="249" spans="1:54" ht="50.25" customHeight="1">
      <c r="A249" s="266"/>
      <c r="B249" s="268"/>
      <c r="C249" s="268"/>
      <c r="D249" s="174" t="s">
        <v>2</v>
      </c>
      <c r="E249" s="157">
        <f t="shared" si="691"/>
        <v>0</v>
      </c>
      <c r="F249" s="157">
        <f t="shared" si="692"/>
        <v>0</v>
      </c>
      <c r="G249" s="172"/>
      <c r="H249" s="197"/>
      <c r="I249" s="197"/>
      <c r="J249" s="197"/>
      <c r="K249" s="197"/>
      <c r="L249" s="197"/>
      <c r="M249" s="197"/>
      <c r="N249" s="197"/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  <c r="AH249" s="197"/>
      <c r="AI249" s="197"/>
      <c r="AJ249" s="197"/>
      <c r="AK249" s="197"/>
      <c r="AL249" s="197"/>
      <c r="AM249" s="197"/>
      <c r="AN249" s="197"/>
      <c r="AO249" s="197"/>
      <c r="AP249" s="197"/>
      <c r="AQ249" s="197"/>
      <c r="AR249" s="197"/>
      <c r="AS249" s="197"/>
      <c r="AT249" s="197"/>
      <c r="AU249" s="197"/>
      <c r="AV249" s="197"/>
      <c r="AW249" s="197"/>
      <c r="AX249" s="197"/>
      <c r="AY249" s="197"/>
      <c r="AZ249" s="197"/>
      <c r="BA249" s="197"/>
      <c r="BB249" s="190"/>
    </row>
    <row r="250" spans="1:54" ht="22.5" customHeight="1">
      <c r="A250" s="266"/>
      <c r="B250" s="268"/>
      <c r="C250" s="268"/>
      <c r="D250" s="189" t="s">
        <v>270</v>
      </c>
      <c r="E250" s="196">
        <f>H250+K250+N250+Q250+T250+W250+Z250+AE250+AJ250+AO250+AT250+AY250</f>
        <v>166.22000000000003</v>
      </c>
      <c r="F250" s="157">
        <f t="shared" si="692"/>
        <v>0</v>
      </c>
      <c r="G250" s="172"/>
      <c r="H250" s="197"/>
      <c r="I250" s="197"/>
      <c r="J250" s="197"/>
      <c r="K250" s="197">
        <v>18.399999999999999</v>
      </c>
      <c r="L250" s="197"/>
      <c r="M250" s="197"/>
      <c r="N250" s="197">
        <v>18.399999999999999</v>
      </c>
      <c r="O250" s="197"/>
      <c r="P250" s="197"/>
      <c r="Q250" s="197">
        <v>18.399999999999999</v>
      </c>
      <c r="R250" s="197"/>
      <c r="S250" s="197"/>
      <c r="T250" s="197">
        <v>18.399999999999999</v>
      </c>
      <c r="U250" s="197"/>
      <c r="V250" s="197"/>
      <c r="W250" s="197">
        <v>18.399999999999999</v>
      </c>
      <c r="X250" s="197"/>
      <c r="Y250" s="197"/>
      <c r="Z250" s="197"/>
      <c r="AA250" s="197"/>
      <c r="AB250" s="197"/>
      <c r="AC250" s="197"/>
      <c r="AD250" s="197"/>
      <c r="AE250" s="197"/>
      <c r="AF250" s="197"/>
      <c r="AG250" s="197"/>
      <c r="AH250" s="197"/>
      <c r="AI250" s="197"/>
      <c r="AJ250" s="197"/>
      <c r="AK250" s="197"/>
      <c r="AL250" s="197"/>
      <c r="AM250" s="197"/>
      <c r="AN250" s="197"/>
      <c r="AO250" s="197">
        <v>18.399999999999999</v>
      </c>
      <c r="AP250" s="197"/>
      <c r="AQ250" s="197"/>
      <c r="AR250" s="197"/>
      <c r="AS250" s="197"/>
      <c r="AT250" s="197">
        <v>18.399999999999999</v>
      </c>
      <c r="AU250" s="197"/>
      <c r="AV250" s="197"/>
      <c r="AW250" s="197"/>
      <c r="AX250" s="197"/>
      <c r="AY250" s="197">
        <v>37.42</v>
      </c>
      <c r="AZ250" s="197"/>
      <c r="BA250" s="197"/>
      <c r="BB250" s="190"/>
    </row>
    <row r="251" spans="1:54" ht="82.5" customHeight="1">
      <c r="A251" s="266"/>
      <c r="B251" s="268"/>
      <c r="C251" s="268"/>
      <c r="D251" s="189" t="s">
        <v>274</v>
      </c>
      <c r="E251" s="157">
        <f t="shared" ref="E251:E253" si="694">H251+K251+N251+Q251+T251+W251+Z251+AE251+AJ251+AO251+AT251+AY251</f>
        <v>0</v>
      </c>
      <c r="F251" s="157">
        <f t="shared" si="692"/>
        <v>0</v>
      </c>
      <c r="G251" s="172"/>
      <c r="H251" s="197"/>
      <c r="I251" s="197"/>
      <c r="J251" s="197"/>
      <c r="K251" s="197"/>
      <c r="L251" s="197"/>
      <c r="M251" s="197"/>
      <c r="N251" s="197"/>
      <c r="O251" s="197"/>
      <c r="P251" s="197"/>
      <c r="Q251" s="197"/>
      <c r="R251" s="197"/>
      <c r="S251" s="197"/>
      <c r="T251" s="197"/>
      <c r="U251" s="19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97"/>
      <c r="AM251" s="197"/>
      <c r="AN251" s="197"/>
      <c r="AO251" s="197"/>
      <c r="AP251" s="197"/>
      <c r="AQ251" s="197"/>
      <c r="AR251" s="197"/>
      <c r="AS251" s="197"/>
      <c r="AT251" s="197"/>
      <c r="AU251" s="197"/>
      <c r="AV251" s="197"/>
      <c r="AW251" s="197"/>
      <c r="AX251" s="197"/>
      <c r="AY251" s="197"/>
      <c r="AZ251" s="197"/>
      <c r="BA251" s="197"/>
      <c r="BB251" s="190"/>
    </row>
    <row r="252" spans="1:54" ht="22.5" customHeight="1">
      <c r="A252" s="266"/>
      <c r="B252" s="268"/>
      <c r="C252" s="268"/>
      <c r="D252" s="189" t="s">
        <v>271</v>
      </c>
      <c r="E252" s="157">
        <f t="shared" si="694"/>
        <v>0</v>
      </c>
      <c r="F252" s="157">
        <f t="shared" si="692"/>
        <v>0</v>
      </c>
      <c r="G252" s="172"/>
      <c r="H252" s="197"/>
      <c r="I252" s="197"/>
      <c r="J252" s="197"/>
      <c r="K252" s="197"/>
      <c r="L252" s="197"/>
      <c r="M252" s="197"/>
      <c r="N252" s="197"/>
      <c r="O252" s="197"/>
      <c r="P252" s="197"/>
      <c r="Q252" s="197"/>
      <c r="R252" s="197"/>
      <c r="S252" s="197"/>
      <c r="T252" s="197"/>
      <c r="U252" s="19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/>
      <c r="AF252" s="197"/>
      <c r="AG252" s="197"/>
      <c r="AH252" s="197"/>
      <c r="AI252" s="197"/>
      <c r="AJ252" s="197"/>
      <c r="AK252" s="197"/>
      <c r="AL252" s="197"/>
      <c r="AM252" s="197"/>
      <c r="AN252" s="197"/>
      <c r="AO252" s="197"/>
      <c r="AP252" s="197"/>
      <c r="AQ252" s="197"/>
      <c r="AR252" s="197"/>
      <c r="AS252" s="197"/>
      <c r="AT252" s="197"/>
      <c r="AU252" s="197"/>
      <c r="AV252" s="197"/>
      <c r="AW252" s="197"/>
      <c r="AX252" s="197"/>
      <c r="AY252" s="197"/>
      <c r="AZ252" s="197"/>
      <c r="BA252" s="197"/>
      <c r="BB252" s="190"/>
    </row>
    <row r="253" spans="1:54" ht="31.5">
      <c r="A253" s="266"/>
      <c r="B253" s="268"/>
      <c r="C253" s="268"/>
      <c r="D253" s="169" t="s">
        <v>43</v>
      </c>
      <c r="E253" s="157">
        <f t="shared" si="694"/>
        <v>0</v>
      </c>
      <c r="F253" s="157">
        <f t="shared" si="692"/>
        <v>0</v>
      </c>
      <c r="G253" s="172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  <c r="S253" s="197"/>
      <c r="T253" s="197"/>
      <c r="U253" s="197"/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/>
      <c r="AF253" s="197"/>
      <c r="AG253" s="197"/>
      <c r="AH253" s="197"/>
      <c r="AI253" s="197"/>
      <c r="AJ253" s="197"/>
      <c r="AK253" s="197"/>
      <c r="AL253" s="197"/>
      <c r="AM253" s="197"/>
      <c r="AN253" s="197"/>
      <c r="AO253" s="197"/>
      <c r="AP253" s="197"/>
      <c r="AQ253" s="197"/>
      <c r="AR253" s="197"/>
      <c r="AS253" s="197"/>
      <c r="AT253" s="197"/>
      <c r="AU253" s="197"/>
      <c r="AV253" s="197"/>
      <c r="AW253" s="197"/>
      <c r="AX253" s="197"/>
      <c r="AY253" s="197"/>
      <c r="AZ253" s="197"/>
      <c r="BA253" s="197"/>
      <c r="BB253" s="191"/>
    </row>
    <row r="254" spans="1:54" ht="22.5" customHeight="1">
      <c r="A254" s="265" t="s">
        <v>361</v>
      </c>
      <c r="B254" s="267" t="s">
        <v>327</v>
      </c>
      <c r="C254" s="267" t="s">
        <v>335</v>
      </c>
      <c r="D254" s="176" t="s">
        <v>41</v>
      </c>
      <c r="E254" s="157">
        <f t="shared" ref="E254:E256" si="695">H254+K254+N254+Q254+T254+W254+Z254+AE254+AJ254+AO254+AT254+AY254</f>
        <v>382.20000000000005</v>
      </c>
      <c r="F254" s="157">
        <f t="shared" ref="F254:F260" si="696">I254+L254+O254+R254+U254+X254+AA254+AF254+AK254+AP254+AU254+AZ254</f>
        <v>0</v>
      </c>
      <c r="G254" s="172"/>
      <c r="H254" s="197"/>
      <c r="I254" s="197"/>
      <c r="J254" s="197"/>
      <c r="K254" s="197">
        <f>K255+K256+K257+K259+K260</f>
        <v>42.4</v>
      </c>
      <c r="L254" s="197">
        <f t="shared" ref="L254:AZ254" si="697">L255+L256+L257+L259+L260</f>
        <v>0</v>
      </c>
      <c r="M254" s="197"/>
      <c r="N254" s="197">
        <f t="shared" si="697"/>
        <v>42.4</v>
      </c>
      <c r="O254" s="197">
        <f t="shared" si="697"/>
        <v>0</v>
      </c>
      <c r="P254" s="197"/>
      <c r="Q254" s="197">
        <f t="shared" si="697"/>
        <v>42.4</v>
      </c>
      <c r="R254" s="197">
        <f t="shared" si="697"/>
        <v>0</v>
      </c>
      <c r="S254" s="197"/>
      <c r="T254" s="197">
        <f t="shared" si="697"/>
        <v>42.4</v>
      </c>
      <c r="U254" s="197">
        <f t="shared" si="697"/>
        <v>0</v>
      </c>
      <c r="V254" s="197"/>
      <c r="W254" s="197">
        <f t="shared" si="697"/>
        <v>42.4</v>
      </c>
      <c r="X254" s="197">
        <f t="shared" si="697"/>
        <v>0</v>
      </c>
      <c r="Y254" s="197"/>
      <c r="Z254" s="197">
        <f t="shared" si="697"/>
        <v>0</v>
      </c>
      <c r="AA254" s="197">
        <f t="shared" si="697"/>
        <v>0</v>
      </c>
      <c r="AB254" s="197">
        <f t="shared" si="697"/>
        <v>0</v>
      </c>
      <c r="AC254" s="197">
        <f t="shared" si="697"/>
        <v>0</v>
      </c>
      <c r="AD254" s="197"/>
      <c r="AE254" s="197">
        <f t="shared" si="697"/>
        <v>0</v>
      </c>
      <c r="AF254" s="197">
        <f t="shared" si="697"/>
        <v>0</v>
      </c>
      <c r="AG254" s="197">
        <f t="shared" si="697"/>
        <v>0</v>
      </c>
      <c r="AH254" s="197">
        <f t="shared" si="697"/>
        <v>0</v>
      </c>
      <c r="AI254" s="197"/>
      <c r="AJ254" s="197">
        <f t="shared" si="697"/>
        <v>0</v>
      </c>
      <c r="AK254" s="197">
        <f t="shared" si="697"/>
        <v>0</v>
      </c>
      <c r="AL254" s="197">
        <f t="shared" si="697"/>
        <v>0</v>
      </c>
      <c r="AM254" s="197">
        <f t="shared" si="697"/>
        <v>0</v>
      </c>
      <c r="AN254" s="197"/>
      <c r="AO254" s="197">
        <f t="shared" si="697"/>
        <v>42.4</v>
      </c>
      <c r="AP254" s="197">
        <f t="shared" si="697"/>
        <v>0</v>
      </c>
      <c r="AQ254" s="197">
        <f t="shared" si="697"/>
        <v>0</v>
      </c>
      <c r="AR254" s="197">
        <f t="shared" si="697"/>
        <v>0</v>
      </c>
      <c r="AS254" s="197"/>
      <c r="AT254" s="197">
        <f t="shared" si="697"/>
        <v>42.4</v>
      </c>
      <c r="AU254" s="197">
        <f t="shared" si="697"/>
        <v>0</v>
      </c>
      <c r="AV254" s="197">
        <f t="shared" si="697"/>
        <v>0</v>
      </c>
      <c r="AW254" s="197">
        <f t="shared" si="697"/>
        <v>0</v>
      </c>
      <c r="AX254" s="197"/>
      <c r="AY254" s="197">
        <f t="shared" si="697"/>
        <v>85.4</v>
      </c>
      <c r="AZ254" s="197">
        <f t="shared" si="697"/>
        <v>0</v>
      </c>
      <c r="BA254" s="197"/>
      <c r="BB254" s="190"/>
    </row>
    <row r="255" spans="1:54" ht="32.25" customHeight="1">
      <c r="A255" s="266"/>
      <c r="B255" s="268"/>
      <c r="C255" s="268"/>
      <c r="D255" s="173" t="s">
        <v>37</v>
      </c>
      <c r="E255" s="157">
        <f t="shared" si="695"/>
        <v>0</v>
      </c>
      <c r="F255" s="157">
        <f t="shared" si="696"/>
        <v>0</v>
      </c>
      <c r="G255" s="172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197"/>
      <c r="T255" s="197"/>
      <c r="U255" s="197"/>
      <c r="V255" s="197"/>
      <c r="W255" s="197"/>
      <c r="X255" s="197"/>
      <c r="Y255" s="197"/>
      <c r="Z255" s="197"/>
      <c r="AA255" s="197"/>
      <c r="AB255" s="197"/>
      <c r="AC255" s="197"/>
      <c r="AD255" s="197"/>
      <c r="AE255" s="197"/>
      <c r="AF255" s="197"/>
      <c r="AG255" s="197"/>
      <c r="AH255" s="197"/>
      <c r="AI255" s="197"/>
      <c r="AJ255" s="197"/>
      <c r="AK255" s="197"/>
      <c r="AL255" s="197"/>
      <c r="AM255" s="197"/>
      <c r="AN255" s="197"/>
      <c r="AO255" s="197"/>
      <c r="AP255" s="197"/>
      <c r="AQ255" s="197"/>
      <c r="AR255" s="197"/>
      <c r="AS255" s="197"/>
      <c r="AT255" s="197"/>
      <c r="AU255" s="197"/>
      <c r="AV255" s="197"/>
      <c r="AW255" s="197"/>
      <c r="AX255" s="197"/>
      <c r="AY255" s="197"/>
      <c r="AZ255" s="197"/>
      <c r="BA255" s="197"/>
      <c r="BB255" s="190"/>
    </row>
    <row r="256" spans="1:54" ht="50.25" customHeight="1">
      <c r="A256" s="266"/>
      <c r="B256" s="268"/>
      <c r="C256" s="268"/>
      <c r="D256" s="174" t="s">
        <v>2</v>
      </c>
      <c r="E256" s="157">
        <f t="shared" si="695"/>
        <v>0</v>
      </c>
      <c r="F256" s="157">
        <f t="shared" si="696"/>
        <v>0</v>
      </c>
      <c r="G256" s="172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97"/>
      <c r="W256" s="197"/>
      <c r="X256" s="197"/>
      <c r="Y256" s="197"/>
      <c r="Z256" s="197"/>
      <c r="AA256" s="197"/>
      <c r="AB256" s="197"/>
      <c r="AC256" s="197"/>
      <c r="AD256" s="197"/>
      <c r="AE256" s="197"/>
      <c r="AF256" s="197"/>
      <c r="AG256" s="197"/>
      <c r="AH256" s="197"/>
      <c r="AI256" s="197"/>
      <c r="AJ256" s="197"/>
      <c r="AK256" s="197"/>
      <c r="AL256" s="197"/>
      <c r="AM256" s="197"/>
      <c r="AN256" s="197"/>
      <c r="AO256" s="197"/>
      <c r="AP256" s="197"/>
      <c r="AQ256" s="197"/>
      <c r="AR256" s="197"/>
      <c r="AS256" s="197"/>
      <c r="AT256" s="197"/>
      <c r="AU256" s="197"/>
      <c r="AV256" s="197"/>
      <c r="AW256" s="197"/>
      <c r="AX256" s="197"/>
      <c r="AY256" s="197"/>
      <c r="AZ256" s="197"/>
      <c r="BA256" s="197"/>
      <c r="BB256" s="190"/>
    </row>
    <row r="257" spans="1:54" ht="22.5" customHeight="1">
      <c r="A257" s="266"/>
      <c r="B257" s="268"/>
      <c r="C257" s="268"/>
      <c r="D257" s="189" t="s">
        <v>270</v>
      </c>
      <c r="E257" s="157">
        <f>H257+K257+N257+Q257+T257+W257+Z257+AE257+AJ257+AO257+AT257+AY257</f>
        <v>382.20000000000005</v>
      </c>
      <c r="F257" s="157">
        <f t="shared" si="696"/>
        <v>0</v>
      </c>
      <c r="G257" s="172"/>
      <c r="H257" s="197"/>
      <c r="I257" s="197"/>
      <c r="J257" s="197"/>
      <c r="K257" s="197">
        <v>42.4</v>
      </c>
      <c r="L257" s="197"/>
      <c r="M257" s="197"/>
      <c r="N257" s="197">
        <v>42.4</v>
      </c>
      <c r="O257" s="197"/>
      <c r="P257" s="197"/>
      <c r="Q257" s="197">
        <v>42.4</v>
      </c>
      <c r="R257" s="197"/>
      <c r="S257" s="197"/>
      <c r="T257" s="197">
        <v>42.4</v>
      </c>
      <c r="U257" s="197"/>
      <c r="V257" s="197"/>
      <c r="W257" s="197">
        <v>42.4</v>
      </c>
      <c r="X257" s="197"/>
      <c r="Y257" s="197"/>
      <c r="Z257" s="197"/>
      <c r="AA257" s="197"/>
      <c r="AB257" s="197"/>
      <c r="AC257" s="197"/>
      <c r="AD257" s="197"/>
      <c r="AE257" s="197"/>
      <c r="AF257" s="197"/>
      <c r="AG257" s="197"/>
      <c r="AH257" s="197"/>
      <c r="AI257" s="197"/>
      <c r="AJ257" s="197"/>
      <c r="AK257" s="197"/>
      <c r="AL257" s="197"/>
      <c r="AM257" s="197"/>
      <c r="AN257" s="197"/>
      <c r="AO257" s="197">
        <v>42.4</v>
      </c>
      <c r="AP257" s="197"/>
      <c r="AQ257" s="197"/>
      <c r="AR257" s="197"/>
      <c r="AS257" s="197"/>
      <c r="AT257" s="197">
        <v>42.4</v>
      </c>
      <c r="AU257" s="197"/>
      <c r="AV257" s="197"/>
      <c r="AW257" s="197"/>
      <c r="AX257" s="197"/>
      <c r="AY257" s="197">
        <v>85.4</v>
      </c>
      <c r="AZ257" s="197"/>
      <c r="BA257" s="197"/>
      <c r="BB257" s="190"/>
    </row>
    <row r="258" spans="1:54" ht="82.5" customHeight="1">
      <c r="A258" s="266"/>
      <c r="B258" s="268"/>
      <c r="C258" s="268"/>
      <c r="D258" s="189" t="s">
        <v>274</v>
      </c>
      <c r="E258" s="157">
        <f t="shared" ref="E258:E260" si="698">H258+K258+N258+Q258+T258+W258+Z258+AE258+AJ258+AO258+AT258+AY258</f>
        <v>0</v>
      </c>
      <c r="F258" s="157">
        <f t="shared" si="696"/>
        <v>0</v>
      </c>
      <c r="G258" s="172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  <c r="S258" s="197"/>
      <c r="T258" s="197"/>
      <c r="U258" s="197"/>
      <c r="V258" s="197"/>
      <c r="W258" s="197"/>
      <c r="X258" s="197"/>
      <c r="Y258" s="197"/>
      <c r="Z258" s="197"/>
      <c r="AA258" s="197"/>
      <c r="AB258" s="197"/>
      <c r="AC258" s="197"/>
      <c r="AD258" s="197"/>
      <c r="AE258" s="197"/>
      <c r="AF258" s="197"/>
      <c r="AG258" s="197"/>
      <c r="AH258" s="197"/>
      <c r="AI258" s="197"/>
      <c r="AJ258" s="197"/>
      <c r="AK258" s="197"/>
      <c r="AL258" s="197"/>
      <c r="AM258" s="197"/>
      <c r="AN258" s="197"/>
      <c r="AO258" s="197"/>
      <c r="AP258" s="197"/>
      <c r="AQ258" s="197"/>
      <c r="AR258" s="197"/>
      <c r="AS258" s="197"/>
      <c r="AT258" s="197"/>
      <c r="AU258" s="197"/>
      <c r="AV258" s="197"/>
      <c r="AW258" s="197"/>
      <c r="AX258" s="197"/>
      <c r="AY258" s="197"/>
      <c r="AZ258" s="197"/>
      <c r="BA258" s="197"/>
      <c r="BB258" s="190"/>
    </row>
    <row r="259" spans="1:54" ht="22.5" customHeight="1">
      <c r="A259" s="266"/>
      <c r="B259" s="268"/>
      <c r="C259" s="268"/>
      <c r="D259" s="189" t="s">
        <v>271</v>
      </c>
      <c r="E259" s="157">
        <f t="shared" si="698"/>
        <v>0</v>
      </c>
      <c r="F259" s="157">
        <f t="shared" si="696"/>
        <v>0</v>
      </c>
      <c r="G259" s="172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197"/>
      <c r="T259" s="197"/>
      <c r="U259" s="197"/>
      <c r="V259" s="197"/>
      <c r="W259" s="197"/>
      <c r="X259" s="197"/>
      <c r="Y259" s="197"/>
      <c r="Z259" s="197"/>
      <c r="AA259" s="197"/>
      <c r="AB259" s="197"/>
      <c r="AC259" s="197"/>
      <c r="AD259" s="197"/>
      <c r="AE259" s="197"/>
      <c r="AF259" s="197"/>
      <c r="AG259" s="197"/>
      <c r="AH259" s="197"/>
      <c r="AI259" s="197"/>
      <c r="AJ259" s="197"/>
      <c r="AK259" s="197"/>
      <c r="AL259" s="197"/>
      <c r="AM259" s="197"/>
      <c r="AN259" s="197"/>
      <c r="AO259" s="197"/>
      <c r="AP259" s="197"/>
      <c r="AQ259" s="197"/>
      <c r="AR259" s="197"/>
      <c r="AS259" s="197"/>
      <c r="AT259" s="197"/>
      <c r="AU259" s="197"/>
      <c r="AV259" s="197"/>
      <c r="AW259" s="197"/>
      <c r="AX259" s="197"/>
      <c r="AY259" s="197"/>
      <c r="AZ259" s="197"/>
      <c r="BA259" s="197"/>
      <c r="BB259" s="190"/>
    </row>
    <row r="260" spans="1:54" ht="31.5">
      <c r="A260" s="266"/>
      <c r="B260" s="268"/>
      <c r="C260" s="268"/>
      <c r="D260" s="169" t="s">
        <v>43</v>
      </c>
      <c r="E260" s="157">
        <f t="shared" si="698"/>
        <v>0</v>
      </c>
      <c r="F260" s="157">
        <f t="shared" si="696"/>
        <v>0</v>
      </c>
      <c r="G260" s="172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7"/>
      <c r="T260" s="197"/>
      <c r="U260" s="197"/>
      <c r="V260" s="197"/>
      <c r="W260" s="197"/>
      <c r="X260" s="197"/>
      <c r="Y260" s="197"/>
      <c r="Z260" s="197"/>
      <c r="AA260" s="197"/>
      <c r="AB260" s="197"/>
      <c r="AC260" s="197"/>
      <c r="AD260" s="197"/>
      <c r="AE260" s="197"/>
      <c r="AF260" s="197"/>
      <c r="AG260" s="197"/>
      <c r="AH260" s="197"/>
      <c r="AI260" s="197"/>
      <c r="AJ260" s="197"/>
      <c r="AK260" s="197"/>
      <c r="AL260" s="197"/>
      <c r="AM260" s="197"/>
      <c r="AN260" s="197"/>
      <c r="AO260" s="197"/>
      <c r="AP260" s="197"/>
      <c r="AQ260" s="197"/>
      <c r="AR260" s="197"/>
      <c r="AS260" s="197"/>
      <c r="AT260" s="197"/>
      <c r="AU260" s="197"/>
      <c r="AV260" s="197"/>
      <c r="AW260" s="197"/>
      <c r="AX260" s="197"/>
      <c r="AY260" s="197"/>
      <c r="AZ260" s="197"/>
      <c r="BA260" s="197"/>
      <c r="BB260" s="191"/>
    </row>
    <row r="261" spans="1:54" ht="22.5" customHeight="1">
      <c r="A261" s="265" t="s">
        <v>362</v>
      </c>
      <c r="B261" s="267" t="s">
        <v>328</v>
      </c>
      <c r="C261" s="267" t="s">
        <v>335</v>
      </c>
      <c r="D261" s="176" t="s">
        <v>41</v>
      </c>
      <c r="E261" s="157">
        <f t="shared" ref="E261:E263" si="699">H261+K261+N261+Q261+T261+W261+Z261+AE261+AJ261+AO261+AT261+AY261</f>
        <v>65.210000000000008</v>
      </c>
      <c r="F261" s="157">
        <f t="shared" ref="F261:F267" si="700">I261+L261+O261+R261+U261+X261+AA261+AF261+AK261+AP261+AU261+AZ261</f>
        <v>0</v>
      </c>
      <c r="G261" s="172"/>
      <c r="H261" s="197"/>
      <c r="I261" s="197"/>
      <c r="J261" s="197"/>
      <c r="K261" s="197"/>
      <c r="L261" s="197"/>
      <c r="M261" s="197"/>
      <c r="N261" s="197">
        <f>N262+N263+N264+N266+N267</f>
        <v>16.3</v>
      </c>
      <c r="O261" s="197">
        <f t="shared" ref="O261:AZ261" si="701">O262+O263+O264+O266+O267</f>
        <v>0</v>
      </c>
      <c r="P261" s="197"/>
      <c r="Q261" s="197">
        <f t="shared" si="701"/>
        <v>0</v>
      </c>
      <c r="R261" s="197">
        <f t="shared" si="701"/>
        <v>0</v>
      </c>
      <c r="S261" s="197"/>
      <c r="T261" s="197">
        <f t="shared" si="701"/>
        <v>0</v>
      </c>
      <c r="U261" s="197">
        <f t="shared" si="701"/>
        <v>0</v>
      </c>
      <c r="V261" s="197"/>
      <c r="W261" s="197">
        <f t="shared" si="701"/>
        <v>0</v>
      </c>
      <c r="X261" s="197">
        <f t="shared" si="701"/>
        <v>0</v>
      </c>
      <c r="Y261" s="197"/>
      <c r="Z261" s="197">
        <f t="shared" si="701"/>
        <v>16.3</v>
      </c>
      <c r="AA261" s="197">
        <f t="shared" si="701"/>
        <v>0</v>
      </c>
      <c r="AB261" s="197">
        <f t="shared" si="701"/>
        <v>0</v>
      </c>
      <c r="AC261" s="197">
        <f t="shared" si="701"/>
        <v>0</v>
      </c>
      <c r="AD261" s="197"/>
      <c r="AE261" s="197">
        <f t="shared" si="701"/>
        <v>0</v>
      </c>
      <c r="AF261" s="197">
        <f t="shared" si="701"/>
        <v>0</v>
      </c>
      <c r="AG261" s="197">
        <f t="shared" si="701"/>
        <v>0</v>
      </c>
      <c r="AH261" s="197">
        <f t="shared" si="701"/>
        <v>0</v>
      </c>
      <c r="AI261" s="197"/>
      <c r="AJ261" s="197">
        <f t="shared" si="701"/>
        <v>0</v>
      </c>
      <c r="AK261" s="197">
        <f t="shared" si="701"/>
        <v>0</v>
      </c>
      <c r="AL261" s="197">
        <f t="shared" si="701"/>
        <v>0</v>
      </c>
      <c r="AM261" s="197">
        <f t="shared" si="701"/>
        <v>0</v>
      </c>
      <c r="AN261" s="197"/>
      <c r="AO261" s="197">
        <f t="shared" si="701"/>
        <v>16.3</v>
      </c>
      <c r="AP261" s="197">
        <f t="shared" si="701"/>
        <v>0</v>
      </c>
      <c r="AQ261" s="197">
        <f t="shared" si="701"/>
        <v>0</v>
      </c>
      <c r="AR261" s="197">
        <f t="shared" si="701"/>
        <v>0</v>
      </c>
      <c r="AS261" s="197"/>
      <c r="AT261" s="197">
        <f t="shared" si="701"/>
        <v>0</v>
      </c>
      <c r="AU261" s="197">
        <f t="shared" si="701"/>
        <v>0</v>
      </c>
      <c r="AV261" s="197">
        <f t="shared" si="701"/>
        <v>0</v>
      </c>
      <c r="AW261" s="197">
        <f t="shared" si="701"/>
        <v>0</v>
      </c>
      <c r="AX261" s="197">
        <f t="shared" si="701"/>
        <v>0</v>
      </c>
      <c r="AY261" s="197">
        <f t="shared" si="701"/>
        <v>16.309999999999999</v>
      </c>
      <c r="AZ261" s="197">
        <f t="shared" si="701"/>
        <v>0</v>
      </c>
      <c r="BA261" s="197"/>
      <c r="BB261" s="190"/>
    </row>
    <row r="262" spans="1:54" ht="32.25" customHeight="1">
      <c r="A262" s="266"/>
      <c r="B262" s="268"/>
      <c r="C262" s="268"/>
      <c r="D262" s="173" t="s">
        <v>37</v>
      </c>
      <c r="E262" s="157">
        <f t="shared" si="699"/>
        <v>0</v>
      </c>
      <c r="F262" s="157">
        <f t="shared" si="700"/>
        <v>0</v>
      </c>
      <c r="G262" s="172"/>
      <c r="H262" s="197"/>
      <c r="I262" s="197"/>
      <c r="J262" s="197"/>
      <c r="K262" s="197"/>
      <c r="L262" s="197"/>
      <c r="M262" s="197"/>
      <c r="N262" s="197"/>
      <c r="O262" s="197"/>
      <c r="P262" s="197"/>
      <c r="Q262" s="197"/>
      <c r="R262" s="197"/>
      <c r="S262" s="197"/>
      <c r="T262" s="197"/>
      <c r="U262" s="197"/>
      <c r="V262" s="197"/>
      <c r="W262" s="197"/>
      <c r="X262" s="197"/>
      <c r="Y262" s="197"/>
      <c r="Z262" s="197"/>
      <c r="AA262" s="197"/>
      <c r="AB262" s="197"/>
      <c r="AC262" s="197"/>
      <c r="AD262" s="197"/>
      <c r="AE262" s="197"/>
      <c r="AF262" s="197"/>
      <c r="AG262" s="197"/>
      <c r="AH262" s="197"/>
      <c r="AI262" s="197"/>
      <c r="AJ262" s="197"/>
      <c r="AK262" s="197"/>
      <c r="AL262" s="197"/>
      <c r="AM262" s="197"/>
      <c r="AN262" s="197"/>
      <c r="AO262" s="197"/>
      <c r="AP262" s="197"/>
      <c r="AQ262" s="197"/>
      <c r="AR262" s="197"/>
      <c r="AS262" s="197"/>
      <c r="AT262" s="197"/>
      <c r="AU262" s="197"/>
      <c r="AV262" s="197"/>
      <c r="AW262" s="197"/>
      <c r="AX262" s="197"/>
      <c r="AY262" s="197"/>
      <c r="AZ262" s="197"/>
      <c r="BA262" s="197"/>
      <c r="BB262" s="190"/>
    </row>
    <row r="263" spans="1:54" ht="50.25" customHeight="1">
      <c r="A263" s="266"/>
      <c r="B263" s="268"/>
      <c r="C263" s="268"/>
      <c r="D263" s="174" t="s">
        <v>2</v>
      </c>
      <c r="E263" s="157">
        <f t="shared" si="699"/>
        <v>0</v>
      </c>
      <c r="F263" s="157">
        <f t="shared" si="700"/>
        <v>0</v>
      </c>
      <c r="G263" s="172"/>
      <c r="H263" s="197"/>
      <c r="I263" s="197"/>
      <c r="J263" s="197"/>
      <c r="K263" s="197"/>
      <c r="L263" s="197"/>
      <c r="M263" s="197"/>
      <c r="N263" s="197"/>
      <c r="O263" s="197"/>
      <c r="P263" s="197"/>
      <c r="Q263" s="197"/>
      <c r="R263" s="197"/>
      <c r="S263" s="197"/>
      <c r="T263" s="197"/>
      <c r="U263" s="197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/>
      <c r="AF263" s="197"/>
      <c r="AG263" s="197"/>
      <c r="AH263" s="197"/>
      <c r="AI263" s="197"/>
      <c r="AJ263" s="197"/>
      <c r="AK263" s="197"/>
      <c r="AL263" s="197"/>
      <c r="AM263" s="197"/>
      <c r="AN263" s="197"/>
      <c r="AO263" s="197"/>
      <c r="AP263" s="197"/>
      <c r="AQ263" s="197"/>
      <c r="AR263" s="197"/>
      <c r="AS263" s="197"/>
      <c r="AT263" s="197"/>
      <c r="AU263" s="197"/>
      <c r="AV263" s="197"/>
      <c r="AW263" s="197"/>
      <c r="AX263" s="197"/>
      <c r="AY263" s="197"/>
      <c r="AZ263" s="197"/>
      <c r="BA263" s="197"/>
      <c r="BB263" s="190"/>
    </row>
    <row r="264" spans="1:54" ht="22.5" customHeight="1">
      <c r="A264" s="266"/>
      <c r="B264" s="268"/>
      <c r="C264" s="268"/>
      <c r="D264" s="189" t="s">
        <v>270</v>
      </c>
      <c r="E264" s="196">
        <f>H264+K264+N264+Q264+T264+W264+Z264+AE264+AJ264+AO264+AT264+AY264</f>
        <v>65.210000000000008</v>
      </c>
      <c r="F264" s="157">
        <f t="shared" si="700"/>
        <v>0</v>
      </c>
      <c r="G264" s="172"/>
      <c r="H264" s="197"/>
      <c r="I264" s="197"/>
      <c r="J264" s="197"/>
      <c r="K264" s="197"/>
      <c r="L264" s="197"/>
      <c r="M264" s="197"/>
      <c r="N264" s="197">
        <v>16.3</v>
      </c>
      <c r="O264" s="197"/>
      <c r="P264" s="197"/>
      <c r="Q264" s="197"/>
      <c r="R264" s="197"/>
      <c r="S264" s="197"/>
      <c r="T264" s="197"/>
      <c r="U264" s="197"/>
      <c r="V264" s="197"/>
      <c r="W264" s="197"/>
      <c r="X264" s="197"/>
      <c r="Y264" s="197"/>
      <c r="Z264" s="197">
        <v>16.3</v>
      </c>
      <c r="AA264" s="197"/>
      <c r="AB264" s="197"/>
      <c r="AC264" s="197"/>
      <c r="AD264" s="197"/>
      <c r="AE264" s="197"/>
      <c r="AF264" s="197"/>
      <c r="AG264" s="197"/>
      <c r="AH264" s="197"/>
      <c r="AI264" s="197"/>
      <c r="AJ264" s="197"/>
      <c r="AK264" s="197"/>
      <c r="AL264" s="197"/>
      <c r="AM264" s="197"/>
      <c r="AN264" s="197"/>
      <c r="AO264" s="197">
        <v>16.3</v>
      </c>
      <c r="AP264" s="197"/>
      <c r="AQ264" s="197"/>
      <c r="AR264" s="197"/>
      <c r="AS264" s="197"/>
      <c r="AT264" s="197"/>
      <c r="AU264" s="197"/>
      <c r="AV264" s="197"/>
      <c r="AW264" s="197"/>
      <c r="AX264" s="197"/>
      <c r="AY264" s="197">
        <v>16.309999999999999</v>
      </c>
      <c r="AZ264" s="197"/>
      <c r="BA264" s="197"/>
      <c r="BB264" s="190"/>
    </row>
    <row r="265" spans="1:54" ht="82.5" customHeight="1">
      <c r="A265" s="266"/>
      <c r="B265" s="268"/>
      <c r="C265" s="268"/>
      <c r="D265" s="189" t="s">
        <v>274</v>
      </c>
      <c r="E265" s="157">
        <f t="shared" ref="E265:E267" si="702">H265+K265+N265+Q265+T265+W265+Z265+AE265+AJ265+AO265+AT265+AY265</f>
        <v>0</v>
      </c>
      <c r="F265" s="157">
        <f t="shared" si="700"/>
        <v>0</v>
      </c>
      <c r="G265" s="172"/>
      <c r="H265" s="197"/>
      <c r="I265" s="197"/>
      <c r="J265" s="197"/>
      <c r="K265" s="197"/>
      <c r="L265" s="197"/>
      <c r="M265" s="197"/>
      <c r="N265" s="197"/>
      <c r="O265" s="197"/>
      <c r="P265" s="197"/>
      <c r="Q265" s="197"/>
      <c r="R265" s="197"/>
      <c r="S265" s="197"/>
      <c r="T265" s="197"/>
      <c r="U265" s="197"/>
      <c r="V265" s="197"/>
      <c r="W265" s="197"/>
      <c r="X265" s="197"/>
      <c r="Y265" s="197"/>
      <c r="Z265" s="197"/>
      <c r="AA265" s="197"/>
      <c r="AB265" s="197"/>
      <c r="AC265" s="197"/>
      <c r="AD265" s="197"/>
      <c r="AE265" s="197"/>
      <c r="AF265" s="197"/>
      <c r="AG265" s="197"/>
      <c r="AH265" s="197"/>
      <c r="AI265" s="197"/>
      <c r="AJ265" s="197"/>
      <c r="AK265" s="197"/>
      <c r="AL265" s="197"/>
      <c r="AM265" s="197"/>
      <c r="AN265" s="197"/>
      <c r="AO265" s="197"/>
      <c r="AP265" s="197"/>
      <c r="AQ265" s="197"/>
      <c r="AR265" s="197"/>
      <c r="AS265" s="197"/>
      <c r="AT265" s="197"/>
      <c r="AU265" s="197"/>
      <c r="AV265" s="197"/>
      <c r="AW265" s="197"/>
      <c r="AX265" s="197"/>
      <c r="AY265" s="197"/>
      <c r="AZ265" s="197"/>
      <c r="BA265" s="197"/>
      <c r="BB265" s="190"/>
    </row>
    <row r="266" spans="1:54" ht="22.5" customHeight="1">
      <c r="A266" s="266"/>
      <c r="B266" s="268"/>
      <c r="C266" s="268"/>
      <c r="D266" s="189" t="s">
        <v>271</v>
      </c>
      <c r="E266" s="157">
        <f t="shared" si="702"/>
        <v>0</v>
      </c>
      <c r="F266" s="157">
        <f t="shared" si="700"/>
        <v>0</v>
      </c>
      <c r="G266" s="172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  <c r="S266" s="197"/>
      <c r="T266" s="197"/>
      <c r="U266" s="197"/>
      <c r="V266" s="197"/>
      <c r="W266" s="197"/>
      <c r="X266" s="197"/>
      <c r="Y266" s="197"/>
      <c r="Z266" s="197"/>
      <c r="AA266" s="197"/>
      <c r="AB266" s="197"/>
      <c r="AC266" s="197"/>
      <c r="AD266" s="197"/>
      <c r="AE266" s="197"/>
      <c r="AF266" s="197"/>
      <c r="AG266" s="197"/>
      <c r="AH266" s="197"/>
      <c r="AI266" s="197"/>
      <c r="AJ266" s="197"/>
      <c r="AK266" s="197"/>
      <c r="AL266" s="197"/>
      <c r="AM266" s="197"/>
      <c r="AN266" s="197"/>
      <c r="AO266" s="197"/>
      <c r="AP266" s="197"/>
      <c r="AQ266" s="197"/>
      <c r="AR266" s="197"/>
      <c r="AS266" s="197"/>
      <c r="AT266" s="197"/>
      <c r="AU266" s="197"/>
      <c r="AV266" s="197"/>
      <c r="AW266" s="197"/>
      <c r="AX266" s="197"/>
      <c r="AY266" s="197"/>
      <c r="AZ266" s="197"/>
      <c r="BA266" s="197"/>
      <c r="BB266" s="190"/>
    </row>
    <row r="267" spans="1:54" ht="31.5">
      <c r="A267" s="266"/>
      <c r="B267" s="268"/>
      <c r="C267" s="268"/>
      <c r="D267" s="169" t="s">
        <v>43</v>
      </c>
      <c r="E267" s="157">
        <f t="shared" si="702"/>
        <v>0</v>
      </c>
      <c r="F267" s="157">
        <f t="shared" si="700"/>
        <v>0</v>
      </c>
      <c r="G267" s="172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  <c r="Y267" s="197"/>
      <c r="Z267" s="197"/>
      <c r="AA267" s="197"/>
      <c r="AB267" s="197"/>
      <c r="AC267" s="197"/>
      <c r="AD267" s="197"/>
      <c r="AE267" s="197"/>
      <c r="AF267" s="197"/>
      <c r="AG267" s="197"/>
      <c r="AH267" s="197"/>
      <c r="AI267" s="197"/>
      <c r="AJ267" s="197"/>
      <c r="AK267" s="197"/>
      <c r="AL267" s="197"/>
      <c r="AM267" s="197"/>
      <c r="AN267" s="197"/>
      <c r="AO267" s="197"/>
      <c r="AP267" s="197"/>
      <c r="AQ267" s="197"/>
      <c r="AR267" s="197"/>
      <c r="AS267" s="197"/>
      <c r="AT267" s="197"/>
      <c r="AU267" s="197"/>
      <c r="AV267" s="197"/>
      <c r="AW267" s="197"/>
      <c r="AX267" s="197"/>
      <c r="AY267" s="197"/>
      <c r="AZ267" s="197"/>
      <c r="BA267" s="197"/>
      <c r="BB267" s="191"/>
    </row>
    <row r="268" spans="1:54" ht="22.5" customHeight="1">
      <c r="A268" s="265" t="s">
        <v>363</v>
      </c>
      <c r="B268" s="267" t="s">
        <v>329</v>
      </c>
      <c r="C268" s="267" t="s">
        <v>335</v>
      </c>
      <c r="D268" s="176" t="s">
        <v>41</v>
      </c>
      <c r="E268" s="157">
        <f t="shared" ref="E268:E270" si="703">H268+K268+N268+Q268+T268+W268+Z268+AE268+AJ268+AO268+AT268+AY268</f>
        <v>728.3</v>
      </c>
      <c r="F268" s="157">
        <f t="shared" ref="F268:F274" si="704">I268+L268+O268+R268+U268+X268+AA268+AF268+AK268+AP268+AU268+AZ268</f>
        <v>161.51367999999999</v>
      </c>
      <c r="G268" s="214">
        <f>F268/E268</f>
        <v>0.22176806261156118</v>
      </c>
      <c r="H268" s="197">
        <f>H271</f>
        <v>161.51367999999999</v>
      </c>
      <c r="I268" s="197">
        <f>I271</f>
        <v>161.51367999999999</v>
      </c>
      <c r="J268" s="197">
        <f>I268/H268*100</f>
        <v>100</v>
      </c>
      <c r="K268" s="197"/>
      <c r="L268" s="197"/>
      <c r="M268" s="197"/>
      <c r="N268" s="197">
        <f>N269+N270+N271+N273+N274</f>
        <v>72.86</v>
      </c>
      <c r="O268" s="197">
        <f t="shared" ref="O268:AZ268" si="705">O269+O270+O271+O273+O274</f>
        <v>0</v>
      </c>
      <c r="P268" s="197"/>
      <c r="Q268" s="197">
        <f t="shared" si="705"/>
        <v>275.34631999999999</v>
      </c>
      <c r="R268" s="197">
        <f t="shared" si="705"/>
        <v>0</v>
      </c>
      <c r="S268" s="197"/>
      <c r="T268" s="197">
        <f t="shared" si="705"/>
        <v>72.86</v>
      </c>
      <c r="U268" s="197">
        <f t="shared" si="705"/>
        <v>0</v>
      </c>
      <c r="V268" s="197"/>
      <c r="W268" s="197">
        <f t="shared" si="705"/>
        <v>72.86</v>
      </c>
      <c r="X268" s="197">
        <f t="shared" si="705"/>
        <v>0</v>
      </c>
      <c r="Y268" s="197"/>
      <c r="Z268" s="197">
        <f t="shared" si="705"/>
        <v>72.86</v>
      </c>
      <c r="AA268" s="197">
        <f t="shared" si="705"/>
        <v>0</v>
      </c>
      <c r="AB268" s="197">
        <f t="shared" si="705"/>
        <v>0</v>
      </c>
      <c r="AC268" s="197">
        <f t="shared" si="705"/>
        <v>0</v>
      </c>
      <c r="AD268" s="197"/>
      <c r="AE268" s="197">
        <f t="shared" si="705"/>
        <v>0</v>
      </c>
      <c r="AF268" s="197">
        <f t="shared" si="705"/>
        <v>0</v>
      </c>
      <c r="AG268" s="197">
        <f t="shared" si="705"/>
        <v>0</v>
      </c>
      <c r="AH268" s="197">
        <f t="shared" si="705"/>
        <v>0</v>
      </c>
      <c r="AI268" s="197"/>
      <c r="AJ268" s="197">
        <f t="shared" si="705"/>
        <v>0</v>
      </c>
      <c r="AK268" s="197">
        <f t="shared" si="705"/>
        <v>0</v>
      </c>
      <c r="AL268" s="197">
        <f t="shared" si="705"/>
        <v>0</v>
      </c>
      <c r="AM268" s="197">
        <f t="shared" si="705"/>
        <v>0</v>
      </c>
      <c r="AN268" s="197"/>
      <c r="AO268" s="197">
        <f t="shared" si="705"/>
        <v>0</v>
      </c>
      <c r="AP268" s="197">
        <f t="shared" si="705"/>
        <v>0</v>
      </c>
      <c r="AQ268" s="197">
        <f t="shared" si="705"/>
        <v>0</v>
      </c>
      <c r="AR268" s="197">
        <f t="shared" si="705"/>
        <v>0</v>
      </c>
      <c r="AS268" s="197"/>
      <c r="AT268" s="197">
        <f t="shared" si="705"/>
        <v>0</v>
      </c>
      <c r="AU268" s="197">
        <f t="shared" si="705"/>
        <v>0</v>
      </c>
      <c r="AV268" s="197">
        <f t="shared" si="705"/>
        <v>0</v>
      </c>
      <c r="AW268" s="197">
        <f t="shared" si="705"/>
        <v>0</v>
      </c>
      <c r="AX268" s="197"/>
      <c r="AY268" s="197">
        <f t="shared" si="705"/>
        <v>0</v>
      </c>
      <c r="AZ268" s="197">
        <f t="shared" si="705"/>
        <v>0</v>
      </c>
      <c r="BA268" s="197"/>
      <c r="BB268" s="190"/>
    </row>
    <row r="269" spans="1:54" ht="32.25" customHeight="1">
      <c r="A269" s="266"/>
      <c r="B269" s="268"/>
      <c r="C269" s="268"/>
      <c r="D269" s="173" t="s">
        <v>37</v>
      </c>
      <c r="E269" s="157">
        <f t="shared" si="703"/>
        <v>0</v>
      </c>
      <c r="F269" s="157">
        <f t="shared" si="704"/>
        <v>0</v>
      </c>
      <c r="G269" s="172"/>
      <c r="H269" s="197"/>
      <c r="I269" s="197"/>
      <c r="J269" s="197"/>
      <c r="K269" s="197"/>
      <c r="L269" s="197"/>
      <c r="M269" s="197"/>
      <c r="N269" s="197"/>
      <c r="O269" s="197"/>
      <c r="P269" s="197"/>
      <c r="Q269" s="197"/>
      <c r="R269" s="197"/>
      <c r="S269" s="197"/>
      <c r="T269" s="197"/>
      <c r="U269" s="197"/>
      <c r="V269" s="197"/>
      <c r="W269" s="197"/>
      <c r="X269" s="197"/>
      <c r="Y269" s="197"/>
      <c r="Z269" s="197"/>
      <c r="AA269" s="197"/>
      <c r="AB269" s="197"/>
      <c r="AC269" s="197"/>
      <c r="AD269" s="197"/>
      <c r="AE269" s="197"/>
      <c r="AF269" s="197"/>
      <c r="AG269" s="197"/>
      <c r="AH269" s="197"/>
      <c r="AI269" s="197"/>
      <c r="AJ269" s="197"/>
      <c r="AK269" s="197"/>
      <c r="AL269" s="197"/>
      <c r="AM269" s="197"/>
      <c r="AN269" s="197"/>
      <c r="AO269" s="197"/>
      <c r="AP269" s="197"/>
      <c r="AQ269" s="197"/>
      <c r="AR269" s="197"/>
      <c r="AS269" s="197"/>
      <c r="AT269" s="197"/>
      <c r="AU269" s="197"/>
      <c r="AV269" s="197"/>
      <c r="AW269" s="197"/>
      <c r="AX269" s="197"/>
      <c r="AY269" s="197"/>
      <c r="AZ269" s="197"/>
      <c r="BA269" s="197"/>
      <c r="BB269" s="190"/>
    </row>
    <row r="270" spans="1:54" ht="50.25" customHeight="1">
      <c r="A270" s="266"/>
      <c r="B270" s="268"/>
      <c r="C270" s="268"/>
      <c r="D270" s="174" t="s">
        <v>2</v>
      </c>
      <c r="E270" s="157">
        <f t="shared" si="703"/>
        <v>364.3</v>
      </c>
      <c r="F270" s="157">
        <f t="shared" si="704"/>
        <v>0</v>
      </c>
      <c r="G270" s="172"/>
      <c r="H270" s="197"/>
      <c r="I270" s="197"/>
      <c r="J270" s="197"/>
      <c r="K270" s="197"/>
      <c r="L270" s="197"/>
      <c r="M270" s="197"/>
      <c r="N270" s="197">
        <v>72.86</v>
      </c>
      <c r="O270" s="197"/>
      <c r="P270" s="197"/>
      <c r="Q270" s="197">
        <v>72.86</v>
      </c>
      <c r="R270" s="197"/>
      <c r="S270" s="197"/>
      <c r="T270" s="197">
        <v>72.86</v>
      </c>
      <c r="U270" s="197"/>
      <c r="V270" s="197"/>
      <c r="W270" s="197">
        <v>72.86</v>
      </c>
      <c r="X270" s="197"/>
      <c r="Y270" s="197"/>
      <c r="Z270" s="197">
        <v>72.86</v>
      </c>
      <c r="AA270" s="197"/>
      <c r="AB270" s="197"/>
      <c r="AC270" s="197"/>
      <c r="AD270" s="197"/>
      <c r="AE270" s="197"/>
      <c r="AF270" s="197"/>
      <c r="AG270" s="197"/>
      <c r="AH270" s="197"/>
      <c r="AI270" s="197"/>
      <c r="AJ270" s="197"/>
      <c r="AK270" s="197"/>
      <c r="AL270" s="197"/>
      <c r="AM270" s="197"/>
      <c r="AN270" s="197"/>
      <c r="AO270" s="197"/>
      <c r="AP270" s="197"/>
      <c r="AQ270" s="197"/>
      <c r="AR270" s="197"/>
      <c r="AS270" s="197"/>
      <c r="AT270" s="197"/>
      <c r="AU270" s="197"/>
      <c r="AV270" s="197"/>
      <c r="AW270" s="197"/>
      <c r="AX270" s="197"/>
      <c r="AY270" s="197"/>
      <c r="AZ270" s="197"/>
      <c r="BA270" s="197"/>
      <c r="BB270" s="190"/>
    </row>
    <row r="271" spans="1:54" ht="22.5" customHeight="1">
      <c r="A271" s="266"/>
      <c r="B271" s="268"/>
      <c r="C271" s="268"/>
      <c r="D271" s="189" t="s">
        <v>270</v>
      </c>
      <c r="E271" s="157">
        <f>H271+K271+N271+Q271+T271+W271+Z271+AE271+AJ271+AO271+AT271+AY271</f>
        <v>364</v>
      </c>
      <c r="F271" s="157">
        <f t="shared" si="704"/>
        <v>161.51367999999999</v>
      </c>
      <c r="G271" s="172"/>
      <c r="H271" s="197">
        <v>161.51367999999999</v>
      </c>
      <c r="I271" s="197">
        <v>161.51367999999999</v>
      </c>
      <c r="J271" s="197"/>
      <c r="K271" s="197"/>
      <c r="L271" s="197"/>
      <c r="M271" s="197"/>
      <c r="N271" s="197"/>
      <c r="O271" s="197"/>
      <c r="P271" s="197"/>
      <c r="Q271" s="197">
        <f>364-161.51368</f>
        <v>202.48632000000001</v>
      </c>
      <c r="R271" s="197"/>
      <c r="S271" s="197"/>
      <c r="T271" s="197"/>
      <c r="U271" s="197"/>
      <c r="V271" s="197"/>
      <c r="W271" s="197"/>
      <c r="X271" s="197"/>
      <c r="Y271" s="197"/>
      <c r="Z271" s="197"/>
      <c r="AA271" s="197"/>
      <c r="AB271" s="197"/>
      <c r="AC271" s="197"/>
      <c r="AD271" s="197"/>
      <c r="AE271" s="197"/>
      <c r="AF271" s="197"/>
      <c r="AG271" s="197"/>
      <c r="AH271" s="197"/>
      <c r="AI271" s="197"/>
      <c r="AJ271" s="197"/>
      <c r="AK271" s="197"/>
      <c r="AL271" s="197"/>
      <c r="AM271" s="197"/>
      <c r="AN271" s="197"/>
      <c r="AO271" s="197"/>
      <c r="AP271" s="197"/>
      <c r="AQ271" s="197"/>
      <c r="AR271" s="197"/>
      <c r="AS271" s="197"/>
      <c r="AT271" s="197"/>
      <c r="AU271" s="197"/>
      <c r="AV271" s="197"/>
      <c r="AW271" s="197"/>
      <c r="AX271" s="197"/>
      <c r="AY271" s="197"/>
      <c r="AZ271" s="197"/>
      <c r="BA271" s="197"/>
      <c r="BB271" s="190"/>
    </row>
    <row r="272" spans="1:54" ht="82.5" customHeight="1">
      <c r="A272" s="266"/>
      <c r="B272" s="268"/>
      <c r="C272" s="268"/>
      <c r="D272" s="189" t="s">
        <v>274</v>
      </c>
      <c r="E272" s="157">
        <f t="shared" ref="E272:E274" si="706">H272+K272+N272+Q272+T272+W272+Z272+AE272+AJ272+AO272+AT272+AY272</f>
        <v>0</v>
      </c>
      <c r="F272" s="157">
        <f t="shared" si="704"/>
        <v>0</v>
      </c>
      <c r="G272" s="172"/>
      <c r="H272" s="197"/>
      <c r="I272" s="197"/>
      <c r="J272" s="197"/>
      <c r="K272" s="197"/>
      <c r="L272" s="197"/>
      <c r="M272" s="197"/>
      <c r="N272" s="197"/>
      <c r="O272" s="197"/>
      <c r="P272" s="197"/>
      <c r="Q272" s="197"/>
      <c r="R272" s="197"/>
      <c r="S272" s="197"/>
      <c r="T272" s="197"/>
      <c r="U272" s="197"/>
      <c r="V272" s="197"/>
      <c r="W272" s="197"/>
      <c r="X272" s="197"/>
      <c r="Y272" s="197"/>
      <c r="Z272" s="197"/>
      <c r="AA272" s="197"/>
      <c r="AB272" s="197"/>
      <c r="AC272" s="197"/>
      <c r="AD272" s="197"/>
      <c r="AE272" s="197"/>
      <c r="AF272" s="197"/>
      <c r="AG272" s="197"/>
      <c r="AH272" s="197"/>
      <c r="AI272" s="197"/>
      <c r="AJ272" s="197"/>
      <c r="AK272" s="197"/>
      <c r="AL272" s="197"/>
      <c r="AM272" s="197"/>
      <c r="AN272" s="197"/>
      <c r="AO272" s="197"/>
      <c r="AP272" s="197"/>
      <c r="AQ272" s="197"/>
      <c r="AR272" s="197"/>
      <c r="AS272" s="197"/>
      <c r="AT272" s="197"/>
      <c r="AU272" s="197"/>
      <c r="AV272" s="197"/>
      <c r="AW272" s="197"/>
      <c r="AX272" s="197"/>
      <c r="AY272" s="197"/>
      <c r="AZ272" s="197"/>
      <c r="BA272" s="197"/>
      <c r="BB272" s="190"/>
    </row>
    <row r="273" spans="1:54" ht="22.5" customHeight="1">
      <c r="A273" s="266"/>
      <c r="B273" s="268"/>
      <c r="C273" s="268"/>
      <c r="D273" s="189" t="s">
        <v>271</v>
      </c>
      <c r="E273" s="157">
        <f t="shared" si="706"/>
        <v>0</v>
      </c>
      <c r="F273" s="157">
        <f t="shared" si="704"/>
        <v>0</v>
      </c>
      <c r="G273" s="172"/>
      <c r="H273" s="197"/>
      <c r="I273" s="197"/>
      <c r="J273" s="197"/>
      <c r="K273" s="197"/>
      <c r="L273" s="197"/>
      <c r="M273" s="197"/>
      <c r="N273" s="197"/>
      <c r="O273" s="197"/>
      <c r="P273" s="197"/>
      <c r="Q273" s="197"/>
      <c r="R273" s="197"/>
      <c r="S273" s="197"/>
      <c r="T273" s="197"/>
      <c r="U273" s="197"/>
      <c r="V273" s="197"/>
      <c r="W273" s="197"/>
      <c r="X273" s="197"/>
      <c r="Y273" s="197"/>
      <c r="Z273" s="197"/>
      <c r="AA273" s="197"/>
      <c r="AB273" s="197"/>
      <c r="AC273" s="197"/>
      <c r="AD273" s="197"/>
      <c r="AE273" s="197"/>
      <c r="AF273" s="197"/>
      <c r="AG273" s="197"/>
      <c r="AH273" s="197"/>
      <c r="AI273" s="197"/>
      <c r="AJ273" s="197"/>
      <c r="AK273" s="197"/>
      <c r="AL273" s="197"/>
      <c r="AM273" s="197"/>
      <c r="AN273" s="197"/>
      <c r="AO273" s="197"/>
      <c r="AP273" s="197"/>
      <c r="AQ273" s="197"/>
      <c r="AR273" s="197"/>
      <c r="AS273" s="197"/>
      <c r="AT273" s="197"/>
      <c r="AU273" s="197"/>
      <c r="AV273" s="197"/>
      <c r="AW273" s="197"/>
      <c r="AX273" s="197"/>
      <c r="AY273" s="197"/>
      <c r="AZ273" s="197"/>
      <c r="BA273" s="197"/>
      <c r="BB273" s="190"/>
    </row>
    <row r="274" spans="1:54" ht="31.5">
      <c r="A274" s="266"/>
      <c r="B274" s="268"/>
      <c r="C274" s="268"/>
      <c r="D274" s="169" t="s">
        <v>43</v>
      </c>
      <c r="E274" s="157">
        <f t="shared" si="706"/>
        <v>0</v>
      </c>
      <c r="F274" s="157">
        <f t="shared" si="704"/>
        <v>0</v>
      </c>
      <c r="G274" s="172"/>
      <c r="H274" s="197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  <c r="AE274" s="197"/>
      <c r="AF274" s="197"/>
      <c r="AG274" s="197"/>
      <c r="AH274" s="197"/>
      <c r="AI274" s="197"/>
      <c r="AJ274" s="197"/>
      <c r="AK274" s="197"/>
      <c r="AL274" s="197"/>
      <c r="AM274" s="197"/>
      <c r="AN274" s="197"/>
      <c r="AO274" s="197"/>
      <c r="AP274" s="197"/>
      <c r="AQ274" s="197"/>
      <c r="AR274" s="197"/>
      <c r="AS274" s="197"/>
      <c r="AT274" s="197"/>
      <c r="AU274" s="197"/>
      <c r="AV274" s="197"/>
      <c r="AW274" s="197"/>
      <c r="AX274" s="197"/>
      <c r="AY274" s="197"/>
      <c r="AZ274" s="197"/>
      <c r="BA274" s="197"/>
      <c r="BB274" s="191"/>
    </row>
    <row r="275" spans="1:54" ht="22.5" customHeight="1">
      <c r="A275" s="273" t="s">
        <v>330</v>
      </c>
      <c r="B275" s="274"/>
      <c r="C275" s="275"/>
      <c r="D275" s="176" t="s">
        <v>41</v>
      </c>
      <c r="E275" s="157">
        <f>H275+K275+N275+Q275+T275+W275+Z275+AE275+AJ275+AO275+AT275+AY275</f>
        <v>2282.5</v>
      </c>
      <c r="F275" s="157">
        <f t="shared" ref="F275:F281" si="707">I275+L275+O275+R275+U275+X275+AA275+AF275+AK275+AP275+AU275+AZ275</f>
        <v>166.98367999999999</v>
      </c>
      <c r="G275" s="172"/>
      <c r="H275" s="197">
        <f>H276+H277+H278+H280+H281</f>
        <v>161.51367999999999</v>
      </c>
      <c r="I275" s="197">
        <f t="shared" ref="I275:J275" si="708">I276+I277+I278+I280+I281</f>
        <v>161.51367999999999</v>
      </c>
      <c r="J275" s="197">
        <f t="shared" si="708"/>
        <v>0</v>
      </c>
      <c r="K275" s="197">
        <f>K276+K277+K278+K280+K281</f>
        <v>117.19999999999999</v>
      </c>
      <c r="L275" s="197">
        <f t="shared" ref="L275:AZ275" si="709">L276+L277+L278+L280+L281</f>
        <v>0</v>
      </c>
      <c r="M275" s="197">
        <f t="shared" si="709"/>
        <v>0</v>
      </c>
      <c r="N275" s="197">
        <f t="shared" si="709"/>
        <v>243.73</v>
      </c>
      <c r="O275" s="197">
        <f t="shared" si="709"/>
        <v>0</v>
      </c>
      <c r="P275" s="197">
        <f t="shared" si="709"/>
        <v>0</v>
      </c>
      <c r="Q275" s="197">
        <f t="shared" si="709"/>
        <v>462.27632</v>
      </c>
      <c r="R275" s="197">
        <f t="shared" si="709"/>
        <v>0</v>
      </c>
      <c r="S275" s="197">
        <f t="shared" si="709"/>
        <v>0</v>
      </c>
      <c r="T275" s="197">
        <f t="shared" si="709"/>
        <v>206.86</v>
      </c>
      <c r="U275" s="197">
        <f t="shared" si="709"/>
        <v>0</v>
      </c>
      <c r="V275" s="197">
        <f t="shared" si="709"/>
        <v>0</v>
      </c>
      <c r="W275" s="197">
        <f t="shared" si="709"/>
        <v>240.96</v>
      </c>
      <c r="X275" s="197">
        <f t="shared" si="709"/>
        <v>0</v>
      </c>
      <c r="Y275" s="197">
        <f t="shared" si="709"/>
        <v>0</v>
      </c>
      <c r="Z275" s="197">
        <f t="shared" si="709"/>
        <v>128.26000000000002</v>
      </c>
      <c r="AA275" s="197">
        <f t="shared" si="709"/>
        <v>0</v>
      </c>
      <c r="AB275" s="197">
        <f t="shared" si="709"/>
        <v>0</v>
      </c>
      <c r="AC275" s="197">
        <f t="shared" si="709"/>
        <v>0</v>
      </c>
      <c r="AD275" s="197">
        <f t="shared" si="709"/>
        <v>0</v>
      </c>
      <c r="AE275" s="197">
        <f t="shared" si="709"/>
        <v>39.1</v>
      </c>
      <c r="AF275" s="197">
        <f t="shared" si="709"/>
        <v>0</v>
      </c>
      <c r="AG275" s="197">
        <f t="shared" si="709"/>
        <v>0</v>
      </c>
      <c r="AH275" s="197">
        <f t="shared" si="709"/>
        <v>0</v>
      </c>
      <c r="AI275" s="197">
        <f t="shared" si="709"/>
        <v>0</v>
      </c>
      <c r="AJ275" s="197">
        <f t="shared" si="709"/>
        <v>39.1</v>
      </c>
      <c r="AK275" s="197">
        <f t="shared" si="709"/>
        <v>0</v>
      </c>
      <c r="AL275" s="197">
        <f t="shared" si="709"/>
        <v>0</v>
      </c>
      <c r="AM275" s="197">
        <f t="shared" si="709"/>
        <v>0</v>
      </c>
      <c r="AN275" s="197">
        <f t="shared" si="709"/>
        <v>0</v>
      </c>
      <c r="AO275" s="197">
        <f t="shared" si="709"/>
        <v>223.50000000000003</v>
      </c>
      <c r="AP275" s="197">
        <f t="shared" si="709"/>
        <v>0</v>
      </c>
      <c r="AQ275" s="197">
        <f t="shared" si="709"/>
        <v>0</v>
      </c>
      <c r="AR275" s="197">
        <f t="shared" si="709"/>
        <v>0</v>
      </c>
      <c r="AS275" s="197">
        <f t="shared" si="709"/>
        <v>0</v>
      </c>
      <c r="AT275" s="197">
        <f t="shared" si="709"/>
        <v>207.20000000000002</v>
      </c>
      <c r="AU275" s="197">
        <f t="shared" si="709"/>
        <v>5.47</v>
      </c>
      <c r="AV275" s="197">
        <f t="shared" si="709"/>
        <v>0</v>
      </c>
      <c r="AW275" s="197">
        <f t="shared" si="709"/>
        <v>0</v>
      </c>
      <c r="AX275" s="197">
        <f t="shared" si="709"/>
        <v>0</v>
      </c>
      <c r="AY275" s="197">
        <f t="shared" si="709"/>
        <v>212.8</v>
      </c>
      <c r="AZ275" s="197">
        <f t="shared" si="709"/>
        <v>0</v>
      </c>
      <c r="BA275" s="197"/>
      <c r="BB275" s="190"/>
    </row>
    <row r="276" spans="1:54" ht="32.25" customHeight="1">
      <c r="A276" s="276"/>
      <c r="B276" s="277"/>
      <c r="C276" s="278"/>
      <c r="D276" s="173" t="s">
        <v>37</v>
      </c>
      <c r="E276" s="157">
        <f t="shared" ref="E276" si="710">H276+K276+N276+Q276+T276+W276+Z276+AE276+AJ276+AO276+AT276+AY276</f>
        <v>0</v>
      </c>
      <c r="F276" s="157">
        <f t="shared" si="707"/>
        <v>0</v>
      </c>
      <c r="G276" s="172"/>
      <c r="H276" s="197">
        <f>H234+H241+H248+H255+H262+H269</f>
        <v>0</v>
      </c>
      <c r="I276" s="197">
        <f t="shared" ref="I276:AZ276" si="711">I234+I241+I248+I255+I262+I269</f>
        <v>0</v>
      </c>
      <c r="J276" s="197">
        <f t="shared" si="711"/>
        <v>0</v>
      </c>
      <c r="K276" s="197">
        <f t="shared" si="711"/>
        <v>0</v>
      </c>
      <c r="L276" s="197">
        <f t="shared" si="711"/>
        <v>0</v>
      </c>
      <c r="M276" s="197">
        <f t="shared" si="711"/>
        <v>0</v>
      </c>
      <c r="N276" s="197">
        <f t="shared" si="711"/>
        <v>0</v>
      </c>
      <c r="O276" s="197">
        <f t="shared" si="711"/>
        <v>0</v>
      </c>
      <c r="P276" s="197">
        <f t="shared" si="711"/>
        <v>0</v>
      </c>
      <c r="Q276" s="197">
        <f t="shared" si="711"/>
        <v>0</v>
      </c>
      <c r="R276" s="197">
        <f t="shared" si="711"/>
        <v>0</v>
      </c>
      <c r="S276" s="197">
        <f t="shared" si="711"/>
        <v>0</v>
      </c>
      <c r="T276" s="197">
        <f t="shared" si="711"/>
        <v>0</v>
      </c>
      <c r="U276" s="197">
        <f t="shared" si="711"/>
        <v>0</v>
      </c>
      <c r="V276" s="197">
        <f t="shared" si="711"/>
        <v>0</v>
      </c>
      <c r="W276" s="197">
        <f t="shared" si="711"/>
        <v>0</v>
      </c>
      <c r="X276" s="197">
        <f t="shared" si="711"/>
        <v>0</v>
      </c>
      <c r="Y276" s="197">
        <f t="shared" si="711"/>
        <v>0</v>
      </c>
      <c r="Z276" s="197">
        <f t="shared" si="711"/>
        <v>0</v>
      </c>
      <c r="AA276" s="197">
        <f t="shared" si="711"/>
        <v>0</v>
      </c>
      <c r="AB276" s="197">
        <f t="shared" si="711"/>
        <v>0</v>
      </c>
      <c r="AC276" s="197">
        <f t="shared" si="711"/>
        <v>0</v>
      </c>
      <c r="AD276" s="197">
        <f t="shared" si="711"/>
        <v>0</v>
      </c>
      <c r="AE276" s="197">
        <f t="shared" si="711"/>
        <v>0</v>
      </c>
      <c r="AF276" s="197">
        <f t="shared" si="711"/>
        <v>0</v>
      </c>
      <c r="AG276" s="197">
        <f t="shared" si="711"/>
        <v>0</v>
      </c>
      <c r="AH276" s="197">
        <f t="shared" si="711"/>
        <v>0</v>
      </c>
      <c r="AI276" s="197">
        <f t="shared" si="711"/>
        <v>0</v>
      </c>
      <c r="AJ276" s="197">
        <f t="shared" si="711"/>
        <v>0</v>
      </c>
      <c r="AK276" s="197">
        <f t="shared" si="711"/>
        <v>0</v>
      </c>
      <c r="AL276" s="197">
        <f t="shared" si="711"/>
        <v>0</v>
      </c>
      <c r="AM276" s="197">
        <f t="shared" si="711"/>
        <v>0</v>
      </c>
      <c r="AN276" s="197">
        <f t="shared" si="711"/>
        <v>0</v>
      </c>
      <c r="AO276" s="197">
        <f t="shared" si="711"/>
        <v>0</v>
      </c>
      <c r="AP276" s="197">
        <f t="shared" si="711"/>
        <v>0</v>
      </c>
      <c r="AQ276" s="197">
        <f t="shared" si="711"/>
        <v>0</v>
      </c>
      <c r="AR276" s="197">
        <f t="shared" si="711"/>
        <v>0</v>
      </c>
      <c r="AS276" s="197">
        <f t="shared" si="711"/>
        <v>0</v>
      </c>
      <c r="AT276" s="197">
        <f t="shared" si="711"/>
        <v>0</v>
      </c>
      <c r="AU276" s="197">
        <f t="shared" si="711"/>
        <v>0</v>
      </c>
      <c r="AV276" s="197">
        <f t="shared" si="711"/>
        <v>0</v>
      </c>
      <c r="AW276" s="197">
        <f t="shared" si="711"/>
        <v>0</v>
      </c>
      <c r="AX276" s="197">
        <f t="shared" si="711"/>
        <v>0</v>
      </c>
      <c r="AY276" s="197">
        <f t="shared" si="711"/>
        <v>0</v>
      </c>
      <c r="AZ276" s="197">
        <f t="shared" si="711"/>
        <v>0</v>
      </c>
      <c r="BA276" s="197"/>
      <c r="BB276" s="190"/>
    </row>
    <row r="277" spans="1:54" ht="50.25" customHeight="1">
      <c r="A277" s="276"/>
      <c r="B277" s="277"/>
      <c r="C277" s="278"/>
      <c r="D277" s="174" t="s">
        <v>2</v>
      </c>
      <c r="E277" s="157">
        <f>H277+K277+N277+Q277+T277+W277+Z277+AE277+AJ277+AO277+AT277+AY277</f>
        <v>880.20000000000016</v>
      </c>
      <c r="F277" s="157">
        <f t="shared" si="707"/>
        <v>0</v>
      </c>
      <c r="G277" s="172"/>
      <c r="H277" s="197">
        <f t="shared" ref="H277:AZ277" si="712">H235+H242+H249+H256+H263+H270</f>
        <v>0</v>
      </c>
      <c r="I277" s="197">
        <f t="shared" si="712"/>
        <v>0</v>
      </c>
      <c r="J277" s="197">
        <f t="shared" si="712"/>
        <v>0</v>
      </c>
      <c r="K277" s="197">
        <f t="shared" si="712"/>
        <v>56.4</v>
      </c>
      <c r="L277" s="197">
        <f t="shared" si="712"/>
        <v>0</v>
      </c>
      <c r="M277" s="197">
        <f t="shared" si="712"/>
        <v>0</v>
      </c>
      <c r="N277" s="197">
        <f t="shared" si="712"/>
        <v>166.63</v>
      </c>
      <c r="O277" s="197">
        <f t="shared" si="712"/>
        <v>0</v>
      </c>
      <c r="P277" s="197">
        <f t="shared" si="712"/>
        <v>0</v>
      </c>
      <c r="Q277" s="197">
        <f t="shared" si="712"/>
        <v>164.89</v>
      </c>
      <c r="R277" s="197">
        <f t="shared" si="712"/>
        <v>0</v>
      </c>
      <c r="S277" s="197">
        <f t="shared" si="712"/>
        <v>0</v>
      </c>
      <c r="T277" s="197">
        <f t="shared" si="712"/>
        <v>111.96000000000001</v>
      </c>
      <c r="U277" s="197">
        <f t="shared" si="712"/>
        <v>0</v>
      </c>
      <c r="V277" s="197">
        <f t="shared" si="712"/>
        <v>0</v>
      </c>
      <c r="W277" s="197">
        <f t="shared" si="712"/>
        <v>111.96000000000001</v>
      </c>
      <c r="X277" s="197">
        <f t="shared" si="712"/>
        <v>0</v>
      </c>
      <c r="Y277" s="197">
        <f t="shared" si="712"/>
        <v>0</v>
      </c>
      <c r="Z277" s="197">
        <f t="shared" si="712"/>
        <v>111.96000000000001</v>
      </c>
      <c r="AA277" s="197">
        <f t="shared" si="712"/>
        <v>0</v>
      </c>
      <c r="AB277" s="197">
        <f t="shared" si="712"/>
        <v>0</v>
      </c>
      <c r="AC277" s="197">
        <f t="shared" si="712"/>
        <v>0</v>
      </c>
      <c r="AD277" s="197">
        <f t="shared" si="712"/>
        <v>0</v>
      </c>
      <c r="AE277" s="197">
        <f t="shared" si="712"/>
        <v>39.1</v>
      </c>
      <c r="AF277" s="197">
        <f t="shared" si="712"/>
        <v>0</v>
      </c>
      <c r="AG277" s="197">
        <f t="shared" si="712"/>
        <v>0</v>
      </c>
      <c r="AH277" s="197">
        <f t="shared" si="712"/>
        <v>0</v>
      </c>
      <c r="AI277" s="197">
        <f t="shared" si="712"/>
        <v>0</v>
      </c>
      <c r="AJ277" s="197">
        <f t="shared" si="712"/>
        <v>39.1</v>
      </c>
      <c r="AK277" s="197">
        <f t="shared" si="712"/>
        <v>0</v>
      </c>
      <c r="AL277" s="197">
        <f t="shared" si="712"/>
        <v>0</v>
      </c>
      <c r="AM277" s="197">
        <f t="shared" si="712"/>
        <v>0</v>
      </c>
      <c r="AN277" s="197">
        <f t="shared" si="712"/>
        <v>0</v>
      </c>
      <c r="AO277" s="197">
        <f t="shared" si="712"/>
        <v>39.1</v>
      </c>
      <c r="AP277" s="197">
        <f t="shared" si="712"/>
        <v>0</v>
      </c>
      <c r="AQ277" s="197">
        <f t="shared" si="712"/>
        <v>0</v>
      </c>
      <c r="AR277" s="197">
        <f t="shared" si="712"/>
        <v>0</v>
      </c>
      <c r="AS277" s="197">
        <f t="shared" si="712"/>
        <v>0</v>
      </c>
      <c r="AT277" s="197">
        <f t="shared" si="712"/>
        <v>39.1</v>
      </c>
      <c r="AU277" s="197">
        <f t="shared" si="712"/>
        <v>0</v>
      </c>
      <c r="AV277" s="197">
        <f t="shared" si="712"/>
        <v>0</v>
      </c>
      <c r="AW277" s="197">
        <f t="shared" si="712"/>
        <v>0</v>
      </c>
      <c r="AX277" s="197">
        <f t="shared" si="712"/>
        <v>0</v>
      </c>
      <c r="AY277" s="197">
        <f t="shared" si="712"/>
        <v>0</v>
      </c>
      <c r="AZ277" s="197">
        <f t="shared" si="712"/>
        <v>0</v>
      </c>
      <c r="BA277" s="197"/>
      <c r="BB277" s="190"/>
    </row>
    <row r="278" spans="1:54" ht="22.5" customHeight="1">
      <c r="A278" s="276"/>
      <c r="B278" s="277"/>
      <c r="C278" s="278"/>
      <c r="D278" s="189" t="s">
        <v>270</v>
      </c>
      <c r="E278" s="157">
        <f>H278+K278+N278+Q278+T278+W278+Z278+AE278+AJ278+AO278+AT278+AY278</f>
        <v>1402.3</v>
      </c>
      <c r="F278" s="157">
        <f t="shared" si="707"/>
        <v>166.98367999999999</v>
      </c>
      <c r="G278" s="172"/>
      <c r="H278" s="197">
        <f t="shared" ref="H278:AZ278" si="713">H236+H243+H250+H257+H264+H271</f>
        <v>161.51367999999999</v>
      </c>
      <c r="I278" s="197">
        <f t="shared" si="713"/>
        <v>161.51367999999999</v>
      </c>
      <c r="J278" s="197">
        <f t="shared" si="713"/>
        <v>0</v>
      </c>
      <c r="K278" s="197">
        <f t="shared" si="713"/>
        <v>60.8</v>
      </c>
      <c r="L278" s="197">
        <f t="shared" si="713"/>
        <v>0</v>
      </c>
      <c r="M278" s="197">
        <f t="shared" si="713"/>
        <v>0</v>
      </c>
      <c r="N278" s="197">
        <f t="shared" si="713"/>
        <v>77.099999999999994</v>
      </c>
      <c r="O278" s="197">
        <f t="shared" si="713"/>
        <v>0</v>
      </c>
      <c r="P278" s="197">
        <f t="shared" si="713"/>
        <v>0</v>
      </c>
      <c r="Q278" s="197">
        <f t="shared" si="713"/>
        <v>297.38632000000001</v>
      </c>
      <c r="R278" s="197">
        <f t="shared" si="713"/>
        <v>0</v>
      </c>
      <c r="S278" s="197">
        <f t="shared" si="713"/>
        <v>0</v>
      </c>
      <c r="T278" s="197">
        <f t="shared" si="713"/>
        <v>94.9</v>
      </c>
      <c r="U278" s="197">
        <f t="shared" si="713"/>
        <v>0</v>
      </c>
      <c r="V278" s="197">
        <f t="shared" si="713"/>
        <v>0</v>
      </c>
      <c r="W278" s="197">
        <f t="shared" si="713"/>
        <v>129</v>
      </c>
      <c r="X278" s="197">
        <f t="shared" si="713"/>
        <v>0</v>
      </c>
      <c r="Y278" s="197">
        <f t="shared" si="713"/>
        <v>0</v>
      </c>
      <c r="Z278" s="197">
        <f t="shared" si="713"/>
        <v>16.3</v>
      </c>
      <c r="AA278" s="197">
        <f t="shared" si="713"/>
        <v>0</v>
      </c>
      <c r="AB278" s="197">
        <f t="shared" si="713"/>
        <v>0</v>
      </c>
      <c r="AC278" s="197">
        <f t="shared" si="713"/>
        <v>0</v>
      </c>
      <c r="AD278" s="197">
        <f t="shared" si="713"/>
        <v>0</v>
      </c>
      <c r="AE278" s="197">
        <f t="shared" si="713"/>
        <v>0</v>
      </c>
      <c r="AF278" s="197">
        <f t="shared" si="713"/>
        <v>0</v>
      </c>
      <c r="AG278" s="197">
        <f t="shared" si="713"/>
        <v>0</v>
      </c>
      <c r="AH278" s="197">
        <f t="shared" si="713"/>
        <v>0</v>
      </c>
      <c r="AI278" s="197">
        <f t="shared" si="713"/>
        <v>0</v>
      </c>
      <c r="AJ278" s="197">
        <f t="shared" si="713"/>
        <v>0</v>
      </c>
      <c r="AK278" s="197">
        <f t="shared" si="713"/>
        <v>0</v>
      </c>
      <c r="AL278" s="197">
        <f t="shared" si="713"/>
        <v>0</v>
      </c>
      <c r="AM278" s="197">
        <f t="shared" si="713"/>
        <v>0</v>
      </c>
      <c r="AN278" s="197">
        <f t="shared" si="713"/>
        <v>0</v>
      </c>
      <c r="AO278" s="197">
        <f t="shared" si="713"/>
        <v>184.40000000000003</v>
      </c>
      <c r="AP278" s="197">
        <f t="shared" si="713"/>
        <v>0</v>
      </c>
      <c r="AQ278" s="197">
        <f t="shared" si="713"/>
        <v>0</v>
      </c>
      <c r="AR278" s="197">
        <f t="shared" si="713"/>
        <v>0</v>
      </c>
      <c r="AS278" s="197">
        <f t="shared" si="713"/>
        <v>0</v>
      </c>
      <c r="AT278" s="197">
        <f t="shared" si="713"/>
        <v>168.10000000000002</v>
      </c>
      <c r="AU278" s="197">
        <f t="shared" si="713"/>
        <v>5.47</v>
      </c>
      <c r="AV278" s="197">
        <f t="shared" si="713"/>
        <v>0</v>
      </c>
      <c r="AW278" s="197">
        <f t="shared" si="713"/>
        <v>0</v>
      </c>
      <c r="AX278" s="197">
        <f t="shared" si="713"/>
        <v>0</v>
      </c>
      <c r="AY278" s="197">
        <f t="shared" si="713"/>
        <v>212.8</v>
      </c>
      <c r="AZ278" s="197">
        <f t="shared" si="713"/>
        <v>0</v>
      </c>
      <c r="BA278" s="197"/>
      <c r="BB278" s="190"/>
    </row>
    <row r="279" spans="1:54" ht="82.5" customHeight="1">
      <c r="A279" s="276"/>
      <c r="B279" s="277"/>
      <c r="C279" s="278"/>
      <c r="D279" s="189" t="s">
        <v>274</v>
      </c>
      <c r="E279" s="157">
        <f t="shared" ref="E279:E281" si="714">H279+K279+N279+Q279+T279+W279+Z279+AE279+AJ279+AO279+AT279+AY279</f>
        <v>0</v>
      </c>
      <c r="F279" s="157">
        <f t="shared" si="707"/>
        <v>0</v>
      </c>
      <c r="G279" s="172"/>
      <c r="H279" s="197">
        <f t="shared" ref="H279:AZ279" si="715">H237+H244+H251+H258+H265+H272</f>
        <v>0</v>
      </c>
      <c r="I279" s="197">
        <f t="shared" si="715"/>
        <v>0</v>
      </c>
      <c r="J279" s="197">
        <f t="shared" si="715"/>
        <v>0</v>
      </c>
      <c r="K279" s="197">
        <f t="shared" si="715"/>
        <v>0</v>
      </c>
      <c r="L279" s="197">
        <f t="shared" si="715"/>
        <v>0</v>
      </c>
      <c r="M279" s="197">
        <f t="shared" si="715"/>
        <v>0</v>
      </c>
      <c r="N279" s="197">
        <f t="shared" si="715"/>
        <v>0</v>
      </c>
      <c r="O279" s="197">
        <f t="shared" si="715"/>
        <v>0</v>
      </c>
      <c r="P279" s="197">
        <f t="shared" si="715"/>
        <v>0</v>
      </c>
      <c r="Q279" s="197">
        <f t="shared" si="715"/>
        <v>0</v>
      </c>
      <c r="R279" s="197">
        <f t="shared" si="715"/>
        <v>0</v>
      </c>
      <c r="S279" s="197">
        <f t="shared" si="715"/>
        <v>0</v>
      </c>
      <c r="T279" s="197">
        <f t="shared" si="715"/>
        <v>0</v>
      </c>
      <c r="U279" s="197">
        <f t="shared" si="715"/>
        <v>0</v>
      </c>
      <c r="V279" s="197">
        <f t="shared" si="715"/>
        <v>0</v>
      </c>
      <c r="W279" s="197">
        <f t="shared" si="715"/>
        <v>0</v>
      </c>
      <c r="X279" s="197">
        <f t="shared" si="715"/>
        <v>0</v>
      </c>
      <c r="Y279" s="197">
        <f t="shared" si="715"/>
        <v>0</v>
      </c>
      <c r="Z279" s="197">
        <f t="shared" si="715"/>
        <v>0</v>
      </c>
      <c r="AA279" s="197">
        <f t="shared" si="715"/>
        <v>0</v>
      </c>
      <c r="AB279" s="197">
        <f t="shared" si="715"/>
        <v>0</v>
      </c>
      <c r="AC279" s="197">
        <f t="shared" si="715"/>
        <v>0</v>
      </c>
      <c r="AD279" s="197">
        <f t="shared" si="715"/>
        <v>0</v>
      </c>
      <c r="AE279" s="197">
        <f t="shared" si="715"/>
        <v>0</v>
      </c>
      <c r="AF279" s="197">
        <f t="shared" si="715"/>
        <v>0</v>
      </c>
      <c r="AG279" s="197">
        <f t="shared" si="715"/>
        <v>0</v>
      </c>
      <c r="AH279" s="197">
        <f t="shared" si="715"/>
        <v>0</v>
      </c>
      <c r="AI279" s="197">
        <f t="shared" si="715"/>
        <v>0</v>
      </c>
      <c r="AJ279" s="197">
        <f t="shared" si="715"/>
        <v>0</v>
      </c>
      <c r="AK279" s="197">
        <f t="shared" si="715"/>
        <v>0</v>
      </c>
      <c r="AL279" s="197">
        <f t="shared" si="715"/>
        <v>0</v>
      </c>
      <c r="AM279" s="197">
        <f t="shared" si="715"/>
        <v>0</v>
      </c>
      <c r="AN279" s="197">
        <f t="shared" si="715"/>
        <v>0</v>
      </c>
      <c r="AO279" s="197">
        <f t="shared" si="715"/>
        <v>0</v>
      </c>
      <c r="AP279" s="197">
        <f t="shared" si="715"/>
        <v>0</v>
      </c>
      <c r="AQ279" s="197">
        <f t="shared" si="715"/>
        <v>0</v>
      </c>
      <c r="AR279" s="197">
        <f t="shared" si="715"/>
        <v>0</v>
      </c>
      <c r="AS279" s="197">
        <f t="shared" si="715"/>
        <v>0</v>
      </c>
      <c r="AT279" s="197">
        <f t="shared" si="715"/>
        <v>0</v>
      </c>
      <c r="AU279" s="197">
        <f t="shared" si="715"/>
        <v>0</v>
      </c>
      <c r="AV279" s="197">
        <f t="shared" si="715"/>
        <v>0</v>
      </c>
      <c r="AW279" s="197">
        <f t="shared" si="715"/>
        <v>0</v>
      </c>
      <c r="AX279" s="197">
        <f t="shared" si="715"/>
        <v>0</v>
      </c>
      <c r="AY279" s="197">
        <f t="shared" si="715"/>
        <v>0</v>
      </c>
      <c r="AZ279" s="197">
        <f t="shared" si="715"/>
        <v>0</v>
      </c>
      <c r="BA279" s="197"/>
      <c r="BB279" s="190"/>
    </row>
    <row r="280" spans="1:54" ht="22.5" customHeight="1">
      <c r="A280" s="276"/>
      <c r="B280" s="277"/>
      <c r="C280" s="278"/>
      <c r="D280" s="189" t="s">
        <v>271</v>
      </c>
      <c r="E280" s="157">
        <f t="shared" si="714"/>
        <v>0</v>
      </c>
      <c r="F280" s="157">
        <f t="shared" si="707"/>
        <v>0</v>
      </c>
      <c r="G280" s="172"/>
      <c r="H280" s="197">
        <f t="shared" ref="H280:AZ280" si="716">H238+H245+H252+H259+H266+H273</f>
        <v>0</v>
      </c>
      <c r="I280" s="197">
        <f t="shared" si="716"/>
        <v>0</v>
      </c>
      <c r="J280" s="197">
        <f t="shared" si="716"/>
        <v>0</v>
      </c>
      <c r="K280" s="197">
        <f t="shared" si="716"/>
        <v>0</v>
      </c>
      <c r="L280" s="197">
        <f t="shared" si="716"/>
        <v>0</v>
      </c>
      <c r="M280" s="197">
        <f t="shared" si="716"/>
        <v>0</v>
      </c>
      <c r="N280" s="197">
        <f t="shared" si="716"/>
        <v>0</v>
      </c>
      <c r="O280" s="197">
        <f t="shared" si="716"/>
        <v>0</v>
      </c>
      <c r="P280" s="197">
        <f t="shared" si="716"/>
        <v>0</v>
      </c>
      <c r="Q280" s="197">
        <f t="shared" si="716"/>
        <v>0</v>
      </c>
      <c r="R280" s="197">
        <f t="shared" si="716"/>
        <v>0</v>
      </c>
      <c r="S280" s="197">
        <f t="shared" si="716"/>
        <v>0</v>
      </c>
      <c r="T280" s="197">
        <f t="shared" si="716"/>
        <v>0</v>
      </c>
      <c r="U280" s="197">
        <f t="shared" si="716"/>
        <v>0</v>
      </c>
      <c r="V280" s="197">
        <f t="shared" si="716"/>
        <v>0</v>
      </c>
      <c r="W280" s="197">
        <f t="shared" si="716"/>
        <v>0</v>
      </c>
      <c r="X280" s="197">
        <f t="shared" si="716"/>
        <v>0</v>
      </c>
      <c r="Y280" s="197">
        <f t="shared" si="716"/>
        <v>0</v>
      </c>
      <c r="Z280" s="197">
        <f t="shared" si="716"/>
        <v>0</v>
      </c>
      <c r="AA280" s="197">
        <f t="shared" si="716"/>
        <v>0</v>
      </c>
      <c r="AB280" s="197">
        <f t="shared" si="716"/>
        <v>0</v>
      </c>
      <c r="AC280" s="197">
        <f t="shared" si="716"/>
        <v>0</v>
      </c>
      <c r="AD280" s="197">
        <f t="shared" si="716"/>
        <v>0</v>
      </c>
      <c r="AE280" s="197">
        <f t="shared" si="716"/>
        <v>0</v>
      </c>
      <c r="AF280" s="197">
        <f t="shared" si="716"/>
        <v>0</v>
      </c>
      <c r="AG280" s="197">
        <f t="shared" si="716"/>
        <v>0</v>
      </c>
      <c r="AH280" s="197">
        <f t="shared" si="716"/>
        <v>0</v>
      </c>
      <c r="AI280" s="197">
        <f t="shared" si="716"/>
        <v>0</v>
      </c>
      <c r="AJ280" s="197">
        <f t="shared" si="716"/>
        <v>0</v>
      </c>
      <c r="AK280" s="197">
        <f t="shared" si="716"/>
        <v>0</v>
      </c>
      <c r="AL280" s="197">
        <f t="shared" si="716"/>
        <v>0</v>
      </c>
      <c r="AM280" s="197">
        <f t="shared" si="716"/>
        <v>0</v>
      </c>
      <c r="AN280" s="197">
        <f t="shared" si="716"/>
        <v>0</v>
      </c>
      <c r="AO280" s="197">
        <f t="shared" si="716"/>
        <v>0</v>
      </c>
      <c r="AP280" s="197">
        <f t="shared" si="716"/>
        <v>0</v>
      </c>
      <c r="AQ280" s="197">
        <f t="shared" si="716"/>
        <v>0</v>
      </c>
      <c r="AR280" s="197">
        <f t="shared" si="716"/>
        <v>0</v>
      </c>
      <c r="AS280" s="197">
        <f t="shared" si="716"/>
        <v>0</v>
      </c>
      <c r="AT280" s="197">
        <f t="shared" si="716"/>
        <v>0</v>
      </c>
      <c r="AU280" s="197">
        <f t="shared" si="716"/>
        <v>0</v>
      </c>
      <c r="AV280" s="197">
        <f t="shared" si="716"/>
        <v>0</v>
      </c>
      <c r="AW280" s="197">
        <f t="shared" si="716"/>
        <v>0</v>
      </c>
      <c r="AX280" s="197">
        <f t="shared" si="716"/>
        <v>0</v>
      </c>
      <c r="AY280" s="197">
        <f t="shared" si="716"/>
        <v>0</v>
      </c>
      <c r="AZ280" s="197">
        <f t="shared" si="716"/>
        <v>0</v>
      </c>
      <c r="BA280" s="197"/>
      <c r="BB280" s="190"/>
    </row>
    <row r="281" spans="1:54" ht="31.5">
      <c r="A281" s="276"/>
      <c r="B281" s="277"/>
      <c r="C281" s="278"/>
      <c r="D281" s="169" t="s">
        <v>43</v>
      </c>
      <c r="E281" s="157">
        <f t="shared" si="714"/>
        <v>0</v>
      </c>
      <c r="F281" s="157">
        <f t="shared" si="707"/>
        <v>0</v>
      </c>
      <c r="G281" s="172"/>
      <c r="H281" s="197">
        <f t="shared" ref="H281:AZ281" si="717">H239+H246+H253+H260+H267+H274</f>
        <v>0</v>
      </c>
      <c r="I281" s="197">
        <f t="shared" si="717"/>
        <v>0</v>
      </c>
      <c r="J281" s="197">
        <f t="shared" si="717"/>
        <v>0</v>
      </c>
      <c r="K281" s="197">
        <f t="shared" si="717"/>
        <v>0</v>
      </c>
      <c r="L281" s="197">
        <f t="shared" si="717"/>
        <v>0</v>
      </c>
      <c r="M281" s="197">
        <f t="shared" si="717"/>
        <v>0</v>
      </c>
      <c r="N281" s="197">
        <f t="shared" si="717"/>
        <v>0</v>
      </c>
      <c r="O281" s="197">
        <f t="shared" si="717"/>
        <v>0</v>
      </c>
      <c r="P281" s="197">
        <f t="shared" si="717"/>
        <v>0</v>
      </c>
      <c r="Q281" s="197">
        <f t="shared" si="717"/>
        <v>0</v>
      </c>
      <c r="R281" s="197">
        <f t="shared" si="717"/>
        <v>0</v>
      </c>
      <c r="S281" s="197">
        <f t="shared" si="717"/>
        <v>0</v>
      </c>
      <c r="T281" s="197">
        <f t="shared" si="717"/>
        <v>0</v>
      </c>
      <c r="U281" s="197">
        <f t="shared" si="717"/>
        <v>0</v>
      </c>
      <c r="V281" s="197">
        <f t="shared" si="717"/>
        <v>0</v>
      </c>
      <c r="W281" s="197">
        <f t="shared" si="717"/>
        <v>0</v>
      </c>
      <c r="X281" s="197">
        <f t="shared" si="717"/>
        <v>0</v>
      </c>
      <c r="Y281" s="197">
        <f t="shared" si="717"/>
        <v>0</v>
      </c>
      <c r="Z281" s="197">
        <f t="shared" si="717"/>
        <v>0</v>
      </c>
      <c r="AA281" s="197">
        <f t="shared" si="717"/>
        <v>0</v>
      </c>
      <c r="AB281" s="197">
        <f t="shared" si="717"/>
        <v>0</v>
      </c>
      <c r="AC281" s="197">
        <f t="shared" si="717"/>
        <v>0</v>
      </c>
      <c r="AD281" s="197">
        <f t="shared" si="717"/>
        <v>0</v>
      </c>
      <c r="AE281" s="197">
        <f t="shared" si="717"/>
        <v>0</v>
      </c>
      <c r="AF281" s="197">
        <f t="shared" si="717"/>
        <v>0</v>
      </c>
      <c r="AG281" s="197">
        <f t="shared" si="717"/>
        <v>0</v>
      </c>
      <c r="AH281" s="197">
        <f t="shared" si="717"/>
        <v>0</v>
      </c>
      <c r="AI281" s="197">
        <f t="shared" si="717"/>
        <v>0</v>
      </c>
      <c r="AJ281" s="197">
        <f t="shared" si="717"/>
        <v>0</v>
      </c>
      <c r="AK281" s="197">
        <f t="shared" si="717"/>
        <v>0</v>
      </c>
      <c r="AL281" s="197">
        <f t="shared" si="717"/>
        <v>0</v>
      </c>
      <c r="AM281" s="197">
        <f t="shared" si="717"/>
        <v>0</v>
      </c>
      <c r="AN281" s="197">
        <f t="shared" si="717"/>
        <v>0</v>
      </c>
      <c r="AO281" s="197">
        <f t="shared" si="717"/>
        <v>0</v>
      </c>
      <c r="AP281" s="197">
        <f t="shared" si="717"/>
        <v>0</v>
      </c>
      <c r="AQ281" s="197">
        <f t="shared" si="717"/>
        <v>0</v>
      </c>
      <c r="AR281" s="197">
        <f t="shared" si="717"/>
        <v>0</v>
      </c>
      <c r="AS281" s="197">
        <f t="shared" si="717"/>
        <v>0</v>
      </c>
      <c r="AT281" s="197">
        <f t="shared" si="717"/>
        <v>0</v>
      </c>
      <c r="AU281" s="197">
        <f t="shared" si="717"/>
        <v>0</v>
      </c>
      <c r="AV281" s="197">
        <f t="shared" si="717"/>
        <v>0</v>
      </c>
      <c r="AW281" s="197">
        <f t="shared" si="717"/>
        <v>0</v>
      </c>
      <c r="AX281" s="197">
        <f t="shared" si="717"/>
        <v>0</v>
      </c>
      <c r="AY281" s="197">
        <f t="shared" si="717"/>
        <v>0</v>
      </c>
      <c r="AZ281" s="197">
        <f t="shared" si="717"/>
        <v>0</v>
      </c>
      <c r="BA281" s="197"/>
      <c r="BB281" s="191"/>
    </row>
    <row r="282" spans="1:54" ht="17.25" customHeight="1">
      <c r="A282" s="374" t="s">
        <v>331</v>
      </c>
      <c r="B282" s="375"/>
      <c r="C282" s="375"/>
      <c r="D282" s="375"/>
      <c r="E282" s="375"/>
      <c r="F282" s="375"/>
      <c r="G282" s="375"/>
      <c r="H282" s="375"/>
      <c r="I282" s="375"/>
      <c r="J282" s="375"/>
      <c r="K282" s="375"/>
      <c r="L282" s="375"/>
      <c r="M282" s="375"/>
      <c r="N282" s="375"/>
      <c r="O282" s="375"/>
      <c r="P282" s="375"/>
      <c r="Q282" s="375"/>
      <c r="R282" s="375"/>
      <c r="S282" s="375"/>
      <c r="T282" s="375"/>
      <c r="U282" s="375"/>
      <c r="V282" s="375"/>
      <c r="W282" s="375"/>
      <c r="X282" s="375"/>
      <c r="Y282" s="375"/>
      <c r="Z282" s="375"/>
      <c r="AA282" s="375"/>
      <c r="AB282" s="375"/>
      <c r="AC282" s="375"/>
      <c r="AD282" s="375"/>
      <c r="AE282" s="375"/>
      <c r="AF282" s="375"/>
      <c r="AG282" s="375"/>
      <c r="AH282" s="375"/>
      <c r="AI282" s="375"/>
      <c r="AJ282" s="375"/>
      <c r="AK282" s="375"/>
      <c r="AL282" s="375"/>
      <c r="AM282" s="375"/>
      <c r="AN282" s="375"/>
      <c r="AO282" s="375"/>
      <c r="AP282" s="375"/>
      <c r="AQ282" s="375"/>
      <c r="AR282" s="375"/>
      <c r="AS282" s="375"/>
      <c r="AT282" s="375"/>
      <c r="AU282" s="375"/>
      <c r="AV282" s="375"/>
      <c r="AW282" s="375"/>
      <c r="AX282" s="375"/>
      <c r="AY282" s="375"/>
      <c r="AZ282" s="375"/>
      <c r="BA282" s="375"/>
      <c r="BB282" s="375"/>
    </row>
    <row r="283" spans="1:54" ht="22.5" customHeight="1">
      <c r="A283" s="265" t="s">
        <v>94</v>
      </c>
      <c r="B283" s="267" t="s">
        <v>334</v>
      </c>
      <c r="C283" s="267" t="s">
        <v>335</v>
      </c>
      <c r="D283" s="176" t="s">
        <v>41</v>
      </c>
      <c r="E283" s="215">
        <f t="shared" ref="E283:E285" si="718">H283+K283+N283+Q283+T283+W283+Z283+AE283+AJ283+AO283+AT283+AY283</f>
        <v>75274.31</v>
      </c>
      <c r="F283" s="215">
        <f t="shared" ref="F283:F289" si="719">I283+L283+O283+R283+U283+X283+AA283+AF283+AK283+AP283+AU283+AZ283</f>
        <v>28634.25</v>
      </c>
      <c r="G283" s="197"/>
      <c r="H283" s="197">
        <f>H284+H285+H286+H288+H289</f>
        <v>28634.25</v>
      </c>
      <c r="I283" s="197">
        <f t="shared" ref="I283:AZ283" si="720">I284+I285+I286+I288+I289</f>
        <v>28634.25</v>
      </c>
      <c r="J283" s="197"/>
      <c r="K283" s="197">
        <f t="shared" si="720"/>
        <v>46640.06</v>
      </c>
      <c r="L283" s="197">
        <f t="shared" si="720"/>
        <v>0</v>
      </c>
      <c r="M283" s="197"/>
      <c r="N283" s="197">
        <f t="shared" si="720"/>
        <v>0</v>
      </c>
      <c r="O283" s="197">
        <f t="shared" si="720"/>
        <v>0</v>
      </c>
      <c r="P283" s="197"/>
      <c r="Q283" s="197">
        <f t="shared" si="720"/>
        <v>0</v>
      </c>
      <c r="R283" s="197">
        <f t="shared" si="720"/>
        <v>0</v>
      </c>
      <c r="S283" s="197"/>
      <c r="T283" s="197">
        <f t="shared" si="720"/>
        <v>0</v>
      </c>
      <c r="U283" s="197">
        <f t="shared" si="720"/>
        <v>0</v>
      </c>
      <c r="V283" s="197"/>
      <c r="W283" s="197">
        <f t="shared" si="720"/>
        <v>0</v>
      </c>
      <c r="X283" s="197">
        <f t="shared" si="720"/>
        <v>0</v>
      </c>
      <c r="Y283" s="197"/>
      <c r="Z283" s="197">
        <f t="shared" si="720"/>
        <v>0</v>
      </c>
      <c r="AA283" s="197">
        <f t="shared" si="720"/>
        <v>0</v>
      </c>
      <c r="AB283" s="197">
        <f t="shared" si="720"/>
        <v>0</v>
      </c>
      <c r="AC283" s="197">
        <f t="shared" si="720"/>
        <v>0</v>
      </c>
      <c r="AD283" s="197"/>
      <c r="AE283" s="197">
        <f t="shared" si="720"/>
        <v>0</v>
      </c>
      <c r="AF283" s="197">
        <f t="shared" si="720"/>
        <v>0</v>
      </c>
      <c r="AG283" s="197">
        <f t="shared" si="720"/>
        <v>0</v>
      </c>
      <c r="AH283" s="197">
        <f t="shared" si="720"/>
        <v>0</v>
      </c>
      <c r="AI283" s="197"/>
      <c r="AJ283" s="197">
        <f t="shared" si="720"/>
        <v>0</v>
      </c>
      <c r="AK283" s="197">
        <f t="shared" si="720"/>
        <v>0</v>
      </c>
      <c r="AL283" s="197">
        <f t="shared" si="720"/>
        <v>0</v>
      </c>
      <c r="AM283" s="197">
        <f t="shared" si="720"/>
        <v>0</v>
      </c>
      <c r="AN283" s="197"/>
      <c r="AO283" s="197">
        <f t="shared" si="720"/>
        <v>0</v>
      </c>
      <c r="AP283" s="197">
        <f t="shared" si="720"/>
        <v>0</v>
      </c>
      <c r="AQ283" s="197">
        <f t="shared" si="720"/>
        <v>0</v>
      </c>
      <c r="AR283" s="197">
        <f t="shared" si="720"/>
        <v>0</v>
      </c>
      <c r="AS283" s="197"/>
      <c r="AT283" s="197">
        <f t="shared" si="720"/>
        <v>0</v>
      </c>
      <c r="AU283" s="197">
        <f t="shared" si="720"/>
        <v>0</v>
      </c>
      <c r="AV283" s="197">
        <f t="shared" si="720"/>
        <v>0</v>
      </c>
      <c r="AW283" s="197">
        <f t="shared" si="720"/>
        <v>0</v>
      </c>
      <c r="AX283" s="197"/>
      <c r="AY283" s="197">
        <f t="shared" si="720"/>
        <v>0</v>
      </c>
      <c r="AZ283" s="197">
        <f t="shared" si="720"/>
        <v>0</v>
      </c>
      <c r="BA283" s="197"/>
      <c r="BB283" s="190"/>
    </row>
    <row r="284" spans="1:54" ht="32.25" customHeight="1">
      <c r="A284" s="266"/>
      <c r="B284" s="268"/>
      <c r="C284" s="268"/>
      <c r="D284" s="173" t="s">
        <v>37</v>
      </c>
      <c r="E284" s="197">
        <f t="shared" si="718"/>
        <v>0</v>
      </c>
      <c r="F284" s="197">
        <f t="shared" si="719"/>
        <v>0</v>
      </c>
      <c r="G284" s="197"/>
      <c r="H284" s="197">
        <f>H291+H298+H305+H312+H319+H326+H333+H340+H347</f>
        <v>0</v>
      </c>
      <c r="I284" s="197">
        <f t="shared" ref="I284:BA284" si="721">I291+I298+I305+I312+I319+I326+I333+I340+I347</f>
        <v>0</v>
      </c>
      <c r="J284" s="197">
        <f t="shared" si="721"/>
        <v>0</v>
      </c>
      <c r="K284" s="197">
        <f t="shared" si="721"/>
        <v>0</v>
      </c>
      <c r="L284" s="197">
        <f t="shared" si="721"/>
        <v>0</v>
      </c>
      <c r="M284" s="197">
        <f t="shared" si="721"/>
        <v>0</v>
      </c>
      <c r="N284" s="197">
        <f t="shared" si="721"/>
        <v>0</v>
      </c>
      <c r="O284" s="197">
        <f t="shared" si="721"/>
        <v>0</v>
      </c>
      <c r="P284" s="197">
        <f t="shared" si="721"/>
        <v>0</v>
      </c>
      <c r="Q284" s="197">
        <f t="shared" si="721"/>
        <v>0</v>
      </c>
      <c r="R284" s="197">
        <f t="shared" si="721"/>
        <v>0</v>
      </c>
      <c r="S284" s="197">
        <f t="shared" si="721"/>
        <v>0</v>
      </c>
      <c r="T284" s="197">
        <f t="shared" si="721"/>
        <v>0</v>
      </c>
      <c r="U284" s="197">
        <f t="shared" si="721"/>
        <v>0</v>
      </c>
      <c r="V284" s="197">
        <f t="shared" si="721"/>
        <v>0</v>
      </c>
      <c r="W284" s="197">
        <f t="shared" si="721"/>
        <v>0</v>
      </c>
      <c r="X284" s="197">
        <f t="shared" si="721"/>
        <v>0</v>
      </c>
      <c r="Y284" s="197">
        <f t="shared" si="721"/>
        <v>0</v>
      </c>
      <c r="Z284" s="197">
        <f t="shared" si="721"/>
        <v>0</v>
      </c>
      <c r="AA284" s="197">
        <f t="shared" si="721"/>
        <v>0</v>
      </c>
      <c r="AB284" s="197">
        <f t="shared" si="721"/>
        <v>0</v>
      </c>
      <c r="AC284" s="197">
        <f t="shared" si="721"/>
        <v>0</v>
      </c>
      <c r="AD284" s="197">
        <f t="shared" si="721"/>
        <v>0</v>
      </c>
      <c r="AE284" s="197">
        <f t="shared" si="721"/>
        <v>0</v>
      </c>
      <c r="AF284" s="197">
        <f t="shared" si="721"/>
        <v>0</v>
      </c>
      <c r="AG284" s="197">
        <f t="shared" si="721"/>
        <v>0</v>
      </c>
      <c r="AH284" s="197">
        <f t="shared" si="721"/>
        <v>0</v>
      </c>
      <c r="AI284" s="197">
        <f t="shared" si="721"/>
        <v>0</v>
      </c>
      <c r="AJ284" s="197">
        <f t="shared" si="721"/>
        <v>0</v>
      </c>
      <c r="AK284" s="197">
        <f t="shared" si="721"/>
        <v>0</v>
      </c>
      <c r="AL284" s="197">
        <f t="shared" si="721"/>
        <v>0</v>
      </c>
      <c r="AM284" s="197">
        <f t="shared" si="721"/>
        <v>0</v>
      </c>
      <c r="AN284" s="197">
        <f t="shared" si="721"/>
        <v>0</v>
      </c>
      <c r="AO284" s="197">
        <f t="shared" si="721"/>
        <v>0</v>
      </c>
      <c r="AP284" s="197">
        <f t="shared" si="721"/>
        <v>0</v>
      </c>
      <c r="AQ284" s="197">
        <f t="shared" si="721"/>
        <v>0</v>
      </c>
      <c r="AR284" s="197">
        <f t="shared" si="721"/>
        <v>0</v>
      </c>
      <c r="AS284" s="197">
        <f t="shared" si="721"/>
        <v>0</v>
      </c>
      <c r="AT284" s="197">
        <f t="shared" si="721"/>
        <v>0</v>
      </c>
      <c r="AU284" s="197">
        <f t="shared" si="721"/>
        <v>0</v>
      </c>
      <c r="AV284" s="197">
        <f t="shared" si="721"/>
        <v>0</v>
      </c>
      <c r="AW284" s="197">
        <f t="shared" si="721"/>
        <v>0</v>
      </c>
      <c r="AX284" s="197">
        <f t="shared" si="721"/>
        <v>0</v>
      </c>
      <c r="AY284" s="197">
        <f t="shared" si="721"/>
        <v>0</v>
      </c>
      <c r="AZ284" s="197">
        <f t="shared" si="721"/>
        <v>0</v>
      </c>
      <c r="BA284" s="197">
        <f t="shared" si="721"/>
        <v>0</v>
      </c>
      <c r="BB284" s="190"/>
    </row>
    <row r="285" spans="1:54" ht="50.25" customHeight="1">
      <c r="A285" s="266"/>
      <c r="B285" s="268"/>
      <c r="C285" s="268"/>
      <c r="D285" s="174" t="s">
        <v>2</v>
      </c>
      <c r="E285" s="197">
        <f t="shared" si="718"/>
        <v>0</v>
      </c>
      <c r="F285" s="197">
        <f t="shared" si="719"/>
        <v>0</v>
      </c>
      <c r="G285" s="197"/>
      <c r="H285" s="197">
        <f t="shared" ref="H285:BA285" si="722">H292+H299+H306+H313+H320+H327+H334+H341+H348</f>
        <v>0</v>
      </c>
      <c r="I285" s="197">
        <f t="shared" si="722"/>
        <v>0</v>
      </c>
      <c r="J285" s="197">
        <f t="shared" si="722"/>
        <v>0</v>
      </c>
      <c r="K285" s="197">
        <f t="shared" si="722"/>
        <v>0</v>
      </c>
      <c r="L285" s="197">
        <f t="shared" si="722"/>
        <v>0</v>
      </c>
      <c r="M285" s="197">
        <f t="shared" si="722"/>
        <v>0</v>
      </c>
      <c r="N285" s="197">
        <f t="shared" si="722"/>
        <v>0</v>
      </c>
      <c r="O285" s="197">
        <f t="shared" si="722"/>
        <v>0</v>
      </c>
      <c r="P285" s="197">
        <f t="shared" si="722"/>
        <v>0</v>
      </c>
      <c r="Q285" s="197">
        <f t="shared" si="722"/>
        <v>0</v>
      </c>
      <c r="R285" s="197">
        <f t="shared" si="722"/>
        <v>0</v>
      </c>
      <c r="S285" s="197">
        <f t="shared" si="722"/>
        <v>0</v>
      </c>
      <c r="T285" s="197">
        <f t="shared" si="722"/>
        <v>0</v>
      </c>
      <c r="U285" s="197">
        <f t="shared" si="722"/>
        <v>0</v>
      </c>
      <c r="V285" s="197">
        <f t="shared" si="722"/>
        <v>0</v>
      </c>
      <c r="W285" s="197">
        <f t="shared" si="722"/>
        <v>0</v>
      </c>
      <c r="X285" s="197">
        <f t="shared" si="722"/>
        <v>0</v>
      </c>
      <c r="Y285" s="197">
        <f t="shared" si="722"/>
        <v>0</v>
      </c>
      <c r="Z285" s="197">
        <f t="shared" si="722"/>
        <v>0</v>
      </c>
      <c r="AA285" s="197">
        <f t="shared" si="722"/>
        <v>0</v>
      </c>
      <c r="AB285" s="197">
        <f t="shared" si="722"/>
        <v>0</v>
      </c>
      <c r="AC285" s="197">
        <f t="shared" si="722"/>
        <v>0</v>
      </c>
      <c r="AD285" s="197">
        <f t="shared" si="722"/>
        <v>0</v>
      </c>
      <c r="AE285" s="197">
        <f t="shared" si="722"/>
        <v>0</v>
      </c>
      <c r="AF285" s="197">
        <f t="shared" si="722"/>
        <v>0</v>
      </c>
      <c r="AG285" s="197">
        <f t="shared" si="722"/>
        <v>0</v>
      </c>
      <c r="AH285" s="197">
        <f t="shared" si="722"/>
        <v>0</v>
      </c>
      <c r="AI285" s="197">
        <f t="shared" si="722"/>
        <v>0</v>
      </c>
      <c r="AJ285" s="197">
        <f t="shared" si="722"/>
        <v>0</v>
      </c>
      <c r="AK285" s="197">
        <f t="shared" si="722"/>
        <v>0</v>
      </c>
      <c r="AL285" s="197">
        <f t="shared" si="722"/>
        <v>0</v>
      </c>
      <c r="AM285" s="197">
        <f t="shared" si="722"/>
        <v>0</v>
      </c>
      <c r="AN285" s="197">
        <f t="shared" si="722"/>
        <v>0</v>
      </c>
      <c r="AO285" s="197">
        <f t="shared" si="722"/>
        <v>0</v>
      </c>
      <c r="AP285" s="197">
        <f t="shared" si="722"/>
        <v>0</v>
      </c>
      <c r="AQ285" s="197">
        <f t="shared" si="722"/>
        <v>0</v>
      </c>
      <c r="AR285" s="197">
        <f t="shared" si="722"/>
        <v>0</v>
      </c>
      <c r="AS285" s="197">
        <f t="shared" si="722"/>
        <v>0</v>
      </c>
      <c r="AT285" s="197">
        <f t="shared" si="722"/>
        <v>0</v>
      </c>
      <c r="AU285" s="197">
        <f t="shared" si="722"/>
        <v>0</v>
      </c>
      <c r="AV285" s="197">
        <f t="shared" si="722"/>
        <v>0</v>
      </c>
      <c r="AW285" s="197">
        <f t="shared" si="722"/>
        <v>0</v>
      </c>
      <c r="AX285" s="197">
        <f t="shared" si="722"/>
        <v>0</v>
      </c>
      <c r="AY285" s="197">
        <f t="shared" si="722"/>
        <v>0</v>
      </c>
      <c r="AZ285" s="197">
        <f t="shared" si="722"/>
        <v>0</v>
      </c>
      <c r="BA285" s="197">
        <f t="shared" si="722"/>
        <v>0</v>
      </c>
      <c r="BB285" s="207"/>
    </row>
    <row r="286" spans="1:54" ht="22.5" customHeight="1">
      <c r="A286" s="266"/>
      <c r="B286" s="268"/>
      <c r="C286" s="268"/>
      <c r="D286" s="189" t="s">
        <v>270</v>
      </c>
      <c r="E286" s="197">
        <f>H286+K286+N286+Q286+T286+W286+Z286+AE286+AJ286+AO286+AT286+AY286</f>
        <v>75274.31</v>
      </c>
      <c r="F286" s="197">
        <f t="shared" si="719"/>
        <v>28634.25</v>
      </c>
      <c r="G286" s="197"/>
      <c r="H286" s="197">
        <f t="shared" ref="H286:BA286" si="723">H293+H300+H307+H314+H321+H328+H335+H342+H349</f>
        <v>28634.25</v>
      </c>
      <c r="I286" s="197">
        <f t="shared" si="723"/>
        <v>28634.25</v>
      </c>
      <c r="J286" s="197">
        <f t="shared" si="723"/>
        <v>0</v>
      </c>
      <c r="K286" s="197">
        <f t="shared" si="723"/>
        <v>46640.06</v>
      </c>
      <c r="L286" s="197">
        <f t="shared" si="723"/>
        <v>0</v>
      </c>
      <c r="M286" s="197">
        <f t="shared" si="723"/>
        <v>0</v>
      </c>
      <c r="N286" s="197">
        <f t="shared" si="723"/>
        <v>0</v>
      </c>
      <c r="O286" s="197">
        <f t="shared" si="723"/>
        <v>0</v>
      </c>
      <c r="P286" s="197">
        <f t="shared" si="723"/>
        <v>0</v>
      </c>
      <c r="Q286" s="197">
        <f t="shared" si="723"/>
        <v>0</v>
      </c>
      <c r="R286" s="197">
        <f t="shared" si="723"/>
        <v>0</v>
      </c>
      <c r="S286" s="197">
        <f t="shared" si="723"/>
        <v>0</v>
      </c>
      <c r="T286" s="197">
        <f t="shared" si="723"/>
        <v>0</v>
      </c>
      <c r="U286" s="197">
        <f t="shared" si="723"/>
        <v>0</v>
      </c>
      <c r="V286" s="197">
        <f t="shared" si="723"/>
        <v>0</v>
      </c>
      <c r="W286" s="197">
        <f t="shared" si="723"/>
        <v>0</v>
      </c>
      <c r="X286" s="197">
        <f t="shared" si="723"/>
        <v>0</v>
      </c>
      <c r="Y286" s="197">
        <f t="shared" si="723"/>
        <v>0</v>
      </c>
      <c r="Z286" s="197">
        <f t="shared" si="723"/>
        <v>0</v>
      </c>
      <c r="AA286" s="197">
        <f t="shared" si="723"/>
        <v>0</v>
      </c>
      <c r="AB286" s="197">
        <f t="shared" si="723"/>
        <v>0</v>
      </c>
      <c r="AC286" s="197">
        <f t="shared" si="723"/>
        <v>0</v>
      </c>
      <c r="AD286" s="197">
        <f t="shared" si="723"/>
        <v>0</v>
      </c>
      <c r="AE286" s="197">
        <f t="shared" si="723"/>
        <v>0</v>
      </c>
      <c r="AF286" s="197">
        <f t="shared" si="723"/>
        <v>0</v>
      </c>
      <c r="AG286" s="197">
        <f t="shared" si="723"/>
        <v>0</v>
      </c>
      <c r="AH286" s="197">
        <f t="shared" si="723"/>
        <v>0</v>
      </c>
      <c r="AI286" s="197">
        <f t="shared" si="723"/>
        <v>0</v>
      </c>
      <c r="AJ286" s="197">
        <f t="shared" si="723"/>
        <v>0</v>
      </c>
      <c r="AK286" s="197">
        <f t="shared" si="723"/>
        <v>0</v>
      </c>
      <c r="AL286" s="197">
        <f t="shared" si="723"/>
        <v>0</v>
      </c>
      <c r="AM286" s="197">
        <f t="shared" si="723"/>
        <v>0</v>
      </c>
      <c r="AN286" s="197">
        <f t="shared" si="723"/>
        <v>0</v>
      </c>
      <c r="AO286" s="197">
        <f t="shared" si="723"/>
        <v>0</v>
      </c>
      <c r="AP286" s="197">
        <f t="shared" si="723"/>
        <v>0</v>
      </c>
      <c r="AQ286" s="197">
        <f t="shared" si="723"/>
        <v>0</v>
      </c>
      <c r="AR286" s="197">
        <f t="shared" si="723"/>
        <v>0</v>
      </c>
      <c r="AS286" s="197">
        <f t="shared" si="723"/>
        <v>0</v>
      </c>
      <c r="AT286" s="197">
        <f t="shared" si="723"/>
        <v>0</v>
      </c>
      <c r="AU286" s="197">
        <f t="shared" si="723"/>
        <v>0</v>
      </c>
      <c r="AV286" s="197">
        <f t="shared" si="723"/>
        <v>0</v>
      </c>
      <c r="AW286" s="197">
        <f t="shared" si="723"/>
        <v>0</v>
      </c>
      <c r="AX286" s="197">
        <f t="shared" si="723"/>
        <v>0</v>
      </c>
      <c r="AY286" s="197">
        <f t="shared" si="723"/>
        <v>0</v>
      </c>
      <c r="AZ286" s="197">
        <f t="shared" si="723"/>
        <v>0</v>
      </c>
      <c r="BA286" s="197">
        <f t="shared" si="723"/>
        <v>0</v>
      </c>
      <c r="BB286" s="207"/>
    </row>
    <row r="287" spans="1:54" ht="82.5" customHeight="1">
      <c r="A287" s="266"/>
      <c r="B287" s="268"/>
      <c r="C287" s="268"/>
      <c r="D287" s="189" t="s">
        <v>274</v>
      </c>
      <c r="E287" s="197">
        <f t="shared" ref="E287:E289" si="724">H287+K287+N287+Q287+T287+W287+Z287+AE287+AJ287+AO287+AT287+AY287</f>
        <v>0</v>
      </c>
      <c r="F287" s="197">
        <f t="shared" si="719"/>
        <v>0</v>
      </c>
      <c r="G287" s="197"/>
      <c r="H287" s="197">
        <f t="shared" ref="H287:BA287" si="725">H294+H301+H308+H315+H322+H329+H336+H343+H350</f>
        <v>0</v>
      </c>
      <c r="I287" s="197">
        <f t="shared" si="725"/>
        <v>0</v>
      </c>
      <c r="J287" s="197">
        <f t="shared" si="725"/>
        <v>0</v>
      </c>
      <c r="K287" s="197">
        <f t="shared" si="725"/>
        <v>0</v>
      </c>
      <c r="L287" s="197">
        <f t="shared" si="725"/>
        <v>0</v>
      </c>
      <c r="M287" s="197">
        <f t="shared" si="725"/>
        <v>0</v>
      </c>
      <c r="N287" s="197">
        <f t="shared" si="725"/>
        <v>0</v>
      </c>
      <c r="O287" s="197">
        <f t="shared" si="725"/>
        <v>0</v>
      </c>
      <c r="P287" s="197">
        <f t="shared" si="725"/>
        <v>0</v>
      </c>
      <c r="Q287" s="197">
        <f t="shared" si="725"/>
        <v>0</v>
      </c>
      <c r="R287" s="197">
        <f t="shared" si="725"/>
        <v>0</v>
      </c>
      <c r="S287" s="197">
        <f t="shared" si="725"/>
        <v>0</v>
      </c>
      <c r="T287" s="197">
        <f t="shared" si="725"/>
        <v>0</v>
      </c>
      <c r="U287" s="197">
        <f t="shared" si="725"/>
        <v>0</v>
      </c>
      <c r="V287" s="197">
        <f t="shared" si="725"/>
        <v>0</v>
      </c>
      <c r="W287" s="197">
        <f t="shared" si="725"/>
        <v>0</v>
      </c>
      <c r="X287" s="197">
        <f t="shared" si="725"/>
        <v>0</v>
      </c>
      <c r="Y287" s="197">
        <f t="shared" si="725"/>
        <v>0</v>
      </c>
      <c r="Z287" s="197">
        <f t="shared" si="725"/>
        <v>0</v>
      </c>
      <c r="AA287" s="197">
        <f t="shared" si="725"/>
        <v>0</v>
      </c>
      <c r="AB287" s="197">
        <f t="shared" si="725"/>
        <v>0</v>
      </c>
      <c r="AC287" s="197">
        <f t="shared" si="725"/>
        <v>0</v>
      </c>
      <c r="AD287" s="197">
        <f t="shared" si="725"/>
        <v>0</v>
      </c>
      <c r="AE287" s="197">
        <f t="shared" si="725"/>
        <v>0</v>
      </c>
      <c r="AF287" s="197">
        <f t="shared" si="725"/>
        <v>0</v>
      </c>
      <c r="AG287" s="197">
        <f t="shared" si="725"/>
        <v>0</v>
      </c>
      <c r="AH287" s="197">
        <f t="shared" si="725"/>
        <v>0</v>
      </c>
      <c r="AI287" s="197">
        <f t="shared" si="725"/>
        <v>0</v>
      </c>
      <c r="AJ287" s="197">
        <f t="shared" si="725"/>
        <v>0</v>
      </c>
      <c r="AK287" s="197">
        <f t="shared" si="725"/>
        <v>0</v>
      </c>
      <c r="AL287" s="197">
        <f t="shared" si="725"/>
        <v>0</v>
      </c>
      <c r="AM287" s="197">
        <f t="shared" si="725"/>
        <v>0</v>
      </c>
      <c r="AN287" s="197">
        <f t="shared" si="725"/>
        <v>0</v>
      </c>
      <c r="AO287" s="197">
        <f t="shared" si="725"/>
        <v>0</v>
      </c>
      <c r="AP287" s="197">
        <f t="shared" si="725"/>
        <v>0</v>
      </c>
      <c r="AQ287" s="197">
        <f t="shared" si="725"/>
        <v>0</v>
      </c>
      <c r="AR287" s="197">
        <f t="shared" si="725"/>
        <v>0</v>
      </c>
      <c r="AS287" s="197">
        <f t="shared" si="725"/>
        <v>0</v>
      </c>
      <c r="AT287" s="197">
        <f t="shared" si="725"/>
        <v>0</v>
      </c>
      <c r="AU287" s="197">
        <f t="shared" si="725"/>
        <v>0</v>
      </c>
      <c r="AV287" s="197">
        <f t="shared" si="725"/>
        <v>0</v>
      </c>
      <c r="AW287" s="197">
        <f t="shared" si="725"/>
        <v>0</v>
      </c>
      <c r="AX287" s="197">
        <f t="shared" si="725"/>
        <v>0</v>
      </c>
      <c r="AY287" s="197">
        <f t="shared" si="725"/>
        <v>0</v>
      </c>
      <c r="AZ287" s="197">
        <f t="shared" si="725"/>
        <v>0</v>
      </c>
      <c r="BA287" s="197">
        <f t="shared" si="725"/>
        <v>0</v>
      </c>
      <c r="BB287" s="207"/>
    </row>
    <row r="288" spans="1:54" ht="22.5" customHeight="1">
      <c r="A288" s="266"/>
      <c r="B288" s="268"/>
      <c r="C288" s="268"/>
      <c r="D288" s="189" t="s">
        <v>271</v>
      </c>
      <c r="E288" s="197">
        <f t="shared" si="724"/>
        <v>0</v>
      </c>
      <c r="F288" s="197">
        <f t="shared" si="719"/>
        <v>0</v>
      </c>
      <c r="G288" s="197"/>
      <c r="H288" s="197">
        <f t="shared" ref="H288:BA288" si="726">H295+H302+H309+H316+H323+H330+H337+H344+H351</f>
        <v>0</v>
      </c>
      <c r="I288" s="197">
        <f t="shared" si="726"/>
        <v>0</v>
      </c>
      <c r="J288" s="197">
        <f t="shared" si="726"/>
        <v>0</v>
      </c>
      <c r="K288" s="197">
        <f t="shared" si="726"/>
        <v>0</v>
      </c>
      <c r="L288" s="197">
        <f t="shared" si="726"/>
        <v>0</v>
      </c>
      <c r="M288" s="197">
        <f t="shared" si="726"/>
        <v>0</v>
      </c>
      <c r="N288" s="197">
        <f t="shared" si="726"/>
        <v>0</v>
      </c>
      <c r="O288" s="197">
        <f t="shared" si="726"/>
        <v>0</v>
      </c>
      <c r="P288" s="197">
        <f t="shared" si="726"/>
        <v>0</v>
      </c>
      <c r="Q288" s="197">
        <f t="shared" si="726"/>
        <v>0</v>
      </c>
      <c r="R288" s="197">
        <f t="shared" si="726"/>
        <v>0</v>
      </c>
      <c r="S288" s="197">
        <f t="shared" si="726"/>
        <v>0</v>
      </c>
      <c r="T288" s="197">
        <f t="shared" si="726"/>
        <v>0</v>
      </c>
      <c r="U288" s="197">
        <f t="shared" si="726"/>
        <v>0</v>
      </c>
      <c r="V288" s="197">
        <f t="shared" si="726"/>
        <v>0</v>
      </c>
      <c r="W288" s="197">
        <f t="shared" si="726"/>
        <v>0</v>
      </c>
      <c r="X288" s="197">
        <f t="shared" si="726"/>
        <v>0</v>
      </c>
      <c r="Y288" s="197">
        <f t="shared" si="726"/>
        <v>0</v>
      </c>
      <c r="Z288" s="197">
        <f t="shared" si="726"/>
        <v>0</v>
      </c>
      <c r="AA288" s="197">
        <f t="shared" si="726"/>
        <v>0</v>
      </c>
      <c r="AB288" s="197">
        <f t="shared" si="726"/>
        <v>0</v>
      </c>
      <c r="AC288" s="197">
        <f t="shared" si="726"/>
        <v>0</v>
      </c>
      <c r="AD288" s="197">
        <f t="shared" si="726"/>
        <v>0</v>
      </c>
      <c r="AE288" s="197">
        <f t="shared" si="726"/>
        <v>0</v>
      </c>
      <c r="AF288" s="197">
        <f t="shared" si="726"/>
        <v>0</v>
      </c>
      <c r="AG288" s="197">
        <f t="shared" si="726"/>
        <v>0</v>
      </c>
      <c r="AH288" s="197">
        <f t="shared" si="726"/>
        <v>0</v>
      </c>
      <c r="AI288" s="197">
        <f t="shared" si="726"/>
        <v>0</v>
      </c>
      <c r="AJ288" s="197">
        <f t="shared" si="726"/>
        <v>0</v>
      </c>
      <c r="AK288" s="197">
        <f t="shared" si="726"/>
        <v>0</v>
      </c>
      <c r="AL288" s="197">
        <f t="shared" si="726"/>
        <v>0</v>
      </c>
      <c r="AM288" s="197">
        <f t="shared" si="726"/>
        <v>0</v>
      </c>
      <c r="AN288" s="197">
        <f t="shared" si="726"/>
        <v>0</v>
      </c>
      <c r="AO288" s="197">
        <f t="shared" si="726"/>
        <v>0</v>
      </c>
      <c r="AP288" s="197">
        <f t="shared" si="726"/>
        <v>0</v>
      </c>
      <c r="AQ288" s="197">
        <f t="shared" si="726"/>
        <v>0</v>
      </c>
      <c r="AR288" s="197">
        <f t="shared" si="726"/>
        <v>0</v>
      </c>
      <c r="AS288" s="197">
        <f t="shared" si="726"/>
        <v>0</v>
      </c>
      <c r="AT288" s="197">
        <f t="shared" si="726"/>
        <v>0</v>
      </c>
      <c r="AU288" s="197">
        <f t="shared" si="726"/>
        <v>0</v>
      </c>
      <c r="AV288" s="197">
        <f t="shared" si="726"/>
        <v>0</v>
      </c>
      <c r="AW288" s="197">
        <f t="shared" si="726"/>
        <v>0</v>
      </c>
      <c r="AX288" s="197">
        <f t="shared" si="726"/>
        <v>0</v>
      </c>
      <c r="AY288" s="197">
        <f t="shared" si="726"/>
        <v>0</v>
      </c>
      <c r="AZ288" s="197">
        <f t="shared" si="726"/>
        <v>0</v>
      </c>
      <c r="BA288" s="197">
        <f t="shared" si="726"/>
        <v>0</v>
      </c>
      <c r="BB288" s="207"/>
    </row>
    <row r="289" spans="1:54" ht="31.5">
      <c r="A289" s="266"/>
      <c r="B289" s="268"/>
      <c r="C289" s="268"/>
      <c r="D289" s="169" t="s">
        <v>43</v>
      </c>
      <c r="E289" s="197">
        <f t="shared" si="724"/>
        <v>0</v>
      </c>
      <c r="F289" s="197">
        <f t="shared" si="719"/>
        <v>0</v>
      </c>
      <c r="G289" s="197"/>
      <c r="H289" s="197">
        <f t="shared" ref="H289:BA289" si="727">H296+H303+H310+H317+H324+H331+H338+H345+H352</f>
        <v>0</v>
      </c>
      <c r="I289" s="197">
        <f t="shared" si="727"/>
        <v>0</v>
      </c>
      <c r="J289" s="197">
        <f t="shared" si="727"/>
        <v>0</v>
      </c>
      <c r="K289" s="197">
        <f t="shared" si="727"/>
        <v>0</v>
      </c>
      <c r="L289" s="197">
        <f t="shared" si="727"/>
        <v>0</v>
      </c>
      <c r="M289" s="197">
        <f t="shared" si="727"/>
        <v>0</v>
      </c>
      <c r="N289" s="197">
        <f t="shared" si="727"/>
        <v>0</v>
      </c>
      <c r="O289" s="197">
        <f t="shared" si="727"/>
        <v>0</v>
      </c>
      <c r="P289" s="197">
        <f t="shared" si="727"/>
        <v>0</v>
      </c>
      <c r="Q289" s="197">
        <f t="shared" si="727"/>
        <v>0</v>
      </c>
      <c r="R289" s="197">
        <f t="shared" si="727"/>
        <v>0</v>
      </c>
      <c r="S289" s="197">
        <f t="shared" si="727"/>
        <v>0</v>
      </c>
      <c r="T289" s="197">
        <f t="shared" si="727"/>
        <v>0</v>
      </c>
      <c r="U289" s="197">
        <f t="shared" si="727"/>
        <v>0</v>
      </c>
      <c r="V289" s="197">
        <f t="shared" si="727"/>
        <v>0</v>
      </c>
      <c r="W289" s="197">
        <f t="shared" si="727"/>
        <v>0</v>
      </c>
      <c r="X289" s="197">
        <f t="shared" si="727"/>
        <v>0</v>
      </c>
      <c r="Y289" s="197">
        <f t="shared" si="727"/>
        <v>0</v>
      </c>
      <c r="Z289" s="197">
        <f t="shared" si="727"/>
        <v>0</v>
      </c>
      <c r="AA289" s="197">
        <f t="shared" si="727"/>
        <v>0</v>
      </c>
      <c r="AB289" s="197">
        <f t="shared" si="727"/>
        <v>0</v>
      </c>
      <c r="AC289" s="197">
        <f t="shared" si="727"/>
        <v>0</v>
      </c>
      <c r="AD289" s="197">
        <f t="shared" si="727"/>
        <v>0</v>
      </c>
      <c r="AE289" s="197">
        <f t="shared" si="727"/>
        <v>0</v>
      </c>
      <c r="AF289" s="197">
        <f t="shared" si="727"/>
        <v>0</v>
      </c>
      <c r="AG289" s="197">
        <f t="shared" si="727"/>
        <v>0</v>
      </c>
      <c r="AH289" s="197">
        <f t="shared" si="727"/>
        <v>0</v>
      </c>
      <c r="AI289" s="197">
        <f t="shared" si="727"/>
        <v>0</v>
      </c>
      <c r="AJ289" s="197">
        <f t="shared" si="727"/>
        <v>0</v>
      </c>
      <c r="AK289" s="197">
        <f t="shared" si="727"/>
        <v>0</v>
      </c>
      <c r="AL289" s="197">
        <f t="shared" si="727"/>
        <v>0</v>
      </c>
      <c r="AM289" s="197">
        <f t="shared" si="727"/>
        <v>0</v>
      </c>
      <c r="AN289" s="197">
        <f t="shared" si="727"/>
        <v>0</v>
      </c>
      <c r="AO289" s="197">
        <f t="shared" si="727"/>
        <v>0</v>
      </c>
      <c r="AP289" s="197">
        <f t="shared" si="727"/>
        <v>0</v>
      </c>
      <c r="AQ289" s="197">
        <f t="shared" si="727"/>
        <v>0</v>
      </c>
      <c r="AR289" s="197">
        <f t="shared" si="727"/>
        <v>0</v>
      </c>
      <c r="AS289" s="197">
        <f t="shared" si="727"/>
        <v>0</v>
      </c>
      <c r="AT289" s="197">
        <f t="shared" si="727"/>
        <v>0</v>
      </c>
      <c r="AU289" s="197">
        <f t="shared" si="727"/>
        <v>0</v>
      </c>
      <c r="AV289" s="197">
        <f t="shared" si="727"/>
        <v>0</v>
      </c>
      <c r="AW289" s="197">
        <f t="shared" si="727"/>
        <v>0</v>
      </c>
      <c r="AX289" s="197">
        <f t="shared" si="727"/>
        <v>0</v>
      </c>
      <c r="AY289" s="197">
        <f t="shared" si="727"/>
        <v>0</v>
      </c>
      <c r="AZ289" s="197">
        <f t="shared" si="727"/>
        <v>0</v>
      </c>
      <c r="BA289" s="197">
        <f t="shared" si="727"/>
        <v>0</v>
      </c>
      <c r="BB289" s="208"/>
    </row>
    <row r="290" spans="1:54" ht="22.5" customHeight="1">
      <c r="A290" s="265"/>
      <c r="B290" s="267" t="s">
        <v>336</v>
      </c>
      <c r="C290" s="267" t="s">
        <v>335</v>
      </c>
      <c r="D290" s="176" t="s">
        <v>41</v>
      </c>
      <c r="E290" s="197">
        <f t="shared" ref="E290:E292" si="728">H290+K290+N290+Q290+T290+W290+Z290+AE290+AJ290+AO290+AT290+AY290</f>
        <v>4351.2</v>
      </c>
      <c r="F290" s="197">
        <f t="shared" ref="F290:F296" si="729">I290+L290+O290+R290+U290+X290+AA290+AF290+AK290+AP290+AU290+AZ290</f>
        <v>4351.2</v>
      </c>
      <c r="G290" s="197">
        <f>F290/E290*100</f>
        <v>100</v>
      </c>
      <c r="H290" s="197">
        <f>H291+H292+H293+H295+H296</f>
        <v>4351.2</v>
      </c>
      <c r="I290" s="197">
        <f t="shared" ref="I290:AZ290" si="730">I291+I292+I293+I295+I296</f>
        <v>4351.2</v>
      </c>
      <c r="J290" s="197">
        <f>I290/H290*100</f>
        <v>100</v>
      </c>
      <c r="K290" s="197">
        <f t="shared" si="730"/>
        <v>0</v>
      </c>
      <c r="L290" s="197">
        <f t="shared" si="730"/>
        <v>0</v>
      </c>
      <c r="M290" s="197"/>
      <c r="N290" s="197">
        <f t="shared" si="730"/>
        <v>0</v>
      </c>
      <c r="O290" s="197">
        <f t="shared" si="730"/>
        <v>0</v>
      </c>
      <c r="P290" s="197"/>
      <c r="Q290" s="197">
        <f t="shared" si="730"/>
        <v>0</v>
      </c>
      <c r="R290" s="197">
        <f t="shared" si="730"/>
        <v>0</v>
      </c>
      <c r="S290" s="197">
        <f t="shared" si="730"/>
        <v>0</v>
      </c>
      <c r="T290" s="197">
        <f t="shared" si="730"/>
        <v>0</v>
      </c>
      <c r="U290" s="197">
        <f t="shared" si="730"/>
        <v>0</v>
      </c>
      <c r="V290" s="197"/>
      <c r="W290" s="197">
        <f t="shared" si="730"/>
        <v>0</v>
      </c>
      <c r="X290" s="197">
        <f t="shared" si="730"/>
        <v>0</v>
      </c>
      <c r="Y290" s="197"/>
      <c r="Z290" s="197">
        <f t="shared" si="730"/>
        <v>0</v>
      </c>
      <c r="AA290" s="197">
        <f t="shared" si="730"/>
        <v>0</v>
      </c>
      <c r="AB290" s="197">
        <f t="shared" si="730"/>
        <v>0</v>
      </c>
      <c r="AC290" s="197">
        <f t="shared" si="730"/>
        <v>0</v>
      </c>
      <c r="AD290" s="197"/>
      <c r="AE290" s="197">
        <f t="shared" si="730"/>
        <v>0</v>
      </c>
      <c r="AF290" s="197">
        <f t="shared" si="730"/>
        <v>0</v>
      </c>
      <c r="AG290" s="197">
        <f t="shared" si="730"/>
        <v>0</v>
      </c>
      <c r="AH290" s="197">
        <f t="shared" si="730"/>
        <v>0</v>
      </c>
      <c r="AI290" s="197"/>
      <c r="AJ290" s="197">
        <f t="shared" si="730"/>
        <v>0</v>
      </c>
      <c r="AK290" s="197">
        <f t="shared" si="730"/>
        <v>0</v>
      </c>
      <c r="AL290" s="197">
        <f t="shared" si="730"/>
        <v>0</v>
      </c>
      <c r="AM290" s="197">
        <f t="shared" si="730"/>
        <v>0</v>
      </c>
      <c r="AN290" s="197"/>
      <c r="AO290" s="197">
        <f t="shared" si="730"/>
        <v>0</v>
      </c>
      <c r="AP290" s="197">
        <f t="shared" si="730"/>
        <v>0</v>
      </c>
      <c r="AQ290" s="197">
        <f t="shared" si="730"/>
        <v>0</v>
      </c>
      <c r="AR290" s="197">
        <f t="shared" si="730"/>
        <v>0</v>
      </c>
      <c r="AS290" s="197"/>
      <c r="AT290" s="197">
        <f t="shared" si="730"/>
        <v>0</v>
      </c>
      <c r="AU290" s="197">
        <f t="shared" si="730"/>
        <v>0</v>
      </c>
      <c r="AV290" s="197">
        <f t="shared" si="730"/>
        <v>0</v>
      </c>
      <c r="AW290" s="197">
        <f t="shared" si="730"/>
        <v>0</v>
      </c>
      <c r="AX290" s="197"/>
      <c r="AY290" s="197">
        <f t="shared" si="730"/>
        <v>0</v>
      </c>
      <c r="AZ290" s="197">
        <f t="shared" si="730"/>
        <v>0</v>
      </c>
      <c r="BA290" s="197"/>
      <c r="BB290" s="207"/>
    </row>
    <row r="291" spans="1:54" ht="32.25" customHeight="1">
      <c r="A291" s="266"/>
      <c r="B291" s="268"/>
      <c r="C291" s="268"/>
      <c r="D291" s="173" t="s">
        <v>37</v>
      </c>
      <c r="E291" s="197">
        <f t="shared" si="728"/>
        <v>0</v>
      </c>
      <c r="F291" s="197">
        <f t="shared" si="729"/>
        <v>0</v>
      </c>
      <c r="G291" s="197"/>
      <c r="H291" s="197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7"/>
      <c r="T291" s="197"/>
      <c r="U291" s="19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/>
      <c r="AF291" s="197"/>
      <c r="AG291" s="197"/>
      <c r="AH291" s="197"/>
      <c r="AI291" s="197"/>
      <c r="AJ291" s="197"/>
      <c r="AK291" s="197"/>
      <c r="AL291" s="197"/>
      <c r="AM291" s="197"/>
      <c r="AN291" s="197"/>
      <c r="AO291" s="197"/>
      <c r="AP291" s="197"/>
      <c r="AQ291" s="197"/>
      <c r="AR291" s="197"/>
      <c r="AS291" s="197"/>
      <c r="AT291" s="197"/>
      <c r="AU291" s="197"/>
      <c r="AV291" s="197"/>
      <c r="AW291" s="197"/>
      <c r="AX291" s="197"/>
      <c r="AY291" s="197"/>
      <c r="AZ291" s="197"/>
      <c r="BA291" s="197"/>
      <c r="BB291" s="207"/>
    </row>
    <row r="292" spans="1:54" ht="50.25" customHeight="1">
      <c r="A292" s="266"/>
      <c r="B292" s="268"/>
      <c r="C292" s="268"/>
      <c r="D292" s="174" t="s">
        <v>2</v>
      </c>
      <c r="E292" s="197">
        <f t="shared" si="728"/>
        <v>0</v>
      </c>
      <c r="F292" s="197">
        <f t="shared" si="729"/>
        <v>0</v>
      </c>
      <c r="G292" s="197"/>
      <c r="H292" s="197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7"/>
      <c r="T292" s="197"/>
      <c r="U292" s="197"/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/>
      <c r="AF292" s="197"/>
      <c r="AG292" s="197"/>
      <c r="AH292" s="197"/>
      <c r="AI292" s="197"/>
      <c r="AJ292" s="197"/>
      <c r="AK292" s="197"/>
      <c r="AL292" s="197"/>
      <c r="AM292" s="197"/>
      <c r="AN292" s="197"/>
      <c r="AO292" s="197"/>
      <c r="AP292" s="197"/>
      <c r="AQ292" s="197"/>
      <c r="AR292" s="197"/>
      <c r="AS292" s="197"/>
      <c r="AT292" s="197"/>
      <c r="AU292" s="197"/>
      <c r="AV292" s="197"/>
      <c r="AW292" s="197"/>
      <c r="AX292" s="197"/>
      <c r="AY292" s="197"/>
      <c r="AZ292" s="197"/>
      <c r="BA292" s="197"/>
      <c r="BB292" s="207"/>
    </row>
    <row r="293" spans="1:54" ht="22.5" customHeight="1">
      <c r="A293" s="266"/>
      <c r="B293" s="268"/>
      <c r="C293" s="268"/>
      <c r="D293" s="189" t="s">
        <v>270</v>
      </c>
      <c r="E293" s="197">
        <f>H293+K293+N293+Q293+T293+W293+Z293+AE293+AJ293+AO293+AT293+AY293</f>
        <v>4351.2</v>
      </c>
      <c r="F293" s="197">
        <f t="shared" si="729"/>
        <v>4351.2</v>
      </c>
      <c r="G293" s="197"/>
      <c r="H293" s="197">
        <v>4351.2</v>
      </c>
      <c r="I293" s="197">
        <v>4351.2</v>
      </c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/>
      <c r="AF293" s="197"/>
      <c r="AG293" s="197"/>
      <c r="AH293" s="197"/>
      <c r="AI293" s="197"/>
      <c r="AJ293" s="197"/>
      <c r="AK293" s="197"/>
      <c r="AL293" s="197"/>
      <c r="AM293" s="197"/>
      <c r="AN293" s="197"/>
      <c r="AO293" s="197"/>
      <c r="AP293" s="197"/>
      <c r="AQ293" s="197"/>
      <c r="AR293" s="197"/>
      <c r="AS293" s="197"/>
      <c r="AT293" s="197"/>
      <c r="AU293" s="197"/>
      <c r="AV293" s="197"/>
      <c r="AW293" s="197"/>
      <c r="AX293" s="197"/>
      <c r="AY293" s="197"/>
      <c r="AZ293" s="197"/>
      <c r="BA293" s="197"/>
      <c r="BB293" s="207"/>
    </row>
    <row r="294" spans="1:54" ht="82.5" customHeight="1">
      <c r="A294" s="266"/>
      <c r="B294" s="268"/>
      <c r="C294" s="268"/>
      <c r="D294" s="189" t="s">
        <v>274</v>
      </c>
      <c r="E294" s="197">
        <f t="shared" ref="E294:E296" si="731">H294+K294+N294+Q294+T294+W294+Z294+AE294+AJ294+AO294+AT294+AY294</f>
        <v>0</v>
      </c>
      <c r="F294" s="197">
        <f t="shared" si="729"/>
        <v>0</v>
      </c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  <c r="AE294" s="197"/>
      <c r="AF294" s="197"/>
      <c r="AG294" s="197"/>
      <c r="AH294" s="197"/>
      <c r="AI294" s="197"/>
      <c r="AJ294" s="197"/>
      <c r="AK294" s="197"/>
      <c r="AL294" s="197"/>
      <c r="AM294" s="197"/>
      <c r="AN294" s="197"/>
      <c r="AO294" s="197"/>
      <c r="AP294" s="197"/>
      <c r="AQ294" s="197"/>
      <c r="AR294" s="197"/>
      <c r="AS294" s="197"/>
      <c r="AT294" s="197"/>
      <c r="AU294" s="197"/>
      <c r="AV294" s="197"/>
      <c r="AW294" s="197"/>
      <c r="AX294" s="197"/>
      <c r="AY294" s="197"/>
      <c r="AZ294" s="197"/>
      <c r="BA294" s="197"/>
      <c r="BB294" s="207"/>
    </row>
    <row r="295" spans="1:54" ht="22.5" customHeight="1">
      <c r="A295" s="266"/>
      <c r="B295" s="268"/>
      <c r="C295" s="268"/>
      <c r="D295" s="189" t="s">
        <v>271</v>
      </c>
      <c r="E295" s="197">
        <f t="shared" si="731"/>
        <v>0</v>
      </c>
      <c r="F295" s="197">
        <f t="shared" si="729"/>
        <v>0</v>
      </c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7"/>
      <c r="T295" s="197"/>
      <c r="U295" s="197"/>
      <c r="V295" s="197"/>
      <c r="W295" s="197"/>
      <c r="X295" s="197"/>
      <c r="Y295" s="197"/>
      <c r="Z295" s="197"/>
      <c r="AA295" s="197"/>
      <c r="AB295" s="197"/>
      <c r="AC295" s="197"/>
      <c r="AD295" s="197"/>
      <c r="AE295" s="197"/>
      <c r="AF295" s="197"/>
      <c r="AG295" s="197"/>
      <c r="AH295" s="197"/>
      <c r="AI295" s="197"/>
      <c r="AJ295" s="197"/>
      <c r="AK295" s="197"/>
      <c r="AL295" s="197"/>
      <c r="AM295" s="197"/>
      <c r="AN295" s="197"/>
      <c r="AO295" s="197"/>
      <c r="AP295" s="197"/>
      <c r="AQ295" s="197"/>
      <c r="AR295" s="197"/>
      <c r="AS295" s="197"/>
      <c r="AT295" s="197"/>
      <c r="AU295" s="197"/>
      <c r="AV295" s="197"/>
      <c r="AW295" s="197"/>
      <c r="AX295" s="197"/>
      <c r="AY295" s="197"/>
      <c r="AZ295" s="197"/>
      <c r="BA295" s="197"/>
      <c r="BB295" s="207"/>
    </row>
    <row r="296" spans="1:54" ht="31.5">
      <c r="A296" s="266"/>
      <c r="B296" s="268"/>
      <c r="C296" s="268"/>
      <c r="D296" s="169" t="s">
        <v>43</v>
      </c>
      <c r="E296" s="197">
        <f t="shared" si="731"/>
        <v>0</v>
      </c>
      <c r="F296" s="197">
        <f t="shared" si="729"/>
        <v>0</v>
      </c>
      <c r="G296" s="197"/>
      <c r="H296" s="197"/>
      <c r="I296" s="197"/>
      <c r="J296" s="197"/>
      <c r="K296" s="197"/>
      <c r="L296" s="197"/>
      <c r="M296" s="197"/>
      <c r="N296" s="197"/>
      <c r="O296" s="197"/>
      <c r="P296" s="197"/>
      <c r="Q296" s="197"/>
      <c r="R296" s="197"/>
      <c r="S296" s="197"/>
      <c r="T296" s="197"/>
      <c r="U296" s="197"/>
      <c r="V296" s="197"/>
      <c r="W296" s="197"/>
      <c r="X296" s="197"/>
      <c r="Y296" s="197"/>
      <c r="Z296" s="197"/>
      <c r="AA296" s="197"/>
      <c r="AB296" s="197"/>
      <c r="AC296" s="197"/>
      <c r="AD296" s="197"/>
      <c r="AE296" s="197"/>
      <c r="AF296" s="197"/>
      <c r="AG296" s="197"/>
      <c r="AH296" s="197"/>
      <c r="AI296" s="197"/>
      <c r="AJ296" s="197"/>
      <c r="AK296" s="197"/>
      <c r="AL296" s="197"/>
      <c r="AM296" s="197"/>
      <c r="AN296" s="197"/>
      <c r="AO296" s="197"/>
      <c r="AP296" s="197"/>
      <c r="AQ296" s="197"/>
      <c r="AR296" s="197"/>
      <c r="AS296" s="197"/>
      <c r="AT296" s="197"/>
      <c r="AU296" s="197"/>
      <c r="AV296" s="197"/>
      <c r="AW296" s="197"/>
      <c r="AX296" s="197"/>
      <c r="AY296" s="197"/>
      <c r="AZ296" s="197"/>
      <c r="BA296" s="197"/>
      <c r="BB296" s="208"/>
    </row>
    <row r="297" spans="1:54" ht="22.5" customHeight="1">
      <c r="A297" s="265"/>
      <c r="B297" s="267" t="s">
        <v>337</v>
      </c>
      <c r="C297" s="267" t="s">
        <v>335</v>
      </c>
      <c r="D297" s="176" t="s">
        <v>41</v>
      </c>
      <c r="E297" s="197">
        <f t="shared" ref="E297:E299" si="732">H297+K297+N297+Q297+T297+W297+Z297+AE297+AJ297+AO297+AT297+AY297</f>
        <v>7519.2</v>
      </c>
      <c r="F297" s="197">
        <f t="shared" ref="F297:F303" si="733">I297+L297+O297+R297+U297+X297+AA297+AF297+AK297+AP297+AU297+AZ297</f>
        <v>2209.0100000000002</v>
      </c>
      <c r="G297" s="197">
        <f>F297/E297*100</f>
        <v>29.378258325353762</v>
      </c>
      <c r="H297" s="197">
        <f>H298+H299+H300+H2663</f>
        <v>2209.0100000000002</v>
      </c>
      <c r="I297" s="197">
        <f>I298+I299+I300+I2663</f>
        <v>2209.0100000000002</v>
      </c>
      <c r="J297" s="197">
        <f>I297/H297*100</f>
        <v>100</v>
      </c>
      <c r="K297" s="197">
        <f>K298+K299+K300+K2663</f>
        <v>5310.19</v>
      </c>
      <c r="L297" s="197">
        <f>L298+L299+L300+L2663</f>
        <v>0</v>
      </c>
      <c r="M297" s="197"/>
      <c r="N297" s="197">
        <f>N298+N299+N300+N2663</f>
        <v>0</v>
      </c>
      <c r="O297" s="197">
        <f>O298+O299+O300+O2663</f>
        <v>0</v>
      </c>
      <c r="P297" s="197"/>
      <c r="Q297" s="197">
        <f>Q298+Q299+Q300+Q2663</f>
        <v>0</v>
      </c>
      <c r="R297" s="197">
        <f>R298+R299+R300+R2663</f>
        <v>0</v>
      </c>
      <c r="S297" s="197"/>
      <c r="T297" s="197">
        <f>T298+T299+T300+T2663</f>
        <v>0</v>
      </c>
      <c r="U297" s="197">
        <f>U298+U299+U300+U2663</f>
        <v>0</v>
      </c>
      <c r="V297" s="197"/>
      <c r="W297" s="197">
        <f>W298+W299+W300+W2663</f>
        <v>0</v>
      </c>
      <c r="X297" s="197">
        <f>X298+X299+X300+X2663</f>
        <v>0</v>
      </c>
      <c r="Y297" s="197"/>
      <c r="Z297" s="197">
        <f>Z298+Z299+Z300+Z2663</f>
        <v>0</v>
      </c>
      <c r="AA297" s="197">
        <f>AA298+AA299+AA300+AA2663</f>
        <v>0</v>
      </c>
      <c r="AB297" s="197">
        <f>AB298+AB299+AB300+AB2663</f>
        <v>0</v>
      </c>
      <c r="AC297" s="197">
        <f>AC298+AC299+AC300+AC2663</f>
        <v>0</v>
      </c>
      <c r="AD297" s="197"/>
      <c r="AE297" s="197">
        <f>AE298+AE299+AE300+AE2663</f>
        <v>0</v>
      </c>
      <c r="AF297" s="197">
        <f>AF298+AF299+AF300+AF2663</f>
        <v>0</v>
      </c>
      <c r="AG297" s="197">
        <f>AG298+AG299+AG300+AG2663</f>
        <v>0</v>
      </c>
      <c r="AH297" s="197">
        <f>AH298+AH299+AH300+AH2663</f>
        <v>0</v>
      </c>
      <c r="AI297" s="197"/>
      <c r="AJ297" s="197">
        <f>AJ298+AJ299+AJ300+AJ2663</f>
        <v>0</v>
      </c>
      <c r="AK297" s="197">
        <f>AK298+AK299+AK300+AK2663</f>
        <v>0</v>
      </c>
      <c r="AL297" s="197">
        <f>AL298+AL299+AL300+AL2663</f>
        <v>0</v>
      </c>
      <c r="AM297" s="197">
        <f>AM298+AM299+AM300+AM2663</f>
        <v>0</v>
      </c>
      <c r="AN297" s="197"/>
      <c r="AO297" s="197">
        <f>AO298+AO299+AO300+AO2663</f>
        <v>0</v>
      </c>
      <c r="AP297" s="197">
        <f>AP298+AP299+AP300+AP2663</f>
        <v>0</v>
      </c>
      <c r="AQ297" s="197">
        <f>AQ298+AQ299+AQ300+AQ2663</f>
        <v>0</v>
      </c>
      <c r="AR297" s="197">
        <f>AR298+AR299+AR300+AR2663</f>
        <v>0</v>
      </c>
      <c r="AS297" s="197"/>
      <c r="AT297" s="197">
        <f t="shared" ref="AT297:AZ297" si="734">AT298+AT299+AT300+AT2663</f>
        <v>0</v>
      </c>
      <c r="AU297" s="197">
        <f t="shared" si="734"/>
        <v>0</v>
      </c>
      <c r="AV297" s="197">
        <f t="shared" si="734"/>
        <v>0</v>
      </c>
      <c r="AW297" s="197">
        <f t="shared" si="734"/>
        <v>0</v>
      </c>
      <c r="AX297" s="197">
        <f t="shared" si="734"/>
        <v>0</v>
      </c>
      <c r="AY297" s="197">
        <f t="shared" si="734"/>
        <v>0</v>
      </c>
      <c r="AZ297" s="197">
        <f t="shared" si="734"/>
        <v>0</v>
      </c>
      <c r="BA297" s="197"/>
      <c r="BB297" s="207"/>
    </row>
    <row r="298" spans="1:54" ht="32.25" customHeight="1">
      <c r="A298" s="266"/>
      <c r="B298" s="268"/>
      <c r="C298" s="268"/>
      <c r="D298" s="173" t="s">
        <v>37</v>
      </c>
      <c r="E298" s="197">
        <f t="shared" si="732"/>
        <v>0</v>
      </c>
      <c r="F298" s="197">
        <f t="shared" si="733"/>
        <v>0</v>
      </c>
      <c r="G298" s="197"/>
      <c r="H298" s="197"/>
      <c r="I298" s="197"/>
      <c r="J298" s="197"/>
      <c r="K298" s="197"/>
      <c r="L298" s="197"/>
      <c r="M298" s="197"/>
      <c r="N298" s="197"/>
      <c r="O298" s="197"/>
      <c r="P298" s="197"/>
      <c r="Q298" s="197"/>
      <c r="R298" s="197"/>
      <c r="S298" s="197"/>
      <c r="T298" s="197"/>
      <c r="U298" s="197"/>
      <c r="V298" s="197"/>
      <c r="W298" s="197"/>
      <c r="X298" s="197"/>
      <c r="Y298" s="197"/>
      <c r="Z298" s="197"/>
      <c r="AA298" s="197"/>
      <c r="AB298" s="197"/>
      <c r="AC298" s="197"/>
      <c r="AD298" s="197"/>
      <c r="AE298" s="197"/>
      <c r="AF298" s="197"/>
      <c r="AG298" s="197"/>
      <c r="AH298" s="197"/>
      <c r="AI298" s="197"/>
      <c r="AJ298" s="197"/>
      <c r="AK298" s="197"/>
      <c r="AL298" s="197"/>
      <c r="AM298" s="197"/>
      <c r="AN298" s="197"/>
      <c r="AO298" s="197"/>
      <c r="AP298" s="197"/>
      <c r="AQ298" s="197"/>
      <c r="AR298" s="197"/>
      <c r="AS298" s="197"/>
      <c r="AT298" s="197"/>
      <c r="AU298" s="197"/>
      <c r="AV298" s="197"/>
      <c r="AW298" s="197"/>
      <c r="AX298" s="197"/>
      <c r="AY298" s="197"/>
      <c r="AZ298" s="197"/>
      <c r="BA298" s="197"/>
      <c r="BB298" s="207"/>
    </row>
    <row r="299" spans="1:54" ht="50.25" customHeight="1">
      <c r="A299" s="266"/>
      <c r="B299" s="268"/>
      <c r="C299" s="268"/>
      <c r="D299" s="174" t="s">
        <v>2</v>
      </c>
      <c r="E299" s="197">
        <f t="shared" si="732"/>
        <v>0</v>
      </c>
      <c r="F299" s="197">
        <f t="shared" si="733"/>
        <v>0</v>
      </c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7"/>
      <c r="T299" s="197"/>
      <c r="U299" s="197"/>
      <c r="V299" s="197"/>
      <c r="W299" s="197"/>
      <c r="X299" s="197"/>
      <c r="Y299" s="197"/>
      <c r="Z299" s="197"/>
      <c r="AA299" s="197"/>
      <c r="AB299" s="197"/>
      <c r="AC299" s="197"/>
      <c r="AD299" s="197"/>
      <c r="AE299" s="197"/>
      <c r="AF299" s="197"/>
      <c r="AG299" s="197"/>
      <c r="AH299" s="197"/>
      <c r="AI299" s="197"/>
      <c r="AJ299" s="197"/>
      <c r="AK299" s="197"/>
      <c r="AL299" s="197"/>
      <c r="AM299" s="197"/>
      <c r="AN299" s="197"/>
      <c r="AO299" s="197"/>
      <c r="AP299" s="197"/>
      <c r="AQ299" s="197"/>
      <c r="AR299" s="197"/>
      <c r="AS299" s="197"/>
      <c r="AT299" s="197"/>
      <c r="AU299" s="197"/>
      <c r="AV299" s="197"/>
      <c r="AW299" s="197"/>
      <c r="AX299" s="197"/>
      <c r="AY299" s="197"/>
      <c r="AZ299" s="197"/>
      <c r="BA299" s="197"/>
      <c r="BB299" s="207"/>
    </row>
    <row r="300" spans="1:54" ht="22.5" customHeight="1">
      <c r="A300" s="266"/>
      <c r="B300" s="268"/>
      <c r="C300" s="268"/>
      <c r="D300" s="189" t="s">
        <v>270</v>
      </c>
      <c r="E300" s="197">
        <f>H300+K300+N300+Q300+T300+W300+Z300+AE300+AJ300+AO300+AT300+AY300</f>
        <v>7519.2</v>
      </c>
      <c r="F300" s="197">
        <f t="shared" si="733"/>
        <v>2209.0100000000002</v>
      </c>
      <c r="G300" s="197"/>
      <c r="H300" s="197">
        <v>2209.0100000000002</v>
      </c>
      <c r="I300" s="197">
        <v>2209.0100000000002</v>
      </c>
      <c r="J300" s="197"/>
      <c r="K300" s="197">
        <f>7519.2-2209.01</f>
        <v>5310.19</v>
      </c>
      <c r="L300" s="197"/>
      <c r="M300" s="197"/>
      <c r="N300" s="197"/>
      <c r="O300" s="197"/>
      <c r="P300" s="197"/>
      <c r="Q300" s="197"/>
      <c r="R300" s="197"/>
      <c r="S300" s="197"/>
      <c r="T300" s="197"/>
      <c r="U300" s="197"/>
      <c r="V300" s="197"/>
      <c r="W300" s="197"/>
      <c r="X300" s="197"/>
      <c r="Y300" s="197"/>
      <c r="Z300" s="197"/>
      <c r="AA300" s="19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97"/>
      <c r="AM300" s="197"/>
      <c r="AN300" s="197"/>
      <c r="AO300" s="197"/>
      <c r="AP300" s="197"/>
      <c r="AQ300" s="197"/>
      <c r="AR300" s="197"/>
      <c r="AS300" s="197"/>
      <c r="AT300" s="197"/>
      <c r="AU300" s="197"/>
      <c r="AV300" s="197"/>
      <c r="AW300" s="197"/>
      <c r="AX300" s="197"/>
      <c r="AY300" s="197"/>
      <c r="AZ300" s="197"/>
      <c r="BA300" s="197"/>
      <c r="BB300" s="207"/>
    </row>
    <row r="301" spans="1:54" ht="82.5" customHeight="1">
      <c r="A301" s="266"/>
      <c r="B301" s="268"/>
      <c r="C301" s="268"/>
      <c r="D301" s="189" t="s">
        <v>274</v>
      </c>
      <c r="E301" s="197">
        <f t="shared" ref="E301:E303" si="735">H301+K301+N301+Q301+T301+W301+Z301+AE301+AJ301+AO301+AT301+AY301</f>
        <v>0</v>
      </c>
      <c r="F301" s="197">
        <f t="shared" si="733"/>
        <v>0</v>
      </c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7"/>
      <c r="T301" s="197"/>
      <c r="U301" s="197"/>
      <c r="V301" s="197"/>
      <c r="W301" s="197"/>
      <c r="X301" s="197"/>
      <c r="Y301" s="197"/>
      <c r="Z301" s="197"/>
      <c r="AA301" s="197"/>
      <c r="AB301" s="197"/>
      <c r="AC301" s="197"/>
      <c r="AD301" s="197"/>
      <c r="AE301" s="197"/>
      <c r="AF301" s="197"/>
      <c r="AG301" s="197"/>
      <c r="AH301" s="197"/>
      <c r="AI301" s="197"/>
      <c r="AJ301" s="197"/>
      <c r="AK301" s="197"/>
      <c r="AL301" s="197"/>
      <c r="AM301" s="197"/>
      <c r="AN301" s="197"/>
      <c r="AO301" s="197"/>
      <c r="AP301" s="197"/>
      <c r="AQ301" s="197"/>
      <c r="AR301" s="197"/>
      <c r="AS301" s="197"/>
      <c r="AT301" s="197"/>
      <c r="AU301" s="197"/>
      <c r="AV301" s="197"/>
      <c r="AW301" s="197"/>
      <c r="AX301" s="197"/>
      <c r="AY301" s="197"/>
      <c r="AZ301" s="197"/>
      <c r="BA301" s="197"/>
      <c r="BB301" s="207"/>
    </row>
    <row r="302" spans="1:54" ht="22.5" customHeight="1">
      <c r="A302" s="266"/>
      <c r="B302" s="268"/>
      <c r="C302" s="268"/>
      <c r="D302" s="189" t="s">
        <v>271</v>
      </c>
      <c r="E302" s="197">
        <f t="shared" si="735"/>
        <v>0</v>
      </c>
      <c r="F302" s="197">
        <f t="shared" si="733"/>
        <v>0</v>
      </c>
      <c r="G302" s="197"/>
      <c r="H302" s="197"/>
      <c r="I302" s="197"/>
      <c r="J302" s="197"/>
      <c r="K302" s="197"/>
      <c r="L302" s="197"/>
      <c r="M302" s="197"/>
      <c r="N302" s="197"/>
      <c r="O302" s="197"/>
      <c r="P302" s="197"/>
      <c r="Q302" s="197"/>
      <c r="R302" s="197"/>
      <c r="S302" s="197"/>
      <c r="T302" s="197"/>
      <c r="U302" s="197"/>
      <c r="V302" s="197"/>
      <c r="W302" s="197"/>
      <c r="X302" s="197"/>
      <c r="Y302" s="197"/>
      <c r="Z302" s="197"/>
      <c r="AA302" s="197"/>
      <c r="AB302" s="197"/>
      <c r="AC302" s="197"/>
      <c r="AD302" s="197"/>
      <c r="AE302" s="197"/>
      <c r="AF302" s="197"/>
      <c r="AG302" s="197"/>
      <c r="AH302" s="197"/>
      <c r="AI302" s="197"/>
      <c r="AJ302" s="197"/>
      <c r="AK302" s="197"/>
      <c r="AL302" s="197"/>
      <c r="AM302" s="197"/>
      <c r="AN302" s="197"/>
      <c r="AO302" s="197"/>
      <c r="AP302" s="197"/>
      <c r="AQ302" s="197"/>
      <c r="AR302" s="197"/>
      <c r="AS302" s="197"/>
      <c r="AT302" s="197"/>
      <c r="AU302" s="197"/>
      <c r="AV302" s="197"/>
      <c r="AW302" s="197"/>
      <c r="AX302" s="197"/>
      <c r="AY302" s="197"/>
      <c r="AZ302" s="197"/>
      <c r="BA302" s="197"/>
      <c r="BB302" s="207"/>
    </row>
    <row r="303" spans="1:54" ht="31.5">
      <c r="A303" s="266"/>
      <c r="B303" s="268"/>
      <c r="C303" s="268"/>
      <c r="D303" s="169" t="s">
        <v>43</v>
      </c>
      <c r="E303" s="197">
        <f t="shared" si="735"/>
        <v>0</v>
      </c>
      <c r="F303" s="197">
        <f t="shared" si="733"/>
        <v>0</v>
      </c>
      <c r="G303" s="197"/>
      <c r="H303" s="197"/>
      <c r="I303" s="197"/>
      <c r="J303" s="197"/>
      <c r="K303" s="197"/>
      <c r="L303" s="197"/>
      <c r="M303" s="197"/>
      <c r="N303" s="197"/>
      <c r="O303" s="197"/>
      <c r="P303" s="197"/>
      <c r="Q303" s="197"/>
      <c r="R303" s="197"/>
      <c r="S303" s="197"/>
      <c r="T303" s="197"/>
      <c r="U303" s="197"/>
      <c r="V303" s="197"/>
      <c r="W303" s="197"/>
      <c r="X303" s="197"/>
      <c r="Y303" s="197"/>
      <c r="Z303" s="197"/>
      <c r="AA303" s="197"/>
      <c r="AB303" s="197"/>
      <c r="AC303" s="197"/>
      <c r="AD303" s="197"/>
      <c r="AE303" s="197"/>
      <c r="AF303" s="197"/>
      <c r="AG303" s="197"/>
      <c r="AH303" s="197"/>
      <c r="AI303" s="197"/>
      <c r="AJ303" s="197"/>
      <c r="AK303" s="197"/>
      <c r="AL303" s="197"/>
      <c r="AM303" s="197"/>
      <c r="AN303" s="197"/>
      <c r="AO303" s="197"/>
      <c r="AP303" s="197"/>
      <c r="AQ303" s="197"/>
      <c r="AR303" s="197"/>
      <c r="AS303" s="197"/>
      <c r="AT303" s="197"/>
      <c r="AU303" s="197"/>
      <c r="AV303" s="197"/>
      <c r="AW303" s="197"/>
      <c r="AX303" s="197"/>
      <c r="AY303" s="197"/>
      <c r="AZ303" s="197"/>
      <c r="BA303" s="197"/>
      <c r="BB303" s="208"/>
    </row>
    <row r="304" spans="1:54" ht="22.5" customHeight="1">
      <c r="A304" s="265"/>
      <c r="B304" s="267" t="s">
        <v>338</v>
      </c>
      <c r="C304" s="267" t="s">
        <v>335</v>
      </c>
      <c r="D304" s="176" t="s">
        <v>41</v>
      </c>
      <c r="E304" s="197">
        <f t="shared" ref="E304:E306" si="736">H304+K304+N304+Q304+T304+W304+Z304+AE304+AJ304+AO304+AT304+AY304</f>
        <v>6102.98</v>
      </c>
      <c r="F304" s="197">
        <f t="shared" ref="F304:F310" si="737">I304+L304+O304+R304+U304+X304+AA304+AF304+AK304+AP304+AU304+AZ304</f>
        <v>2677</v>
      </c>
      <c r="G304" s="197">
        <f>F304/E304*100</f>
        <v>43.863817348246272</v>
      </c>
      <c r="H304" s="197">
        <f>H305+H306+H307+H309+H310</f>
        <v>2677</v>
      </c>
      <c r="I304" s="197">
        <f t="shared" ref="I304:AZ304" si="738">I305+I306+I307+I309+I310</f>
        <v>2677</v>
      </c>
      <c r="J304" s="197">
        <f>I304/H304*100</f>
        <v>100</v>
      </c>
      <c r="K304" s="197">
        <f t="shared" si="738"/>
        <v>3425.9799999999996</v>
      </c>
      <c r="L304" s="197">
        <f t="shared" si="738"/>
        <v>0</v>
      </c>
      <c r="M304" s="197"/>
      <c r="N304" s="197">
        <f t="shared" si="738"/>
        <v>0</v>
      </c>
      <c r="O304" s="197">
        <f t="shared" si="738"/>
        <v>0</v>
      </c>
      <c r="P304" s="197"/>
      <c r="Q304" s="197">
        <f t="shared" si="738"/>
        <v>0</v>
      </c>
      <c r="R304" s="197">
        <f t="shared" si="738"/>
        <v>0</v>
      </c>
      <c r="S304" s="197"/>
      <c r="T304" s="197">
        <f t="shared" si="738"/>
        <v>0</v>
      </c>
      <c r="U304" s="197">
        <f t="shared" si="738"/>
        <v>0</v>
      </c>
      <c r="V304" s="197"/>
      <c r="W304" s="197">
        <f t="shared" si="738"/>
        <v>0</v>
      </c>
      <c r="X304" s="197">
        <f t="shared" si="738"/>
        <v>0</v>
      </c>
      <c r="Y304" s="197"/>
      <c r="Z304" s="197">
        <f t="shared" si="738"/>
        <v>0</v>
      </c>
      <c r="AA304" s="197">
        <f t="shared" si="738"/>
        <v>0</v>
      </c>
      <c r="AB304" s="197">
        <f t="shared" si="738"/>
        <v>0</v>
      </c>
      <c r="AC304" s="197">
        <f t="shared" si="738"/>
        <v>0</v>
      </c>
      <c r="AD304" s="197"/>
      <c r="AE304" s="197">
        <f t="shared" si="738"/>
        <v>0</v>
      </c>
      <c r="AF304" s="197">
        <f t="shared" si="738"/>
        <v>0</v>
      </c>
      <c r="AG304" s="197">
        <f t="shared" si="738"/>
        <v>0</v>
      </c>
      <c r="AH304" s="197">
        <f t="shared" si="738"/>
        <v>0</v>
      </c>
      <c r="AI304" s="197"/>
      <c r="AJ304" s="197">
        <f t="shared" si="738"/>
        <v>0</v>
      </c>
      <c r="AK304" s="197">
        <f t="shared" si="738"/>
        <v>0</v>
      </c>
      <c r="AL304" s="197">
        <f t="shared" si="738"/>
        <v>0</v>
      </c>
      <c r="AM304" s="197">
        <f t="shared" si="738"/>
        <v>0</v>
      </c>
      <c r="AN304" s="197"/>
      <c r="AO304" s="197">
        <f t="shared" si="738"/>
        <v>0</v>
      </c>
      <c r="AP304" s="197">
        <f t="shared" si="738"/>
        <v>0</v>
      </c>
      <c r="AQ304" s="197">
        <f t="shared" si="738"/>
        <v>0</v>
      </c>
      <c r="AR304" s="197">
        <f t="shared" si="738"/>
        <v>0</v>
      </c>
      <c r="AS304" s="197"/>
      <c r="AT304" s="197">
        <f t="shared" si="738"/>
        <v>0</v>
      </c>
      <c r="AU304" s="197">
        <f t="shared" si="738"/>
        <v>0</v>
      </c>
      <c r="AV304" s="197">
        <f t="shared" si="738"/>
        <v>0</v>
      </c>
      <c r="AW304" s="197">
        <f t="shared" si="738"/>
        <v>0</v>
      </c>
      <c r="AX304" s="197"/>
      <c r="AY304" s="197">
        <f t="shared" si="738"/>
        <v>0</v>
      </c>
      <c r="AZ304" s="197">
        <f t="shared" si="738"/>
        <v>0</v>
      </c>
      <c r="BA304" s="197"/>
      <c r="BB304" s="207"/>
    </row>
    <row r="305" spans="1:54" ht="32.25" customHeight="1">
      <c r="A305" s="266"/>
      <c r="B305" s="268"/>
      <c r="C305" s="268"/>
      <c r="D305" s="173" t="s">
        <v>37</v>
      </c>
      <c r="E305" s="197">
        <f t="shared" si="736"/>
        <v>0</v>
      </c>
      <c r="F305" s="197">
        <f t="shared" si="737"/>
        <v>0</v>
      </c>
      <c r="G305" s="197"/>
      <c r="H305" s="197"/>
      <c r="I305" s="197"/>
      <c r="J305" s="197"/>
      <c r="K305" s="197"/>
      <c r="L305" s="197"/>
      <c r="M305" s="197"/>
      <c r="N305" s="197"/>
      <c r="O305" s="197"/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F305" s="197"/>
      <c r="AG305" s="197"/>
      <c r="AH305" s="197"/>
      <c r="AI305" s="197"/>
      <c r="AJ305" s="197"/>
      <c r="AK305" s="197"/>
      <c r="AL305" s="197"/>
      <c r="AM305" s="197"/>
      <c r="AN305" s="197"/>
      <c r="AO305" s="197"/>
      <c r="AP305" s="197"/>
      <c r="AQ305" s="197"/>
      <c r="AR305" s="197"/>
      <c r="AS305" s="197"/>
      <c r="AT305" s="197"/>
      <c r="AU305" s="197"/>
      <c r="AV305" s="197"/>
      <c r="AW305" s="197"/>
      <c r="AX305" s="197"/>
      <c r="AY305" s="197"/>
      <c r="AZ305" s="197"/>
      <c r="BA305" s="197"/>
      <c r="BB305" s="207"/>
    </row>
    <row r="306" spans="1:54" ht="50.25" customHeight="1">
      <c r="A306" s="266"/>
      <c r="B306" s="268"/>
      <c r="C306" s="268"/>
      <c r="D306" s="174" t="s">
        <v>2</v>
      </c>
      <c r="E306" s="197">
        <f t="shared" si="736"/>
        <v>0</v>
      </c>
      <c r="F306" s="197">
        <f t="shared" si="737"/>
        <v>0</v>
      </c>
      <c r="G306" s="197"/>
      <c r="H306" s="197"/>
      <c r="I306" s="197"/>
      <c r="J306" s="197"/>
      <c r="K306" s="197"/>
      <c r="L306" s="197"/>
      <c r="M306" s="197"/>
      <c r="N306" s="197"/>
      <c r="O306" s="197"/>
      <c r="P306" s="197"/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F306" s="197"/>
      <c r="AG306" s="197"/>
      <c r="AH306" s="197"/>
      <c r="AI306" s="197"/>
      <c r="AJ306" s="197"/>
      <c r="AK306" s="197"/>
      <c r="AL306" s="197"/>
      <c r="AM306" s="197"/>
      <c r="AN306" s="197"/>
      <c r="AO306" s="197"/>
      <c r="AP306" s="197"/>
      <c r="AQ306" s="197"/>
      <c r="AR306" s="197"/>
      <c r="AS306" s="197"/>
      <c r="AT306" s="197"/>
      <c r="AU306" s="197"/>
      <c r="AV306" s="197"/>
      <c r="AW306" s="197"/>
      <c r="AX306" s="197"/>
      <c r="AY306" s="197"/>
      <c r="AZ306" s="197"/>
      <c r="BA306" s="197"/>
      <c r="BB306" s="207"/>
    </row>
    <row r="307" spans="1:54" ht="22.5" customHeight="1">
      <c r="A307" s="266"/>
      <c r="B307" s="268"/>
      <c r="C307" s="268"/>
      <c r="D307" s="189" t="s">
        <v>270</v>
      </c>
      <c r="E307" s="197">
        <f>H307+K307+N307+Q307+T307+W307+Z307+AE307+AJ307+AO307+AT307+AY307</f>
        <v>6102.98</v>
      </c>
      <c r="F307" s="197">
        <f t="shared" si="737"/>
        <v>2677</v>
      </c>
      <c r="G307" s="197"/>
      <c r="H307" s="197">
        <v>2677</v>
      </c>
      <c r="I307" s="197">
        <v>2677</v>
      </c>
      <c r="J307" s="197"/>
      <c r="K307" s="197">
        <f>6102.98-2677</f>
        <v>3425.9799999999996</v>
      </c>
      <c r="L307" s="197"/>
      <c r="M307" s="197"/>
      <c r="N307" s="197"/>
      <c r="O307" s="197"/>
      <c r="P307" s="197"/>
      <c r="Q307" s="197"/>
      <c r="R307" s="197"/>
      <c r="S307" s="197"/>
      <c r="T307" s="197"/>
      <c r="U307" s="197"/>
      <c r="V307" s="197"/>
      <c r="W307" s="197"/>
      <c r="X307" s="197"/>
      <c r="Y307" s="197"/>
      <c r="Z307" s="197"/>
      <c r="AA307" s="197"/>
      <c r="AB307" s="197"/>
      <c r="AC307" s="197"/>
      <c r="AD307" s="197"/>
      <c r="AE307" s="197"/>
      <c r="AF307" s="197"/>
      <c r="AG307" s="197"/>
      <c r="AH307" s="197"/>
      <c r="AI307" s="197"/>
      <c r="AJ307" s="197"/>
      <c r="AK307" s="197"/>
      <c r="AL307" s="197"/>
      <c r="AM307" s="197"/>
      <c r="AN307" s="197"/>
      <c r="AO307" s="197"/>
      <c r="AP307" s="197"/>
      <c r="AQ307" s="197"/>
      <c r="AR307" s="197"/>
      <c r="AS307" s="197"/>
      <c r="AT307" s="197"/>
      <c r="AU307" s="197"/>
      <c r="AV307" s="197"/>
      <c r="AW307" s="197"/>
      <c r="AX307" s="197"/>
      <c r="AY307" s="197"/>
      <c r="AZ307" s="197"/>
      <c r="BA307" s="197"/>
      <c r="BB307" s="207"/>
    </row>
    <row r="308" spans="1:54" ht="82.5" customHeight="1">
      <c r="A308" s="266"/>
      <c r="B308" s="268"/>
      <c r="C308" s="268"/>
      <c r="D308" s="189" t="s">
        <v>274</v>
      </c>
      <c r="E308" s="197">
        <f t="shared" ref="E308:E313" si="739">H308+K308+N308+Q308+T308+W308+Z308+AE308+AJ308+AO308+AT308+AY308</f>
        <v>0</v>
      </c>
      <c r="F308" s="197">
        <f t="shared" si="737"/>
        <v>0</v>
      </c>
      <c r="G308" s="197"/>
      <c r="H308" s="197"/>
      <c r="I308" s="197"/>
      <c r="J308" s="197"/>
      <c r="K308" s="197"/>
      <c r="L308" s="197"/>
      <c r="M308" s="197"/>
      <c r="N308" s="197"/>
      <c r="O308" s="197"/>
      <c r="P308" s="197"/>
      <c r="Q308" s="197"/>
      <c r="R308" s="197"/>
      <c r="S308" s="197"/>
      <c r="T308" s="197"/>
      <c r="U308" s="197"/>
      <c r="V308" s="197"/>
      <c r="W308" s="197"/>
      <c r="X308" s="197"/>
      <c r="Y308" s="197"/>
      <c r="Z308" s="197"/>
      <c r="AA308" s="197"/>
      <c r="AB308" s="197"/>
      <c r="AC308" s="197"/>
      <c r="AD308" s="197"/>
      <c r="AE308" s="197"/>
      <c r="AF308" s="197"/>
      <c r="AG308" s="197"/>
      <c r="AH308" s="197"/>
      <c r="AI308" s="197"/>
      <c r="AJ308" s="197"/>
      <c r="AK308" s="197"/>
      <c r="AL308" s="197"/>
      <c r="AM308" s="197"/>
      <c r="AN308" s="197"/>
      <c r="AO308" s="197"/>
      <c r="AP308" s="197"/>
      <c r="AQ308" s="197"/>
      <c r="AR308" s="197"/>
      <c r="AS308" s="197"/>
      <c r="AT308" s="197"/>
      <c r="AU308" s="197"/>
      <c r="AV308" s="197"/>
      <c r="AW308" s="197"/>
      <c r="AX308" s="197"/>
      <c r="AY308" s="197"/>
      <c r="AZ308" s="197"/>
      <c r="BA308" s="197"/>
      <c r="BB308" s="207"/>
    </row>
    <row r="309" spans="1:54" ht="22.5" customHeight="1">
      <c r="A309" s="266"/>
      <c r="B309" s="268"/>
      <c r="C309" s="268"/>
      <c r="D309" s="189" t="s">
        <v>271</v>
      </c>
      <c r="E309" s="197">
        <f t="shared" si="739"/>
        <v>0</v>
      </c>
      <c r="F309" s="197">
        <f t="shared" si="737"/>
        <v>0</v>
      </c>
      <c r="G309" s="197"/>
      <c r="H309" s="197"/>
      <c r="I309" s="197"/>
      <c r="J309" s="197"/>
      <c r="K309" s="197"/>
      <c r="L309" s="197"/>
      <c r="M309" s="197"/>
      <c r="N309" s="197"/>
      <c r="O309" s="197"/>
      <c r="P309" s="197"/>
      <c r="Q309" s="197"/>
      <c r="R309" s="197"/>
      <c r="S309" s="197"/>
      <c r="T309" s="197"/>
      <c r="U309" s="197"/>
      <c r="V309" s="197"/>
      <c r="W309" s="197"/>
      <c r="X309" s="197"/>
      <c r="Y309" s="197"/>
      <c r="Z309" s="197"/>
      <c r="AA309" s="197"/>
      <c r="AB309" s="197"/>
      <c r="AC309" s="197"/>
      <c r="AD309" s="197"/>
      <c r="AE309" s="197"/>
      <c r="AF309" s="197"/>
      <c r="AG309" s="197"/>
      <c r="AH309" s="197"/>
      <c r="AI309" s="197"/>
      <c r="AJ309" s="197"/>
      <c r="AK309" s="197"/>
      <c r="AL309" s="197"/>
      <c r="AM309" s="197"/>
      <c r="AN309" s="197"/>
      <c r="AO309" s="197"/>
      <c r="AP309" s="197"/>
      <c r="AQ309" s="197"/>
      <c r="AR309" s="197"/>
      <c r="AS309" s="197"/>
      <c r="AT309" s="197"/>
      <c r="AU309" s="197"/>
      <c r="AV309" s="197"/>
      <c r="AW309" s="197"/>
      <c r="AX309" s="197"/>
      <c r="AY309" s="197"/>
      <c r="AZ309" s="197"/>
      <c r="BA309" s="197"/>
      <c r="BB309" s="207"/>
    </row>
    <row r="310" spans="1:54" ht="31.5">
      <c r="A310" s="266"/>
      <c r="B310" s="268"/>
      <c r="C310" s="268"/>
      <c r="D310" s="169" t="s">
        <v>43</v>
      </c>
      <c r="E310" s="197">
        <f t="shared" si="739"/>
        <v>0</v>
      </c>
      <c r="F310" s="197">
        <f t="shared" si="737"/>
        <v>0</v>
      </c>
      <c r="G310" s="197"/>
      <c r="H310" s="197"/>
      <c r="I310" s="197"/>
      <c r="J310" s="197"/>
      <c r="K310" s="197"/>
      <c r="L310" s="197"/>
      <c r="M310" s="197"/>
      <c r="N310" s="197"/>
      <c r="O310" s="197"/>
      <c r="P310" s="197"/>
      <c r="Q310" s="197"/>
      <c r="R310" s="197"/>
      <c r="S310" s="197"/>
      <c r="T310" s="197"/>
      <c r="U310" s="197"/>
      <c r="V310" s="197"/>
      <c r="W310" s="197"/>
      <c r="X310" s="197"/>
      <c r="Y310" s="197"/>
      <c r="Z310" s="197"/>
      <c r="AA310" s="197"/>
      <c r="AB310" s="197"/>
      <c r="AC310" s="197"/>
      <c r="AD310" s="197"/>
      <c r="AE310" s="197"/>
      <c r="AF310" s="197"/>
      <c r="AG310" s="197"/>
      <c r="AH310" s="197"/>
      <c r="AI310" s="197"/>
      <c r="AJ310" s="197"/>
      <c r="AK310" s="197"/>
      <c r="AL310" s="197"/>
      <c r="AM310" s="197"/>
      <c r="AN310" s="197"/>
      <c r="AO310" s="197"/>
      <c r="AP310" s="197"/>
      <c r="AQ310" s="197"/>
      <c r="AR310" s="197"/>
      <c r="AS310" s="197"/>
      <c r="AT310" s="197"/>
      <c r="AU310" s="197"/>
      <c r="AV310" s="197"/>
      <c r="AW310" s="197"/>
      <c r="AX310" s="197"/>
      <c r="AY310" s="197"/>
      <c r="AZ310" s="197"/>
      <c r="BA310" s="197"/>
      <c r="BB310" s="208"/>
    </row>
    <row r="311" spans="1:54" ht="22.5" customHeight="1">
      <c r="A311" s="265"/>
      <c r="B311" s="267" t="s">
        <v>339</v>
      </c>
      <c r="C311" s="267"/>
      <c r="D311" s="176" t="s">
        <v>41</v>
      </c>
      <c r="E311" s="197">
        <f t="shared" si="739"/>
        <v>1030.93</v>
      </c>
      <c r="F311" s="197">
        <f t="shared" ref="F311:F317" si="740">I311+L311+O311+R311+U311+X311+AA311+AF311+AK311+AP311+AU311+AZ311</f>
        <v>518</v>
      </c>
      <c r="G311" s="197">
        <f>F311/E311*100</f>
        <v>50.245894483621576</v>
      </c>
      <c r="H311" s="197">
        <f>H312+H313+H314+H316+H317</f>
        <v>518</v>
      </c>
      <c r="I311" s="197">
        <f t="shared" ref="I311:AZ311" si="741">I312+I313+I314+I316+I317</f>
        <v>518</v>
      </c>
      <c r="J311" s="197">
        <f>I311/H311*100</f>
        <v>100</v>
      </c>
      <c r="K311" s="197">
        <f t="shared" si="741"/>
        <v>512.93000000000006</v>
      </c>
      <c r="L311" s="197">
        <f t="shared" si="741"/>
        <v>0</v>
      </c>
      <c r="M311" s="197"/>
      <c r="N311" s="197">
        <f t="shared" si="741"/>
        <v>0</v>
      </c>
      <c r="O311" s="197">
        <f t="shared" si="741"/>
        <v>0</v>
      </c>
      <c r="P311" s="197"/>
      <c r="Q311" s="197">
        <f t="shared" si="741"/>
        <v>0</v>
      </c>
      <c r="R311" s="197">
        <f t="shared" si="741"/>
        <v>0</v>
      </c>
      <c r="S311" s="197"/>
      <c r="T311" s="197">
        <f t="shared" si="741"/>
        <v>0</v>
      </c>
      <c r="U311" s="197">
        <f t="shared" si="741"/>
        <v>0</v>
      </c>
      <c r="V311" s="197"/>
      <c r="W311" s="197">
        <f t="shared" si="741"/>
        <v>0</v>
      </c>
      <c r="X311" s="197">
        <f t="shared" si="741"/>
        <v>0</v>
      </c>
      <c r="Y311" s="197"/>
      <c r="Z311" s="197">
        <f t="shared" si="741"/>
        <v>0</v>
      </c>
      <c r="AA311" s="197">
        <f t="shared" si="741"/>
        <v>0</v>
      </c>
      <c r="AB311" s="197">
        <f t="shared" si="741"/>
        <v>0</v>
      </c>
      <c r="AC311" s="197">
        <f t="shared" si="741"/>
        <v>0</v>
      </c>
      <c r="AD311" s="197"/>
      <c r="AE311" s="197">
        <f t="shared" si="741"/>
        <v>0</v>
      </c>
      <c r="AF311" s="197">
        <f t="shared" si="741"/>
        <v>0</v>
      </c>
      <c r="AG311" s="197">
        <f t="shared" si="741"/>
        <v>0</v>
      </c>
      <c r="AH311" s="197">
        <f t="shared" si="741"/>
        <v>0</v>
      </c>
      <c r="AI311" s="197"/>
      <c r="AJ311" s="197">
        <f t="shared" si="741"/>
        <v>0</v>
      </c>
      <c r="AK311" s="197">
        <f t="shared" si="741"/>
        <v>0</v>
      </c>
      <c r="AL311" s="197">
        <f t="shared" si="741"/>
        <v>0</v>
      </c>
      <c r="AM311" s="197">
        <f t="shared" si="741"/>
        <v>0</v>
      </c>
      <c r="AN311" s="197"/>
      <c r="AO311" s="197">
        <f t="shared" si="741"/>
        <v>0</v>
      </c>
      <c r="AP311" s="197">
        <f t="shared" si="741"/>
        <v>0</v>
      </c>
      <c r="AQ311" s="197">
        <f t="shared" si="741"/>
        <v>0</v>
      </c>
      <c r="AR311" s="197">
        <f t="shared" si="741"/>
        <v>0</v>
      </c>
      <c r="AS311" s="197"/>
      <c r="AT311" s="197">
        <f t="shared" si="741"/>
        <v>0</v>
      </c>
      <c r="AU311" s="197">
        <f t="shared" si="741"/>
        <v>0</v>
      </c>
      <c r="AV311" s="197">
        <f t="shared" si="741"/>
        <v>0</v>
      </c>
      <c r="AW311" s="197">
        <f t="shared" si="741"/>
        <v>0</v>
      </c>
      <c r="AX311" s="197"/>
      <c r="AY311" s="197">
        <f t="shared" si="741"/>
        <v>0</v>
      </c>
      <c r="AZ311" s="197">
        <f t="shared" si="741"/>
        <v>0</v>
      </c>
      <c r="BA311" s="197"/>
      <c r="BB311" s="207"/>
    </row>
    <row r="312" spans="1:54" ht="32.25" customHeight="1">
      <c r="A312" s="266"/>
      <c r="B312" s="268"/>
      <c r="C312" s="268"/>
      <c r="D312" s="173" t="s">
        <v>37</v>
      </c>
      <c r="E312" s="197">
        <f t="shared" si="739"/>
        <v>0</v>
      </c>
      <c r="F312" s="197">
        <f t="shared" si="740"/>
        <v>0</v>
      </c>
      <c r="G312" s="197"/>
      <c r="H312" s="197"/>
      <c r="I312" s="197"/>
      <c r="J312" s="197"/>
      <c r="K312" s="197"/>
      <c r="L312" s="197"/>
      <c r="M312" s="197"/>
      <c r="N312" s="197"/>
      <c r="O312" s="197"/>
      <c r="P312" s="197"/>
      <c r="Q312" s="197"/>
      <c r="R312" s="197"/>
      <c r="S312" s="197"/>
      <c r="T312" s="197"/>
      <c r="U312" s="197"/>
      <c r="V312" s="197"/>
      <c r="W312" s="197"/>
      <c r="X312" s="197"/>
      <c r="Y312" s="197"/>
      <c r="Z312" s="197"/>
      <c r="AA312" s="197"/>
      <c r="AB312" s="197"/>
      <c r="AC312" s="197"/>
      <c r="AD312" s="197"/>
      <c r="AE312" s="197"/>
      <c r="AF312" s="197"/>
      <c r="AG312" s="197"/>
      <c r="AH312" s="197"/>
      <c r="AI312" s="197"/>
      <c r="AJ312" s="197"/>
      <c r="AK312" s="197"/>
      <c r="AL312" s="197"/>
      <c r="AM312" s="197"/>
      <c r="AN312" s="197"/>
      <c r="AO312" s="197"/>
      <c r="AP312" s="197"/>
      <c r="AQ312" s="197"/>
      <c r="AR312" s="197"/>
      <c r="AS312" s="197"/>
      <c r="AT312" s="197"/>
      <c r="AU312" s="197"/>
      <c r="AV312" s="197"/>
      <c r="AW312" s="197"/>
      <c r="AX312" s="197"/>
      <c r="AY312" s="197"/>
      <c r="AZ312" s="197"/>
      <c r="BA312" s="197"/>
      <c r="BB312" s="207"/>
    </row>
    <row r="313" spans="1:54" ht="50.25" customHeight="1">
      <c r="A313" s="266"/>
      <c r="B313" s="268"/>
      <c r="C313" s="268"/>
      <c r="D313" s="174" t="s">
        <v>2</v>
      </c>
      <c r="E313" s="197">
        <f t="shared" si="739"/>
        <v>0</v>
      </c>
      <c r="F313" s="197">
        <f t="shared" si="740"/>
        <v>0</v>
      </c>
      <c r="G313" s="197"/>
      <c r="H313" s="197"/>
      <c r="I313" s="197"/>
      <c r="J313" s="197"/>
      <c r="K313" s="197"/>
      <c r="L313" s="197"/>
      <c r="M313" s="197"/>
      <c r="N313" s="197"/>
      <c r="O313" s="197"/>
      <c r="P313" s="197"/>
      <c r="Q313" s="197"/>
      <c r="R313" s="197"/>
      <c r="S313" s="197"/>
      <c r="T313" s="197"/>
      <c r="U313" s="197"/>
      <c r="V313" s="197"/>
      <c r="W313" s="197"/>
      <c r="X313" s="197"/>
      <c r="Y313" s="197"/>
      <c r="Z313" s="197"/>
      <c r="AA313" s="197"/>
      <c r="AB313" s="197"/>
      <c r="AC313" s="197"/>
      <c r="AD313" s="197"/>
      <c r="AE313" s="197"/>
      <c r="AF313" s="197"/>
      <c r="AG313" s="197"/>
      <c r="AH313" s="197"/>
      <c r="AI313" s="197"/>
      <c r="AJ313" s="197"/>
      <c r="AK313" s="197"/>
      <c r="AL313" s="197"/>
      <c r="AM313" s="197"/>
      <c r="AN313" s="197"/>
      <c r="AO313" s="197"/>
      <c r="AP313" s="197"/>
      <c r="AQ313" s="197"/>
      <c r="AR313" s="197"/>
      <c r="AS313" s="197"/>
      <c r="AT313" s="197"/>
      <c r="AU313" s="197"/>
      <c r="AV313" s="197"/>
      <c r="AW313" s="197"/>
      <c r="AX313" s="197"/>
      <c r="AY313" s="197"/>
      <c r="AZ313" s="197"/>
      <c r="BA313" s="197"/>
      <c r="BB313" s="207"/>
    </row>
    <row r="314" spans="1:54" ht="22.5" customHeight="1">
      <c r="A314" s="266"/>
      <c r="B314" s="268"/>
      <c r="C314" s="268"/>
      <c r="D314" s="189" t="s">
        <v>270</v>
      </c>
      <c r="E314" s="197">
        <f>H314+K314+N314+Q314+T314+W314+Z314+AE314+AJ314+AO314+AT314+AY314</f>
        <v>1030.93</v>
      </c>
      <c r="F314" s="197">
        <f t="shared" si="740"/>
        <v>518</v>
      </c>
      <c r="G314" s="197"/>
      <c r="H314" s="197">
        <v>518</v>
      </c>
      <c r="I314" s="197">
        <v>518</v>
      </c>
      <c r="J314" s="197"/>
      <c r="K314" s="197">
        <f>1030.93-518</f>
        <v>512.93000000000006</v>
      </c>
      <c r="L314" s="197"/>
      <c r="M314" s="197"/>
      <c r="N314" s="197"/>
      <c r="O314" s="197"/>
      <c r="P314" s="197"/>
      <c r="Q314" s="197"/>
      <c r="R314" s="197"/>
      <c r="S314" s="197"/>
      <c r="T314" s="197"/>
      <c r="U314" s="197"/>
      <c r="V314" s="197"/>
      <c r="W314" s="197"/>
      <c r="X314" s="197"/>
      <c r="Y314" s="197"/>
      <c r="Z314" s="197"/>
      <c r="AA314" s="197"/>
      <c r="AB314" s="197"/>
      <c r="AC314" s="197"/>
      <c r="AD314" s="197"/>
      <c r="AE314" s="197"/>
      <c r="AF314" s="197"/>
      <c r="AG314" s="197"/>
      <c r="AH314" s="197"/>
      <c r="AI314" s="197"/>
      <c r="AJ314" s="197"/>
      <c r="AK314" s="197"/>
      <c r="AL314" s="197"/>
      <c r="AM314" s="197"/>
      <c r="AN314" s="197"/>
      <c r="AO314" s="197"/>
      <c r="AP314" s="197"/>
      <c r="AQ314" s="197"/>
      <c r="AR314" s="197"/>
      <c r="AS314" s="197"/>
      <c r="AT314" s="197"/>
      <c r="AU314" s="197"/>
      <c r="AV314" s="197"/>
      <c r="AW314" s="197"/>
      <c r="AX314" s="197"/>
      <c r="AY314" s="197"/>
      <c r="AZ314" s="197"/>
      <c r="BA314" s="197"/>
      <c r="BB314" s="207"/>
    </row>
    <row r="315" spans="1:54" ht="82.5" customHeight="1">
      <c r="A315" s="266"/>
      <c r="B315" s="268"/>
      <c r="C315" s="268"/>
      <c r="D315" s="189" t="s">
        <v>274</v>
      </c>
      <c r="E315" s="197">
        <f t="shared" ref="E315:E317" si="742">H315+K315+N315+Q315+T315+W315+Z315+AE315+AJ315+AO315+AT315+AY315</f>
        <v>0</v>
      </c>
      <c r="F315" s="197">
        <f t="shared" si="740"/>
        <v>0</v>
      </c>
      <c r="G315" s="197"/>
      <c r="H315" s="197"/>
      <c r="I315" s="197"/>
      <c r="J315" s="197"/>
      <c r="K315" s="197"/>
      <c r="L315" s="197"/>
      <c r="M315" s="197"/>
      <c r="N315" s="197"/>
      <c r="O315" s="197"/>
      <c r="P315" s="197"/>
      <c r="Q315" s="197"/>
      <c r="R315" s="197"/>
      <c r="S315" s="197"/>
      <c r="T315" s="197"/>
      <c r="U315" s="197"/>
      <c r="V315" s="197"/>
      <c r="W315" s="197"/>
      <c r="X315" s="197"/>
      <c r="Y315" s="197"/>
      <c r="Z315" s="197"/>
      <c r="AA315" s="197"/>
      <c r="AB315" s="197"/>
      <c r="AC315" s="197"/>
      <c r="AD315" s="197"/>
      <c r="AE315" s="197"/>
      <c r="AF315" s="197"/>
      <c r="AG315" s="197"/>
      <c r="AH315" s="197"/>
      <c r="AI315" s="197"/>
      <c r="AJ315" s="197"/>
      <c r="AK315" s="197"/>
      <c r="AL315" s="197"/>
      <c r="AM315" s="197"/>
      <c r="AN315" s="197"/>
      <c r="AO315" s="197"/>
      <c r="AP315" s="197"/>
      <c r="AQ315" s="197"/>
      <c r="AR315" s="197"/>
      <c r="AS315" s="197"/>
      <c r="AT315" s="197"/>
      <c r="AU315" s="197"/>
      <c r="AV315" s="197"/>
      <c r="AW315" s="197"/>
      <c r="AX315" s="197"/>
      <c r="AY315" s="197"/>
      <c r="AZ315" s="197"/>
      <c r="BA315" s="197"/>
      <c r="BB315" s="207"/>
    </row>
    <row r="316" spans="1:54" ht="22.5" customHeight="1">
      <c r="A316" s="266"/>
      <c r="B316" s="268"/>
      <c r="C316" s="268"/>
      <c r="D316" s="189" t="s">
        <v>271</v>
      </c>
      <c r="E316" s="197">
        <f t="shared" si="742"/>
        <v>0</v>
      </c>
      <c r="F316" s="197">
        <f t="shared" si="740"/>
        <v>0</v>
      </c>
      <c r="G316" s="197"/>
      <c r="H316" s="197"/>
      <c r="I316" s="197"/>
      <c r="J316" s="197"/>
      <c r="K316" s="197"/>
      <c r="L316" s="197"/>
      <c r="M316" s="197"/>
      <c r="N316" s="197"/>
      <c r="O316" s="197"/>
      <c r="P316" s="197"/>
      <c r="Q316" s="197"/>
      <c r="R316" s="197"/>
      <c r="S316" s="197"/>
      <c r="T316" s="197"/>
      <c r="U316" s="197"/>
      <c r="V316" s="197"/>
      <c r="W316" s="197"/>
      <c r="X316" s="197"/>
      <c r="Y316" s="197"/>
      <c r="Z316" s="197"/>
      <c r="AA316" s="197"/>
      <c r="AB316" s="197"/>
      <c r="AC316" s="197"/>
      <c r="AD316" s="197"/>
      <c r="AE316" s="197"/>
      <c r="AF316" s="197"/>
      <c r="AG316" s="197"/>
      <c r="AH316" s="197"/>
      <c r="AI316" s="197"/>
      <c r="AJ316" s="197"/>
      <c r="AK316" s="197"/>
      <c r="AL316" s="197"/>
      <c r="AM316" s="197"/>
      <c r="AN316" s="197"/>
      <c r="AO316" s="197"/>
      <c r="AP316" s="197"/>
      <c r="AQ316" s="197"/>
      <c r="AR316" s="197"/>
      <c r="AS316" s="197"/>
      <c r="AT316" s="197"/>
      <c r="AU316" s="197"/>
      <c r="AV316" s="197"/>
      <c r="AW316" s="197"/>
      <c r="AX316" s="197"/>
      <c r="AY316" s="197"/>
      <c r="AZ316" s="197"/>
      <c r="BA316" s="197"/>
      <c r="BB316" s="207"/>
    </row>
    <row r="317" spans="1:54" ht="31.5">
      <c r="A317" s="266"/>
      <c r="B317" s="268"/>
      <c r="C317" s="268"/>
      <c r="D317" s="169" t="s">
        <v>43</v>
      </c>
      <c r="E317" s="197">
        <f t="shared" si="742"/>
        <v>0</v>
      </c>
      <c r="F317" s="197">
        <f t="shared" si="740"/>
        <v>0</v>
      </c>
      <c r="G317" s="197"/>
      <c r="H317" s="197"/>
      <c r="I317" s="197"/>
      <c r="J317" s="197"/>
      <c r="K317" s="197"/>
      <c r="L317" s="197"/>
      <c r="M317" s="197"/>
      <c r="N317" s="197"/>
      <c r="O317" s="197"/>
      <c r="P317" s="197"/>
      <c r="Q317" s="197"/>
      <c r="R317" s="197"/>
      <c r="S317" s="197"/>
      <c r="T317" s="197"/>
      <c r="U317" s="197"/>
      <c r="V317" s="197"/>
      <c r="W317" s="197"/>
      <c r="X317" s="197"/>
      <c r="Y317" s="197"/>
      <c r="Z317" s="197"/>
      <c r="AA317" s="197"/>
      <c r="AB317" s="197"/>
      <c r="AC317" s="197"/>
      <c r="AD317" s="197"/>
      <c r="AE317" s="197"/>
      <c r="AF317" s="197"/>
      <c r="AG317" s="197"/>
      <c r="AH317" s="197"/>
      <c r="AI317" s="197"/>
      <c r="AJ317" s="197"/>
      <c r="AK317" s="197"/>
      <c r="AL317" s="197"/>
      <c r="AM317" s="197"/>
      <c r="AN317" s="197"/>
      <c r="AO317" s="197"/>
      <c r="AP317" s="197"/>
      <c r="AQ317" s="197"/>
      <c r="AR317" s="197"/>
      <c r="AS317" s="197"/>
      <c r="AT317" s="197"/>
      <c r="AU317" s="197"/>
      <c r="AV317" s="197"/>
      <c r="AW317" s="197"/>
      <c r="AX317" s="197"/>
      <c r="AY317" s="197"/>
      <c r="AZ317" s="197"/>
      <c r="BA317" s="197"/>
      <c r="BB317" s="208"/>
    </row>
    <row r="318" spans="1:54" ht="22.5" customHeight="1">
      <c r="A318" s="265"/>
      <c r="B318" s="267" t="s">
        <v>340</v>
      </c>
      <c r="C318" s="267"/>
      <c r="D318" s="176" t="s">
        <v>41</v>
      </c>
      <c r="E318" s="197">
        <f t="shared" ref="E318:E320" si="743">H318+K318+N318+Q318+T318+W318+Z318+AE318+AJ318+AO318+AT318+AY318</f>
        <v>15545.2</v>
      </c>
      <c r="F318" s="197">
        <f t="shared" ref="F318:F324" si="744">I318+L318+O318+R318+U318+X318+AA318+AF318+AK318+AP318+AU318+AZ318</f>
        <v>7066</v>
      </c>
      <c r="G318" s="197">
        <f>F318/E318*100</f>
        <v>45.454545454545453</v>
      </c>
      <c r="H318" s="197">
        <f>H319+H320+H321+H323+H324</f>
        <v>7066</v>
      </c>
      <c r="I318" s="197">
        <f t="shared" ref="I318:AZ318" si="745">I319+I320+I321+I323+I324</f>
        <v>7066</v>
      </c>
      <c r="J318" s="197">
        <f>I318/H318*100</f>
        <v>100</v>
      </c>
      <c r="K318" s="197">
        <f t="shared" si="745"/>
        <v>8479.2000000000007</v>
      </c>
      <c r="L318" s="197">
        <f t="shared" si="745"/>
        <v>0</v>
      </c>
      <c r="M318" s="197"/>
      <c r="N318" s="197">
        <f t="shared" si="745"/>
        <v>0</v>
      </c>
      <c r="O318" s="197">
        <f t="shared" si="745"/>
        <v>0</v>
      </c>
      <c r="P318" s="197"/>
      <c r="Q318" s="197">
        <f t="shared" si="745"/>
        <v>0</v>
      </c>
      <c r="R318" s="197">
        <f t="shared" si="745"/>
        <v>0</v>
      </c>
      <c r="S318" s="197"/>
      <c r="T318" s="197">
        <f t="shared" si="745"/>
        <v>0</v>
      </c>
      <c r="U318" s="197">
        <f t="shared" si="745"/>
        <v>0</v>
      </c>
      <c r="V318" s="197"/>
      <c r="W318" s="197">
        <f t="shared" si="745"/>
        <v>0</v>
      </c>
      <c r="X318" s="197">
        <f t="shared" si="745"/>
        <v>0</v>
      </c>
      <c r="Y318" s="197"/>
      <c r="Z318" s="197">
        <f t="shared" si="745"/>
        <v>0</v>
      </c>
      <c r="AA318" s="197">
        <f t="shared" si="745"/>
        <v>0</v>
      </c>
      <c r="AB318" s="197">
        <f t="shared" si="745"/>
        <v>0</v>
      </c>
      <c r="AC318" s="197">
        <f t="shared" si="745"/>
        <v>0</v>
      </c>
      <c r="AD318" s="197"/>
      <c r="AE318" s="197">
        <f t="shared" si="745"/>
        <v>0</v>
      </c>
      <c r="AF318" s="197">
        <f t="shared" si="745"/>
        <v>0</v>
      </c>
      <c r="AG318" s="197">
        <f t="shared" si="745"/>
        <v>0</v>
      </c>
      <c r="AH318" s="197">
        <f t="shared" si="745"/>
        <v>0</v>
      </c>
      <c r="AI318" s="197"/>
      <c r="AJ318" s="197">
        <f t="shared" si="745"/>
        <v>0</v>
      </c>
      <c r="AK318" s="197">
        <f t="shared" si="745"/>
        <v>0</v>
      </c>
      <c r="AL318" s="197">
        <f t="shared" si="745"/>
        <v>0</v>
      </c>
      <c r="AM318" s="197">
        <f t="shared" si="745"/>
        <v>0</v>
      </c>
      <c r="AN318" s="197"/>
      <c r="AO318" s="197">
        <f t="shared" si="745"/>
        <v>0</v>
      </c>
      <c r="AP318" s="197">
        <f t="shared" si="745"/>
        <v>0</v>
      </c>
      <c r="AQ318" s="197">
        <f t="shared" si="745"/>
        <v>0</v>
      </c>
      <c r="AR318" s="197">
        <f t="shared" si="745"/>
        <v>0</v>
      </c>
      <c r="AS318" s="197"/>
      <c r="AT318" s="197">
        <f t="shared" si="745"/>
        <v>0</v>
      </c>
      <c r="AU318" s="197">
        <f t="shared" si="745"/>
        <v>0</v>
      </c>
      <c r="AV318" s="197">
        <f t="shared" si="745"/>
        <v>0</v>
      </c>
      <c r="AW318" s="197">
        <f t="shared" si="745"/>
        <v>0</v>
      </c>
      <c r="AX318" s="197"/>
      <c r="AY318" s="197">
        <f t="shared" si="745"/>
        <v>0</v>
      </c>
      <c r="AZ318" s="197">
        <f t="shared" si="745"/>
        <v>0</v>
      </c>
      <c r="BA318" s="197"/>
      <c r="BB318" s="207"/>
    </row>
    <row r="319" spans="1:54" ht="32.25" customHeight="1">
      <c r="A319" s="266"/>
      <c r="B319" s="268"/>
      <c r="C319" s="268"/>
      <c r="D319" s="173" t="s">
        <v>37</v>
      </c>
      <c r="E319" s="197">
        <f t="shared" si="743"/>
        <v>0</v>
      </c>
      <c r="F319" s="197">
        <f t="shared" si="744"/>
        <v>0</v>
      </c>
      <c r="G319" s="197"/>
      <c r="H319" s="197"/>
      <c r="I319" s="197"/>
      <c r="J319" s="197"/>
      <c r="K319" s="197"/>
      <c r="L319" s="197"/>
      <c r="M319" s="197"/>
      <c r="N319" s="197"/>
      <c r="O319" s="197"/>
      <c r="P319" s="197"/>
      <c r="Q319" s="197"/>
      <c r="R319" s="197"/>
      <c r="S319" s="197"/>
      <c r="T319" s="197"/>
      <c r="U319" s="197"/>
      <c r="V319" s="197"/>
      <c r="W319" s="197"/>
      <c r="X319" s="197"/>
      <c r="Y319" s="197"/>
      <c r="Z319" s="197"/>
      <c r="AA319" s="197"/>
      <c r="AB319" s="197"/>
      <c r="AC319" s="197"/>
      <c r="AD319" s="197"/>
      <c r="AE319" s="197"/>
      <c r="AF319" s="197"/>
      <c r="AG319" s="197"/>
      <c r="AH319" s="197"/>
      <c r="AI319" s="197"/>
      <c r="AJ319" s="197"/>
      <c r="AK319" s="197"/>
      <c r="AL319" s="197"/>
      <c r="AM319" s="197"/>
      <c r="AN319" s="197"/>
      <c r="AO319" s="197"/>
      <c r="AP319" s="197"/>
      <c r="AQ319" s="197"/>
      <c r="AR319" s="197"/>
      <c r="AS319" s="197"/>
      <c r="AT319" s="197"/>
      <c r="AU319" s="197"/>
      <c r="AV319" s="197"/>
      <c r="AW319" s="197"/>
      <c r="AX319" s="197"/>
      <c r="AY319" s="197"/>
      <c r="AZ319" s="197"/>
      <c r="BA319" s="197"/>
      <c r="BB319" s="207"/>
    </row>
    <row r="320" spans="1:54" ht="50.25" customHeight="1">
      <c r="A320" s="266"/>
      <c r="B320" s="268"/>
      <c r="C320" s="268"/>
      <c r="D320" s="174" t="s">
        <v>2</v>
      </c>
      <c r="E320" s="197">
        <f t="shared" si="743"/>
        <v>0</v>
      </c>
      <c r="F320" s="197">
        <f t="shared" si="744"/>
        <v>0</v>
      </c>
      <c r="G320" s="197"/>
      <c r="H320" s="197"/>
      <c r="I320" s="197"/>
      <c r="J320" s="197"/>
      <c r="K320" s="197"/>
      <c r="L320" s="197"/>
      <c r="M320" s="197"/>
      <c r="N320" s="197"/>
      <c r="O320" s="197"/>
      <c r="P320" s="197"/>
      <c r="Q320" s="197"/>
      <c r="R320" s="197"/>
      <c r="S320" s="197"/>
      <c r="T320" s="197"/>
      <c r="U320" s="197"/>
      <c r="V320" s="197"/>
      <c r="W320" s="197"/>
      <c r="X320" s="197"/>
      <c r="Y320" s="197"/>
      <c r="Z320" s="197"/>
      <c r="AA320" s="197"/>
      <c r="AB320" s="197"/>
      <c r="AC320" s="197"/>
      <c r="AD320" s="197"/>
      <c r="AE320" s="197"/>
      <c r="AF320" s="197"/>
      <c r="AG320" s="197"/>
      <c r="AH320" s="197"/>
      <c r="AI320" s="197"/>
      <c r="AJ320" s="197"/>
      <c r="AK320" s="197"/>
      <c r="AL320" s="197"/>
      <c r="AM320" s="197"/>
      <c r="AN320" s="197"/>
      <c r="AO320" s="197"/>
      <c r="AP320" s="197"/>
      <c r="AQ320" s="197"/>
      <c r="AR320" s="197"/>
      <c r="AS320" s="197"/>
      <c r="AT320" s="197"/>
      <c r="AU320" s="197"/>
      <c r="AV320" s="197"/>
      <c r="AW320" s="197"/>
      <c r="AX320" s="197"/>
      <c r="AY320" s="197"/>
      <c r="AZ320" s="197"/>
      <c r="BA320" s="197"/>
      <c r="BB320" s="207"/>
    </row>
    <row r="321" spans="1:54" ht="22.5" customHeight="1">
      <c r="A321" s="266"/>
      <c r="B321" s="268"/>
      <c r="C321" s="268"/>
      <c r="D321" s="189" t="s">
        <v>270</v>
      </c>
      <c r="E321" s="197">
        <f>H321+K321+N321+Q321+T321+W321+Z321+AE321+AJ321+AO321+AT321+AY321</f>
        <v>15545.2</v>
      </c>
      <c r="F321" s="197">
        <f t="shared" si="744"/>
        <v>7066</v>
      </c>
      <c r="G321" s="197"/>
      <c r="H321" s="197">
        <v>7066</v>
      </c>
      <c r="I321" s="197">
        <v>7066</v>
      </c>
      <c r="J321" s="197"/>
      <c r="K321" s="197">
        <f>15545.2-7066</f>
        <v>8479.2000000000007</v>
      </c>
      <c r="L321" s="197"/>
      <c r="M321" s="197"/>
      <c r="N321" s="197"/>
      <c r="O321" s="197"/>
      <c r="P321" s="197"/>
      <c r="Q321" s="197"/>
      <c r="R321" s="197"/>
      <c r="S321" s="197"/>
      <c r="T321" s="197"/>
      <c r="U321" s="197"/>
      <c r="V321" s="197"/>
      <c r="W321" s="197"/>
      <c r="X321" s="197"/>
      <c r="Y321" s="197"/>
      <c r="Z321" s="197"/>
      <c r="AA321" s="197"/>
      <c r="AB321" s="197"/>
      <c r="AC321" s="197"/>
      <c r="AD321" s="197"/>
      <c r="AE321" s="197"/>
      <c r="AF321" s="197"/>
      <c r="AG321" s="197"/>
      <c r="AH321" s="197"/>
      <c r="AI321" s="197"/>
      <c r="AJ321" s="197"/>
      <c r="AK321" s="197"/>
      <c r="AL321" s="197"/>
      <c r="AM321" s="197"/>
      <c r="AN321" s="197"/>
      <c r="AO321" s="197"/>
      <c r="AP321" s="197"/>
      <c r="AQ321" s="197"/>
      <c r="AR321" s="197"/>
      <c r="AS321" s="197"/>
      <c r="AT321" s="197"/>
      <c r="AU321" s="197"/>
      <c r="AV321" s="197"/>
      <c r="AW321" s="197"/>
      <c r="AX321" s="197"/>
      <c r="AY321" s="197"/>
      <c r="AZ321" s="197"/>
      <c r="BA321" s="197"/>
      <c r="BB321" s="207"/>
    </row>
    <row r="322" spans="1:54" ht="82.5" customHeight="1">
      <c r="A322" s="266"/>
      <c r="B322" s="268"/>
      <c r="C322" s="268"/>
      <c r="D322" s="189" t="s">
        <v>274</v>
      </c>
      <c r="E322" s="197">
        <f t="shared" ref="E322:E324" si="746">H322+K322+N322+Q322+T322+W322+Z322+AE322+AJ322+AO322+AT322+AY322</f>
        <v>0</v>
      </c>
      <c r="F322" s="197">
        <f t="shared" si="744"/>
        <v>0</v>
      </c>
      <c r="G322" s="197"/>
      <c r="H322" s="197"/>
      <c r="I322" s="197"/>
      <c r="J322" s="197"/>
      <c r="K322" s="197"/>
      <c r="L322" s="197"/>
      <c r="M322" s="197"/>
      <c r="N322" s="197"/>
      <c r="O322" s="197"/>
      <c r="P322" s="197"/>
      <c r="Q322" s="197"/>
      <c r="R322" s="197"/>
      <c r="S322" s="197"/>
      <c r="T322" s="197"/>
      <c r="U322" s="197"/>
      <c r="V322" s="197"/>
      <c r="W322" s="197"/>
      <c r="X322" s="197"/>
      <c r="Y322" s="197"/>
      <c r="Z322" s="197"/>
      <c r="AA322" s="197"/>
      <c r="AB322" s="197"/>
      <c r="AC322" s="197"/>
      <c r="AD322" s="197"/>
      <c r="AE322" s="197"/>
      <c r="AF322" s="197"/>
      <c r="AG322" s="197"/>
      <c r="AH322" s="197"/>
      <c r="AI322" s="197"/>
      <c r="AJ322" s="197"/>
      <c r="AK322" s="197"/>
      <c r="AL322" s="197"/>
      <c r="AM322" s="197"/>
      <c r="AN322" s="197"/>
      <c r="AO322" s="197"/>
      <c r="AP322" s="197"/>
      <c r="AQ322" s="197"/>
      <c r="AR322" s="197"/>
      <c r="AS322" s="197"/>
      <c r="AT322" s="197"/>
      <c r="AU322" s="197"/>
      <c r="AV322" s="197"/>
      <c r="AW322" s="197"/>
      <c r="AX322" s="197"/>
      <c r="AY322" s="197"/>
      <c r="AZ322" s="197"/>
      <c r="BA322" s="197"/>
      <c r="BB322" s="207"/>
    </row>
    <row r="323" spans="1:54" ht="22.5" customHeight="1">
      <c r="A323" s="266"/>
      <c r="B323" s="268"/>
      <c r="C323" s="268"/>
      <c r="D323" s="189" t="s">
        <v>271</v>
      </c>
      <c r="E323" s="197">
        <f t="shared" si="746"/>
        <v>0</v>
      </c>
      <c r="F323" s="197">
        <f t="shared" si="744"/>
        <v>0</v>
      </c>
      <c r="G323" s="197"/>
      <c r="H323" s="197"/>
      <c r="I323" s="197"/>
      <c r="J323" s="197"/>
      <c r="K323" s="197"/>
      <c r="L323" s="197"/>
      <c r="M323" s="197"/>
      <c r="N323" s="197"/>
      <c r="O323" s="197"/>
      <c r="P323" s="197"/>
      <c r="Q323" s="197"/>
      <c r="R323" s="197"/>
      <c r="S323" s="197"/>
      <c r="T323" s="197"/>
      <c r="U323" s="197"/>
      <c r="V323" s="197"/>
      <c r="W323" s="197"/>
      <c r="X323" s="197"/>
      <c r="Y323" s="197"/>
      <c r="Z323" s="197"/>
      <c r="AA323" s="197"/>
      <c r="AB323" s="197"/>
      <c r="AC323" s="197"/>
      <c r="AD323" s="197"/>
      <c r="AE323" s="197"/>
      <c r="AF323" s="197"/>
      <c r="AG323" s="197"/>
      <c r="AH323" s="197"/>
      <c r="AI323" s="197"/>
      <c r="AJ323" s="197"/>
      <c r="AK323" s="197"/>
      <c r="AL323" s="197"/>
      <c r="AM323" s="197"/>
      <c r="AN323" s="197"/>
      <c r="AO323" s="197"/>
      <c r="AP323" s="197"/>
      <c r="AQ323" s="197"/>
      <c r="AR323" s="197"/>
      <c r="AS323" s="197"/>
      <c r="AT323" s="197"/>
      <c r="AU323" s="197"/>
      <c r="AV323" s="197"/>
      <c r="AW323" s="197"/>
      <c r="AX323" s="197"/>
      <c r="AY323" s="197"/>
      <c r="AZ323" s="197"/>
      <c r="BA323" s="197"/>
      <c r="BB323" s="207"/>
    </row>
    <row r="324" spans="1:54" ht="31.5">
      <c r="A324" s="266"/>
      <c r="B324" s="268"/>
      <c r="C324" s="268"/>
      <c r="D324" s="169" t="s">
        <v>43</v>
      </c>
      <c r="E324" s="197">
        <f t="shared" si="746"/>
        <v>0</v>
      </c>
      <c r="F324" s="197">
        <f t="shared" si="744"/>
        <v>0</v>
      </c>
      <c r="G324" s="197"/>
      <c r="H324" s="197"/>
      <c r="I324" s="197"/>
      <c r="J324" s="197"/>
      <c r="K324" s="197"/>
      <c r="L324" s="197"/>
      <c r="M324" s="197"/>
      <c r="N324" s="197"/>
      <c r="O324" s="197"/>
      <c r="P324" s="197"/>
      <c r="Q324" s="197"/>
      <c r="R324" s="197"/>
      <c r="S324" s="197"/>
      <c r="T324" s="197"/>
      <c r="U324" s="197"/>
      <c r="V324" s="197"/>
      <c r="W324" s="197"/>
      <c r="X324" s="197"/>
      <c r="Y324" s="197"/>
      <c r="Z324" s="197"/>
      <c r="AA324" s="197"/>
      <c r="AB324" s="197"/>
      <c r="AC324" s="197"/>
      <c r="AD324" s="197"/>
      <c r="AE324" s="197"/>
      <c r="AF324" s="197"/>
      <c r="AG324" s="197"/>
      <c r="AH324" s="197"/>
      <c r="AI324" s="197"/>
      <c r="AJ324" s="197"/>
      <c r="AK324" s="197"/>
      <c r="AL324" s="197"/>
      <c r="AM324" s="197"/>
      <c r="AN324" s="197"/>
      <c r="AO324" s="197"/>
      <c r="AP324" s="197"/>
      <c r="AQ324" s="197"/>
      <c r="AR324" s="197"/>
      <c r="AS324" s="197"/>
      <c r="AT324" s="197"/>
      <c r="AU324" s="197"/>
      <c r="AV324" s="197"/>
      <c r="AW324" s="197"/>
      <c r="AX324" s="197"/>
      <c r="AY324" s="197"/>
      <c r="AZ324" s="197"/>
      <c r="BA324" s="197"/>
      <c r="BB324" s="208"/>
    </row>
    <row r="325" spans="1:54" ht="22.5" customHeight="1">
      <c r="A325" s="265"/>
      <c r="B325" s="267" t="s">
        <v>341</v>
      </c>
      <c r="C325" s="267"/>
      <c r="D325" s="176" t="s">
        <v>41</v>
      </c>
      <c r="E325" s="197">
        <f t="shared" ref="E325:E327" si="747">H325+K325+N325+Q325+T325+W325+Z325+AE325+AJ325+AO325+AT325+AY325</f>
        <v>7519.56</v>
      </c>
      <c r="F325" s="197">
        <f t="shared" ref="F325:F331" si="748">I325+L325+O325+R325+U325+X325+AA325+AF325+AK325+AP325+AU325+AZ325</f>
        <v>3653</v>
      </c>
      <c r="G325" s="197">
        <f>F325/E325*100</f>
        <v>48.57997010463378</v>
      </c>
      <c r="H325" s="197">
        <f>H326+H327+H328+H330+H331</f>
        <v>3653</v>
      </c>
      <c r="I325" s="197">
        <f t="shared" ref="I325:AZ325" si="749">I326+I327+I328+I330+I331</f>
        <v>3653</v>
      </c>
      <c r="J325" s="197">
        <f>I325/H325*100</f>
        <v>100</v>
      </c>
      <c r="K325" s="197">
        <f t="shared" si="749"/>
        <v>3866.5600000000004</v>
      </c>
      <c r="L325" s="197">
        <f t="shared" si="749"/>
        <v>0</v>
      </c>
      <c r="M325" s="197"/>
      <c r="N325" s="197">
        <f t="shared" si="749"/>
        <v>0</v>
      </c>
      <c r="O325" s="197">
        <f t="shared" si="749"/>
        <v>0</v>
      </c>
      <c r="P325" s="197"/>
      <c r="Q325" s="197">
        <f t="shared" si="749"/>
        <v>0</v>
      </c>
      <c r="R325" s="197">
        <f t="shared" si="749"/>
        <v>0</v>
      </c>
      <c r="S325" s="197"/>
      <c r="T325" s="197">
        <f t="shared" si="749"/>
        <v>0</v>
      </c>
      <c r="U325" s="197">
        <f t="shared" si="749"/>
        <v>0</v>
      </c>
      <c r="V325" s="197"/>
      <c r="W325" s="197">
        <f t="shared" si="749"/>
        <v>0</v>
      </c>
      <c r="X325" s="197">
        <f t="shared" si="749"/>
        <v>0</v>
      </c>
      <c r="Y325" s="197"/>
      <c r="Z325" s="197">
        <f t="shared" si="749"/>
        <v>0</v>
      </c>
      <c r="AA325" s="197">
        <f t="shared" si="749"/>
        <v>0</v>
      </c>
      <c r="AB325" s="197">
        <f t="shared" si="749"/>
        <v>0</v>
      </c>
      <c r="AC325" s="197">
        <f t="shared" si="749"/>
        <v>0</v>
      </c>
      <c r="AD325" s="197"/>
      <c r="AE325" s="197">
        <f t="shared" si="749"/>
        <v>0</v>
      </c>
      <c r="AF325" s="197">
        <f t="shared" si="749"/>
        <v>0</v>
      </c>
      <c r="AG325" s="197">
        <f t="shared" si="749"/>
        <v>0</v>
      </c>
      <c r="AH325" s="197">
        <f t="shared" si="749"/>
        <v>0</v>
      </c>
      <c r="AI325" s="197"/>
      <c r="AJ325" s="197">
        <f t="shared" si="749"/>
        <v>0</v>
      </c>
      <c r="AK325" s="197">
        <f t="shared" si="749"/>
        <v>0</v>
      </c>
      <c r="AL325" s="197">
        <f t="shared" si="749"/>
        <v>0</v>
      </c>
      <c r="AM325" s="197">
        <f t="shared" si="749"/>
        <v>0</v>
      </c>
      <c r="AN325" s="197"/>
      <c r="AO325" s="197">
        <f t="shared" si="749"/>
        <v>0</v>
      </c>
      <c r="AP325" s="197">
        <f t="shared" si="749"/>
        <v>0</v>
      </c>
      <c r="AQ325" s="197">
        <f t="shared" si="749"/>
        <v>0</v>
      </c>
      <c r="AR325" s="197">
        <f t="shared" si="749"/>
        <v>0</v>
      </c>
      <c r="AS325" s="197"/>
      <c r="AT325" s="197">
        <f t="shared" si="749"/>
        <v>0</v>
      </c>
      <c r="AU325" s="197">
        <f t="shared" si="749"/>
        <v>0</v>
      </c>
      <c r="AV325" s="197">
        <f t="shared" si="749"/>
        <v>0</v>
      </c>
      <c r="AW325" s="197">
        <f t="shared" si="749"/>
        <v>0</v>
      </c>
      <c r="AX325" s="197"/>
      <c r="AY325" s="197">
        <f t="shared" si="749"/>
        <v>0</v>
      </c>
      <c r="AZ325" s="197">
        <f t="shared" si="749"/>
        <v>0</v>
      </c>
      <c r="BA325" s="197"/>
      <c r="BB325" s="207"/>
    </row>
    <row r="326" spans="1:54" ht="32.25" customHeight="1">
      <c r="A326" s="266"/>
      <c r="B326" s="268"/>
      <c r="C326" s="268"/>
      <c r="D326" s="173" t="s">
        <v>37</v>
      </c>
      <c r="E326" s="197">
        <f t="shared" si="747"/>
        <v>0</v>
      </c>
      <c r="F326" s="197">
        <f t="shared" si="748"/>
        <v>0</v>
      </c>
      <c r="G326" s="197"/>
      <c r="H326" s="197"/>
      <c r="I326" s="197"/>
      <c r="J326" s="197"/>
      <c r="K326" s="197"/>
      <c r="L326" s="197"/>
      <c r="M326" s="197"/>
      <c r="N326" s="197"/>
      <c r="O326" s="197"/>
      <c r="P326" s="197"/>
      <c r="Q326" s="197"/>
      <c r="R326" s="197"/>
      <c r="S326" s="197"/>
      <c r="T326" s="197"/>
      <c r="U326" s="197"/>
      <c r="V326" s="197"/>
      <c r="W326" s="197"/>
      <c r="X326" s="197"/>
      <c r="Y326" s="197"/>
      <c r="Z326" s="197"/>
      <c r="AA326" s="197"/>
      <c r="AB326" s="197"/>
      <c r="AC326" s="197"/>
      <c r="AD326" s="197"/>
      <c r="AE326" s="197"/>
      <c r="AF326" s="197"/>
      <c r="AG326" s="197"/>
      <c r="AH326" s="197"/>
      <c r="AI326" s="197"/>
      <c r="AJ326" s="197"/>
      <c r="AK326" s="197"/>
      <c r="AL326" s="197"/>
      <c r="AM326" s="197"/>
      <c r="AN326" s="197"/>
      <c r="AO326" s="197"/>
      <c r="AP326" s="197"/>
      <c r="AQ326" s="197"/>
      <c r="AR326" s="197"/>
      <c r="AS326" s="197"/>
      <c r="AT326" s="197"/>
      <c r="AU326" s="197"/>
      <c r="AV326" s="197"/>
      <c r="AW326" s="197"/>
      <c r="AX326" s="197"/>
      <c r="AY326" s="197"/>
      <c r="AZ326" s="197"/>
      <c r="BA326" s="197"/>
      <c r="BB326" s="207"/>
    </row>
    <row r="327" spans="1:54" ht="50.25" customHeight="1">
      <c r="A327" s="266"/>
      <c r="B327" s="268"/>
      <c r="C327" s="268"/>
      <c r="D327" s="174" t="s">
        <v>2</v>
      </c>
      <c r="E327" s="197">
        <f t="shared" si="747"/>
        <v>0</v>
      </c>
      <c r="F327" s="197">
        <f t="shared" si="748"/>
        <v>0</v>
      </c>
      <c r="G327" s="197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7"/>
      <c r="T327" s="197"/>
      <c r="U327" s="197"/>
      <c r="V327" s="197"/>
      <c r="W327" s="197"/>
      <c r="X327" s="197"/>
      <c r="Y327" s="197"/>
      <c r="Z327" s="197"/>
      <c r="AA327" s="197"/>
      <c r="AB327" s="197"/>
      <c r="AC327" s="197"/>
      <c r="AD327" s="197"/>
      <c r="AE327" s="197"/>
      <c r="AF327" s="197"/>
      <c r="AG327" s="197"/>
      <c r="AH327" s="197"/>
      <c r="AI327" s="197"/>
      <c r="AJ327" s="197"/>
      <c r="AK327" s="197"/>
      <c r="AL327" s="197"/>
      <c r="AM327" s="197"/>
      <c r="AN327" s="197"/>
      <c r="AO327" s="197"/>
      <c r="AP327" s="197"/>
      <c r="AQ327" s="197"/>
      <c r="AR327" s="197"/>
      <c r="AS327" s="197"/>
      <c r="AT327" s="197"/>
      <c r="AU327" s="197"/>
      <c r="AV327" s="197"/>
      <c r="AW327" s="197"/>
      <c r="AX327" s="197"/>
      <c r="AY327" s="197"/>
      <c r="AZ327" s="197"/>
      <c r="BA327" s="197"/>
      <c r="BB327" s="207"/>
    </row>
    <row r="328" spans="1:54" ht="22.5" customHeight="1">
      <c r="A328" s="266"/>
      <c r="B328" s="268"/>
      <c r="C328" s="268"/>
      <c r="D328" s="189" t="s">
        <v>270</v>
      </c>
      <c r="E328" s="197">
        <f>H328+K328+N328+Q328+T328+W328+Z328+AE328+AJ328+AO328+AT328+AY328</f>
        <v>7519.56</v>
      </c>
      <c r="F328" s="197">
        <f t="shared" si="748"/>
        <v>3653</v>
      </c>
      <c r="G328" s="197"/>
      <c r="H328" s="197">
        <v>3653</v>
      </c>
      <c r="I328" s="197">
        <v>3653</v>
      </c>
      <c r="J328" s="197"/>
      <c r="K328" s="197">
        <f>7519.56-3653</f>
        <v>3866.5600000000004</v>
      </c>
      <c r="L328" s="197"/>
      <c r="M328" s="197"/>
      <c r="N328" s="197"/>
      <c r="O328" s="197"/>
      <c r="P328" s="197"/>
      <c r="Q328" s="197"/>
      <c r="R328" s="197"/>
      <c r="S328" s="197"/>
      <c r="T328" s="197"/>
      <c r="U328" s="197"/>
      <c r="V328" s="197"/>
      <c r="W328" s="197"/>
      <c r="X328" s="197"/>
      <c r="Y328" s="197"/>
      <c r="Z328" s="197"/>
      <c r="AA328" s="197"/>
      <c r="AB328" s="197"/>
      <c r="AC328" s="197"/>
      <c r="AD328" s="197"/>
      <c r="AE328" s="197"/>
      <c r="AF328" s="197"/>
      <c r="AG328" s="197"/>
      <c r="AH328" s="197"/>
      <c r="AI328" s="197"/>
      <c r="AJ328" s="197"/>
      <c r="AK328" s="197"/>
      <c r="AL328" s="197"/>
      <c r="AM328" s="197"/>
      <c r="AN328" s="197"/>
      <c r="AO328" s="197"/>
      <c r="AP328" s="197"/>
      <c r="AQ328" s="197"/>
      <c r="AR328" s="197"/>
      <c r="AS328" s="197"/>
      <c r="AT328" s="197"/>
      <c r="AU328" s="197"/>
      <c r="AV328" s="197"/>
      <c r="AW328" s="197"/>
      <c r="AX328" s="197"/>
      <c r="AY328" s="197"/>
      <c r="AZ328" s="197"/>
      <c r="BA328" s="197"/>
      <c r="BB328" s="207"/>
    </row>
    <row r="329" spans="1:54" ht="82.5" customHeight="1">
      <c r="A329" s="266"/>
      <c r="B329" s="268"/>
      <c r="C329" s="268"/>
      <c r="D329" s="189" t="s">
        <v>274</v>
      </c>
      <c r="E329" s="197">
        <f t="shared" ref="E329:E331" si="750">H329+K329+N329+Q329+T329+W329+Z329+AE329+AJ329+AO329+AT329+AY329</f>
        <v>0</v>
      </c>
      <c r="F329" s="197">
        <f t="shared" si="748"/>
        <v>0</v>
      </c>
      <c r="G329" s="197"/>
      <c r="H329" s="197"/>
      <c r="I329" s="197"/>
      <c r="J329" s="197"/>
      <c r="K329" s="197"/>
      <c r="L329" s="197"/>
      <c r="M329" s="197"/>
      <c r="N329" s="197"/>
      <c r="O329" s="197"/>
      <c r="P329" s="197"/>
      <c r="Q329" s="197"/>
      <c r="R329" s="197"/>
      <c r="S329" s="197"/>
      <c r="T329" s="197"/>
      <c r="U329" s="197"/>
      <c r="V329" s="197"/>
      <c r="W329" s="197"/>
      <c r="X329" s="197"/>
      <c r="Y329" s="197"/>
      <c r="Z329" s="197"/>
      <c r="AA329" s="197"/>
      <c r="AB329" s="197"/>
      <c r="AC329" s="197"/>
      <c r="AD329" s="197"/>
      <c r="AE329" s="197"/>
      <c r="AF329" s="197"/>
      <c r="AG329" s="197"/>
      <c r="AH329" s="197"/>
      <c r="AI329" s="197"/>
      <c r="AJ329" s="197"/>
      <c r="AK329" s="197"/>
      <c r="AL329" s="197"/>
      <c r="AM329" s="197"/>
      <c r="AN329" s="197"/>
      <c r="AO329" s="197"/>
      <c r="AP329" s="197"/>
      <c r="AQ329" s="197"/>
      <c r="AR329" s="197"/>
      <c r="AS329" s="197"/>
      <c r="AT329" s="197"/>
      <c r="AU329" s="197"/>
      <c r="AV329" s="197"/>
      <c r="AW329" s="197"/>
      <c r="AX329" s="197"/>
      <c r="AY329" s="197"/>
      <c r="AZ329" s="197"/>
      <c r="BA329" s="197"/>
      <c r="BB329" s="207"/>
    </row>
    <row r="330" spans="1:54" ht="22.5" customHeight="1">
      <c r="A330" s="266"/>
      <c r="B330" s="268"/>
      <c r="C330" s="268"/>
      <c r="D330" s="189" t="s">
        <v>271</v>
      </c>
      <c r="E330" s="197">
        <f t="shared" si="750"/>
        <v>0</v>
      </c>
      <c r="F330" s="197">
        <f t="shared" si="748"/>
        <v>0</v>
      </c>
      <c r="G330" s="197"/>
      <c r="H330" s="197"/>
      <c r="I330" s="197"/>
      <c r="J330" s="197"/>
      <c r="K330" s="197"/>
      <c r="L330" s="197"/>
      <c r="M330" s="197"/>
      <c r="N330" s="197"/>
      <c r="O330" s="197"/>
      <c r="P330" s="197"/>
      <c r="Q330" s="197"/>
      <c r="R330" s="197"/>
      <c r="S330" s="197"/>
      <c r="T330" s="197"/>
      <c r="U330" s="197"/>
      <c r="V330" s="197"/>
      <c r="W330" s="197"/>
      <c r="X330" s="197"/>
      <c r="Y330" s="197"/>
      <c r="Z330" s="197"/>
      <c r="AA330" s="197"/>
      <c r="AB330" s="197"/>
      <c r="AC330" s="197"/>
      <c r="AD330" s="197"/>
      <c r="AE330" s="197"/>
      <c r="AF330" s="197"/>
      <c r="AG330" s="197"/>
      <c r="AH330" s="197"/>
      <c r="AI330" s="197"/>
      <c r="AJ330" s="197"/>
      <c r="AK330" s="197"/>
      <c r="AL330" s="197"/>
      <c r="AM330" s="197"/>
      <c r="AN330" s="197"/>
      <c r="AO330" s="197"/>
      <c r="AP330" s="197"/>
      <c r="AQ330" s="197"/>
      <c r="AR330" s="197"/>
      <c r="AS330" s="197"/>
      <c r="AT330" s="197"/>
      <c r="AU330" s="197"/>
      <c r="AV330" s="197"/>
      <c r="AW330" s="197"/>
      <c r="AX330" s="197"/>
      <c r="AY330" s="197"/>
      <c r="AZ330" s="197"/>
      <c r="BA330" s="197"/>
      <c r="BB330" s="207"/>
    </row>
    <row r="331" spans="1:54" ht="31.5">
      <c r="A331" s="266"/>
      <c r="B331" s="268"/>
      <c r="C331" s="268"/>
      <c r="D331" s="169" t="s">
        <v>43</v>
      </c>
      <c r="E331" s="197">
        <f t="shared" si="750"/>
        <v>0</v>
      </c>
      <c r="F331" s="197">
        <f t="shared" si="748"/>
        <v>0</v>
      </c>
      <c r="G331" s="197"/>
      <c r="H331" s="197"/>
      <c r="I331" s="197"/>
      <c r="J331" s="197"/>
      <c r="K331" s="197"/>
      <c r="L331" s="197"/>
      <c r="M331" s="197"/>
      <c r="N331" s="197"/>
      <c r="O331" s="197"/>
      <c r="P331" s="197"/>
      <c r="Q331" s="197"/>
      <c r="R331" s="197"/>
      <c r="S331" s="197"/>
      <c r="T331" s="197"/>
      <c r="U331" s="197"/>
      <c r="V331" s="197"/>
      <c r="W331" s="197"/>
      <c r="X331" s="197"/>
      <c r="Y331" s="197"/>
      <c r="Z331" s="197"/>
      <c r="AA331" s="197"/>
      <c r="AB331" s="197"/>
      <c r="AC331" s="197"/>
      <c r="AD331" s="197"/>
      <c r="AE331" s="197"/>
      <c r="AF331" s="197"/>
      <c r="AG331" s="197"/>
      <c r="AH331" s="197"/>
      <c r="AI331" s="197"/>
      <c r="AJ331" s="197"/>
      <c r="AK331" s="197"/>
      <c r="AL331" s="197"/>
      <c r="AM331" s="197"/>
      <c r="AN331" s="197"/>
      <c r="AO331" s="197"/>
      <c r="AP331" s="197"/>
      <c r="AQ331" s="197"/>
      <c r="AR331" s="197"/>
      <c r="AS331" s="197"/>
      <c r="AT331" s="197"/>
      <c r="AU331" s="197"/>
      <c r="AV331" s="197"/>
      <c r="AW331" s="197"/>
      <c r="AX331" s="197"/>
      <c r="AY331" s="197"/>
      <c r="AZ331" s="197"/>
      <c r="BA331" s="197"/>
      <c r="BB331" s="208"/>
    </row>
    <row r="332" spans="1:54" ht="22.5" customHeight="1">
      <c r="A332" s="265"/>
      <c r="B332" s="267" t="s">
        <v>342</v>
      </c>
      <c r="C332" s="267"/>
      <c r="D332" s="176" t="s">
        <v>41</v>
      </c>
      <c r="E332" s="197">
        <f t="shared" ref="E332:E334" si="751">H332+K332+N332+Q332+T332+W332+Z332+AE332+AJ332+AO332+AT332+AY332</f>
        <v>19142.099999999999</v>
      </c>
      <c r="F332" s="197">
        <f t="shared" ref="F332:F338" si="752">I332+L332+O332+R332+U332+X332+AA332+AF332+AK332+AP332+AU332+AZ332</f>
        <v>4450.04</v>
      </c>
      <c r="G332" s="197">
        <f>F332/E332*100</f>
        <v>23.24739709854196</v>
      </c>
      <c r="H332" s="197">
        <f>H333+H334+H335+H337+H338</f>
        <v>4450.04</v>
      </c>
      <c r="I332" s="197">
        <f t="shared" ref="I332:AZ332" si="753">I333+I334+I335+I337+I338</f>
        <v>4450.04</v>
      </c>
      <c r="J332" s="197">
        <f>I332/H332*100</f>
        <v>100</v>
      </c>
      <c r="K332" s="197">
        <f t="shared" si="753"/>
        <v>14692.059999999998</v>
      </c>
      <c r="L332" s="197">
        <f t="shared" si="753"/>
        <v>0</v>
      </c>
      <c r="M332" s="197"/>
      <c r="N332" s="197">
        <f t="shared" si="753"/>
        <v>0</v>
      </c>
      <c r="O332" s="197">
        <f t="shared" si="753"/>
        <v>0</v>
      </c>
      <c r="P332" s="197"/>
      <c r="Q332" s="197">
        <f t="shared" si="753"/>
        <v>0</v>
      </c>
      <c r="R332" s="197">
        <f t="shared" si="753"/>
        <v>0</v>
      </c>
      <c r="S332" s="197"/>
      <c r="T332" s="197">
        <f t="shared" si="753"/>
        <v>0</v>
      </c>
      <c r="U332" s="197">
        <f t="shared" si="753"/>
        <v>0</v>
      </c>
      <c r="V332" s="197"/>
      <c r="W332" s="197">
        <f t="shared" si="753"/>
        <v>0</v>
      </c>
      <c r="X332" s="197">
        <f t="shared" si="753"/>
        <v>0</v>
      </c>
      <c r="Y332" s="197"/>
      <c r="Z332" s="197">
        <f t="shared" si="753"/>
        <v>0</v>
      </c>
      <c r="AA332" s="197">
        <f t="shared" si="753"/>
        <v>0</v>
      </c>
      <c r="AB332" s="197">
        <f t="shared" si="753"/>
        <v>0</v>
      </c>
      <c r="AC332" s="197">
        <f t="shared" si="753"/>
        <v>0</v>
      </c>
      <c r="AD332" s="197"/>
      <c r="AE332" s="197">
        <f t="shared" si="753"/>
        <v>0</v>
      </c>
      <c r="AF332" s="197">
        <f t="shared" si="753"/>
        <v>0</v>
      </c>
      <c r="AG332" s="197">
        <f t="shared" si="753"/>
        <v>0</v>
      </c>
      <c r="AH332" s="197">
        <f t="shared" si="753"/>
        <v>0</v>
      </c>
      <c r="AI332" s="197"/>
      <c r="AJ332" s="197">
        <f t="shared" si="753"/>
        <v>0</v>
      </c>
      <c r="AK332" s="197">
        <f t="shared" si="753"/>
        <v>0</v>
      </c>
      <c r="AL332" s="197">
        <f t="shared" si="753"/>
        <v>0</v>
      </c>
      <c r="AM332" s="197">
        <f t="shared" si="753"/>
        <v>0</v>
      </c>
      <c r="AN332" s="197"/>
      <c r="AO332" s="197">
        <f t="shared" si="753"/>
        <v>0</v>
      </c>
      <c r="AP332" s="197">
        <f t="shared" si="753"/>
        <v>0</v>
      </c>
      <c r="AQ332" s="197">
        <f t="shared" si="753"/>
        <v>0</v>
      </c>
      <c r="AR332" s="197">
        <f t="shared" si="753"/>
        <v>0</v>
      </c>
      <c r="AS332" s="197"/>
      <c r="AT332" s="197">
        <f t="shared" si="753"/>
        <v>0</v>
      </c>
      <c r="AU332" s="197">
        <f t="shared" si="753"/>
        <v>0</v>
      </c>
      <c r="AV332" s="197">
        <f t="shared" si="753"/>
        <v>0</v>
      </c>
      <c r="AW332" s="197">
        <f t="shared" si="753"/>
        <v>0</v>
      </c>
      <c r="AX332" s="197"/>
      <c r="AY332" s="197">
        <f t="shared" si="753"/>
        <v>0</v>
      </c>
      <c r="AZ332" s="197">
        <f t="shared" si="753"/>
        <v>0</v>
      </c>
      <c r="BA332" s="197"/>
      <c r="BB332" s="207"/>
    </row>
    <row r="333" spans="1:54" ht="32.25" customHeight="1">
      <c r="A333" s="266"/>
      <c r="B333" s="268"/>
      <c r="C333" s="268"/>
      <c r="D333" s="173" t="s">
        <v>37</v>
      </c>
      <c r="E333" s="197">
        <f t="shared" si="751"/>
        <v>0</v>
      </c>
      <c r="F333" s="197">
        <f t="shared" si="752"/>
        <v>0</v>
      </c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7"/>
      <c r="T333" s="197"/>
      <c r="U333" s="197"/>
      <c r="V333" s="197"/>
      <c r="W333" s="197"/>
      <c r="X333" s="197"/>
      <c r="Y333" s="197"/>
      <c r="Z333" s="197"/>
      <c r="AA333" s="197"/>
      <c r="AB333" s="197"/>
      <c r="AC333" s="197"/>
      <c r="AD333" s="197"/>
      <c r="AE333" s="197"/>
      <c r="AF333" s="197"/>
      <c r="AG333" s="197"/>
      <c r="AH333" s="197"/>
      <c r="AI333" s="197"/>
      <c r="AJ333" s="197"/>
      <c r="AK333" s="197"/>
      <c r="AL333" s="197"/>
      <c r="AM333" s="197"/>
      <c r="AN333" s="197"/>
      <c r="AO333" s="197"/>
      <c r="AP333" s="197"/>
      <c r="AQ333" s="197"/>
      <c r="AR333" s="197"/>
      <c r="AS333" s="197"/>
      <c r="AT333" s="197"/>
      <c r="AU333" s="197"/>
      <c r="AV333" s="197"/>
      <c r="AW333" s="197"/>
      <c r="AX333" s="197"/>
      <c r="AY333" s="197"/>
      <c r="AZ333" s="197"/>
      <c r="BA333" s="197"/>
      <c r="BB333" s="207"/>
    </row>
    <row r="334" spans="1:54" ht="50.25" customHeight="1">
      <c r="A334" s="266"/>
      <c r="B334" s="268"/>
      <c r="C334" s="268"/>
      <c r="D334" s="174" t="s">
        <v>2</v>
      </c>
      <c r="E334" s="197">
        <f t="shared" si="751"/>
        <v>0</v>
      </c>
      <c r="F334" s="197">
        <f t="shared" si="752"/>
        <v>0</v>
      </c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  <c r="S334" s="197"/>
      <c r="T334" s="197"/>
      <c r="U334" s="197"/>
      <c r="V334" s="197"/>
      <c r="W334" s="197"/>
      <c r="X334" s="197"/>
      <c r="Y334" s="197"/>
      <c r="Z334" s="197"/>
      <c r="AA334" s="197"/>
      <c r="AB334" s="197"/>
      <c r="AC334" s="197"/>
      <c r="AD334" s="197"/>
      <c r="AE334" s="197"/>
      <c r="AF334" s="197"/>
      <c r="AG334" s="197"/>
      <c r="AH334" s="197"/>
      <c r="AI334" s="197"/>
      <c r="AJ334" s="197"/>
      <c r="AK334" s="197"/>
      <c r="AL334" s="197"/>
      <c r="AM334" s="197"/>
      <c r="AN334" s="197"/>
      <c r="AO334" s="197"/>
      <c r="AP334" s="197"/>
      <c r="AQ334" s="197"/>
      <c r="AR334" s="197"/>
      <c r="AS334" s="197"/>
      <c r="AT334" s="197"/>
      <c r="AU334" s="197"/>
      <c r="AV334" s="197"/>
      <c r="AW334" s="197"/>
      <c r="AX334" s="197"/>
      <c r="AY334" s="197"/>
      <c r="AZ334" s="197"/>
      <c r="BA334" s="197"/>
      <c r="BB334" s="207"/>
    </row>
    <row r="335" spans="1:54" ht="22.5" customHeight="1">
      <c r="A335" s="266"/>
      <c r="B335" s="268"/>
      <c r="C335" s="268"/>
      <c r="D335" s="189" t="s">
        <v>270</v>
      </c>
      <c r="E335" s="197">
        <f>H335+K335+N335+Q335+T335+W335+Z335+AE335+AJ335+AO335+AT335+AY335</f>
        <v>19142.099999999999</v>
      </c>
      <c r="F335" s="197">
        <f t="shared" si="752"/>
        <v>4450.04</v>
      </c>
      <c r="G335" s="197"/>
      <c r="H335" s="197">
        <v>4450.04</v>
      </c>
      <c r="I335" s="197">
        <v>4450.04</v>
      </c>
      <c r="J335" s="197"/>
      <c r="K335" s="197">
        <f>19142.1-4450.04</f>
        <v>14692.059999999998</v>
      </c>
      <c r="L335" s="197"/>
      <c r="M335" s="197"/>
      <c r="N335" s="197"/>
      <c r="O335" s="197"/>
      <c r="P335" s="197"/>
      <c r="Q335" s="197"/>
      <c r="R335" s="197"/>
      <c r="S335" s="197"/>
      <c r="T335" s="197"/>
      <c r="U335" s="197"/>
      <c r="V335" s="197"/>
      <c r="W335" s="197"/>
      <c r="X335" s="197"/>
      <c r="Y335" s="197"/>
      <c r="Z335" s="197"/>
      <c r="AA335" s="197"/>
      <c r="AB335" s="197"/>
      <c r="AC335" s="197"/>
      <c r="AD335" s="197"/>
      <c r="AE335" s="197"/>
      <c r="AF335" s="197"/>
      <c r="AG335" s="197"/>
      <c r="AH335" s="197"/>
      <c r="AI335" s="197"/>
      <c r="AJ335" s="197"/>
      <c r="AK335" s="197"/>
      <c r="AL335" s="197"/>
      <c r="AM335" s="197"/>
      <c r="AN335" s="197"/>
      <c r="AO335" s="197"/>
      <c r="AP335" s="197"/>
      <c r="AQ335" s="197"/>
      <c r="AR335" s="197"/>
      <c r="AS335" s="197"/>
      <c r="AT335" s="197"/>
      <c r="AU335" s="197"/>
      <c r="AV335" s="197"/>
      <c r="AW335" s="197"/>
      <c r="AX335" s="197"/>
      <c r="AY335" s="197"/>
      <c r="AZ335" s="197"/>
      <c r="BA335" s="197"/>
      <c r="BB335" s="207"/>
    </row>
    <row r="336" spans="1:54" ht="82.5" customHeight="1">
      <c r="A336" s="266"/>
      <c r="B336" s="268"/>
      <c r="C336" s="268"/>
      <c r="D336" s="189" t="s">
        <v>274</v>
      </c>
      <c r="E336" s="197">
        <f t="shared" ref="E336:E341" si="754">H336+K336+N336+Q336+T336+W336+Z336+AE336+AJ336+AO336+AT336+AY336</f>
        <v>0</v>
      </c>
      <c r="F336" s="197">
        <f t="shared" si="752"/>
        <v>0</v>
      </c>
      <c r="G336" s="197"/>
      <c r="H336" s="197"/>
      <c r="I336" s="197"/>
      <c r="J336" s="197"/>
      <c r="K336" s="197"/>
      <c r="L336" s="197"/>
      <c r="M336" s="197"/>
      <c r="N336" s="197"/>
      <c r="O336" s="197"/>
      <c r="P336" s="197"/>
      <c r="Q336" s="197"/>
      <c r="R336" s="197"/>
      <c r="S336" s="197"/>
      <c r="T336" s="197"/>
      <c r="U336" s="197"/>
      <c r="V336" s="197"/>
      <c r="W336" s="197"/>
      <c r="X336" s="197"/>
      <c r="Y336" s="197"/>
      <c r="Z336" s="197"/>
      <c r="AA336" s="197"/>
      <c r="AB336" s="197"/>
      <c r="AC336" s="197"/>
      <c r="AD336" s="197"/>
      <c r="AE336" s="197"/>
      <c r="AF336" s="197"/>
      <c r="AG336" s="197"/>
      <c r="AH336" s="197"/>
      <c r="AI336" s="197"/>
      <c r="AJ336" s="197"/>
      <c r="AK336" s="197"/>
      <c r="AL336" s="197"/>
      <c r="AM336" s="197"/>
      <c r="AN336" s="197"/>
      <c r="AO336" s="197"/>
      <c r="AP336" s="197"/>
      <c r="AQ336" s="197"/>
      <c r="AR336" s="197"/>
      <c r="AS336" s="197"/>
      <c r="AT336" s="197"/>
      <c r="AU336" s="197"/>
      <c r="AV336" s="197"/>
      <c r="AW336" s="197"/>
      <c r="AX336" s="197"/>
      <c r="AY336" s="197"/>
      <c r="AZ336" s="197"/>
      <c r="BA336" s="197"/>
      <c r="BB336" s="207"/>
    </row>
    <row r="337" spans="1:54" ht="22.5" customHeight="1">
      <c r="A337" s="266"/>
      <c r="B337" s="268"/>
      <c r="C337" s="268"/>
      <c r="D337" s="189" t="s">
        <v>271</v>
      </c>
      <c r="E337" s="197">
        <f t="shared" si="754"/>
        <v>0</v>
      </c>
      <c r="F337" s="197">
        <f t="shared" si="752"/>
        <v>0</v>
      </c>
      <c r="G337" s="197"/>
      <c r="H337" s="197"/>
      <c r="I337" s="197"/>
      <c r="J337" s="197"/>
      <c r="K337" s="197"/>
      <c r="L337" s="197"/>
      <c r="M337" s="197"/>
      <c r="N337" s="197"/>
      <c r="O337" s="197"/>
      <c r="P337" s="197"/>
      <c r="Q337" s="197"/>
      <c r="R337" s="197"/>
      <c r="S337" s="197"/>
      <c r="T337" s="197"/>
      <c r="U337" s="197"/>
      <c r="V337" s="197"/>
      <c r="W337" s="197"/>
      <c r="X337" s="197"/>
      <c r="Y337" s="197"/>
      <c r="Z337" s="197"/>
      <c r="AA337" s="197"/>
      <c r="AB337" s="197"/>
      <c r="AC337" s="197"/>
      <c r="AD337" s="197"/>
      <c r="AE337" s="197"/>
      <c r="AF337" s="197"/>
      <c r="AG337" s="197"/>
      <c r="AH337" s="197"/>
      <c r="AI337" s="197"/>
      <c r="AJ337" s="197"/>
      <c r="AK337" s="197"/>
      <c r="AL337" s="197"/>
      <c r="AM337" s="197"/>
      <c r="AN337" s="197"/>
      <c r="AO337" s="197"/>
      <c r="AP337" s="197"/>
      <c r="AQ337" s="197"/>
      <c r="AR337" s="197"/>
      <c r="AS337" s="197"/>
      <c r="AT337" s="197"/>
      <c r="AU337" s="197"/>
      <c r="AV337" s="197"/>
      <c r="AW337" s="197"/>
      <c r="AX337" s="197"/>
      <c r="AY337" s="197"/>
      <c r="AZ337" s="197"/>
      <c r="BA337" s="197"/>
      <c r="BB337" s="207"/>
    </row>
    <row r="338" spans="1:54" ht="31.5">
      <c r="A338" s="266"/>
      <c r="B338" s="268"/>
      <c r="C338" s="268"/>
      <c r="D338" s="169" t="s">
        <v>43</v>
      </c>
      <c r="E338" s="197">
        <f t="shared" si="754"/>
        <v>0</v>
      </c>
      <c r="F338" s="197">
        <f t="shared" si="752"/>
        <v>0</v>
      </c>
      <c r="G338" s="197"/>
      <c r="H338" s="197"/>
      <c r="I338" s="197"/>
      <c r="J338" s="197"/>
      <c r="K338" s="197"/>
      <c r="L338" s="197"/>
      <c r="M338" s="197"/>
      <c r="N338" s="197"/>
      <c r="O338" s="197"/>
      <c r="P338" s="197"/>
      <c r="Q338" s="197"/>
      <c r="R338" s="197"/>
      <c r="S338" s="197"/>
      <c r="T338" s="197"/>
      <c r="U338" s="197"/>
      <c r="V338" s="197"/>
      <c r="W338" s="197"/>
      <c r="X338" s="197"/>
      <c r="Y338" s="197"/>
      <c r="Z338" s="197"/>
      <c r="AA338" s="197"/>
      <c r="AB338" s="197"/>
      <c r="AC338" s="197"/>
      <c r="AD338" s="197"/>
      <c r="AE338" s="197"/>
      <c r="AF338" s="197"/>
      <c r="AG338" s="197"/>
      <c r="AH338" s="197"/>
      <c r="AI338" s="197"/>
      <c r="AJ338" s="197"/>
      <c r="AK338" s="197"/>
      <c r="AL338" s="197"/>
      <c r="AM338" s="197"/>
      <c r="AN338" s="197"/>
      <c r="AO338" s="197"/>
      <c r="AP338" s="197"/>
      <c r="AQ338" s="197"/>
      <c r="AR338" s="197"/>
      <c r="AS338" s="197"/>
      <c r="AT338" s="197"/>
      <c r="AU338" s="197"/>
      <c r="AV338" s="197"/>
      <c r="AW338" s="197"/>
      <c r="AX338" s="197"/>
      <c r="AY338" s="197"/>
      <c r="AZ338" s="197"/>
      <c r="BA338" s="197"/>
      <c r="BB338" s="208"/>
    </row>
    <row r="339" spans="1:54" ht="22.5" customHeight="1">
      <c r="A339" s="265"/>
      <c r="B339" s="267" t="s">
        <v>343</v>
      </c>
      <c r="C339" s="267"/>
      <c r="D339" s="176" t="s">
        <v>41</v>
      </c>
      <c r="E339" s="197">
        <f t="shared" si="754"/>
        <v>13063.14</v>
      </c>
      <c r="F339" s="197">
        <f t="shared" ref="F339:F345" si="755">I339+L339+O339+R339+U339+X339+AA339+AF339+AK339+AP339+AU339+AZ339</f>
        <v>2710</v>
      </c>
      <c r="G339" s="197">
        <f>F339/E339*100</f>
        <v>20.745395058156003</v>
      </c>
      <c r="H339" s="197">
        <f>H340+H341+H342+H344+H345</f>
        <v>2710</v>
      </c>
      <c r="I339" s="197">
        <f t="shared" ref="I339:AZ339" si="756">I340+I341+I342+I344+I345</f>
        <v>2710</v>
      </c>
      <c r="J339" s="197">
        <f>I339/H339*100</f>
        <v>100</v>
      </c>
      <c r="K339" s="197">
        <f t="shared" si="756"/>
        <v>10353.14</v>
      </c>
      <c r="L339" s="197">
        <f t="shared" si="756"/>
        <v>0</v>
      </c>
      <c r="M339" s="197"/>
      <c r="N339" s="197">
        <f t="shared" si="756"/>
        <v>0</v>
      </c>
      <c r="O339" s="197">
        <f t="shared" si="756"/>
        <v>0</v>
      </c>
      <c r="P339" s="197"/>
      <c r="Q339" s="197">
        <f t="shared" si="756"/>
        <v>0</v>
      </c>
      <c r="R339" s="197">
        <f t="shared" si="756"/>
        <v>0</v>
      </c>
      <c r="S339" s="197"/>
      <c r="T339" s="197">
        <f t="shared" si="756"/>
        <v>0</v>
      </c>
      <c r="U339" s="197">
        <f t="shared" si="756"/>
        <v>0</v>
      </c>
      <c r="V339" s="197"/>
      <c r="W339" s="197">
        <f t="shared" si="756"/>
        <v>0</v>
      </c>
      <c r="X339" s="197">
        <f t="shared" si="756"/>
        <v>0</v>
      </c>
      <c r="Y339" s="197"/>
      <c r="Z339" s="197">
        <f t="shared" si="756"/>
        <v>0</v>
      </c>
      <c r="AA339" s="197">
        <f t="shared" si="756"/>
        <v>0</v>
      </c>
      <c r="AB339" s="197">
        <f t="shared" si="756"/>
        <v>0</v>
      </c>
      <c r="AC339" s="197">
        <f t="shared" si="756"/>
        <v>0</v>
      </c>
      <c r="AD339" s="197"/>
      <c r="AE339" s="197">
        <f t="shared" si="756"/>
        <v>0</v>
      </c>
      <c r="AF339" s="197">
        <f t="shared" si="756"/>
        <v>0</v>
      </c>
      <c r="AG339" s="197">
        <f t="shared" si="756"/>
        <v>0</v>
      </c>
      <c r="AH339" s="197">
        <f t="shared" si="756"/>
        <v>0</v>
      </c>
      <c r="AI339" s="197"/>
      <c r="AJ339" s="197">
        <f t="shared" si="756"/>
        <v>0</v>
      </c>
      <c r="AK339" s="197">
        <f t="shared" si="756"/>
        <v>0</v>
      </c>
      <c r="AL339" s="197">
        <f t="shared" si="756"/>
        <v>0</v>
      </c>
      <c r="AM339" s="197">
        <f t="shared" si="756"/>
        <v>0</v>
      </c>
      <c r="AN339" s="197"/>
      <c r="AO339" s="197">
        <f t="shared" si="756"/>
        <v>0</v>
      </c>
      <c r="AP339" s="197">
        <f t="shared" si="756"/>
        <v>0</v>
      </c>
      <c r="AQ339" s="197">
        <f t="shared" si="756"/>
        <v>0</v>
      </c>
      <c r="AR339" s="197">
        <f t="shared" si="756"/>
        <v>0</v>
      </c>
      <c r="AS339" s="197"/>
      <c r="AT339" s="197">
        <f t="shared" si="756"/>
        <v>0</v>
      </c>
      <c r="AU339" s="197">
        <f t="shared" si="756"/>
        <v>0</v>
      </c>
      <c r="AV339" s="197">
        <f t="shared" si="756"/>
        <v>0</v>
      </c>
      <c r="AW339" s="197">
        <f t="shared" si="756"/>
        <v>0</v>
      </c>
      <c r="AX339" s="197"/>
      <c r="AY339" s="197">
        <f t="shared" si="756"/>
        <v>0</v>
      </c>
      <c r="AZ339" s="197">
        <f t="shared" si="756"/>
        <v>0</v>
      </c>
      <c r="BA339" s="197"/>
      <c r="BB339" s="207"/>
    </row>
    <row r="340" spans="1:54" ht="32.25" customHeight="1">
      <c r="A340" s="266"/>
      <c r="B340" s="268"/>
      <c r="C340" s="268"/>
      <c r="D340" s="173" t="s">
        <v>37</v>
      </c>
      <c r="E340" s="197">
        <f t="shared" si="754"/>
        <v>0</v>
      </c>
      <c r="F340" s="197">
        <f t="shared" si="755"/>
        <v>0</v>
      </c>
      <c r="G340" s="197"/>
      <c r="H340" s="197"/>
      <c r="I340" s="197"/>
      <c r="J340" s="197"/>
      <c r="K340" s="197"/>
      <c r="L340" s="197"/>
      <c r="M340" s="197"/>
      <c r="N340" s="197"/>
      <c r="O340" s="197"/>
      <c r="P340" s="197"/>
      <c r="Q340" s="197"/>
      <c r="R340" s="197"/>
      <c r="S340" s="197"/>
      <c r="T340" s="197"/>
      <c r="U340" s="197"/>
      <c r="V340" s="197"/>
      <c r="W340" s="197"/>
      <c r="X340" s="197"/>
      <c r="Y340" s="197"/>
      <c r="Z340" s="197"/>
      <c r="AA340" s="197"/>
      <c r="AB340" s="197"/>
      <c r="AC340" s="197"/>
      <c r="AD340" s="197"/>
      <c r="AE340" s="197"/>
      <c r="AF340" s="197"/>
      <c r="AG340" s="197"/>
      <c r="AH340" s="197"/>
      <c r="AI340" s="197"/>
      <c r="AJ340" s="197"/>
      <c r="AK340" s="197"/>
      <c r="AL340" s="197"/>
      <c r="AM340" s="197"/>
      <c r="AN340" s="197"/>
      <c r="AO340" s="197"/>
      <c r="AP340" s="197"/>
      <c r="AQ340" s="197"/>
      <c r="AR340" s="197"/>
      <c r="AS340" s="197"/>
      <c r="AT340" s="197"/>
      <c r="AU340" s="197"/>
      <c r="AV340" s="197"/>
      <c r="AW340" s="197"/>
      <c r="AX340" s="197"/>
      <c r="AY340" s="197"/>
      <c r="AZ340" s="197"/>
      <c r="BA340" s="197"/>
      <c r="BB340" s="207"/>
    </row>
    <row r="341" spans="1:54" ht="50.25" customHeight="1">
      <c r="A341" s="266"/>
      <c r="B341" s="268"/>
      <c r="C341" s="268"/>
      <c r="D341" s="174" t="s">
        <v>2</v>
      </c>
      <c r="E341" s="197">
        <f t="shared" si="754"/>
        <v>0</v>
      </c>
      <c r="F341" s="197">
        <f t="shared" si="755"/>
        <v>0</v>
      </c>
      <c r="G341" s="197"/>
      <c r="H341" s="197"/>
      <c r="I341" s="197"/>
      <c r="J341" s="197"/>
      <c r="K341" s="197"/>
      <c r="L341" s="197"/>
      <c r="M341" s="197"/>
      <c r="N341" s="197"/>
      <c r="O341" s="197"/>
      <c r="P341" s="197"/>
      <c r="Q341" s="197"/>
      <c r="R341" s="197"/>
      <c r="S341" s="197"/>
      <c r="T341" s="197"/>
      <c r="U341" s="197"/>
      <c r="V341" s="197"/>
      <c r="W341" s="197"/>
      <c r="X341" s="197"/>
      <c r="Y341" s="197"/>
      <c r="Z341" s="197"/>
      <c r="AA341" s="197"/>
      <c r="AB341" s="197"/>
      <c r="AC341" s="197"/>
      <c r="AD341" s="197"/>
      <c r="AE341" s="197"/>
      <c r="AF341" s="197"/>
      <c r="AG341" s="197"/>
      <c r="AH341" s="197"/>
      <c r="AI341" s="197"/>
      <c r="AJ341" s="197"/>
      <c r="AK341" s="197"/>
      <c r="AL341" s="197"/>
      <c r="AM341" s="197"/>
      <c r="AN341" s="197"/>
      <c r="AO341" s="197"/>
      <c r="AP341" s="197"/>
      <c r="AQ341" s="197"/>
      <c r="AR341" s="197"/>
      <c r="AS341" s="197"/>
      <c r="AT341" s="197"/>
      <c r="AU341" s="197"/>
      <c r="AV341" s="197"/>
      <c r="AW341" s="197"/>
      <c r="AX341" s="197"/>
      <c r="AY341" s="197"/>
      <c r="AZ341" s="197"/>
      <c r="BA341" s="197"/>
      <c r="BB341" s="207"/>
    </row>
    <row r="342" spans="1:54" ht="22.5" customHeight="1">
      <c r="A342" s="266"/>
      <c r="B342" s="268"/>
      <c r="C342" s="268"/>
      <c r="D342" s="189" t="s">
        <v>270</v>
      </c>
      <c r="E342" s="197">
        <f>H342+K342+N342+Q342+T342+W342+Z342+AE342+AJ342+AO342+AT342+AY342</f>
        <v>13063.14</v>
      </c>
      <c r="F342" s="197">
        <f t="shared" si="755"/>
        <v>2710</v>
      </c>
      <c r="G342" s="197"/>
      <c r="H342" s="197">
        <v>2710</v>
      </c>
      <c r="I342" s="197">
        <v>2710</v>
      </c>
      <c r="J342" s="197"/>
      <c r="K342" s="197">
        <f>13063.14-2710</f>
        <v>10353.14</v>
      </c>
      <c r="L342" s="197"/>
      <c r="M342" s="197"/>
      <c r="N342" s="197"/>
      <c r="O342" s="197"/>
      <c r="P342" s="197"/>
      <c r="Q342" s="197"/>
      <c r="R342" s="197"/>
      <c r="S342" s="197"/>
      <c r="T342" s="197"/>
      <c r="U342" s="197"/>
      <c r="V342" s="197"/>
      <c r="W342" s="197"/>
      <c r="X342" s="197"/>
      <c r="Y342" s="197"/>
      <c r="Z342" s="197"/>
      <c r="AA342" s="197"/>
      <c r="AB342" s="197"/>
      <c r="AC342" s="197"/>
      <c r="AD342" s="197"/>
      <c r="AE342" s="197"/>
      <c r="AF342" s="197"/>
      <c r="AG342" s="197"/>
      <c r="AH342" s="197"/>
      <c r="AI342" s="197"/>
      <c r="AJ342" s="197"/>
      <c r="AK342" s="197"/>
      <c r="AL342" s="197"/>
      <c r="AM342" s="197"/>
      <c r="AN342" s="197"/>
      <c r="AO342" s="197"/>
      <c r="AP342" s="197"/>
      <c r="AQ342" s="197"/>
      <c r="AR342" s="197"/>
      <c r="AS342" s="197"/>
      <c r="AT342" s="197"/>
      <c r="AU342" s="197"/>
      <c r="AV342" s="197"/>
      <c r="AW342" s="197"/>
      <c r="AX342" s="197"/>
      <c r="AY342" s="197"/>
      <c r="AZ342" s="197"/>
      <c r="BA342" s="197"/>
      <c r="BB342" s="207"/>
    </row>
    <row r="343" spans="1:54" ht="82.5" customHeight="1">
      <c r="A343" s="266"/>
      <c r="B343" s="268"/>
      <c r="C343" s="268"/>
      <c r="D343" s="189" t="s">
        <v>274</v>
      </c>
      <c r="E343" s="197">
        <f t="shared" ref="E343:E348" si="757">H343+K343+N343+Q343+T343+W343+Z343+AE343+AJ343+AO343+AT343+AY343</f>
        <v>0</v>
      </c>
      <c r="F343" s="197">
        <f t="shared" si="755"/>
        <v>0</v>
      </c>
      <c r="G343" s="197"/>
      <c r="H343" s="197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7"/>
      <c r="T343" s="197"/>
      <c r="U343" s="197"/>
      <c r="V343" s="197"/>
      <c r="W343" s="197"/>
      <c r="X343" s="197"/>
      <c r="Y343" s="197"/>
      <c r="Z343" s="197"/>
      <c r="AA343" s="197"/>
      <c r="AB343" s="197"/>
      <c r="AC343" s="197"/>
      <c r="AD343" s="197"/>
      <c r="AE343" s="197"/>
      <c r="AF343" s="197"/>
      <c r="AG343" s="197"/>
      <c r="AH343" s="197"/>
      <c r="AI343" s="197"/>
      <c r="AJ343" s="197"/>
      <c r="AK343" s="197"/>
      <c r="AL343" s="197"/>
      <c r="AM343" s="197"/>
      <c r="AN343" s="197"/>
      <c r="AO343" s="197"/>
      <c r="AP343" s="197"/>
      <c r="AQ343" s="197"/>
      <c r="AR343" s="197"/>
      <c r="AS343" s="197"/>
      <c r="AT343" s="197"/>
      <c r="AU343" s="197"/>
      <c r="AV343" s="197"/>
      <c r="AW343" s="197"/>
      <c r="AX343" s="197"/>
      <c r="AY343" s="197"/>
      <c r="AZ343" s="197"/>
      <c r="BA343" s="197"/>
      <c r="BB343" s="207"/>
    </row>
    <row r="344" spans="1:54" ht="22.5" customHeight="1">
      <c r="A344" s="266"/>
      <c r="B344" s="268"/>
      <c r="C344" s="268"/>
      <c r="D344" s="189" t="s">
        <v>271</v>
      </c>
      <c r="E344" s="197">
        <f t="shared" si="757"/>
        <v>0</v>
      </c>
      <c r="F344" s="197">
        <f t="shared" si="755"/>
        <v>0</v>
      </c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197"/>
      <c r="U344" s="197"/>
      <c r="V344" s="197"/>
      <c r="W344" s="197"/>
      <c r="X344" s="197"/>
      <c r="Y344" s="197"/>
      <c r="Z344" s="197"/>
      <c r="AA344" s="197"/>
      <c r="AB344" s="197"/>
      <c r="AC344" s="197"/>
      <c r="AD344" s="197"/>
      <c r="AE344" s="197"/>
      <c r="AF344" s="197"/>
      <c r="AG344" s="197"/>
      <c r="AH344" s="197"/>
      <c r="AI344" s="197"/>
      <c r="AJ344" s="197"/>
      <c r="AK344" s="197"/>
      <c r="AL344" s="197"/>
      <c r="AM344" s="197"/>
      <c r="AN344" s="197"/>
      <c r="AO344" s="197"/>
      <c r="AP344" s="197"/>
      <c r="AQ344" s="197"/>
      <c r="AR344" s="197"/>
      <c r="AS344" s="197"/>
      <c r="AT344" s="197"/>
      <c r="AU344" s="197"/>
      <c r="AV344" s="197"/>
      <c r="AW344" s="197"/>
      <c r="AX344" s="197"/>
      <c r="AY344" s="197"/>
      <c r="AZ344" s="197"/>
      <c r="BA344" s="197"/>
      <c r="BB344" s="207"/>
    </row>
    <row r="345" spans="1:54" ht="31.5">
      <c r="A345" s="266"/>
      <c r="B345" s="268"/>
      <c r="C345" s="268"/>
      <c r="D345" s="169" t="s">
        <v>43</v>
      </c>
      <c r="E345" s="197">
        <f t="shared" si="757"/>
        <v>0</v>
      </c>
      <c r="F345" s="197">
        <f t="shared" si="755"/>
        <v>0</v>
      </c>
      <c r="G345" s="197"/>
      <c r="H345" s="197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7"/>
      <c r="T345" s="197"/>
      <c r="U345" s="197"/>
      <c r="V345" s="197"/>
      <c r="W345" s="197"/>
      <c r="X345" s="197"/>
      <c r="Y345" s="197"/>
      <c r="Z345" s="197"/>
      <c r="AA345" s="197"/>
      <c r="AB345" s="197"/>
      <c r="AC345" s="197"/>
      <c r="AD345" s="197"/>
      <c r="AE345" s="197"/>
      <c r="AF345" s="197"/>
      <c r="AG345" s="197"/>
      <c r="AH345" s="197"/>
      <c r="AI345" s="197"/>
      <c r="AJ345" s="197"/>
      <c r="AK345" s="197"/>
      <c r="AL345" s="197"/>
      <c r="AM345" s="197"/>
      <c r="AN345" s="197"/>
      <c r="AO345" s="197"/>
      <c r="AP345" s="197"/>
      <c r="AQ345" s="197"/>
      <c r="AR345" s="197"/>
      <c r="AS345" s="197"/>
      <c r="AT345" s="197"/>
      <c r="AU345" s="197"/>
      <c r="AV345" s="197"/>
      <c r="AW345" s="197"/>
      <c r="AX345" s="197"/>
      <c r="AY345" s="197"/>
      <c r="AZ345" s="197"/>
      <c r="BA345" s="197"/>
      <c r="BB345" s="208"/>
    </row>
    <row r="346" spans="1:54" ht="22.5" customHeight="1">
      <c r="A346" s="265"/>
      <c r="B346" s="267" t="s">
        <v>344</v>
      </c>
      <c r="C346" s="267"/>
      <c r="D346" s="176" t="s">
        <v>41</v>
      </c>
      <c r="E346" s="197">
        <f t="shared" si="757"/>
        <v>1000</v>
      </c>
      <c r="F346" s="197">
        <f t="shared" ref="F346:F352" si="758">I346+L346+O346+R346+U346+X346+AA346+AF346+AK346+AP346+AU346+AZ346</f>
        <v>1000</v>
      </c>
      <c r="G346" s="197">
        <f>F346/E346*100</f>
        <v>100</v>
      </c>
      <c r="H346" s="197">
        <f>H347+H348+H349+H351+H352</f>
        <v>1000</v>
      </c>
      <c r="I346" s="197">
        <f t="shared" ref="I346:AZ346" si="759">I347+I348+I349+I351+I352</f>
        <v>1000</v>
      </c>
      <c r="J346" s="197">
        <f>I346/H346*100</f>
        <v>100</v>
      </c>
      <c r="K346" s="197">
        <f t="shared" si="759"/>
        <v>0</v>
      </c>
      <c r="L346" s="197">
        <f t="shared" si="759"/>
        <v>0</v>
      </c>
      <c r="M346" s="197"/>
      <c r="N346" s="197">
        <f t="shared" si="759"/>
        <v>0</v>
      </c>
      <c r="O346" s="197">
        <f t="shared" si="759"/>
        <v>0</v>
      </c>
      <c r="P346" s="197"/>
      <c r="Q346" s="197">
        <f t="shared" si="759"/>
        <v>0</v>
      </c>
      <c r="R346" s="197">
        <f t="shared" si="759"/>
        <v>0</v>
      </c>
      <c r="S346" s="197"/>
      <c r="T346" s="197">
        <f t="shared" si="759"/>
        <v>0</v>
      </c>
      <c r="U346" s="197">
        <f t="shared" si="759"/>
        <v>0</v>
      </c>
      <c r="V346" s="197"/>
      <c r="W346" s="197">
        <f t="shared" si="759"/>
        <v>0</v>
      </c>
      <c r="X346" s="197">
        <f t="shared" si="759"/>
        <v>0</v>
      </c>
      <c r="Y346" s="197"/>
      <c r="Z346" s="197">
        <f t="shared" si="759"/>
        <v>0</v>
      </c>
      <c r="AA346" s="197">
        <f t="shared" si="759"/>
        <v>0</v>
      </c>
      <c r="AB346" s="197">
        <f t="shared" si="759"/>
        <v>0</v>
      </c>
      <c r="AC346" s="197">
        <f t="shared" si="759"/>
        <v>0</v>
      </c>
      <c r="AD346" s="197"/>
      <c r="AE346" s="197">
        <f t="shared" si="759"/>
        <v>0</v>
      </c>
      <c r="AF346" s="197">
        <f t="shared" si="759"/>
        <v>0</v>
      </c>
      <c r="AG346" s="197">
        <f t="shared" si="759"/>
        <v>0</v>
      </c>
      <c r="AH346" s="197">
        <f t="shared" si="759"/>
        <v>0</v>
      </c>
      <c r="AI346" s="197"/>
      <c r="AJ346" s="197">
        <f t="shared" si="759"/>
        <v>0</v>
      </c>
      <c r="AK346" s="197">
        <f t="shared" si="759"/>
        <v>0</v>
      </c>
      <c r="AL346" s="197">
        <f t="shared" si="759"/>
        <v>0</v>
      </c>
      <c r="AM346" s="197">
        <f t="shared" si="759"/>
        <v>0</v>
      </c>
      <c r="AN346" s="197"/>
      <c r="AO346" s="197">
        <f t="shared" si="759"/>
        <v>0</v>
      </c>
      <c r="AP346" s="197">
        <f t="shared" si="759"/>
        <v>0</v>
      </c>
      <c r="AQ346" s="197">
        <f t="shared" si="759"/>
        <v>0</v>
      </c>
      <c r="AR346" s="197">
        <f t="shared" si="759"/>
        <v>0</v>
      </c>
      <c r="AS346" s="197"/>
      <c r="AT346" s="197">
        <f t="shared" si="759"/>
        <v>0</v>
      </c>
      <c r="AU346" s="197">
        <f t="shared" si="759"/>
        <v>0</v>
      </c>
      <c r="AV346" s="197">
        <f t="shared" si="759"/>
        <v>0</v>
      </c>
      <c r="AW346" s="197">
        <f t="shared" si="759"/>
        <v>0</v>
      </c>
      <c r="AX346" s="197"/>
      <c r="AY346" s="197">
        <f t="shared" si="759"/>
        <v>0</v>
      </c>
      <c r="AZ346" s="197">
        <f t="shared" si="759"/>
        <v>0</v>
      </c>
      <c r="BA346" s="197"/>
      <c r="BB346" s="207"/>
    </row>
    <row r="347" spans="1:54" ht="32.25" customHeight="1">
      <c r="A347" s="266"/>
      <c r="B347" s="268"/>
      <c r="C347" s="268"/>
      <c r="D347" s="173" t="s">
        <v>37</v>
      </c>
      <c r="E347" s="197">
        <f t="shared" si="757"/>
        <v>0</v>
      </c>
      <c r="F347" s="197">
        <f t="shared" si="758"/>
        <v>0</v>
      </c>
      <c r="G347" s="197"/>
      <c r="H347" s="197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7"/>
      <c r="T347" s="197"/>
      <c r="U347" s="197"/>
      <c r="V347" s="197"/>
      <c r="W347" s="197"/>
      <c r="X347" s="197"/>
      <c r="Y347" s="197"/>
      <c r="Z347" s="197"/>
      <c r="AA347" s="197"/>
      <c r="AB347" s="197"/>
      <c r="AC347" s="197"/>
      <c r="AD347" s="197"/>
      <c r="AE347" s="197"/>
      <c r="AF347" s="197"/>
      <c r="AG347" s="197"/>
      <c r="AH347" s="197"/>
      <c r="AI347" s="197"/>
      <c r="AJ347" s="197"/>
      <c r="AK347" s="197"/>
      <c r="AL347" s="197"/>
      <c r="AM347" s="197"/>
      <c r="AN347" s="197"/>
      <c r="AO347" s="197"/>
      <c r="AP347" s="197"/>
      <c r="AQ347" s="197"/>
      <c r="AR347" s="197"/>
      <c r="AS347" s="197"/>
      <c r="AT347" s="197"/>
      <c r="AU347" s="197"/>
      <c r="AV347" s="197"/>
      <c r="AW347" s="197"/>
      <c r="AX347" s="197"/>
      <c r="AY347" s="197"/>
      <c r="AZ347" s="197"/>
      <c r="BA347" s="197"/>
      <c r="BB347" s="207"/>
    </row>
    <row r="348" spans="1:54" ht="50.25" customHeight="1">
      <c r="A348" s="266"/>
      <c r="B348" s="268"/>
      <c r="C348" s="268"/>
      <c r="D348" s="174" t="s">
        <v>2</v>
      </c>
      <c r="E348" s="197">
        <f t="shared" si="757"/>
        <v>0</v>
      </c>
      <c r="F348" s="197">
        <f t="shared" si="758"/>
        <v>0</v>
      </c>
      <c r="G348" s="197"/>
      <c r="H348" s="197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7"/>
      <c r="T348" s="197"/>
      <c r="U348" s="197"/>
      <c r="V348" s="197"/>
      <c r="W348" s="197"/>
      <c r="X348" s="197"/>
      <c r="Y348" s="197"/>
      <c r="Z348" s="197"/>
      <c r="AA348" s="197"/>
      <c r="AB348" s="197"/>
      <c r="AC348" s="197"/>
      <c r="AD348" s="197"/>
      <c r="AE348" s="197"/>
      <c r="AF348" s="197"/>
      <c r="AG348" s="197"/>
      <c r="AH348" s="197"/>
      <c r="AI348" s="197"/>
      <c r="AJ348" s="197"/>
      <c r="AK348" s="197"/>
      <c r="AL348" s="197"/>
      <c r="AM348" s="197"/>
      <c r="AN348" s="197"/>
      <c r="AO348" s="197"/>
      <c r="AP348" s="197"/>
      <c r="AQ348" s="197"/>
      <c r="AR348" s="197"/>
      <c r="AS348" s="197"/>
      <c r="AT348" s="197"/>
      <c r="AU348" s="197"/>
      <c r="AV348" s="197"/>
      <c r="AW348" s="197"/>
      <c r="AX348" s="197"/>
      <c r="AY348" s="197"/>
      <c r="AZ348" s="197"/>
      <c r="BA348" s="197"/>
      <c r="BB348" s="207"/>
    </row>
    <row r="349" spans="1:54" ht="22.5" customHeight="1">
      <c r="A349" s="266"/>
      <c r="B349" s="268"/>
      <c r="C349" s="268"/>
      <c r="D349" s="189" t="s">
        <v>270</v>
      </c>
      <c r="E349" s="197">
        <f>H349+K349+N349+Q349+T349+W349+Z349+AE349+AJ349+AO349+AT349+AY349</f>
        <v>1000</v>
      </c>
      <c r="F349" s="197">
        <f t="shared" si="758"/>
        <v>1000</v>
      </c>
      <c r="G349" s="197"/>
      <c r="H349" s="197">
        <v>1000</v>
      </c>
      <c r="I349" s="197">
        <v>1000</v>
      </c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197"/>
      <c r="V349" s="197"/>
      <c r="W349" s="197"/>
      <c r="X349" s="197"/>
      <c r="Y349" s="197"/>
      <c r="Z349" s="197"/>
      <c r="AA349" s="197"/>
      <c r="AB349" s="197"/>
      <c r="AC349" s="197"/>
      <c r="AD349" s="197"/>
      <c r="AE349" s="197"/>
      <c r="AF349" s="197"/>
      <c r="AG349" s="197"/>
      <c r="AH349" s="197"/>
      <c r="AI349" s="197"/>
      <c r="AJ349" s="197"/>
      <c r="AK349" s="197"/>
      <c r="AL349" s="197"/>
      <c r="AM349" s="197"/>
      <c r="AN349" s="197"/>
      <c r="AO349" s="197"/>
      <c r="AP349" s="197"/>
      <c r="AQ349" s="197"/>
      <c r="AR349" s="197"/>
      <c r="AS349" s="197"/>
      <c r="AT349" s="197"/>
      <c r="AU349" s="197"/>
      <c r="AV349" s="197"/>
      <c r="AW349" s="197"/>
      <c r="AX349" s="197"/>
      <c r="AY349" s="197"/>
      <c r="AZ349" s="197"/>
      <c r="BA349" s="197"/>
      <c r="BB349" s="207"/>
    </row>
    <row r="350" spans="1:54" ht="82.5" customHeight="1">
      <c r="A350" s="266"/>
      <c r="B350" s="268"/>
      <c r="C350" s="268"/>
      <c r="D350" s="189" t="s">
        <v>274</v>
      </c>
      <c r="E350" s="197">
        <f t="shared" ref="E350:E355" si="760">H350+K350+N350+Q350+T350+W350+Z350+AE350+AJ350+AO350+AT350+AY350</f>
        <v>0</v>
      </c>
      <c r="F350" s="197">
        <f t="shared" si="758"/>
        <v>0</v>
      </c>
      <c r="G350" s="197"/>
      <c r="H350" s="197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  <c r="S350" s="197"/>
      <c r="T350" s="197"/>
      <c r="U350" s="197"/>
      <c r="V350" s="197"/>
      <c r="W350" s="197"/>
      <c r="X350" s="197"/>
      <c r="Y350" s="197"/>
      <c r="Z350" s="197"/>
      <c r="AA350" s="197"/>
      <c r="AB350" s="197"/>
      <c r="AC350" s="197"/>
      <c r="AD350" s="197"/>
      <c r="AE350" s="197"/>
      <c r="AF350" s="197"/>
      <c r="AG350" s="197"/>
      <c r="AH350" s="197"/>
      <c r="AI350" s="197"/>
      <c r="AJ350" s="197"/>
      <c r="AK350" s="197"/>
      <c r="AL350" s="197"/>
      <c r="AM350" s="197"/>
      <c r="AN350" s="197"/>
      <c r="AO350" s="197"/>
      <c r="AP350" s="197"/>
      <c r="AQ350" s="197"/>
      <c r="AR350" s="197"/>
      <c r="AS350" s="197"/>
      <c r="AT350" s="197"/>
      <c r="AU350" s="197"/>
      <c r="AV350" s="197"/>
      <c r="AW350" s="197"/>
      <c r="AX350" s="197"/>
      <c r="AY350" s="197"/>
      <c r="AZ350" s="197"/>
      <c r="BA350" s="197"/>
      <c r="BB350" s="207"/>
    </row>
    <row r="351" spans="1:54" ht="22.5" customHeight="1">
      <c r="A351" s="266"/>
      <c r="B351" s="268"/>
      <c r="C351" s="268"/>
      <c r="D351" s="189" t="s">
        <v>271</v>
      </c>
      <c r="E351" s="197">
        <f t="shared" si="760"/>
        <v>0</v>
      </c>
      <c r="F351" s="197">
        <f t="shared" si="758"/>
        <v>0</v>
      </c>
      <c r="G351" s="197"/>
      <c r="H351" s="197"/>
      <c r="I351" s="197"/>
      <c r="J351" s="197"/>
      <c r="K351" s="197"/>
      <c r="L351" s="197"/>
      <c r="M351" s="197"/>
      <c r="N351" s="197"/>
      <c r="O351" s="197"/>
      <c r="P351" s="197"/>
      <c r="Q351" s="197"/>
      <c r="R351" s="197"/>
      <c r="S351" s="197"/>
      <c r="T351" s="197"/>
      <c r="U351" s="197"/>
      <c r="V351" s="197"/>
      <c r="W351" s="197"/>
      <c r="X351" s="197"/>
      <c r="Y351" s="197"/>
      <c r="Z351" s="197"/>
      <c r="AA351" s="197"/>
      <c r="AB351" s="197"/>
      <c r="AC351" s="197"/>
      <c r="AD351" s="197"/>
      <c r="AE351" s="197"/>
      <c r="AF351" s="197"/>
      <c r="AG351" s="197"/>
      <c r="AH351" s="197"/>
      <c r="AI351" s="197"/>
      <c r="AJ351" s="197"/>
      <c r="AK351" s="197"/>
      <c r="AL351" s="197"/>
      <c r="AM351" s="197"/>
      <c r="AN351" s="197"/>
      <c r="AO351" s="197"/>
      <c r="AP351" s="197"/>
      <c r="AQ351" s="197"/>
      <c r="AR351" s="197"/>
      <c r="AS351" s="197"/>
      <c r="AT351" s="197"/>
      <c r="AU351" s="197"/>
      <c r="AV351" s="197"/>
      <c r="AW351" s="197"/>
      <c r="AX351" s="197"/>
      <c r="AY351" s="197"/>
      <c r="AZ351" s="197"/>
      <c r="BA351" s="197"/>
      <c r="BB351" s="207"/>
    </row>
    <row r="352" spans="1:54" ht="31.5">
      <c r="A352" s="266"/>
      <c r="B352" s="268"/>
      <c r="C352" s="268"/>
      <c r="D352" s="169" t="s">
        <v>43</v>
      </c>
      <c r="E352" s="197">
        <f t="shared" si="760"/>
        <v>0</v>
      </c>
      <c r="F352" s="197">
        <f t="shared" si="758"/>
        <v>0</v>
      </c>
      <c r="G352" s="197"/>
      <c r="H352" s="197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  <c r="S352" s="197"/>
      <c r="T352" s="197"/>
      <c r="U352" s="197"/>
      <c r="V352" s="197"/>
      <c r="W352" s="197"/>
      <c r="X352" s="197"/>
      <c r="Y352" s="197"/>
      <c r="Z352" s="197"/>
      <c r="AA352" s="197"/>
      <c r="AB352" s="197"/>
      <c r="AC352" s="197"/>
      <c r="AD352" s="197"/>
      <c r="AE352" s="197"/>
      <c r="AF352" s="197"/>
      <c r="AG352" s="197"/>
      <c r="AH352" s="197"/>
      <c r="AI352" s="197"/>
      <c r="AJ352" s="197"/>
      <c r="AK352" s="197"/>
      <c r="AL352" s="197"/>
      <c r="AM352" s="197"/>
      <c r="AN352" s="197"/>
      <c r="AO352" s="197"/>
      <c r="AP352" s="197"/>
      <c r="AQ352" s="197"/>
      <c r="AR352" s="197"/>
      <c r="AS352" s="197"/>
      <c r="AT352" s="197"/>
      <c r="AU352" s="197"/>
      <c r="AV352" s="197"/>
      <c r="AW352" s="197"/>
      <c r="AX352" s="197"/>
      <c r="AY352" s="197"/>
      <c r="AZ352" s="197"/>
      <c r="BA352" s="197"/>
      <c r="BB352" s="208"/>
    </row>
    <row r="353" spans="1:54" ht="22.5" customHeight="1">
      <c r="A353" s="376" t="s">
        <v>333</v>
      </c>
      <c r="B353" s="377"/>
      <c r="C353" s="378"/>
      <c r="D353" s="176" t="s">
        <v>41</v>
      </c>
      <c r="E353" s="197">
        <f t="shared" si="760"/>
        <v>75274.31</v>
      </c>
      <c r="F353" s="197">
        <f>I353+L353+O353+R353+U353+X353+AA353+AF353+AK353+AP353+AU353+AZ353</f>
        <v>28634.25</v>
      </c>
      <c r="G353" s="197"/>
      <c r="H353" s="197">
        <f>H354+H355+H356+H358+H359</f>
        <v>28634.25</v>
      </c>
      <c r="I353" s="197">
        <f t="shared" ref="I353" si="761">I354+I355+I356+I358+I359</f>
        <v>28634.25</v>
      </c>
      <c r="J353" s="197"/>
      <c r="K353" s="197">
        <f t="shared" ref="K353:L353" si="762">K354+K355+K356+K358+K359</f>
        <v>46640.06</v>
      </c>
      <c r="L353" s="197">
        <f t="shared" si="762"/>
        <v>0</v>
      </c>
      <c r="M353" s="197"/>
      <c r="N353" s="197">
        <f t="shared" ref="N353:O353" si="763">N354+N355+N356+N358+N359</f>
        <v>0</v>
      </c>
      <c r="O353" s="197">
        <f t="shared" si="763"/>
        <v>0</v>
      </c>
      <c r="P353" s="197"/>
      <c r="Q353" s="197">
        <f t="shared" ref="Q353:R353" si="764">Q354+Q355+Q356+Q358+Q359</f>
        <v>0</v>
      </c>
      <c r="R353" s="197">
        <f t="shared" si="764"/>
        <v>0</v>
      </c>
      <c r="S353" s="197"/>
      <c r="T353" s="197">
        <f t="shared" ref="T353:U353" si="765">T354+T355+T356+T358+T359</f>
        <v>0</v>
      </c>
      <c r="U353" s="197">
        <f t="shared" si="765"/>
        <v>0</v>
      </c>
      <c r="V353" s="197"/>
      <c r="W353" s="197">
        <f t="shared" ref="W353:X353" si="766">W354+W355+W356+W358+W359</f>
        <v>0</v>
      </c>
      <c r="X353" s="197">
        <f t="shared" si="766"/>
        <v>0</v>
      </c>
      <c r="Y353" s="197"/>
      <c r="Z353" s="197">
        <f t="shared" ref="Z353:AC353" si="767">Z354+Z355+Z356+Z358+Z359</f>
        <v>0</v>
      </c>
      <c r="AA353" s="197">
        <f t="shared" si="767"/>
        <v>0</v>
      </c>
      <c r="AB353" s="197">
        <f t="shared" si="767"/>
        <v>0</v>
      </c>
      <c r="AC353" s="197">
        <f t="shared" si="767"/>
        <v>0</v>
      </c>
      <c r="AD353" s="197"/>
      <c r="AE353" s="197">
        <f t="shared" ref="AE353:AH353" si="768">AE354+AE355+AE356+AE358+AE359</f>
        <v>0</v>
      </c>
      <c r="AF353" s="197">
        <f t="shared" si="768"/>
        <v>0</v>
      </c>
      <c r="AG353" s="197">
        <f t="shared" si="768"/>
        <v>0</v>
      </c>
      <c r="AH353" s="197">
        <f t="shared" si="768"/>
        <v>0</v>
      </c>
      <c r="AI353" s="197"/>
      <c r="AJ353" s="197">
        <f t="shared" ref="AJ353:AM353" si="769">AJ354+AJ355+AJ356+AJ358+AJ359</f>
        <v>0</v>
      </c>
      <c r="AK353" s="197">
        <f t="shared" si="769"/>
        <v>0</v>
      </c>
      <c r="AL353" s="197">
        <f t="shared" si="769"/>
        <v>0</v>
      </c>
      <c r="AM353" s="197">
        <f t="shared" si="769"/>
        <v>0</v>
      </c>
      <c r="AN353" s="197"/>
      <c r="AO353" s="197">
        <f t="shared" ref="AO353:AR353" si="770">AO354+AO355+AO356+AO358+AO359</f>
        <v>0</v>
      </c>
      <c r="AP353" s="197">
        <f t="shared" si="770"/>
        <v>0</v>
      </c>
      <c r="AQ353" s="197">
        <f t="shared" si="770"/>
        <v>0</v>
      </c>
      <c r="AR353" s="197">
        <f t="shared" si="770"/>
        <v>0</v>
      </c>
      <c r="AS353" s="197"/>
      <c r="AT353" s="197">
        <f t="shared" ref="AT353:AW353" si="771">AT354+AT355+AT356+AT358+AT359</f>
        <v>0</v>
      </c>
      <c r="AU353" s="197">
        <f t="shared" si="771"/>
        <v>0</v>
      </c>
      <c r="AV353" s="197">
        <f t="shared" si="771"/>
        <v>0</v>
      </c>
      <c r="AW353" s="197">
        <f t="shared" si="771"/>
        <v>0</v>
      </c>
      <c r="AX353" s="197"/>
      <c r="AY353" s="197">
        <f t="shared" ref="AY353:AZ353" si="772">AY354+AY355+AY356+AY358+AY359</f>
        <v>0</v>
      </c>
      <c r="AZ353" s="197">
        <f t="shared" si="772"/>
        <v>0</v>
      </c>
      <c r="BA353" s="197"/>
      <c r="BB353" s="207"/>
    </row>
    <row r="354" spans="1:54" ht="32.25" customHeight="1">
      <c r="A354" s="379"/>
      <c r="B354" s="380"/>
      <c r="C354" s="381"/>
      <c r="D354" s="173" t="s">
        <v>37</v>
      </c>
      <c r="E354" s="197">
        <f t="shared" si="760"/>
        <v>0</v>
      </c>
      <c r="F354" s="197">
        <f t="shared" ref="F354:F359" si="773">I354+L354+O354+R354+U354+X354+AA354+AF354+AK354+AP354+AU354+AZ354</f>
        <v>0</v>
      </c>
      <c r="G354" s="197"/>
      <c r="H354" s="197">
        <f>H284</f>
        <v>0</v>
      </c>
      <c r="I354" s="197">
        <f t="shared" ref="I354:BA354" si="774">I284</f>
        <v>0</v>
      </c>
      <c r="J354" s="197">
        <f t="shared" si="774"/>
        <v>0</v>
      </c>
      <c r="K354" s="197">
        <f t="shared" si="774"/>
        <v>0</v>
      </c>
      <c r="L354" s="197">
        <f t="shared" si="774"/>
        <v>0</v>
      </c>
      <c r="M354" s="197">
        <f t="shared" si="774"/>
        <v>0</v>
      </c>
      <c r="N354" s="197">
        <f t="shared" si="774"/>
        <v>0</v>
      </c>
      <c r="O354" s="197">
        <f t="shared" si="774"/>
        <v>0</v>
      </c>
      <c r="P354" s="197">
        <f t="shared" si="774"/>
        <v>0</v>
      </c>
      <c r="Q354" s="197">
        <f t="shared" si="774"/>
        <v>0</v>
      </c>
      <c r="R354" s="197">
        <f t="shared" si="774"/>
        <v>0</v>
      </c>
      <c r="S354" s="197">
        <f t="shared" si="774"/>
        <v>0</v>
      </c>
      <c r="T354" s="197">
        <f t="shared" si="774"/>
        <v>0</v>
      </c>
      <c r="U354" s="197">
        <f t="shared" si="774"/>
        <v>0</v>
      </c>
      <c r="V354" s="197">
        <f t="shared" si="774"/>
        <v>0</v>
      </c>
      <c r="W354" s="197">
        <f t="shared" si="774"/>
        <v>0</v>
      </c>
      <c r="X354" s="197">
        <f t="shared" si="774"/>
        <v>0</v>
      </c>
      <c r="Y354" s="197">
        <f t="shared" si="774"/>
        <v>0</v>
      </c>
      <c r="Z354" s="197">
        <f t="shared" si="774"/>
        <v>0</v>
      </c>
      <c r="AA354" s="197">
        <f t="shared" si="774"/>
        <v>0</v>
      </c>
      <c r="AB354" s="197">
        <f t="shared" si="774"/>
        <v>0</v>
      </c>
      <c r="AC354" s="197">
        <f t="shared" si="774"/>
        <v>0</v>
      </c>
      <c r="AD354" s="197">
        <f t="shared" si="774"/>
        <v>0</v>
      </c>
      <c r="AE354" s="197">
        <f t="shared" si="774"/>
        <v>0</v>
      </c>
      <c r="AF354" s="197">
        <f t="shared" si="774"/>
        <v>0</v>
      </c>
      <c r="AG354" s="197">
        <f t="shared" si="774"/>
        <v>0</v>
      </c>
      <c r="AH354" s="197">
        <f t="shared" si="774"/>
        <v>0</v>
      </c>
      <c r="AI354" s="197">
        <f t="shared" si="774"/>
        <v>0</v>
      </c>
      <c r="AJ354" s="197">
        <f t="shared" si="774"/>
        <v>0</v>
      </c>
      <c r="AK354" s="197">
        <f t="shared" si="774"/>
        <v>0</v>
      </c>
      <c r="AL354" s="197">
        <f t="shared" si="774"/>
        <v>0</v>
      </c>
      <c r="AM354" s="197">
        <f t="shared" si="774"/>
        <v>0</v>
      </c>
      <c r="AN354" s="197">
        <f t="shared" si="774"/>
        <v>0</v>
      </c>
      <c r="AO354" s="197">
        <f t="shared" si="774"/>
        <v>0</v>
      </c>
      <c r="AP354" s="197">
        <f t="shared" si="774"/>
        <v>0</v>
      </c>
      <c r="AQ354" s="197">
        <f t="shared" si="774"/>
        <v>0</v>
      </c>
      <c r="AR354" s="197">
        <f t="shared" si="774"/>
        <v>0</v>
      </c>
      <c r="AS354" s="197">
        <f t="shared" si="774"/>
        <v>0</v>
      </c>
      <c r="AT354" s="197">
        <f t="shared" si="774"/>
        <v>0</v>
      </c>
      <c r="AU354" s="197">
        <f t="shared" si="774"/>
        <v>0</v>
      </c>
      <c r="AV354" s="197">
        <f t="shared" si="774"/>
        <v>0</v>
      </c>
      <c r="AW354" s="197">
        <f t="shared" si="774"/>
        <v>0</v>
      </c>
      <c r="AX354" s="197">
        <f t="shared" si="774"/>
        <v>0</v>
      </c>
      <c r="AY354" s="197">
        <f t="shared" si="774"/>
        <v>0</v>
      </c>
      <c r="AZ354" s="197">
        <f t="shared" si="774"/>
        <v>0</v>
      </c>
      <c r="BA354" s="197">
        <f t="shared" si="774"/>
        <v>0</v>
      </c>
      <c r="BB354" s="207"/>
    </row>
    <row r="355" spans="1:54" ht="50.25" customHeight="1">
      <c r="A355" s="379"/>
      <c r="B355" s="380"/>
      <c r="C355" s="381"/>
      <c r="D355" s="174" t="s">
        <v>2</v>
      </c>
      <c r="E355" s="197">
        <f t="shared" si="760"/>
        <v>0</v>
      </c>
      <c r="F355" s="197">
        <f t="shared" si="773"/>
        <v>0</v>
      </c>
      <c r="G355" s="197"/>
      <c r="H355" s="197">
        <f t="shared" ref="H355:BA355" si="775">H285</f>
        <v>0</v>
      </c>
      <c r="I355" s="197">
        <f t="shared" si="775"/>
        <v>0</v>
      </c>
      <c r="J355" s="197">
        <f t="shared" si="775"/>
        <v>0</v>
      </c>
      <c r="K355" s="197">
        <f t="shared" si="775"/>
        <v>0</v>
      </c>
      <c r="L355" s="197">
        <f t="shared" si="775"/>
        <v>0</v>
      </c>
      <c r="M355" s="197">
        <f t="shared" si="775"/>
        <v>0</v>
      </c>
      <c r="N355" s="197">
        <f t="shared" si="775"/>
        <v>0</v>
      </c>
      <c r="O355" s="197">
        <f t="shared" si="775"/>
        <v>0</v>
      </c>
      <c r="P355" s="197">
        <f t="shared" si="775"/>
        <v>0</v>
      </c>
      <c r="Q355" s="197">
        <f t="shared" si="775"/>
        <v>0</v>
      </c>
      <c r="R355" s="197">
        <f t="shared" si="775"/>
        <v>0</v>
      </c>
      <c r="S355" s="197">
        <f t="shared" si="775"/>
        <v>0</v>
      </c>
      <c r="T355" s="197">
        <f t="shared" si="775"/>
        <v>0</v>
      </c>
      <c r="U355" s="197">
        <f t="shared" si="775"/>
        <v>0</v>
      </c>
      <c r="V355" s="197">
        <f t="shared" si="775"/>
        <v>0</v>
      </c>
      <c r="W355" s="197">
        <f t="shared" si="775"/>
        <v>0</v>
      </c>
      <c r="X355" s="197">
        <f t="shared" si="775"/>
        <v>0</v>
      </c>
      <c r="Y355" s="197">
        <f t="shared" si="775"/>
        <v>0</v>
      </c>
      <c r="Z355" s="197">
        <f t="shared" si="775"/>
        <v>0</v>
      </c>
      <c r="AA355" s="197">
        <f t="shared" si="775"/>
        <v>0</v>
      </c>
      <c r="AB355" s="197">
        <f t="shared" si="775"/>
        <v>0</v>
      </c>
      <c r="AC355" s="197">
        <f t="shared" si="775"/>
        <v>0</v>
      </c>
      <c r="AD355" s="197">
        <f t="shared" si="775"/>
        <v>0</v>
      </c>
      <c r="AE355" s="197">
        <f t="shared" si="775"/>
        <v>0</v>
      </c>
      <c r="AF355" s="197">
        <f t="shared" si="775"/>
        <v>0</v>
      </c>
      <c r="AG355" s="197">
        <f t="shared" si="775"/>
        <v>0</v>
      </c>
      <c r="AH355" s="197">
        <f t="shared" si="775"/>
        <v>0</v>
      </c>
      <c r="AI355" s="197">
        <f t="shared" si="775"/>
        <v>0</v>
      </c>
      <c r="AJ355" s="197">
        <f t="shared" si="775"/>
        <v>0</v>
      </c>
      <c r="AK355" s="197">
        <f t="shared" si="775"/>
        <v>0</v>
      </c>
      <c r="AL355" s="197">
        <f t="shared" si="775"/>
        <v>0</v>
      </c>
      <c r="AM355" s="197">
        <f t="shared" si="775"/>
        <v>0</v>
      </c>
      <c r="AN355" s="197">
        <f t="shared" si="775"/>
        <v>0</v>
      </c>
      <c r="AO355" s="197">
        <f t="shared" si="775"/>
        <v>0</v>
      </c>
      <c r="AP355" s="197">
        <f t="shared" si="775"/>
        <v>0</v>
      </c>
      <c r="AQ355" s="197">
        <f t="shared" si="775"/>
        <v>0</v>
      </c>
      <c r="AR355" s="197">
        <f t="shared" si="775"/>
        <v>0</v>
      </c>
      <c r="AS355" s="197">
        <f t="shared" si="775"/>
        <v>0</v>
      </c>
      <c r="AT355" s="197">
        <f t="shared" si="775"/>
        <v>0</v>
      </c>
      <c r="AU355" s="197">
        <f t="shared" si="775"/>
        <v>0</v>
      </c>
      <c r="AV355" s="197">
        <f t="shared" si="775"/>
        <v>0</v>
      </c>
      <c r="AW355" s="197">
        <f t="shared" si="775"/>
        <v>0</v>
      </c>
      <c r="AX355" s="197">
        <f t="shared" si="775"/>
        <v>0</v>
      </c>
      <c r="AY355" s="197">
        <f t="shared" si="775"/>
        <v>0</v>
      </c>
      <c r="AZ355" s="197">
        <f t="shared" si="775"/>
        <v>0</v>
      </c>
      <c r="BA355" s="197">
        <f t="shared" si="775"/>
        <v>0</v>
      </c>
      <c r="BB355" s="207"/>
    </row>
    <row r="356" spans="1:54" ht="22.5" customHeight="1">
      <c r="A356" s="379"/>
      <c r="B356" s="380"/>
      <c r="C356" s="381"/>
      <c r="D356" s="189" t="s">
        <v>270</v>
      </c>
      <c r="E356" s="197">
        <f>H356+K356+N356+Q356+T356+W356+Z356+AE356+AJ356+AO356+AT356+AY356</f>
        <v>75274.31</v>
      </c>
      <c r="F356" s="197">
        <f>I356+L356+O356+R356+U356+X356+AA356+AF356+AK356+AP356+AU356+AZ356</f>
        <v>28634.25</v>
      </c>
      <c r="G356" s="197"/>
      <c r="H356" s="197">
        <f t="shared" ref="H356:BA356" si="776">H286</f>
        <v>28634.25</v>
      </c>
      <c r="I356" s="197">
        <f t="shared" si="776"/>
        <v>28634.25</v>
      </c>
      <c r="J356" s="197">
        <f t="shared" si="776"/>
        <v>0</v>
      </c>
      <c r="K356" s="197">
        <f t="shared" si="776"/>
        <v>46640.06</v>
      </c>
      <c r="L356" s="197">
        <f t="shared" si="776"/>
        <v>0</v>
      </c>
      <c r="M356" s="197">
        <f t="shared" si="776"/>
        <v>0</v>
      </c>
      <c r="N356" s="197">
        <f t="shared" si="776"/>
        <v>0</v>
      </c>
      <c r="O356" s="197">
        <f t="shared" si="776"/>
        <v>0</v>
      </c>
      <c r="P356" s="197">
        <f t="shared" si="776"/>
        <v>0</v>
      </c>
      <c r="Q356" s="197">
        <f t="shared" si="776"/>
        <v>0</v>
      </c>
      <c r="R356" s="197">
        <f t="shared" si="776"/>
        <v>0</v>
      </c>
      <c r="S356" s="197">
        <f t="shared" si="776"/>
        <v>0</v>
      </c>
      <c r="T356" s="197">
        <f t="shared" si="776"/>
        <v>0</v>
      </c>
      <c r="U356" s="197">
        <f t="shared" si="776"/>
        <v>0</v>
      </c>
      <c r="V356" s="197">
        <f t="shared" si="776"/>
        <v>0</v>
      </c>
      <c r="W356" s="197">
        <f t="shared" si="776"/>
        <v>0</v>
      </c>
      <c r="X356" s="197">
        <f t="shared" si="776"/>
        <v>0</v>
      </c>
      <c r="Y356" s="197">
        <f t="shared" si="776"/>
        <v>0</v>
      </c>
      <c r="Z356" s="197">
        <f t="shared" si="776"/>
        <v>0</v>
      </c>
      <c r="AA356" s="197">
        <f t="shared" si="776"/>
        <v>0</v>
      </c>
      <c r="AB356" s="197">
        <f t="shared" si="776"/>
        <v>0</v>
      </c>
      <c r="AC356" s="197">
        <f t="shared" si="776"/>
        <v>0</v>
      </c>
      <c r="AD356" s="197">
        <f t="shared" si="776"/>
        <v>0</v>
      </c>
      <c r="AE356" s="197">
        <f t="shared" si="776"/>
        <v>0</v>
      </c>
      <c r="AF356" s="197">
        <f t="shared" si="776"/>
        <v>0</v>
      </c>
      <c r="AG356" s="197">
        <f t="shared" si="776"/>
        <v>0</v>
      </c>
      <c r="AH356" s="197">
        <f t="shared" si="776"/>
        <v>0</v>
      </c>
      <c r="AI356" s="197">
        <f t="shared" si="776"/>
        <v>0</v>
      </c>
      <c r="AJ356" s="197">
        <f t="shared" si="776"/>
        <v>0</v>
      </c>
      <c r="AK356" s="197">
        <f t="shared" si="776"/>
        <v>0</v>
      </c>
      <c r="AL356" s="197">
        <f t="shared" si="776"/>
        <v>0</v>
      </c>
      <c r="AM356" s="197">
        <f t="shared" si="776"/>
        <v>0</v>
      </c>
      <c r="AN356" s="197">
        <f t="shared" si="776"/>
        <v>0</v>
      </c>
      <c r="AO356" s="197">
        <f t="shared" si="776"/>
        <v>0</v>
      </c>
      <c r="AP356" s="197">
        <f t="shared" si="776"/>
        <v>0</v>
      </c>
      <c r="AQ356" s="197">
        <f t="shared" si="776"/>
        <v>0</v>
      </c>
      <c r="AR356" s="197">
        <f t="shared" si="776"/>
        <v>0</v>
      </c>
      <c r="AS356" s="197">
        <f t="shared" si="776"/>
        <v>0</v>
      </c>
      <c r="AT356" s="197">
        <f t="shared" si="776"/>
        <v>0</v>
      </c>
      <c r="AU356" s="197">
        <f t="shared" si="776"/>
        <v>0</v>
      </c>
      <c r="AV356" s="197">
        <f t="shared" si="776"/>
        <v>0</v>
      </c>
      <c r="AW356" s="197">
        <f t="shared" si="776"/>
        <v>0</v>
      </c>
      <c r="AX356" s="197">
        <f t="shared" si="776"/>
        <v>0</v>
      </c>
      <c r="AY356" s="197">
        <f t="shared" si="776"/>
        <v>0</v>
      </c>
      <c r="AZ356" s="197">
        <f t="shared" si="776"/>
        <v>0</v>
      </c>
      <c r="BA356" s="197">
        <f t="shared" si="776"/>
        <v>0</v>
      </c>
      <c r="BB356" s="207"/>
    </row>
    <row r="357" spans="1:54" ht="82.5" customHeight="1">
      <c r="A357" s="379"/>
      <c r="B357" s="380"/>
      <c r="C357" s="381"/>
      <c r="D357" s="189" t="s">
        <v>274</v>
      </c>
      <c r="E357" s="197">
        <f t="shared" ref="E357:E359" si="777">H357+K357+N357+Q357+T357+W357+Z357+AE357+AJ357+AO357+AT357+AY357</f>
        <v>0</v>
      </c>
      <c r="F357" s="197">
        <f t="shared" si="773"/>
        <v>0</v>
      </c>
      <c r="G357" s="197"/>
      <c r="H357" s="197">
        <f t="shared" ref="H357:BA357" si="778">H287</f>
        <v>0</v>
      </c>
      <c r="I357" s="197">
        <f t="shared" si="778"/>
        <v>0</v>
      </c>
      <c r="J357" s="197">
        <f t="shared" si="778"/>
        <v>0</v>
      </c>
      <c r="K357" s="197">
        <f t="shared" si="778"/>
        <v>0</v>
      </c>
      <c r="L357" s="197">
        <f t="shared" si="778"/>
        <v>0</v>
      </c>
      <c r="M357" s="197">
        <f t="shared" si="778"/>
        <v>0</v>
      </c>
      <c r="N357" s="197">
        <f t="shared" si="778"/>
        <v>0</v>
      </c>
      <c r="O357" s="197">
        <f t="shared" si="778"/>
        <v>0</v>
      </c>
      <c r="P357" s="197">
        <f t="shared" si="778"/>
        <v>0</v>
      </c>
      <c r="Q357" s="197">
        <f t="shared" si="778"/>
        <v>0</v>
      </c>
      <c r="R357" s="197">
        <f t="shared" si="778"/>
        <v>0</v>
      </c>
      <c r="S357" s="197">
        <f t="shared" si="778"/>
        <v>0</v>
      </c>
      <c r="T357" s="197">
        <f t="shared" si="778"/>
        <v>0</v>
      </c>
      <c r="U357" s="197">
        <f t="shared" si="778"/>
        <v>0</v>
      </c>
      <c r="V357" s="197">
        <f t="shared" si="778"/>
        <v>0</v>
      </c>
      <c r="W357" s="197">
        <f t="shared" si="778"/>
        <v>0</v>
      </c>
      <c r="X357" s="197">
        <f t="shared" si="778"/>
        <v>0</v>
      </c>
      <c r="Y357" s="197">
        <f t="shared" si="778"/>
        <v>0</v>
      </c>
      <c r="Z357" s="197">
        <f t="shared" si="778"/>
        <v>0</v>
      </c>
      <c r="AA357" s="197">
        <f t="shared" si="778"/>
        <v>0</v>
      </c>
      <c r="AB357" s="197">
        <f t="shared" si="778"/>
        <v>0</v>
      </c>
      <c r="AC357" s="197">
        <f t="shared" si="778"/>
        <v>0</v>
      </c>
      <c r="AD357" s="197">
        <f t="shared" si="778"/>
        <v>0</v>
      </c>
      <c r="AE357" s="197">
        <f t="shared" si="778"/>
        <v>0</v>
      </c>
      <c r="AF357" s="197">
        <f t="shared" si="778"/>
        <v>0</v>
      </c>
      <c r="AG357" s="197">
        <f t="shared" si="778"/>
        <v>0</v>
      </c>
      <c r="AH357" s="197">
        <f t="shared" si="778"/>
        <v>0</v>
      </c>
      <c r="AI357" s="197">
        <f t="shared" si="778"/>
        <v>0</v>
      </c>
      <c r="AJ357" s="197">
        <f t="shared" si="778"/>
        <v>0</v>
      </c>
      <c r="AK357" s="197">
        <f t="shared" si="778"/>
        <v>0</v>
      </c>
      <c r="AL357" s="197">
        <f t="shared" si="778"/>
        <v>0</v>
      </c>
      <c r="AM357" s="197">
        <f t="shared" si="778"/>
        <v>0</v>
      </c>
      <c r="AN357" s="197">
        <f t="shared" si="778"/>
        <v>0</v>
      </c>
      <c r="AO357" s="197">
        <f t="shared" si="778"/>
        <v>0</v>
      </c>
      <c r="AP357" s="197">
        <f t="shared" si="778"/>
        <v>0</v>
      </c>
      <c r="AQ357" s="197">
        <f t="shared" si="778"/>
        <v>0</v>
      </c>
      <c r="AR357" s="197">
        <f t="shared" si="778"/>
        <v>0</v>
      </c>
      <c r="AS357" s="197">
        <f t="shared" si="778"/>
        <v>0</v>
      </c>
      <c r="AT357" s="197">
        <f t="shared" si="778"/>
        <v>0</v>
      </c>
      <c r="AU357" s="197">
        <f t="shared" si="778"/>
        <v>0</v>
      </c>
      <c r="AV357" s="197">
        <f t="shared" si="778"/>
        <v>0</v>
      </c>
      <c r="AW357" s="197">
        <f t="shared" si="778"/>
        <v>0</v>
      </c>
      <c r="AX357" s="197">
        <f t="shared" si="778"/>
        <v>0</v>
      </c>
      <c r="AY357" s="197">
        <f t="shared" si="778"/>
        <v>0</v>
      </c>
      <c r="AZ357" s="197">
        <f t="shared" si="778"/>
        <v>0</v>
      </c>
      <c r="BA357" s="197">
        <f t="shared" si="778"/>
        <v>0</v>
      </c>
      <c r="BB357" s="207"/>
    </row>
    <row r="358" spans="1:54" ht="22.5" customHeight="1">
      <c r="A358" s="379"/>
      <c r="B358" s="380"/>
      <c r="C358" s="381"/>
      <c r="D358" s="189" t="s">
        <v>271</v>
      </c>
      <c r="E358" s="197">
        <f t="shared" si="777"/>
        <v>0</v>
      </c>
      <c r="F358" s="197">
        <f t="shared" si="773"/>
        <v>0</v>
      </c>
      <c r="G358" s="197"/>
      <c r="H358" s="197">
        <f t="shared" ref="H358:BA358" si="779">H288</f>
        <v>0</v>
      </c>
      <c r="I358" s="197">
        <f t="shared" si="779"/>
        <v>0</v>
      </c>
      <c r="J358" s="197">
        <f t="shared" si="779"/>
        <v>0</v>
      </c>
      <c r="K358" s="197">
        <f t="shared" si="779"/>
        <v>0</v>
      </c>
      <c r="L358" s="197">
        <f t="shared" si="779"/>
        <v>0</v>
      </c>
      <c r="M358" s="197">
        <f t="shared" si="779"/>
        <v>0</v>
      </c>
      <c r="N358" s="197">
        <f t="shared" si="779"/>
        <v>0</v>
      </c>
      <c r="O358" s="197">
        <f t="shared" si="779"/>
        <v>0</v>
      </c>
      <c r="P358" s="197">
        <f t="shared" si="779"/>
        <v>0</v>
      </c>
      <c r="Q358" s="197">
        <f t="shared" si="779"/>
        <v>0</v>
      </c>
      <c r="R358" s="197">
        <f t="shared" si="779"/>
        <v>0</v>
      </c>
      <c r="S358" s="197">
        <f t="shared" si="779"/>
        <v>0</v>
      </c>
      <c r="T358" s="197">
        <f t="shared" si="779"/>
        <v>0</v>
      </c>
      <c r="U358" s="197">
        <f t="shared" si="779"/>
        <v>0</v>
      </c>
      <c r="V358" s="197">
        <f t="shared" si="779"/>
        <v>0</v>
      </c>
      <c r="W358" s="197">
        <f t="shared" si="779"/>
        <v>0</v>
      </c>
      <c r="X358" s="197">
        <f t="shared" si="779"/>
        <v>0</v>
      </c>
      <c r="Y358" s="197">
        <f t="shared" si="779"/>
        <v>0</v>
      </c>
      <c r="Z358" s="197">
        <f t="shared" si="779"/>
        <v>0</v>
      </c>
      <c r="AA358" s="197">
        <f t="shared" si="779"/>
        <v>0</v>
      </c>
      <c r="AB358" s="197">
        <f t="shared" si="779"/>
        <v>0</v>
      </c>
      <c r="AC358" s="197">
        <f t="shared" si="779"/>
        <v>0</v>
      </c>
      <c r="AD358" s="197">
        <f t="shared" si="779"/>
        <v>0</v>
      </c>
      <c r="AE358" s="197">
        <f t="shared" si="779"/>
        <v>0</v>
      </c>
      <c r="AF358" s="197">
        <f t="shared" si="779"/>
        <v>0</v>
      </c>
      <c r="AG358" s="197">
        <f t="shared" si="779"/>
        <v>0</v>
      </c>
      <c r="AH358" s="197">
        <f t="shared" si="779"/>
        <v>0</v>
      </c>
      <c r="AI358" s="197">
        <f t="shared" si="779"/>
        <v>0</v>
      </c>
      <c r="AJ358" s="197">
        <f t="shared" si="779"/>
        <v>0</v>
      </c>
      <c r="AK358" s="197">
        <f t="shared" si="779"/>
        <v>0</v>
      </c>
      <c r="AL358" s="197">
        <f t="shared" si="779"/>
        <v>0</v>
      </c>
      <c r="AM358" s="197">
        <f t="shared" si="779"/>
        <v>0</v>
      </c>
      <c r="AN358" s="197">
        <f t="shared" si="779"/>
        <v>0</v>
      </c>
      <c r="AO358" s="197">
        <f t="shared" si="779"/>
        <v>0</v>
      </c>
      <c r="AP358" s="197">
        <f t="shared" si="779"/>
        <v>0</v>
      </c>
      <c r="AQ358" s="197">
        <f t="shared" si="779"/>
        <v>0</v>
      </c>
      <c r="AR358" s="197">
        <f t="shared" si="779"/>
        <v>0</v>
      </c>
      <c r="AS358" s="197">
        <f t="shared" si="779"/>
        <v>0</v>
      </c>
      <c r="AT358" s="197">
        <f t="shared" si="779"/>
        <v>0</v>
      </c>
      <c r="AU358" s="197">
        <f t="shared" si="779"/>
        <v>0</v>
      </c>
      <c r="AV358" s="197">
        <f t="shared" si="779"/>
        <v>0</v>
      </c>
      <c r="AW358" s="197">
        <f t="shared" si="779"/>
        <v>0</v>
      </c>
      <c r="AX358" s="197">
        <f t="shared" si="779"/>
        <v>0</v>
      </c>
      <c r="AY358" s="197">
        <f t="shared" si="779"/>
        <v>0</v>
      </c>
      <c r="AZ358" s="197">
        <f t="shared" si="779"/>
        <v>0</v>
      </c>
      <c r="BA358" s="197">
        <f t="shared" si="779"/>
        <v>0</v>
      </c>
      <c r="BB358" s="207"/>
    </row>
    <row r="359" spans="1:54" ht="31.5">
      <c r="A359" s="382"/>
      <c r="B359" s="383"/>
      <c r="C359" s="384"/>
      <c r="D359" s="169" t="s">
        <v>43</v>
      </c>
      <c r="E359" s="197">
        <f t="shared" si="777"/>
        <v>0</v>
      </c>
      <c r="F359" s="197">
        <f t="shared" si="773"/>
        <v>0</v>
      </c>
      <c r="G359" s="197"/>
      <c r="H359" s="197">
        <f t="shared" ref="H359:BA359" si="780">H289</f>
        <v>0</v>
      </c>
      <c r="I359" s="197">
        <f t="shared" si="780"/>
        <v>0</v>
      </c>
      <c r="J359" s="197">
        <f t="shared" si="780"/>
        <v>0</v>
      </c>
      <c r="K359" s="197">
        <f t="shared" si="780"/>
        <v>0</v>
      </c>
      <c r="L359" s="197">
        <f t="shared" si="780"/>
        <v>0</v>
      </c>
      <c r="M359" s="197">
        <f t="shared" si="780"/>
        <v>0</v>
      </c>
      <c r="N359" s="197">
        <f t="shared" si="780"/>
        <v>0</v>
      </c>
      <c r="O359" s="197">
        <f t="shared" si="780"/>
        <v>0</v>
      </c>
      <c r="P359" s="197">
        <f t="shared" si="780"/>
        <v>0</v>
      </c>
      <c r="Q359" s="197">
        <f t="shared" si="780"/>
        <v>0</v>
      </c>
      <c r="R359" s="197">
        <f t="shared" si="780"/>
        <v>0</v>
      </c>
      <c r="S359" s="197">
        <f t="shared" si="780"/>
        <v>0</v>
      </c>
      <c r="T359" s="197">
        <f t="shared" si="780"/>
        <v>0</v>
      </c>
      <c r="U359" s="197">
        <f t="shared" si="780"/>
        <v>0</v>
      </c>
      <c r="V359" s="197">
        <f t="shared" si="780"/>
        <v>0</v>
      </c>
      <c r="W359" s="197">
        <f t="shared" si="780"/>
        <v>0</v>
      </c>
      <c r="X359" s="197">
        <f t="shared" si="780"/>
        <v>0</v>
      </c>
      <c r="Y359" s="197">
        <f t="shared" si="780"/>
        <v>0</v>
      </c>
      <c r="Z359" s="197">
        <f t="shared" si="780"/>
        <v>0</v>
      </c>
      <c r="AA359" s="197">
        <f t="shared" si="780"/>
        <v>0</v>
      </c>
      <c r="AB359" s="197">
        <f t="shared" si="780"/>
        <v>0</v>
      </c>
      <c r="AC359" s="197">
        <f t="shared" si="780"/>
        <v>0</v>
      </c>
      <c r="AD359" s="197">
        <f t="shared" si="780"/>
        <v>0</v>
      </c>
      <c r="AE359" s="197">
        <f t="shared" si="780"/>
        <v>0</v>
      </c>
      <c r="AF359" s="197">
        <f t="shared" si="780"/>
        <v>0</v>
      </c>
      <c r="AG359" s="197">
        <f t="shared" si="780"/>
        <v>0</v>
      </c>
      <c r="AH359" s="197">
        <f t="shared" si="780"/>
        <v>0</v>
      </c>
      <c r="AI359" s="197">
        <f t="shared" si="780"/>
        <v>0</v>
      </c>
      <c r="AJ359" s="197">
        <f t="shared" si="780"/>
        <v>0</v>
      </c>
      <c r="AK359" s="197">
        <f t="shared" si="780"/>
        <v>0</v>
      </c>
      <c r="AL359" s="197">
        <f t="shared" si="780"/>
        <v>0</v>
      </c>
      <c r="AM359" s="197">
        <f t="shared" si="780"/>
        <v>0</v>
      </c>
      <c r="AN359" s="197">
        <f t="shared" si="780"/>
        <v>0</v>
      </c>
      <c r="AO359" s="197">
        <f t="shared" si="780"/>
        <v>0</v>
      </c>
      <c r="AP359" s="197">
        <f t="shared" si="780"/>
        <v>0</v>
      </c>
      <c r="AQ359" s="197">
        <f t="shared" si="780"/>
        <v>0</v>
      </c>
      <c r="AR359" s="197">
        <f t="shared" si="780"/>
        <v>0</v>
      </c>
      <c r="AS359" s="197">
        <f t="shared" si="780"/>
        <v>0</v>
      </c>
      <c r="AT359" s="197">
        <f t="shared" si="780"/>
        <v>0</v>
      </c>
      <c r="AU359" s="197">
        <f t="shared" si="780"/>
        <v>0</v>
      </c>
      <c r="AV359" s="197">
        <f t="shared" si="780"/>
        <v>0</v>
      </c>
      <c r="AW359" s="197">
        <f t="shared" si="780"/>
        <v>0</v>
      </c>
      <c r="AX359" s="197">
        <f t="shared" si="780"/>
        <v>0</v>
      </c>
      <c r="AY359" s="197">
        <f t="shared" si="780"/>
        <v>0</v>
      </c>
      <c r="AZ359" s="197">
        <f t="shared" si="780"/>
        <v>0</v>
      </c>
      <c r="BA359" s="197">
        <f t="shared" si="780"/>
        <v>0</v>
      </c>
      <c r="BB359" s="208"/>
    </row>
    <row r="360" spans="1:54" ht="22.5" customHeight="1">
      <c r="A360" s="273" t="s">
        <v>332</v>
      </c>
      <c r="B360" s="274"/>
      <c r="C360" s="275"/>
      <c r="D360" s="176" t="s">
        <v>41</v>
      </c>
      <c r="E360" s="157">
        <f t="shared" ref="E360:E362" si="781">H360+K360+N360+Q360+T360+W360+Z360+AE360+AJ360+AO360+AT360+AY360</f>
        <v>171299.04057999997</v>
      </c>
      <c r="F360" s="157">
        <f>I360+L360+O360+R360+U360+X360+AC360+AH360++AM360+AR360+AW360+AZ360</f>
        <v>28795.76368</v>
      </c>
      <c r="G360" s="172">
        <f>F360/E360</f>
        <v>0.16810230566674902</v>
      </c>
      <c r="H360" s="203">
        <f>H361+H362+H363+H365+H366</f>
        <v>28795.76368</v>
      </c>
      <c r="I360" s="203">
        <f t="shared" ref="I360:BA360" si="782">I361+I362+I363+I365+I366</f>
        <v>28795.76368</v>
      </c>
      <c r="J360" s="203">
        <f t="shared" si="782"/>
        <v>0</v>
      </c>
      <c r="K360" s="203">
        <f t="shared" si="782"/>
        <v>50033.327230000003</v>
      </c>
      <c r="L360" s="203">
        <f t="shared" si="782"/>
        <v>0</v>
      </c>
      <c r="M360" s="197">
        <f t="shared" si="782"/>
        <v>0</v>
      </c>
      <c r="N360" s="197">
        <f t="shared" si="782"/>
        <v>2743.73</v>
      </c>
      <c r="O360" s="197">
        <f t="shared" si="782"/>
        <v>0</v>
      </c>
      <c r="P360" s="197">
        <f t="shared" si="782"/>
        <v>0</v>
      </c>
      <c r="Q360" s="197">
        <f t="shared" si="782"/>
        <v>462.27632</v>
      </c>
      <c r="R360" s="197">
        <f t="shared" si="782"/>
        <v>0</v>
      </c>
      <c r="S360" s="197">
        <f t="shared" si="782"/>
        <v>0</v>
      </c>
      <c r="T360" s="197">
        <f t="shared" si="782"/>
        <v>206.86</v>
      </c>
      <c r="U360" s="197">
        <f t="shared" si="782"/>
        <v>0</v>
      </c>
      <c r="V360" s="197">
        <f t="shared" si="782"/>
        <v>0</v>
      </c>
      <c r="W360" s="197">
        <f t="shared" si="782"/>
        <v>14738.468319999998</v>
      </c>
      <c r="X360" s="197">
        <f t="shared" si="782"/>
        <v>0</v>
      </c>
      <c r="Y360" s="197">
        <f t="shared" si="782"/>
        <v>0</v>
      </c>
      <c r="Z360" s="197">
        <f t="shared" si="782"/>
        <v>10128.259999999998</v>
      </c>
      <c r="AA360" s="197">
        <f t="shared" si="782"/>
        <v>0</v>
      </c>
      <c r="AB360" s="197">
        <f t="shared" si="782"/>
        <v>0</v>
      </c>
      <c r="AC360" s="197">
        <f t="shared" si="782"/>
        <v>0</v>
      </c>
      <c r="AD360" s="197">
        <f t="shared" si="782"/>
        <v>0</v>
      </c>
      <c r="AE360" s="197">
        <f t="shared" si="782"/>
        <v>7018.04</v>
      </c>
      <c r="AF360" s="197">
        <f t="shared" si="782"/>
        <v>0</v>
      </c>
      <c r="AG360" s="197">
        <f t="shared" si="782"/>
        <v>0</v>
      </c>
      <c r="AH360" s="197">
        <f t="shared" si="782"/>
        <v>0</v>
      </c>
      <c r="AI360" s="197">
        <f t="shared" si="782"/>
        <v>0</v>
      </c>
      <c r="AJ360" s="197">
        <f t="shared" si="782"/>
        <v>1239.2988599999999</v>
      </c>
      <c r="AK360" s="197">
        <f t="shared" si="782"/>
        <v>0</v>
      </c>
      <c r="AL360" s="197">
        <f t="shared" si="782"/>
        <v>0</v>
      </c>
      <c r="AM360" s="197">
        <f t="shared" si="782"/>
        <v>0</v>
      </c>
      <c r="AN360" s="197">
        <f t="shared" si="782"/>
        <v>0</v>
      </c>
      <c r="AO360" s="197">
        <f t="shared" si="782"/>
        <v>223.50000000000003</v>
      </c>
      <c r="AP360" s="197">
        <f t="shared" si="782"/>
        <v>0</v>
      </c>
      <c r="AQ360" s="197">
        <f t="shared" si="782"/>
        <v>0</v>
      </c>
      <c r="AR360" s="197">
        <f t="shared" si="782"/>
        <v>0</v>
      </c>
      <c r="AS360" s="197">
        <f t="shared" si="782"/>
        <v>0</v>
      </c>
      <c r="AT360" s="197">
        <f t="shared" si="782"/>
        <v>2375.1999999999998</v>
      </c>
      <c r="AU360" s="197">
        <f t="shared" si="782"/>
        <v>5.47</v>
      </c>
      <c r="AV360" s="197">
        <f t="shared" si="782"/>
        <v>0</v>
      </c>
      <c r="AW360" s="197">
        <f t="shared" si="782"/>
        <v>0</v>
      </c>
      <c r="AX360" s="197">
        <f t="shared" si="782"/>
        <v>0</v>
      </c>
      <c r="AY360" s="197">
        <f t="shared" si="782"/>
        <v>53334.316169999998</v>
      </c>
      <c r="AZ360" s="197">
        <f t="shared" si="782"/>
        <v>0</v>
      </c>
      <c r="BA360" s="197">
        <f t="shared" si="782"/>
        <v>0</v>
      </c>
      <c r="BB360" s="207"/>
    </row>
    <row r="361" spans="1:54" ht="32.25" customHeight="1">
      <c r="A361" s="276"/>
      <c r="B361" s="277"/>
      <c r="C361" s="278"/>
      <c r="D361" s="173" t="s">
        <v>37</v>
      </c>
      <c r="E361" s="157">
        <f t="shared" si="781"/>
        <v>0</v>
      </c>
      <c r="F361" s="157">
        <f t="shared" ref="F361:F366" si="783">I361+L361+O361+R361+U361+X361+AC361+AH361++AM361+AR361+AW361+AZ361</f>
        <v>0</v>
      </c>
      <c r="G361" s="172"/>
      <c r="H361" s="203">
        <f t="shared" ref="H361:BA361" si="784">H354+H276+H226+H169</f>
        <v>0</v>
      </c>
      <c r="I361" s="203">
        <f t="shared" si="784"/>
        <v>0</v>
      </c>
      <c r="J361" s="203">
        <f t="shared" si="784"/>
        <v>0</v>
      </c>
      <c r="K361" s="203">
        <f t="shared" si="784"/>
        <v>0</v>
      </c>
      <c r="L361" s="203">
        <f t="shared" si="784"/>
        <v>0</v>
      </c>
      <c r="M361" s="197">
        <f t="shared" si="784"/>
        <v>0</v>
      </c>
      <c r="N361" s="197">
        <f t="shared" si="784"/>
        <v>0</v>
      </c>
      <c r="O361" s="197">
        <f t="shared" si="784"/>
        <v>0</v>
      </c>
      <c r="P361" s="197">
        <f t="shared" si="784"/>
        <v>0</v>
      </c>
      <c r="Q361" s="197">
        <f t="shared" si="784"/>
        <v>0</v>
      </c>
      <c r="R361" s="197">
        <f t="shared" si="784"/>
        <v>0</v>
      </c>
      <c r="S361" s="197">
        <f t="shared" si="784"/>
        <v>0</v>
      </c>
      <c r="T361" s="197">
        <f t="shared" si="784"/>
        <v>0</v>
      </c>
      <c r="U361" s="197">
        <f t="shared" si="784"/>
        <v>0</v>
      </c>
      <c r="V361" s="197">
        <f t="shared" si="784"/>
        <v>0</v>
      </c>
      <c r="W361" s="197">
        <f t="shared" si="784"/>
        <v>0</v>
      </c>
      <c r="X361" s="197">
        <f t="shared" si="784"/>
        <v>0</v>
      </c>
      <c r="Y361" s="197">
        <f t="shared" si="784"/>
        <v>0</v>
      </c>
      <c r="Z361" s="197">
        <f t="shared" si="784"/>
        <v>0</v>
      </c>
      <c r="AA361" s="197">
        <f t="shared" si="784"/>
        <v>0</v>
      </c>
      <c r="AB361" s="197">
        <f t="shared" si="784"/>
        <v>0</v>
      </c>
      <c r="AC361" s="197">
        <f t="shared" si="784"/>
        <v>0</v>
      </c>
      <c r="AD361" s="197">
        <f t="shared" si="784"/>
        <v>0</v>
      </c>
      <c r="AE361" s="197">
        <f t="shared" si="784"/>
        <v>0</v>
      </c>
      <c r="AF361" s="197">
        <f t="shared" si="784"/>
        <v>0</v>
      </c>
      <c r="AG361" s="197">
        <f t="shared" si="784"/>
        <v>0</v>
      </c>
      <c r="AH361" s="197">
        <f t="shared" si="784"/>
        <v>0</v>
      </c>
      <c r="AI361" s="197">
        <f t="shared" si="784"/>
        <v>0</v>
      </c>
      <c r="AJ361" s="197">
        <f t="shared" si="784"/>
        <v>0</v>
      </c>
      <c r="AK361" s="197">
        <f t="shared" si="784"/>
        <v>0</v>
      </c>
      <c r="AL361" s="197">
        <f t="shared" si="784"/>
        <v>0</v>
      </c>
      <c r="AM361" s="197">
        <f t="shared" si="784"/>
        <v>0</v>
      </c>
      <c r="AN361" s="197">
        <f t="shared" si="784"/>
        <v>0</v>
      </c>
      <c r="AO361" s="197">
        <f t="shared" si="784"/>
        <v>0</v>
      </c>
      <c r="AP361" s="197">
        <f t="shared" si="784"/>
        <v>0</v>
      </c>
      <c r="AQ361" s="197">
        <f t="shared" si="784"/>
        <v>0</v>
      </c>
      <c r="AR361" s="197">
        <f t="shared" si="784"/>
        <v>0</v>
      </c>
      <c r="AS361" s="197">
        <f t="shared" si="784"/>
        <v>0</v>
      </c>
      <c r="AT361" s="197">
        <f t="shared" si="784"/>
        <v>0</v>
      </c>
      <c r="AU361" s="197">
        <f t="shared" si="784"/>
        <v>0</v>
      </c>
      <c r="AV361" s="197">
        <f t="shared" si="784"/>
        <v>0</v>
      </c>
      <c r="AW361" s="197">
        <f t="shared" si="784"/>
        <v>0</v>
      </c>
      <c r="AX361" s="197">
        <f t="shared" si="784"/>
        <v>0</v>
      </c>
      <c r="AY361" s="197">
        <f t="shared" si="784"/>
        <v>0</v>
      </c>
      <c r="AZ361" s="197">
        <f t="shared" si="784"/>
        <v>0</v>
      </c>
      <c r="BA361" s="197">
        <f t="shared" si="784"/>
        <v>0</v>
      </c>
      <c r="BB361" s="207"/>
    </row>
    <row r="362" spans="1:54" ht="50.25" customHeight="1">
      <c r="A362" s="276"/>
      <c r="B362" s="277"/>
      <c r="C362" s="278"/>
      <c r="D362" s="174" t="s">
        <v>2</v>
      </c>
      <c r="E362" s="157">
        <f t="shared" si="781"/>
        <v>2059.2999999999997</v>
      </c>
      <c r="F362" s="157">
        <f t="shared" si="783"/>
        <v>0</v>
      </c>
      <c r="G362" s="172"/>
      <c r="H362" s="203">
        <f t="shared" ref="H362:BA362" si="785">H355+H277+H227+H170</f>
        <v>0</v>
      </c>
      <c r="I362" s="203">
        <f t="shared" si="785"/>
        <v>0</v>
      </c>
      <c r="J362" s="203">
        <f t="shared" si="785"/>
        <v>0</v>
      </c>
      <c r="K362" s="203">
        <f t="shared" si="785"/>
        <v>56.4</v>
      </c>
      <c r="L362" s="203">
        <f t="shared" si="785"/>
        <v>0</v>
      </c>
      <c r="M362" s="197">
        <f t="shared" si="785"/>
        <v>0</v>
      </c>
      <c r="N362" s="197">
        <f t="shared" si="785"/>
        <v>166.63</v>
      </c>
      <c r="O362" s="197">
        <f t="shared" si="785"/>
        <v>0</v>
      </c>
      <c r="P362" s="197">
        <f t="shared" si="785"/>
        <v>0</v>
      </c>
      <c r="Q362" s="197">
        <f t="shared" si="785"/>
        <v>164.89</v>
      </c>
      <c r="R362" s="197">
        <f t="shared" si="785"/>
        <v>0</v>
      </c>
      <c r="S362" s="197">
        <f t="shared" si="785"/>
        <v>0</v>
      </c>
      <c r="T362" s="197">
        <f t="shared" si="785"/>
        <v>111.96000000000001</v>
      </c>
      <c r="U362" s="197">
        <f t="shared" si="785"/>
        <v>0</v>
      </c>
      <c r="V362" s="197">
        <f t="shared" si="785"/>
        <v>0</v>
      </c>
      <c r="W362" s="197">
        <f t="shared" si="785"/>
        <v>1291.06</v>
      </c>
      <c r="X362" s="197">
        <f t="shared" si="785"/>
        <v>0</v>
      </c>
      <c r="Y362" s="197">
        <f t="shared" si="785"/>
        <v>0</v>
      </c>
      <c r="Z362" s="197">
        <f t="shared" si="785"/>
        <v>111.96000000000001</v>
      </c>
      <c r="AA362" s="197">
        <f t="shared" si="785"/>
        <v>0</v>
      </c>
      <c r="AB362" s="197">
        <f t="shared" si="785"/>
        <v>0</v>
      </c>
      <c r="AC362" s="197">
        <f t="shared" si="785"/>
        <v>0</v>
      </c>
      <c r="AD362" s="197">
        <f t="shared" si="785"/>
        <v>0</v>
      </c>
      <c r="AE362" s="197">
        <f t="shared" si="785"/>
        <v>39.1</v>
      </c>
      <c r="AF362" s="197">
        <f t="shared" si="785"/>
        <v>0</v>
      </c>
      <c r="AG362" s="197">
        <f t="shared" si="785"/>
        <v>0</v>
      </c>
      <c r="AH362" s="197">
        <f t="shared" si="785"/>
        <v>0</v>
      </c>
      <c r="AI362" s="197">
        <f t="shared" si="785"/>
        <v>0</v>
      </c>
      <c r="AJ362" s="197">
        <f t="shared" si="785"/>
        <v>39.1</v>
      </c>
      <c r="AK362" s="197">
        <f t="shared" si="785"/>
        <v>0</v>
      </c>
      <c r="AL362" s="197">
        <f t="shared" si="785"/>
        <v>0</v>
      </c>
      <c r="AM362" s="197">
        <f t="shared" si="785"/>
        <v>0</v>
      </c>
      <c r="AN362" s="197">
        <f t="shared" si="785"/>
        <v>0</v>
      </c>
      <c r="AO362" s="197">
        <f t="shared" si="785"/>
        <v>39.1</v>
      </c>
      <c r="AP362" s="197">
        <f t="shared" si="785"/>
        <v>0</v>
      </c>
      <c r="AQ362" s="197">
        <f t="shared" si="785"/>
        <v>0</v>
      </c>
      <c r="AR362" s="197">
        <f t="shared" si="785"/>
        <v>0</v>
      </c>
      <c r="AS362" s="197">
        <f t="shared" si="785"/>
        <v>0</v>
      </c>
      <c r="AT362" s="197">
        <f t="shared" si="785"/>
        <v>39.1</v>
      </c>
      <c r="AU362" s="197">
        <f t="shared" si="785"/>
        <v>0</v>
      </c>
      <c r="AV362" s="197">
        <f t="shared" si="785"/>
        <v>0</v>
      </c>
      <c r="AW362" s="197">
        <f t="shared" si="785"/>
        <v>0</v>
      </c>
      <c r="AX362" s="197">
        <f t="shared" si="785"/>
        <v>0</v>
      </c>
      <c r="AY362" s="197">
        <f t="shared" si="785"/>
        <v>0</v>
      </c>
      <c r="AZ362" s="197">
        <f t="shared" si="785"/>
        <v>0</v>
      </c>
      <c r="BA362" s="197">
        <f t="shared" si="785"/>
        <v>0</v>
      </c>
      <c r="BB362" s="207"/>
    </row>
    <row r="363" spans="1:54" ht="22.5" customHeight="1">
      <c r="A363" s="276"/>
      <c r="B363" s="277"/>
      <c r="C363" s="278"/>
      <c r="D363" s="189" t="s">
        <v>270</v>
      </c>
      <c r="E363" s="157">
        <f>H363+K363+N363+Q363+T363+W363+Z363+AE363+AJ363+AO363+AT363+AY363</f>
        <v>169239.74058000001</v>
      </c>
      <c r="F363" s="157">
        <f t="shared" si="783"/>
        <v>28795.76368</v>
      </c>
      <c r="G363" s="172"/>
      <c r="H363" s="203">
        <f t="shared" ref="H363:BA363" si="786">H356+H278+H228+H171</f>
        <v>28795.76368</v>
      </c>
      <c r="I363" s="203">
        <f t="shared" si="786"/>
        <v>28795.76368</v>
      </c>
      <c r="J363" s="203">
        <f t="shared" si="786"/>
        <v>0</v>
      </c>
      <c r="K363" s="203">
        <f t="shared" si="786"/>
        <v>49976.927230000001</v>
      </c>
      <c r="L363" s="203">
        <f t="shared" si="786"/>
        <v>0</v>
      </c>
      <c r="M363" s="197">
        <f t="shared" si="786"/>
        <v>0</v>
      </c>
      <c r="N363" s="197">
        <f t="shared" si="786"/>
        <v>2577.1</v>
      </c>
      <c r="O363" s="197">
        <f t="shared" si="786"/>
        <v>0</v>
      </c>
      <c r="P363" s="197">
        <f t="shared" si="786"/>
        <v>0</v>
      </c>
      <c r="Q363" s="197">
        <f t="shared" si="786"/>
        <v>297.38632000000001</v>
      </c>
      <c r="R363" s="197">
        <f t="shared" si="786"/>
        <v>0</v>
      </c>
      <c r="S363" s="197">
        <f t="shared" si="786"/>
        <v>0</v>
      </c>
      <c r="T363" s="197">
        <f t="shared" si="786"/>
        <v>94.9</v>
      </c>
      <c r="U363" s="197">
        <f t="shared" si="786"/>
        <v>0</v>
      </c>
      <c r="V363" s="197">
        <f t="shared" si="786"/>
        <v>0</v>
      </c>
      <c r="W363" s="197">
        <f t="shared" si="786"/>
        <v>13447.408319999999</v>
      </c>
      <c r="X363" s="197">
        <f t="shared" si="786"/>
        <v>0</v>
      </c>
      <c r="Y363" s="197">
        <f t="shared" si="786"/>
        <v>0</v>
      </c>
      <c r="Z363" s="197">
        <f t="shared" si="786"/>
        <v>10016.299999999999</v>
      </c>
      <c r="AA363" s="197">
        <f t="shared" si="786"/>
        <v>0</v>
      </c>
      <c r="AB363" s="197">
        <f t="shared" si="786"/>
        <v>0</v>
      </c>
      <c r="AC363" s="197">
        <f t="shared" si="786"/>
        <v>0</v>
      </c>
      <c r="AD363" s="197">
        <f t="shared" si="786"/>
        <v>0</v>
      </c>
      <c r="AE363" s="197">
        <f t="shared" si="786"/>
        <v>6978.94</v>
      </c>
      <c r="AF363" s="197">
        <f t="shared" si="786"/>
        <v>0</v>
      </c>
      <c r="AG363" s="197">
        <f t="shared" si="786"/>
        <v>0</v>
      </c>
      <c r="AH363" s="197">
        <f t="shared" si="786"/>
        <v>0</v>
      </c>
      <c r="AI363" s="197">
        <f t="shared" si="786"/>
        <v>0</v>
      </c>
      <c r="AJ363" s="197">
        <f t="shared" si="786"/>
        <v>1200.19886</v>
      </c>
      <c r="AK363" s="197">
        <f t="shared" si="786"/>
        <v>0</v>
      </c>
      <c r="AL363" s="197">
        <f t="shared" si="786"/>
        <v>0</v>
      </c>
      <c r="AM363" s="197">
        <f t="shared" si="786"/>
        <v>0</v>
      </c>
      <c r="AN363" s="197">
        <f t="shared" si="786"/>
        <v>0</v>
      </c>
      <c r="AO363" s="197">
        <f t="shared" si="786"/>
        <v>184.40000000000003</v>
      </c>
      <c r="AP363" s="197">
        <f t="shared" si="786"/>
        <v>0</v>
      </c>
      <c r="AQ363" s="197">
        <f t="shared" si="786"/>
        <v>0</v>
      </c>
      <c r="AR363" s="197">
        <f t="shared" si="786"/>
        <v>0</v>
      </c>
      <c r="AS363" s="197">
        <f t="shared" si="786"/>
        <v>0</v>
      </c>
      <c r="AT363" s="197">
        <f t="shared" si="786"/>
        <v>2336.1</v>
      </c>
      <c r="AU363" s="197">
        <f t="shared" si="786"/>
        <v>5.47</v>
      </c>
      <c r="AV363" s="197">
        <f t="shared" si="786"/>
        <v>0</v>
      </c>
      <c r="AW363" s="197">
        <f t="shared" si="786"/>
        <v>0</v>
      </c>
      <c r="AX363" s="197">
        <f t="shared" si="786"/>
        <v>0</v>
      </c>
      <c r="AY363" s="197">
        <f t="shared" si="786"/>
        <v>53334.316169999998</v>
      </c>
      <c r="AZ363" s="197">
        <f t="shared" si="786"/>
        <v>0</v>
      </c>
      <c r="BA363" s="197">
        <f t="shared" si="786"/>
        <v>0</v>
      </c>
      <c r="BB363" s="207"/>
    </row>
    <row r="364" spans="1:54" ht="82.5" customHeight="1">
      <c r="A364" s="276"/>
      <c r="B364" s="277"/>
      <c r="C364" s="278"/>
      <c r="D364" s="189" t="s">
        <v>274</v>
      </c>
      <c r="E364" s="157">
        <f t="shared" ref="E364:E366" si="787">H364+K364+N364+Q364+T364+W364+Z364+AE364+AJ364+AO364+AT364+AY364</f>
        <v>55121.516169999995</v>
      </c>
      <c r="F364" s="157">
        <f t="shared" si="783"/>
        <v>0</v>
      </c>
      <c r="G364" s="172"/>
      <c r="H364" s="197">
        <f t="shared" ref="H364:BA364" si="788">H357+H279+H229+H172</f>
        <v>0</v>
      </c>
      <c r="I364" s="197">
        <f t="shared" si="788"/>
        <v>0</v>
      </c>
      <c r="J364" s="197">
        <f t="shared" si="788"/>
        <v>0</v>
      </c>
      <c r="K364" s="197">
        <f t="shared" si="788"/>
        <v>0</v>
      </c>
      <c r="L364" s="197">
        <f t="shared" si="788"/>
        <v>0</v>
      </c>
      <c r="M364" s="197">
        <f t="shared" si="788"/>
        <v>0</v>
      </c>
      <c r="N364" s="197">
        <f t="shared" si="788"/>
        <v>0</v>
      </c>
      <c r="O364" s="197">
        <f t="shared" si="788"/>
        <v>0</v>
      </c>
      <c r="P364" s="197">
        <f t="shared" si="788"/>
        <v>0</v>
      </c>
      <c r="Q364" s="197">
        <f t="shared" si="788"/>
        <v>0</v>
      </c>
      <c r="R364" s="197">
        <f t="shared" si="788"/>
        <v>0</v>
      </c>
      <c r="S364" s="197">
        <f t="shared" si="788"/>
        <v>0</v>
      </c>
      <c r="T364" s="197">
        <f t="shared" si="788"/>
        <v>0</v>
      </c>
      <c r="U364" s="197">
        <f t="shared" si="788"/>
        <v>0</v>
      </c>
      <c r="V364" s="197">
        <f t="shared" si="788"/>
        <v>0</v>
      </c>
      <c r="W364" s="197">
        <f t="shared" si="788"/>
        <v>0</v>
      </c>
      <c r="X364" s="197">
        <f t="shared" si="788"/>
        <v>0</v>
      </c>
      <c r="Y364" s="197">
        <f t="shared" si="788"/>
        <v>0</v>
      </c>
      <c r="Z364" s="197">
        <f t="shared" si="788"/>
        <v>0</v>
      </c>
      <c r="AA364" s="197">
        <f t="shared" si="788"/>
        <v>0</v>
      </c>
      <c r="AB364" s="197">
        <f t="shared" si="788"/>
        <v>0</v>
      </c>
      <c r="AC364" s="197">
        <f t="shared" si="788"/>
        <v>0</v>
      </c>
      <c r="AD364" s="197">
        <f t="shared" si="788"/>
        <v>0</v>
      </c>
      <c r="AE364" s="197">
        <f t="shared" si="788"/>
        <v>2000</v>
      </c>
      <c r="AF364" s="197">
        <f t="shared" si="788"/>
        <v>0</v>
      </c>
      <c r="AG364" s="197">
        <f t="shared" si="788"/>
        <v>0</v>
      </c>
      <c r="AH364" s="197">
        <f t="shared" si="788"/>
        <v>0</v>
      </c>
      <c r="AI364" s="197">
        <f t="shared" si="788"/>
        <v>0</v>
      </c>
      <c r="AJ364" s="197">
        <f t="shared" si="788"/>
        <v>0</v>
      </c>
      <c r="AK364" s="197">
        <f t="shared" si="788"/>
        <v>0</v>
      </c>
      <c r="AL364" s="197">
        <f t="shared" si="788"/>
        <v>0</v>
      </c>
      <c r="AM364" s="197">
        <f t="shared" si="788"/>
        <v>0</v>
      </c>
      <c r="AN364" s="197">
        <f t="shared" si="788"/>
        <v>0</v>
      </c>
      <c r="AO364" s="197">
        <f t="shared" si="788"/>
        <v>0</v>
      </c>
      <c r="AP364" s="197">
        <f t="shared" si="788"/>
        <v>0</v>
      </c>
      <c r="AQ364" s="197">
        <f t="shared" si="788"/>
        <v>0</v>
      </c>
      <c r="AR364" s="197">
        <f t="shared" si="788"/>
        <v>0</v>
      </c>
      <c r="AS364" s="197">
        <f t="shared" si="788"/>
        <v>0</v>
      </c>
      <c r="AT364" s="197">
        <f t="shared" si="788"/>
        <v>0</v>
      </c>
      <c r="AU364" s="197">
        <f t="shared" si="788"/>
        <v>0</v>
      </c>
      <c r="AV364" s="197">
        <f t="shared" si="788"/>
        <v>0</v>
      </c>
      <c r="AW364" s="197">
        <f t="shared" si="788"/>
        <v>0</v>
      </c>
      <c r="AX364" s="197">
        <f t="shared" si="788"/>
        <v>0</v>
      </c>
      <c r="AY364" s="197">
        <f t="shared" si="788"/>
        <v>53121.516169999995</v>
      </c>
      <c r="AZ364" s="197">
        <f t="shared" si="788"/>
        <v>0</v>
      </c>
      <c r="BA364" s="197">
        <f t="shared" si="788"/>
        <v>0</v>
      </c>
      <c r="BB364" s="207"/>
    </row>
    <row r="365" spans="1:54" ht="22.5" customHeight="1">
      <c r="A365" s="276"/>
      <c r="B365" s="277"/>
      <c r="C365" s="278"/>
      <c r="D365" s="189" t="s">
        <v>271</v>
      </c>
      <c r="E365" s="157">
        <f t="shared" si="787"/>
        <v>0</v>
      </c>
      <c r="F365" s="157">
        <f t="shared" si="783"/>
        <v>0</v>
      </c>
      <c r="G365" s="172"/>
      <c r="H365" s="197">
        <f t="shared" ref="H365:BA365" si="789">H358+H280+H230+H173</f>
        <v>0</v>
      </c>
      <c r="I365" s="197">
        <f t="shared" si="789"/>
        <v>0</v>
      </c>
      <c r="J365" s="197">
        <f t="shared" si="789"/>
        <v>0</v>
      </c>
      <c r="K365" s="197">
        <f t="shared" si="789"/>
        <v>0</v>
      </c>
      <c r="L365" s="197">
        <f t="shared" si="789"/>
        <v>0</v>
      </c>
      <c r="M365" s="197">
        <f t="shared" si="789"/>
        <v>0</v>
      </c>
      <c r="N365" s="197">
        <f t="shared" si="789"/>
        <v>0</v>
      </c>
      <c r="O365" s="197">
        <f t="shared" si="789"/>
        <v>0</v>
      </c>
      <c r="P365" s="197">
        <f t="shared" si="789"/>
        <v>0</v>
      </c>
      <c r="Q365" s="197">
        <f t="shared" si="789"/>
        <v>0</v>
      </c>
      <c r="R365" s="197">
        <f t="shared" si="789"/>
        <v>0</v>
      </c>
      <c r="S365" s="197">
        <f t="shared" si="789"/>
        <v>0</v>
      </c>
      <c r="T365" s="197">
        <f t="shared" si="789"/>
        <v>0</v>
      </c>
      <c r="U365" s="197">
        <f t="shared" si="789"/>
        <v>0</v>
      </c>
      <c r="V365" s="197">
        <f t="shared" si="789"/>
        <v>0</v>
      </c>
      <c r="W365" s="197">
        <f t="shared" si="789"/>
        <v>0</v>
      </c>
      <c r="X365" s="197">
        <f t="shared" si="789"/>
        <v>0</v>
      </c>
      <c r="Y365" s="197">
        <f t="shared" si="789"/>
        <v>0</v>
      </c>
      <c r="Z365" s="197">
        <f t="shared" si="789"/>
        <v>0</v>
      </c>
      <c r="AA365" s="197">
        <f t="shared" si="789"/>
        <v>0</v>
      </c>
      <c r="AB365" s="197">
        <f t="shared" si="789"/>
        <v>0</v>
      </c>
      <c r="AC365" s="197">
        <f t="shared" si="789"/>
        <v>0</v>
      </c>
      <c r="AD365" s="197">
        <f t="shared" si="789"/>
        <v>0</v>
      </c>
      <c r="AE365" s="197">
        <f t="shared" si="789"/>
        <v>0</v>
      </c>
      <c r="AF365" s="197">
        <f t="shared" si="789"/>
        <v>0</v>
      </c>
      <c r="AG365" s="197">
        <f t="shared" si="789"/>
        <v>0</v>
      </c>
      <c r="AH365" s="197">
        <f t="shared" si="789"/>
        <v>0</v>
      </c>
      <c r="AI365" s="197">
        <f t="shared" si="789"/>
        <v>0</v>
      </c>
      <c r="AJ365" s="197">
        <f t="shared" si="789"/>
        <v>0</v>
      </c>
      <c r="AK365" s="197">
        <f t="shared" si="789"/>
        <v>0</v>
      </c>
      <c r="AL365" s="197">
        <f t="shared" si="789"/>
        <v>0</v>
      </c>
      <c r="AM365" s="197">
        <f t="shared" si="789"/>
        <v>0</v>
      </c>
      <c r="AN365" s="197">
        <f t="shared" si="789"/>
        <v>0</v>
      </c>
      <c r="AO365" s="197">
        <f t="shared" si="789"/>
        <v>0</v>
      </c>
      <c r="AP365" s="197">
        <f t="shared" si="789"/>
        <v>0</v>
      </c>
      <c r="AQ365" s="197">
        <f t="shared" si="789"/>
        <v>0</v>
      </c>
      <c r="AR365" s="197">
        <f t="shared" si="789"/>
        <v>0</v>
      </c>
      <c r="AS365" s="197">
        <f t="shared" si="789"/>
        <v>0</v>
      </c>
      <c r="AT365" s="197">
        <f t="shared" si="789"/>
        <v>0</v>
      </c>
      <c r="AU365" s="197">
        <f t="shared" si="789"/>
        <v>0</v>
      </c>
      <c r="AV365" s="197">
        <f t="shared" si="789"/>
        <v>0</v>
      </c>
      <c r="AW365" s="197">
        <f t="shared" si="789"/>
        <v>0</v>
      </c>
      <c r="AX365" s="197">
        <f t="shared" si="789"/>
        <v>0</v>
      </c>
      <c r="AY365" s="197">
        <f t="shared" si="789"/>
        <v>0</v>
      </c>
      <c r="AZ365" s="197">
        <f t="shared" si="789"/>
        <v>0</v>
      </c>
      <c r="BA365" s="197">
        <f t="shared" si="789"/>
        <v>0</v>
      </c>
      <c r="BB365" s="207"/>
    </row>
    <row r="366" spans="1:54" ht="31.5">
      <c r="A366" s="276"/>
      <c r="B366" s="277"/>
      <c r="C366" s="278"/>
      <c r="D366" s="169" t="s">
        <v>43</v>
      </c>
      <c r="E366" s="157">
        <f t="shared" si="787"/>
        <v>0</v>
      </c>
      <c r="F366" s="157">
        <f t="shared" si="783"/>
        <v>0</v>
      </c>
      <c r="G366" s="172"/>
      <c r="H366" s="197">
        <f t="shared" ref="H366:BA366" si="790">H359+H281+H231+H174</f>
        <v>0</v>
      </c>
      <c r="I366" s="197">
        <f t="shared" si="790"/>
        <v>0</v>
      </c>
      <c r="J366" s="197">
        <f t="shared" si="790"/>
        <v>0</v>
      </c>
      <c r="K366" s="197">
        <f t="shared" si="790"/>
        <v>0</v>
      </c>
      <c r="L366" s="197">
        <f t="shared" si="790"/>
        <v>0</v>
      </c>
      <c r="M366" s="197">
        <f t="shared" si="790"/>
        <v>0</v>
      </c>
      <c r="N366" s="197">
        <f t="shared" si="790"/>
        <v>0</v>
      </c>
      <c r="O366" s="197">
        <f t="shared" si="790"/>
        <v>0</v>
      </c>
      <c r="P366" s="197">
        <f t="shared" si="790"/>
        <v>0</v>
      </c>
      <c r="Q366" s="197">
        <f t="shared" si="790"/>
        <v>0</v>
      </c>
      <c r="R366" s="197">
        <f t="shared" si="790"/>
        <v>0</v>
      </c>
      <c r="S366" s="197">
        <f t="shared" si="790"/>
        <v>0</v>
      </c>
      <c r="T366" s="197">
        <f t="shared" si="790"/>
        <v>0</v>
      </c>
      <c r="U366" s="197">
        <f t="shared" si="790"/>
        <v>0</v>
      </c>
      <c r="V366" s="197">
        <f t="shared" si="790"/>
        <v>0</v>
      </c>
      <c r="W366" s="197">
        <f t="shared" si="790"/>
        <v>0</v>
      </c>
      <c r="X366" s="197">
        <f t="shared" si="790"/>
        <v>0</v>
      </c>
      <c r="Y366" s="197">
        <f t="shared" si="790"/>
        <v>0</v>
      </c>
      <c r="Z366" s="197">
        <f t="shared" si="790"/>
        <v>0</v>
      </c>
      <c r="AA366" s="197">
        <f t="shared" si="790"/>
        <v>0</v>
      </c>
      <c r="AB366" s="197">
        <f t="shared" si="790"/>
        <v>0</v>
      </c>
      <c r="AC366" s="197">
        <f t="shared" si="790"/>
        <v>0</v>
      </c>
      <c r="AD366" s="197">
        <f t="shared" si="790"/>
        <v>0</v>
      </c>
      <c r="AE366" s="197">
        <f t="shared" si="790"/>
        <v>0</v>
      </c>
      <c r="AF366" s="197">
        <f t="shared" si="790"/>
        <v>0</v>
      </c>
      <c r="AG366" s="197">
        <f t="shared" si="790"/>
        <v>0</v>
      </c>
      <c r="AH366" s="197">
        <f t="shared" si="790"/>
        <v>0</v>
      </c>
      <c r="AI366" s="197">
        <f t="shared" si="790"/>
        <v>0</v>
      </c>
      <c r="AJ366" s="197">
        <f t="shared" si="790"/>
        <v>0</v>
      </c>
      <c r="AK366" s="197">
        <f t="shared" si="790"/>
        <v>0</v>
      </c>
      <c r="AL366" s="197">
        <f t="shared" si="790"/>
        <v>0</v>
      </c>
      <c r="AM366" s="197">
        <f t="shared" si="790"/>
        <v>0</v>
      </c>
      <c r="AN366" s="197">
        <f t="shared" si="790"/>
        <v>0</v>
      </c>
      <c r="AO366" s="197">
        <f t="shared" si="790"/>
        <v>0</v>
      </c>
      <c r="AP366" s="197">
        <f t="shared" si="790"/>
        <v>0</v>
      </c>
      <c r="AQ366" s="197">
        <f t="shared" si="790"/>
        <v>0</v>
      </c>
      <c r="AR366" s="197">
        <f t="shared" si="790"/>
        <v>0</v>
      </c>
      <c r="AS366" s="197">
        <f t="shared" si="790"/>
        <v>0</v>
      </c>
      <c r="AT366" s="197">
        <f t="shared" si="790"/>
        <v>0</v>
      </c>
      <c r="AU366" s="197">
        <f t="shared" si="790"/>
        <v>0</v>
      </c>
      <c r="AV366" s="197">
        <f t="shared" si="790"/>
        <v>0</v>
      </c>
      <c r="AW366" s="197">
        <f t="shared" si="790"/>
        <v>0</v>
      </c>
      <c r="AX366" s="197">
        <f t="shared" si="790"/>
        <v>0</v>
      </c>
      <c r="AY366" s="197">
        <f t="shared" si="790"/>
        <v>0</v>
      </c>
      <c r="AZ366" s="197">
        <f t="shared" si="790"/>
        <v>0</v>
      </c>
      <c r="BA366" s="197">
        <f t="shared" si="790"/>
        <v>0</v>
      </c>
      <c r="BB366" s="208"/>
    </row>
    <row r="367" spans="1:54" ht="15">
      <c r="A367" s="269" t="s">
        <v>345</v>
      </c>
      <c r="B367" s="270"/>
      <c r="C367" s="270"/>
      <c r="D367" s="270"/>
      <c r="E367" s="270"/>
      <c r="F367" s="270"/>
      <c r="G367" s="270"/>
      <c r="H367" s="270"/>
      <c r="I367" s="270"/>
      <c r="J367" s="270"/>
      <c r="K367" s="270"/>
      <c r="L367" s="270"/>
      <c r="M367" s="270"/>
      <c r="N367" s="270"/>
      <c r="O367" s="270"/>
      <c r="P367" s="270"/>
      <c r="Q367" s="270"/>
      <c r="R367" s="270"/>
      <c r="S367" s="270"/>
      <c r="T367" s="270"/>
      <c r="U367" s="270"/>
      <c r="V367" s="270"/>
      <c r="W367" s="270"/>
      <c r="X367" s="270"/>
      <c r="Y367" s="270"/>
      <c r="Z367" s="270"/>
      <c r="AA367" s="270"/>
      <c r="AB367" s="270"/>
      <c r="AC367" s="270"/>
      <c r="AD367" s="270"/>
      <c r="AE367" s="270"/>
      <c r="AF367" s="270"/>
      <c r="AG367" s="270"/>
      <c r="AH367" s="270"/>
      <c r="AI367" s="270"/>
      <c r="AJ367" s="270"/>
      <c r="AK367" s="270"/>
      <c r="AL367" s="270"/>
      <c r="AM367" s="270"/>
      <c r="AN367" s="270"/>
      <c r="AO367" s="270"/>
      <c r="AP367" s="270"/>
      <c r="AQ367" s="270"/>
      <c r="AR367" s="270"/>
      <c r="AS367" s="270"/>
      <c r="AT367" s="270"/>
      <c r="AU367" s="270"/>
      <c r="AV367" s="270"/>
      <c r="AW367" s="270"/>
      <c r="AX367" s="270"/>
      <c r="AY367" s="270"/>
      <c r="AZ367" s="270"/>
      <c r="BA367" s="270"/>
      <c r="BB367" s="270"/>
    </row>
    <row r="368" spans="1:54" ht="15">
      <c r="A368" s="269" t="s">
        <v>349</v>
      </c>
      <c r="B368" s="279"/>
      <c r="C368" s="279"/>
      <c r="D368" s="279"/>
      <c r="E368" s="279"/>
      <c r="F368" s="279"/>
      <c r="G368" s="279"/>
      <c r="H368" s="279"/>
      <c r="I368" s="279"/>
      <c r="J368" s="279"/>
      <c r="K368" s="279"/>
      <c r="L368" s="279"/>
      <c r="M368" s="279"/>
      <c r="N368" s="279"/>
      <c r="O368" s="279"/>
      <c r="P368" s="279"/>
      <c r="Q368" s="279"/>
      <c r="R368" s="279"/>
      <c r="S368" s="279"/>
      <c r="T368" s="279"/>
      <c r="U368" s="279"/>
      <c r="V368" s="279"/>
      <c r="W368" s="279"/>
      <c r="X368" s="279"/>
      <c r="Y368" s="279"/>
      <c r="Z368" s="279"/>
      <c r="AA368" s="279"/>
      <c r="AB368" s="279"/>
      <c r="AC368" s="279"/>
      <c r="AD368" s="279"/>
      <c r="AE368" s="279"/>
      <c r="AF368" s="279"/>
      <c r="AG368" s="279"/>
      <c r="AH368" s="279"/>
      <c r="AI368" s="279"/>
      <c r="AJ368" s="279"/>
      <c r="AK368" s="279"/>
      <c r="AL368" s="279"/>
      <c r="AM368" s="279"/>
      <c r="AN368" s="279"/>
      <c r="AO368" s="279"/>
      <c r="AP368" s="279"/>
      <c r="AQ368" s="279"/>
      <c r="AR368" s="279"/>
      <c r="AS368" s="279"/>
      <c r="AT368" s="279"/>
      <c r="AU368" s="279"/>
      <c r="AV368" s="279"/>
      <c r="AW368" s="279"/>
      <c r="AX368" s="279"/>
      <c r="AY368" s="279"/>
      <c r="AZ368" s="279"/>
      <c r="BA368" s="279"/>
      <c r="BB368" s="279"/>
    </row>
    <row r="369" spans="1:54" ht="22.5" customHeight="1">
      <c r="A369" s="265" t="s">
        <v>16</v>
      </c>
      <c r="B369" s="267" t="s">
        <v>347</v>
      </c>
      <c r="C369" s="267" t="s">
        <v>335</v>
      </c>
      <c r="D369" s="209" t="s">
        <v>41</v>
      </c>
      <c r="E369" s="197">
        <f t="shared" ref="E369:E371" si="791">H369+K369+N369+Q369+T369+W369+Z369+AE369+AJ369+AO369+AT369+AY369</f>
        <v>23695.999999999996</v>
      </c>
      <c r="F369" s="197">
        <f t="shared" ref="F369:F375" si="792">I369+L369+O369+R369+U369+X369+AA369+AF369+AK369+AP369+AU369+AZ369</f>
        <v>0</v>
      </c>
      <c r="G369" s="197"/>
      <c r="H369" s="197">
        <f>H370+H371+H372+H374+H375</f>
        <v>0</v>
      </c>
      <c r="I369" s="197">
        <f t="shared" ref="I369" si="793">I370+I371+I372+I374+I375</f>
        <v>0</v>
      </c>
      <c r="J369" s="197"/>
      <c r="K369" s="197">
        <f t="shared" ref="K369:L369" si="794">K370+K371+K372+K374+K375</f>
        <v>2369.6</v>
      </c>
      <c r="L369" s="197">
        <f t="shared" si="794"/>
        <v>0</v>
      </c>
      <c r="M369" s="197"/>
      <c r="N369" s="197">
        <f t="shared" ref="N369:O369" si="795">N370+N371+N372+N374+N375</f>
        <v>2369.6</v>
      </c>
      <c r="O369" s="197">
        <f t="shared" si="795"/>
        <v>0</v>
      </c>
      <c r="P369" s="197"/>
      <c r="Q369" s="197">
        <f t="shared" ref="Q369:R369" si="796">Q370+Q371+Q372+Q374+Q375</f>
        <v>2369.6</v>
      </c>
      <c r="R369" s="197">
        <f t="shared" si="796"/>
        <v>0</v>
      </c>
      <c r="S369" s="197"/>
      <c r="T369" s="197">
        <f t="shared" ref="T369:U369" si="797">T370+T371+T372+T374+T375</f>
        <v>1658.7</v>
      </c>
      <c r="U369" s="197">
        <f t="shared" si="797"/>
        <v>0</v>
      </c>
      <c r="V369" s="197"/>
      <c r="W369" s="197">
        <f t="shared" ref="W369:X369" si="798">W370+W371+W372+W374+W375</f>
        <v>1184.8</v>
      </c>
      <c r="X369" s="197">
        <f t="shared" si="798"/>
        <v>0</v>
      </c>
      <c r="Y369" s="197"/>
      <c r="Z369" s="197">
        <f t="shared" ref="Z369:AC369" si="799">Z370+Z371+Z372+Z374+Z375</f>
        <v>1184.8</v>
      </c>
      <c r="AA369" s="197">
        <f t="shared" si="799"/>
        <v>0</v>
      </c>
      <c r="AB369" s="197">
        <f t="shared" si="799"/>
        <v>0</v>
      </c>
      <c r="AC369" s="197">
        <f t="shared" si="799"/>
        <v>0</v>
      </c>
      <c r="AD369" s="197"/>
      <c r="AE369" s="197">
        <f t="shared" ref="AE369:AH369" si="800">AE370+AE371+AE372+AE374+AE375</f>
        <v>1184.8</v>
      </c>
      <c r="AF369" s="197">
        <f t="shared" si="800"/>
        <v>0</v>
      </c>
      <c r="AG369" s="197">
        <f t="shared" si="800"/>
        <v>0</v>
      </c>
      <c r="AH369" s="197">
        <f t="shared" si="800"/>
        <v>0</v>
      </c>
      <c r="AI369" s="197"/>
      <c r="AJ369" s="197">
        <f t="shared" ref="AJ369:AM369" si="801">AJ370+AJ371+AJ372+AJ374+AJ375</f>
        <v>1895.7</v>
      </c>
      <c r="AK369" s="197">
        <f t="shared" si="801"/>
        <v>0</v>
      </c>
      <c r="AL369" s="197">
        <f t="shared" si="801"/>
        <v>0</v>
      </c>
      <c r="AM369" s="197">
        <f t="shared" si="801"/>
        <v>0</v>
      </c>
      <c r="AN369" s="197"/>
      <c r="AO369" s="197">
        <f t="shared" ref="AO369:AR369" si="802">AO370+AO371+AO372+AO374+AO375</f>
        <v>2369.6</v>
      </c>
      <c r="AP369" s="197">
        <f t="shared" si="802"/>
        <v>0</v>
      </c>
      <c r="AQ369" s="197">
        <f t="shared" si="802"/>
        <v>0</v>
      </c>
      <c r="AR369" s="197">
        <f t="shared" si="802"/>
        <v>0</v>
      </c>
      <c r="AS369" s="197"/>
      <c r="AT369" s="197">
        <f t="shared" ref="AT369:AW369" si="803">AT370+AT371+AT372+AT374+AT375</f>
        <v>2369.6</v>
      </c>
      <c r="AU369" s="197">
        <f t="shared" si="803"/>
        <v>0</v>
      </c>
      <c r="AV369" s="197">
        <f t="shared" si="803"/>
        <v>0</v>
      </c>
      <c r="AW369" s="197">
        <f t="shared" si="803"/>
        <v>0</v>
      </c>
      <c r="AX369" s="197"/>
      <c r="AY369" s="197">
        <f t="shared" ref="AY369:AZ369" si="804">AY370+AY371+AY372+AY374+AY375</f>
        <v>4739.2</v>
      </c>
      <c r="AZ369" s="197">
        <f t="shared" si="804"/>
        <v>0</v>
      </c>
      <c r="BA369" s="197"/>
      <c r="BB369" s="190"/>
    </row>
    <row r="370" spans="1:54" ht="32.25" customHeight="1">
      <c r="A370" s="266"/>
      <c r="B370" s="268"/>
      <c r="C370" s="268"/>
      <c r="D370" s="199" t="s">
        <v>37</v>
      </c>
      <c r="E370" s="197">
        <f t="shared" si="791"/>
        <v>0</v>
      </c>
      <c r="F370" s="197">
        <f t="shared" si="792"/>
        <v>0</v>
      </c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  <c r="S370" s="197"/>
      <c r="T370" s="197"/>
      <c r="U370" s="197"/>
      <c r="V370" s="197"/>
      <c r="W370" s="197"/>
      <c r="X370" s="197"/>
      <c r="Y370" s="197"/>
      <c r="Z370" s="197"/>
      <c r="AA370" s="197"/>
      <c r="AB370" s="197"/>
      <c r="AC370" s="197"/>
      <c r="AD370" s="197"/>
      <c r="AE370" s="197"/>
      <c r="AF370" s="197"/>
      <c r="AG370" s="197"/>
      <c r="AH370" s="197"/>
      <c r="AI370" s="197"/>
      <c r="AJ370" s="197"/>
      <c r="AK370" s="197"/>
      <c r="AL370" s="197"/>
      <c r="AM370" s="197"/>
      <c r="AN370" s="197"/>
      <c r="AO370" s="197"/>
      <c r="AP370" s="197"/>
      <c r="AQ370" s="197"/>
      <c r="AR370" s="197"/>
      <c r="AS370" s="197"/>
      <c r="AT370" s="197"/>
      <c r="AU370" s="197"/>
      <c r="AV370" s="197"/>
      <c r="AW370" s="197"/>
      <c r="AX370" s="197"/>
      <c r="AY370" s="197"/>
      <c r="AZ370" s="197"/>
      <c r="BA370" s="197"/>
      <c r="BB370" s="190"/>
    </row>
    <row r="371" spans="1:54" ht="50.25" customHeight="1">
      <c r="A371" s="266"/>
      <c r="B371" s="268"/>
      <c r="C371" s="268"/>
      <c r="D371" s="200" t="s">
        <v>2</v>
      </c>
      <c r="E371" s="204">
        <f t="shared" si="791"/>
        <v>23695.999999999996</v>
      </c>
      <c r="F371" s="197">
        <f t="shared" si="792"/>
        <v>0</v>
      </c>
      <c r="G371" s="197"/>
      <c r="H371" s="197"/>
      <c r="I371" s="197"/>
      <c r="J371" s="197"/>
      <c r="K371" s="197">
        <v>2369.6</v>
      </c>
      <c r="L371" s="197"/>
      <c r="M371" s="197"/>
      <c r="N371" s="197">
        <v>2369.6</v>
      </c>
      <c r="O371" s="197"/>
      <c r="P371" s="197"/>
      <c r="Q371" s="197">
        <v>2369.6</v>
      </c>
      <c r="R371" s="197"/>
      <c r="S371" s="197"/>
      <c r="T371" s="197">
        <v>1658.7</v>
      </c>
      <c r="U371" s="197"/>
      <c r="V371" s="197"/>
      <c r="W371" s="197">
        <v>1184.8</v>
      </c>
      <c r="X371" s="197"/>
      <c r="Y371" s="197"/>
      <c r="Z371" s="197">
        <v>1184.8</v>
      </c>
      <c r="AA371" s="197"/>
      <c r="AB371" s="197"/>
      <c r="AC371" s="197"/>
      <c r="AD371" s="197"/>
      <c r="AE371" s="197">
        <v>1184.8</v>
      </c>
      <c r="AF371" s="197"/>
      <c r="AG371" s="197"/>
      <c r="AH371" s="197"/>
      <c r="AI371" s="197"/>
      <c r="AJ371" s="197">
        <v>1895.7</v>
      </c>
      <c r="AK371" s="197"/>
      <c r="AL371" s="197"/>
      <c r="AM371" s="197"/>
      <c r="AN371" s="197"/>
      <c r="AO371" s="197">
        <v>2369.6</v>
      </c>
      <c r="AP371" s="197"/>
      <c r="AQ371" s="197"/>
      <c r="AR371" s="197"/>
      <c r="AS371" s="197"/>
      <c r="AT371" s="197">
        <v>2369.6</v>
      </c>
      <c r="AU371" s="197"/>
      <c r="AV371" s="197"/>
      <c r="AW371" s="197"/>
      <c r="AX371" s="197"/>
      <c r="AY371" s="197">
        <v>4739.2</v>
      </c>
      <c r="AZ371" s="197"/>
      <c r="BA371" s="197"/>
      <c r="BB371" s="190"/>
    </row>
    <row r="372" spans="1:54" ht="22.5" customHeight="1">
      <c r="A372" s="266"/>
      <c r="B372" s="268"/>
      <c r="C372" s="268"/>
      <c r="D372" s="201" t="s">
        <v>270</v>
      </c>
      <c r="E372" s="197">
        <f>H372+K372+N372+Q372+T372+W372+Z372+AE372+AJ372+AO372+AT372+AY372</f>
        <v>0</v>
      </c>
      <c r="F372" s="197">
        <f t="shared" si="792"/>
        <v>0</v>
      </c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  <c r="S372" s="197"/>
      <c r="T372" s="197"/>
      <c r="U372" s="197"/>
      <c r="V372" s="197"/>
      <c r="W372" s="197"/>
      <c r="X372" s="197"/>
      <c r="Y372" s="197"/>
      <c r="Z372" s="197"/>
      <c r="AA372" s="197"/>
      <c r="AB372" s="197"/>
      <c r="AC372" s="197"/>
      <c r="AD372" s="197"/>
      <c r="AE372" s="197"/>
      <c r="AF372" s="197"/>
      <c r="AG372" s="197"/>
      <c r="AH372" s="197"/>
      <c r="AI372" s="197"/>
      <c r="AJ372" s="197"/>
      <c r="AK372" s="197"/>
      <c r="AL372" s="197"/>
      <c r="AM372" s="197"/>
      <c r="AN372" s="197"/>
      <c r="AO372" s="197"/>
      <c r="AP372" s="197"/>
      <c r="AQ372" s="197"/>
      <c r="AR372" s="197"/>
      <c r="AS372" s="197"/>
      <c r="AT372" s="197"/>
      <c r="AU372" s="197"/>
      <c r="AV372" s="197"/>
      <c r="AW372" s="197"/>
      <c r="AX372" s="197"/>
      <c r="AY372" s="197"/>
      <c r="AZ372" s="197"/>
      <c r="BA372" s="197"/>
      <c r="BB372" s="190"/>
    </row>
    <row r="373" spans="1:54" ht="82.5" customHeight="1">
      <c r="A373" s="266"/>
      <c r="B373" s="268"/>
      <c r="C373" s="268"/>
      <c r="D373" s="201" t="s">
        <v>274</v>
      </c>
      <c r="E373" s="197">
        <f t="shared" ref="E373:E378" si="805">H373+K373+N373+Q373+T373+W373+Z373+AE373+AJ373+AO373+AT373+AY373</f>
        <v>0</v>
      </c>
      <c r="F373" s="197">
        <f t="shared" si="792"/>
        <v>0</v>
      </c>
      <c r="G373" s="197"/>
      <c r="H373" s="197"/>
      <c r="I373" s="197"/>
      <c r="J373" s="197"/>
      <c r="K373" s="197"/>
      <c r="L373" s="197"/>
      <c r="M373" s="197"/>
      <c r="N373" s="197"/>
      <c r="O373" s="197"/>
      <c r="P373" s="197"/>
      <c r="Q373" s="197"/>
      <c r="R373" s="197"/>
      <c r="S373" s="197"/>
      <c r="T373" s="197"/>
      <c r="U373" s="197"/>
      <c r="V373" s="197"/>
      <c r="W373" s="197"/>
      <c r="X373" s="197"/>
      <c r="Y373" s="197"/>
      <c r="Z373" s="197"/>
      <c r="AA373" s="197"/>
      <c r="AB373" s="197"/>
      <c r="AC373" s="197"/>
      <c r="AD373" s="197"/>
      <c r="AE373" s="197"/>
      <c r="AF373" s="197"/>
      <c r="AG373" s="197"/>
      <c r="AH373" s="197"/>
      <c r="AI373" s="197"/>
      <c r="AJ373" s="197"/>
      <c r="AK373" s="197"/>
      <c r="AL373" s="197"/>
      <c r="AM373" s="197"/>
      <c r="AN373" s="197"/>
      <c r="AO373" s="197"/>
      <c r="AP373" s="197"/>
      <c r="AQ373" s="197"/>
      <c r="AR373" s="197"/>
      <c r="AS373" s="197"/>
      <c r="AT373" s="197"/>
      <c r="AU373" s="197"/>
      <c r="AV373" s="197"/>
      <c r="AW373" s="197"/>
      <c r="AX373" s="197"/>
      <c r="AY373" s="197"/>
      <c r="AZ373" s="197"/>
      <c r="BA373" s="197"/>
      <c r="BB373" s="190"/>
    </row>
    <row r="374" spans="1:54" ht="22.5" customHeight="1">
      <c r="A374" s="266"/>
      <c r="B374" s="268"/>
      <c r="C374" s="268"/>
      <c r="D374" s="201" t="s">
        <v>271</v>
      </c>
      <c r="E374" s="197">
        <f t="shared" si="805"/>
        <v>0</v>
      </c>
      <c r="F374" s="197">
        <f t="shared" si="792"/>
        <v>0</v>
      </c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197"/>
      <c r="V374" s="197"/>
      <c r="W374" s="197"/>
      <c r="X374" s="197"/>
      <c r="Y374" s="197"/>
      <c r="Z374" s="197"/>
      <c r="AA374" s="197"/>
      <c r="AB374" s="197"/>
      <c r="AC374" s="197"/>
      <c r="AD374" s="197"/>
      <c r="AE374" s="197"/>
      <c r="AF374" s="197"/>
      <c r="AG374" s="197"/>
      <c r="AH374" s="197"/>
      <c r="AI374" s="197"/>
      <c r="AJ374" s="197"/>
      <c r="AK374" s="197"/>
      <c r="AL374" s="197"/>
      <c r="AM374" s="197"/>
      <c r="AN374" s="197"/>
      <c r="AO374" s="197"/>
      <c r="AP374" s="197"/>
      <c r="AQ374" s="197"/>
      <c r="AR374" s="197"/>
      <c r="AS374" s="197"/>
      <c r="AT374" s="197"/>
      <c r="AU374" s="197"/>
      <c r="AV374" s="197"/>
      <c r="AW374" s="197"/>
      <c r="AX374" s="197"/>
      <c r="AY374" s="197"/>
      <c r="AZ374" s="197"/>
      <c r="BA374" s="197"/>
      <c r="BB374" s="190"/>
    </row>
    <row r="375" spans="1:54" ht="31.5">
      <c r="A375" s="266"/>
      <c r="B375" s="268"/>
      <c r="C375" s="268"/>
      <c r="D375" s="202" t="s">
        <v>43</v>
      </c>
      <c r="E375" s="197">
        <f t="shared" si="805"/>
        <v>0</v>
      </c>
      <c r="F375" s="197">
        <f t="shared" si="792"/>
        <v>0</v>
      </c>
      <c r="G375" s="197"/>
      <c r="H375" s="197"/>
      <c r="I375" s="197"/>
      <c r="J375" s="197"/>
      <c r="K375" s="197"/>
      <c r="L375" s="197"/>
      <c r="M375" s="197"/>
      <c r="N375" s="197"/>
      <c r="O375" s="197"/>
      <c r="P375" s="197"/>
      <c r="Q375" s="197"/>
      <c r="R375" s="197"/>
      <c r="S375" s="197"/>
      <c r="T375" s="197"/>
      <c r="U375" s="197"/>
      <c r="V375" s="197"/>
      <c r="W375" s="197"/>
      <c r="X375" s="197"/>
      <c r="Y375" s="197"/>
      <c r="Z375" s="197"/>
      <c r="AA375" s="197"/>
      <c r="AB375" s="197"/>
      <c r="AC375" s="197"/>
      <c r="AD375" s="197"/>
      <c r="AE375" s="197"/>
      <c r="AF375" s="197"/>
      <c r="AG375" s="197"/>
      <c r="AH375" s="197"/>
      <c r="AI375" s="197"/>
      <c r="AJ375" s="197"/>
      <c r="AK375" s="197"/>
      <c r="AL375" s="197"/>
      <c r="AM375" s="197"/>
      <c r="AN375" s="197"/>
      <c r="AO375" s="197"/>
      <c r="AP375" s="197"/>
      <c r="AQ375" s="197"/>
      <c r="AR375" s="197"/>
      <c r="AS375" s="197"/>
      <c r="AT375" s="197"/>
      <c r="AU375" s="197"/>
      <c r="AV375" s="197"/>
      <c r="AW375" s="197"/>
      <c r="AX375" s="197"/>
      <c r="AY375" s="197"/>
      <c r="AZ375" s="197"/>
      <c r="BA375" s="197"/>
      <c r="BB375" s="191"/>
    </row>
    <row r="376" spans="1:54" ht="22.5" customHeight="1">
      <c r="A376" s="265" t="s">
        <v>359</v>
      </c>
      <c r="B376" s="267" t="s">
        <v>348</v>
      </c>
      <c r="C376" s="267" t="s">
        <v>335</v>
      </c>
      <c r="D376" s="209" t="s">
        <v>41</v>
      </c>
      <c r="E376" s="197">
        <f t="shared" si="805"/>
        <v>15959</v>
      </c>
      <c r="F376" s="197">
        <f t="shared" ref="F376:F382" si="806">I376+L376+O376+R376+U376+X376+AA376+AF376+AK376+AP376+AU376+AZ376</f>
        <v>0</v>
      </c>
      <c r="G376" s="197"/>
      <c r="H376" s="197">
        <f>H377+H378+H379+H381+H382</f>
        <v>0</v>
      </c>
      <c r="I376" s="197">
        <f t="shared" ref="I376" si="807">I377+I378+I379+I381+I382</f>
        <v>0</v>
      </c>
      <c r="J376" s="197"/>
      <c r="K376" s="197">
        <f t="shared" ref="K376:L376" si="808">K377+K378+K379+K381+K382</f>
        <v>1595.9</v>
      </c>
      <c r="L376" s="197">
        <f t="shared" si="808"/>
        <v>0</v>
      </c>
      <c r="M376" s="197"/>
      <c r="N376" s="197">
        <f t="shared" ref="N376:O376" si="809">N377+N378+N379+N381+N382</f>
        <v>1595.9</v>
      </c>
      <c r="O376" s="197">
        <f t="shared" si="809"/>
        <v>0</v>
      </c>
      <c r="P376" s="197"/>
      <c r="Q376" s="197">
        <f t="shared" ref="Q376:R376" si="810">Q377+Q378+Q379+Q381+Q382</f>
        <v>1595.9</v>
      </c>
      <c r="R376" s="197">
        <f t="shared" si="810"/>
        <v>0</v>
      </c>
      <c r="S376" s="197"/>
      <c r="T376" s="197">
        <f t="shared" ref="T376:U376" si="811">T377+T378+T379+T381+T382</f>
        <v>1117.1999999999998</v>
      </c>
      <c r="U376" s="197">
        <f t="shared" si="811"/>
        <v>0</v>
      </c>
      <c r="V376" s="197"/>
      <c r="W376" s="197">
        <f t="shared" ref="W376:X376" si="812">W377+W378+W379+W381+W382</f>
        <v>798</v>
      </c>
      <c r="X376" s="197">
        <f t="shared" si="812"/>
        <v>0</v>
      </c>
      <c r="Y376" s="197"/>
      <c r="Z376" s="197">
        <f t="shared" ref="Z376:AC376" si="813">Z377+Z378+Z379+Z381+Z382</f>
        <v>798</v>
      </c>
      <c r="AA376" s="197">
        <f t="shared" si="813"/>
        <v>0</v>
      </c>
      <c r="AB376" s="197">
        <f t="shared" si="813"/>
        <v>0</v>
      </c>
      <c r="AC376" s="197">
        <f t="shared" si="813"/>
        <v>0</v>
      </c>
      <c r="AD376" s="197"/>
      <c r="AE376" s="197">
        <f t="shared" ref="AE376:AH376" si="814">AE377+AE378+AE379+AE381+AE382</f>
        <v>798</v>
      </c>
      <c r="AF376" s="197">
        <f t="shared" si="814"/>
        <v>0</v>
      </c>
      <c r="AG376" s="197">
        <f t="shared" si="814"/>
        <v>0</v>
      </c>
      <c r="AH376" s="197">
        <f t="shared" si="814"/>
        <v>0</v>
      </c>
      <c r="AI376" s="197"/>
      <c r="AJ376" s="197">
        <f t="shared" ref="AJ376:AM376" si="815">AJ377+AJ378+AJ379+AJ381+AJ382</f>
        <v>1276.7</v>
      </c>
      <c r="AK376" s="197">
        <f t="shared" si="815"/>
        <v>0</v>
      </c>
      <c r="AL376" s="197">
        <f t="shared" si="815"/>
        <v>0</v>
      </c>
      <c r="AM376" s="197">
        <f t="shared" si="815"/>
        <v>0</v>
      </c>
      <c r="AN376" s="197"/>
      <c r="AO376" s="197">
        <f t="shared" ref="AO376:AR376" si="816">AO377+AO378+AO379+AO381+AO382</f>
        <v>1595.9</v>
      </c>
      <c r="AP376" s="197">
        <f t="shared" si="816"/>
        <v>0</v>
      </c>
      <c r="AQ376" s="197">
        <f t="shared" si="816"/>
        <v>0</v>
      </c>
      <c r="AR376" s="197">
        <f t="shared" si="816"/>
        <v>0</v>
      </c>
      <c r="AS376" s="197"/>
      <c r="AT376" s="197">
        <f t="shared" ref="AT376:AW376" si="817">AT377+AT378+AT379+AT381+AT382</f>
        <v>1595.6999999999998</v>
      </c>
      <c r="AU376" s="197">
        <f t="shared" si="817"/>
        <v>0</v>
      </c>
      <c r="AV376" s="197">
        <f t="shared" si="817"/>
        <v>0</v>
      </c>
      <c r="AW376" s="197">
        <f t="shared" si="817"/>
        <v>0</v>
      </c>
      <c r="AX376" s="197"/>
      <c r="AY376" s="197">
        <f t="shared" ref="AY376:AZ376" si="818">AY377+AY378+AY379+AY381+AY382</f>
        <v>3191.8</v>
      </c>
      <c r="AZ376" s="197">
        <f t="shared" si="818"/>
        <v>0</v>
      </c>
      <c r="BA376" s="197"/>
      <c r="BB376" s="190"/>
    </row>
    <row r="377" spans="1:54" ht="32.25" customHeight="1">
      <c r="A377" s="266"/>
      <c r="B377" s="268"/>
      <c r="C377" s="268"/>
      <c r="D377" s="199" t="s">
        <v>37</v>
      </c>
      <c r="E377" s="197">
        <f t="shared" si="805"/>
        <v>0</v>
      </c>
      <c r="F377" s="197">
        <f t="shared" si="806"/>
        <v>0</v>
      </c>
      <c r="G377" s="197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7"/>
      <c r="T377" s="197"/>
      <c r="U377" s="197"/>
      <c r="V377" s="197"/>
      <c r="W377" s="197"/>
      <c r="X377" s="197"/>
      <c r="Y377" s="197"/>
      <c r="Z377" s="197"/>
      <c r="AA377" s="197"/>
      <c r="AB377" s="197"/>
      <c r="AC377" s="197"/>
      <c r="AD377" s="197"/>
      <c r="AE377" s="197"/>
      <c r="AF377" s="197"/>
      <c r="AG377" s="197"/>
      <c r="AH377" s="197"/>
      <c r="AI377" s="197"/>
      <c r="AJ377" s="197"/>
      <c r="AK377" s="197"/>
      <c r="AL377" s="197"/>
      <c r="AM377" s="197"/>
      <c r="AN377" s="197"/>
      <c r="AO377" s="197"/>
      <c r="AP377" s="197"/>
      <c r="AQ377" s="197"/>
      <c r="AR377" s="197"/>
      <c r="AS377" s="197"/>
      <c r="AT377" s="197"/>
      <c r="AU377" s="197"/>
      <c r="AV377" s="197"/>
      <c r="AW377" s="197"/>
      <c r="AX377" s="197"/>
      <c r="AY377" s="197"/>
      <c r="AZ377" s="197"/>
      <c r="BA377" s="197"/>
      <c r="BB377" s="190"/>
    </row>
    <row r="378" spans="1:54" ht="50.25" customHeight="1">
      <c r="A378" s="266"/>
      <c r="B378" s="268"/>
      <c r="C378" s="268"/>
      <c r="D378" s="200" t="s">
        <v>2</v>
      </c>
      <c r="E378" s="204">
        <f t="shared" si="805"/>
        <v>9575</v>
      </c>
      <c r="F378" s="197">
        <f t="shared" si="806"/>
        <v>0</v>
      </c>
      <c r="G378" s="197"/>
      <c r="H378" s="197"/>
      <c r="I378" s="197"/>
      <c r="J378" s="197"/>
      <c r="K378" s="197">
        <v>957.5</v>
      </c>
      <c r="L378" s="197"/>
      <c r="M378" s="197"/>
      <c r="N378" s="197">
        <v>957.5</v>
      </c>
      <c r="O378" s="197"/>
      <c r="P378" s="197"/>
      <c r="Q378" s="197">
        <v>957.5</v>
      </c>
      <c r="R378" s="197"/>
      <c r="S378" s="197"/>
      <c r="T378" s="197">
        <v>670.3</v>
      </c>
      <c r="U378" s="197"/>
      <c r="V378" s="197"/>
      <c r="W378" s="197">
        <v>478.8</v>
      </c>
      <c r="X378" s="197"/>
      <c r="Y378" s="197"/>
      <c r="Z378" s="197">
        <v>478.8</v>
      </c>
      <c r="AA378" s="197"/>
      <c r="AB378" s="197"/>
      <c r="AC378" s="197"/>
      <c r="AD378" s="197"/>
      <c r="AE378" s="197">
        <v>478.8</v>
      </c>
      <c r="AF378" s="197"/>
      <c r="AG378" s="197"/>
      <c r="AH378" s="197"/>
      <c r="AI378" s="197"/>
      <c r="AJ378" s="197">
        <v>766</v>
      </c>
      <c r="AK378" s="197"/>
      <c r="AL378" s="197"/>
      <c r="AM378" s="197"/>
      <c r="AN378" s="197"/>
      <c r="AO378" s="197">
        <v>957.5</v>
      </c>
      <c r="AP378" s="197"/>
      <c r="AQ378" s="197"/>
      <c r="AR378" s="197"/>
      <c r="AS378" s="197"/>
      <c r="AT378" s="197">
        <v>957.3</v>
      </c>
      <c r="AU378" s="197"/>
      <c r="AV378" s="197"/>
      <c r="AW378" s="197"/>
      <c r="AX378" s="197"/>
      <c r="AY378" s="197">
        <v>1915</v>
      </c>
      <c r="AZ378" s="197"/>
      <c r="BA378" s="197"/>
      <c r="BB378" s="190"/>
    </row>
    <row r="379" spans="1:54" ht="22.5" customHeight="1">
      <c r="A379" s="266"/>
      <c r="B379" s="268"/>
      <c r="C379" s="268"/>
      <c r="D379" s="201" t="s">
        <v>270</v>
      </c>
      <c r="E379" s="204">
        <f>H379+K379+N379+Q379+T379+W379+Z379+AE379+AJ379+AO379+AT379+AY379</f>
        <v>6383.9999999999991</v>
      </c>
      <c r="F379" s="197">
        <f t="shared" si="806"/>
        <v>0</v>
      </c>
      <c r="G379" s="197"/>
      <c r="H379" s="197"/>
      <c r="I379" s="197"/>
      <c r="J379" s="197"/>
      <c r="K379" s="197">
        <v>638.4</v>
      </c>
      <c r="L379" s="197"/>
      <c r="M379" s="197"/>
      <c r="N379" s="197">
        <v>638.4</v>
      </c>
      <c r="O379" s="197"/>
      <c r="P379" s="197"/>
      <c r="Q379" s="197">
        <v>638.4</v>
      </c>
      <c r="R379" s="197"/>
      <c r="S379" s="197"/>
      <c r="T379" s="197">
        <v>446.9</v>
      </c>
      <c r="U379" s="197"/>
      <c r="V379" s="197"/>
      <c r="W379" s="197">
        <v>319.2</v>
      </c>
      <c r="X379" s="197"/>
      <c r="Y379" s="197"/>
      <c r="Z379" s="197">
        <v>319.2</v>
      </c>
      <c r="AA379" s="197"/>
      <c r="AB379" s="197"/>
      <c r="AC379" s="197"/>
      <c r="AD379" s="197"/>
      <c r="AE379" s="197">
        <v>319.2</v>
      </c>
      <c r="AF379" s="197"/>
      <c r="AG379" s="197"/>
      <c r="AH379" s="197"/>
      <c r="AI379" s="197"/>
      <c r="AJ379" s="197">
        <v>510.7</v>
      </c>
      <c r="AK379" s="197"/>
      <c r="AL379" s="197"/>
      <c r="AM379" s="197"/>
      <c r="AN379" s="197"/>
      <c r="AO379" s="197">
        <v>638.4</v>
      </c>
      <c r="AP379" s="197"/>
      <c r="AQ379" s="197"/>
      <c r="AR379" s="197"/>
      <c r="AS379" s="197"/>
      <c r="AT379" s="197">
        <v>638.4</v>
      </c>
      <c r="AU379" s="197"/>
      <c r="AV379" s="197"/>
      <c r="AW379" s="197"/>
      <c r="AX379" s="197"/>
      <c r="AY379" s="197">
        <v>1276.8</v>
      </c>
      <c r="AZ379" s="197"/>
      <c r="BA379" s="197"/>
      <c r="BB379" s="190"/>
    </row>
    <row r="380" spans="1:54" ht="82.5" customHeight="1">
      <c r="A380" s="266"/>
      <c r="B380" s="268"/>
      <c r="C380" s="268"/>
      <c r="D380" s="201" t="s">
        <v>274</v>
      </c>
      <c r="E380" s="197">
        <f t="shared" ref="E380:E382" si="819">H380+K380+N380+Q380+T380+W380+Z380+AE380+AJ380+AO380+AT380+AY380</f>
        <v>0</v>
      </c>
      <c r="F380" s="197">
        <f t="shared" si="806"/>
        <v>0</v>
      </c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97"/>
      <c r="Z380" s="197"/>
      <c r="AA380" s="197"/>
      <c r="AB380" s="197"/>
      <c r="AC380" s="197"/>
      <c r="AD380" s="197"/>
      <c r="AE380" s="197"/>
      <c r="AF380" s="197"/>
      <c r="AG380" s="197"/>
      <c r="AH380" s="197"/>
      <c r="AI380" s="197"/>
      <c r="AJ380" s="197"/>
      <c r="AK380" s="197"/>
      <c r="AL380" s="197"/>
      <c r="AM380" s="197"/>
      <c r="AN380" s="197"/>
      <c r="AO380" s="197"/>
      <c r="AP380" s="197"/>
      <c r="AQ380" s="197"/>
      <c r="AR380" s="197"/>
      <c r="AS380" s="197"/>
      <c r="AT380" s="197"/>
      <c r="AU380" s="197"/>
      <c r="AV380" s="197"/>
      <c r="AW380" s="197"/>
      <c r="AX380" s="197"/>
      <c r="AY380" s="197"/>
      <c r="AZ380" s="197"/>
      <c r="BA380" s="197"/>
      <c r="BB380" s="190"/>
    </row>
    <row r="381" spans="1:54" ht="22.5" customHeight="1">
      <c r="A381" s="266"/>
      <c r="B381" s="268"/>
      <c r="C381" s="268"/>
      <c r="D381" s="201" t="s">
        <v>271</v>
      </c>
      <c r="E381" s="197">
        <f t="shared" si="819"/>
        <v>0</v>
      </c>
      <c r="F381" s="197">
        <f t="shared" si="806"/>
        <v>0</v>
      </c>
      <c r="G381" s="197"/>
      <c r="H381" s="197"/>
      <c r="I381" s="197"/>
      <c r="J381" s="197"/>
      <c r="K381" s="197"/>
      <c r="L381" s="197"/>
      <c r="M381" s="197"/>
      <c r="N381" s="197"/>
      <c r="O381" s="197"/>
      <c r="P381" s="197"/>
      <c r="Q381" s="197"/>
      <c r="R381" s="197"/>
      <c r="S381" s="197"/>
      <c r="T381" s="197"/>
      <c r="U381" s="197"/>
      <c r="V381" s="197"/>
      <c r="W381" s="197"/>
      <c r="X381" s="197"/>
      <c r="Y381" s="197"/>
      <c r="Z381" s="197"/>
      <c r="AA381" s="197"/>
      <c r="AB381" s="197"/>
      <c r="AC381" s="197"/>
      <c r="AD381" s="197"/>
      <c r="AE381" s="197"/>
      <c r="AF381" s="197"/>
      <c r="AG381" s="197"/>
      <c r="AH381" s="197"/>
      <c r="AI381" s="197"/>
      <c r="AJ381" s="197"/>
      <c r="AK381" s="197"/>
      <c r="AL381" s="197"/>
      <c r="AM381" s="197"/>
      <c r="AN381" s="197"/>
      <c r="AO381" s="197"/>
      <c r="AP381" s="197"/>
      <c r="AQ381" s="197"/>
      <c r="AR381" s="197"/>
      <c r="AS381" s="197"/>
      <c r="AT381" s="197"/>
      <c r="AU381" s="197"/>
      <c r="AV381" s="197"/>
      <c r="AW381" s="197"/>
      <c r="AX381" s="197"/>
      <c r="AY381" s="197"/>
      <c r="AZ381" s="197"/>
      <c r="BA381" s="197"/>
      <c r="BB381" s="190"/>
    </row>
    <row r="382" spans="1:54" ht="31.5">
      <c r="A382" s="266"/>
      <c r="B382" s="268"/>
      <c r="C382" s="268"/>
      <c r="D382" s="202" t="s">
        <v>43</v>
      </c>
      <c r="E382" s="197">
        <f t="shared" si="819"/>
        <v>0</v>
      </c>
      <c r="F382" s="197">
        <f t="shared" si="806"/>
        <v>0</v>
      </c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197"/>
      <c r="U382" s="197"/>
      <c r="V382" s="197"/>
      <c r="W382" s="197"/>
      <c r="X382" s="197"/>
      <c r="Y382" s="197"/>
      <c r="Z382" s="197"/>
      <c r="AA382" s="197"/>
      <c r="AB382" s="197"/>
      <c r="AC382" s="197"/>
      <c r="AD382" s="197"/>
      <c r="AE382" s="197"/>
      <c r="AF382" s="197"/>
      <c r="AG382" s="197"/>
      <c r="AH382" s="197"/>
      <c r="AI382" s="197"/>
      <c r="AJ382" s="197"/>
      <c r="AK382" s="197"/>
      <c r="AL382" s="197"/>
      <c r="AM382" s="197"/>
      <c r="AN382" s="197"/>
      <c r="AO382" s="197"/>
      <c r="AP382" s="197"/>
      <c r="AQ382" s="197"/>
      <c r="AR382" s="197"/>
      <c r="AS382" s="197"/>
      <c r="AT382" s="197"/>
      <c r="AU382" s="197"/>
      <c r="AV382" s="197"/>
      <c r="AW382" s="197"/>
      <c r="AX382" s="197"/>
      <c r="AY382" s="197"/>
      <c r="AZ382" s="197"/>
      <c r="BA382" s="197"/>
      <c r="BB382" s="191"/>
    </row>
    <row r="383" spans="1:54" ht="22.5" customHeight="1">
      <c r="A383" s="273" t="s">
        <v>333</v>
      </c>
      <c r="B383" s="274"/>
      <c r="C383" s="275"/>
      <c r="D383" s="209" t="s">
        <v>41</v>
      </c>
      <c r="E383" s="197">
        <f t="shared" ref="E383:E385" si="820">H383+K383+N383+Q383+T383+W383+Z383+AE383+AJ383+AO383+AT383+AY383</f>
        <v>39655</v>
      </c>
      <c r="F383" s="197">
        <f t="shared" ref="F383:F389" si="821">I383+L383+O383+R383+U383+X383+AA383+AF383+AK383+AP383+AU383+AZ383</f>
        <v>0</v>
      </c>
      <c r="G383" s="197"/>
      <c r="H383" s="197">
        <f>H384+H385+H386+H388+H389</f>
        <v>0</v>
      </c>
      <c r="I383" s="197">
        <f t="shared" ref="I383" si="822">I384+I385+I386+I388+I389</f>
        <v>0</v>
      </c>
      <c r="J383" s="197"/>
      <c r="K383" s="197">
        <f t="shared" ref="K383:L383" si="823">K384+K385+K386+K388+K389</f>
        <v>3965.5</v>
      </c>
      <c r="L383" s="197">
        <f t="shared" si="823"/>
        <v>0</v>
      </c>
      <c r="M383" s="197"/>
      <c r="N383" s="197">
        <f t="shared" ref="N383:O383" si="824">N384+N385+N386+N388+N389</f>
        <v>3965.5</v>
      </c>
      <c r="O383" s="197">
        <f t="shared" si="824"/>
        <v>0</v>
      </c>
      <c r="P383" s="197"/>
      <c r="Q383" s="197">
        <f t="shared" ref="Q383:R383" si="825">Q384+Q385+Q386+Q388+Q389</f>
        <v>3965.5</v>
      </c>
      <c r="R383" s="197">
        <f t="shared" si="825"/>
        <v>0</v>
      </c>
      <c r="S383" s="197"/>
      <c r="T383" s="197">
        <f t="shared" ref="T383:U383" si="826">T384+T385+T386+T388+T389</f>
        <v>2775.9</v>
      </c>
      <c r="U383" s="197">
        <f t="shared" si="826"/>
        <v>0</v>
      </c>
      <c r="V383" s="197"/>
      <c r="W383" s="197">
        <f t="shared" ref="W383:X383" si="827">W384+W385+W386+W388+W389</f>
        <v>1982.8</v>
      </c>
      <c r="X383" s="197">
        <f t="shared" si="827"/>
        <v>0</v>
      </c>
      <c r="Y383" s="197"/>
      <c r="Z383" s="197">
        <f t="shared" ref="Z383:AC383" si="828">Z384+Z385+Z386+Z388+Z389</f>
        <v>1982.8</v>
      </c>
      <c r="AA383" s="197">
        <f t="shared" si="828"/>
        <v>0</v>
      </c>
      <c r="AB383" s="197">
        <f t="shared" si="828"/>
        <v>0</v>
      </c>
      <c r="AC383" s="197">
        <f t="shared" si="828"/>
        <v>0</v>
      </c>
      <c r="AD383" s="197"/>
      <c r="AE383" s="197">
        <f t="shared" ref="AE383:AH383" si="829">AE384+AE385+AE386+AE388+AE389</f>
        <v>1982.8</v>
      </c>
      <c r="AF383" s="197">
        <f t="shared" si="829"/>
        <v>0</v>
      </c>
      <c r="AG383" s="197">
        <f t="shared" si="829"/>
        <v>0</v>
      </c>
      <c r="AH383" s="197">
        <f t="shared" si="829"/>
        <v>0</v>
      </c>
      <c r="AI383" s="197"/>
      <c r="AJ383" s="197">
        <f t="shared" ref="AJ383:AM383" si="830">AJ384+AJ385+AJ386+AJ388+AJ389</f>
        <v>3172.3999999999996</v>
      </c>
      <c r="AK383" s="197">
        <f t="shared" si="830"/>
        <v>0</v>
      </c>
      <c r="AL383" s="197">
        <f t="shared" si="830"/>
        <v>0</v>
      </c>
      <c r="AM383" s="197">
        <f t="shared" si="830"/>
        <v>0</v>
      </c>
      <c r="AN383" s="197"/>
      <c r="AO383" s="197">
        <f t="shared" ref="AO383:AR383" si="831">AO384+AO385+AO386+AO388+AO389</f>
        <v>3965.5</v>
      </c>
      <c r="AP383" s="197">
        <f t="shared" si="831"/>
        <v>0</v>
      </c>
      <c r="AQ383" s="197">
        <f t="shared" si="831"/>
        <v>0</v>
      </c>
      <c r="AR383" s="197">
        <f t="shared" si="831"/>
        <v>0</v>
      </c>
      <c r="AS383" s="197"/>
      <c r="AT383" s="197">
        <f t="shared" ref="AT383:AW383" si="832">AT384+AT385+AT386+AT388+AT389</f>
        <v>3965.2999999999997</v>
      </c>
      <c r="AU383" s="197">
        <f t="shared" si="832"/>
        <v>0</v>
      </c>
      <c r="AV383" s="197">
        <f t="shared" si="832"/>
        <v>0</v>
      </c>
      <c r="AW383" s="197">
        <f t="shared" si="832"/>
        <v>0</v>
      </c>
      <c r="AX383" s="197"/>
      <c r="AY383" s="197">
        <f t="shared" ref="AY383:AZ383" si="833">AY384+AY385+AY386+AY388+AY389</f>
        <v>7931</v>
      </c>
      <c r="AZ383" s="197">
        <f t="shared" si="833"/>
        <v>0</v>
      </c>
      <c r="BA383" s="197"/>
      <c r="BB383" s="190"/>
    </row>
    <row r="384" spans="1:54" ht="32.25" customHeight="1">
      <c r="A384" s="276"/>
      <c r="B384" s="277"/>
      <c r="C384" s="278"/>
      <c r="D384" s="199" t="s">
        <v>37</v>
      </c>
      <c r="E384" s="197">
        <f t="shared" si="820"/>
        <v>0</v>
      </c>
      <c r="F384" s="197">
        <f t="shared" si="821"/>
        <v>0</v>
      </c>
      <c r="G384" s="197"/>
      <c r="H384" s="197">
        <f>H370+H377</f>
        <v>0</v>
      </c>
      <c r="I384" s="197">
        <f t="shared" ref="I384:BA384" si="834">I370+I377</f>
        <v>0</v>
      </c>
      <c r="J384" s="197">
        <f t="shared" si="834"/>
        <v>0</v>
      </c>
      <c r="K384" s="197">
        <f t="shared" si="834"/>
        <v>0</v>
      </c>
      <c r="L384" s="197">
        <f t="shared" si="834"/>
        <v>0</v>
      </c>
      <c r="M384" s="197">
        <f t="shared" si="834"/>
        <v>0</v>
      </c>
      <c r="N384" s="197">
        <f t="shared" si="834"/>
        <v>0</v>
      </c>
      <c r="O384" s="197">
        <f t="shared" si="834"/>
        <v>0</v>
      </c>
      <c r="P384" s="197">
        <f t="shared" si="834"/>
        <v>0</v>
      </c>
      <c r="Q384" s="197">
        <f t="shared" si="834"/>
        <v>0</v>
      </c>
      <c r="R384" s="197">
        <f t="shared" si="834"/>
        <v>0</v>
      </c>
      <c r="S384" s="197">
        <f t="shared" si="834"/>
        <v>0</v>
      </c>
      <c r="T384" s="197">
        <f t="shared" si="834"/>
        <v>0</v>
      </c>
      <c r="U384" s="197">
        <f t="shared" si="834"/>
        <v>0</v>
      </c>
      <c r="V384" s="197">
        <f t="shared" si="834"/>
        <v>0</v>
      </c>
      <c r="W384" s="197">
        <f t="shared" si="834"/>
        <v>0</v>
      </c>
      <c r="X384" s="197">
        <f t="shared" si="834"/>
        <v>0</v>
      </c>
      <c r="Y384" s="197">
        <f t="shared" si="834"/>
        <v>0</v>
      </c>
      <c r="Z384" s="197">
        <f t="shared" si="834"/>
        <v>0</v>
      </c>
      <c r="AA384" s="197">
        <f t="shared" si="834"/>
        <v>0</v>
      </c>
      <c r="AB384" s="197">
        <f t="shared" si="834"/>
        <v>0</v>
      </c>
      <c r="AC384" s="197">
        <f t="shared" si="834"/>
        <v>0</v>
      </c>
      <c r="AD384" s="197">
        <f t="shared" si="834"/>
        <v>0</v>
      </c>
      <c r="AE384" s="197">
        <f t="shared" si="834"/>
        <v>0</v>
      </c>
      <c r="AF384" s="197">
        <f t="shared" si="834"/>
        <v>0</v>
      </c>
      <c r="AG384" s="197">
        <f t="shared" si="834"/>
        <v>0</v>
      </c>
      <c r="AH384" s="197">
        <f t="shared" si="834"/>
        <v>0</v>
      </c>
      <c r="AI384" s="197">
        <f t="shared" si="834"/>
        <v>0</v>
      </c>
      <c r="AJ384" s="197">
        <f t="shared" si="834"/>
        <v>0</v>
      </c>
      <c r="AK384" s="197">
        <f t="shared" si="834"/>
        <v>0</v>
      </c>
      <c r="AL384" s="197">
        <f t="shared" si="834"/>
        <v>0</v>
      </c>
      <c r="AM384" s="197">
        <f t="shared" si="834"/>
        <v>0</v>
      </c>
      <c r="AN384" s="197">
        <f t="shared" si="834"/>
        <v>0</v>
      </c>
      <c r="AO384" s="197">
        <f t="shared" si="834"/>
        <v>0</v>
      </c>
      <c r="AP384" s="197">
        <f t="shared" si="834"/>
        <v>0</v>
      </c>
      <c r="AQ384" s="197">
        <f t="shared" si="834"/>
        <v>0</v>
      </c>
      <c r="AR384" s="197">
        <f t="shared" si="834"/>
        <v>0</v>
      </c>
      <c r="AS384" s="197">
        <f t="shared" si="834"/>
        <v>0</v>
      </c>
      <c r="AT384" s="197">
        <f t="shared" si="834"/>
        <v>0</v>
      </c>
      <c r="AU384" s="197">
        <f t="shared" si="834"/>
        <v>0</v>
      </c>
      <c r="AV384" s="197">
        <f t="shared" si="834"/>
        <v>0</v>
      </c>
      <c r="AW384" s="197">
        <f t="shared" si="834"/>
        <v>0</v>
      </c>
      <c r="AX384" s="197">
        <f t="shared" si="834"/>
        <v>0</v>
      </c>
      <c r="AY384" s="197">
        <f t="shared" si="834"/>
        <v>0</v>
      </c>
      <c r="AZ384" s="197">
        <f t="shared" si="834"/>
        <v>0</v>
      </c>
      <c r="BA384" s="197">
        <f t="shared" si="834"/>
        <v>0</v>
      </c>
      <c r="BB384" s="190"/>
    </row>
    <row r="385" spans="1:54" ht="50.25" customHeight="1">
      <c r="A385" s="276"/>
      <c r="B385" s="277"/>
      <c r="C385" s="278"/>
      <c r="D385" s="200" t="s">
        <v>2</v>
      </c>
      <c r="E385" s="197">
        <f t="shared" si="820"/>
        <v>33270.999999999993</v>
      </c>
      <c r="F385" s="197">
        <f t="shared" si="821"/>
        <v>0</v>
      </c>
      <c r="G385" s="197"/>
      <c r="H385" s="197">
        <f t="shared" ref="H385:BA385" si="835">H371+H378</f>
        <v>0</v>
      </c>
      <c r="I385" s="197">
        <f t="shared" si="835"/>
        <v>0</v>
      </c>
      <c r="J385" s="197">
        <f t="shared" si="835"/>
        <v>0</v>
      </c>
      <c r="K385" s="197">
        <f t="shared" si="835"/>
        <v>3327.1</v>
      </c>
      <c r="L385" s="197">
        <f t="shared" si="835"/>
        <v>0</v>
      </c>
      <c r="M385" s="197">
        <f t="shared" si="835"/>
        <v>0</v>
      </c>
      <c r="N385" s="197">
        <f t="shared" si="835"/>
        <v>3327.1</v>
      </c>
      <c r="O385" s="197">
        <f t="shared" si="835"/>
        <v>0</v>
      </c>
      <c r="P385" s="197">
        <f t="shared" si="835"/>
        <v>0</v>
      </c>
      <c r="Q385" s="197">
        <f t="shared" si="835"/>
        <v>3327.1</v>
      </c>
      <c r="R385" s="197">
        <f t="shared" si="835"/>
        <v>0</v>
      </c>
      <c r="S385" s="197">
        <f t="shared" si="835"/>
        <v>0</v>
      </c>
      <c r="T385" s="197">
        <f t="shared" si="835"/>
        <v>2329</v>
      </c>
      <c r="U385" s="197">
        <f t="shared" si="835"/>
        <v>0</v>
      </c>
      <c r="V385" s="197">
        <f t="shared" si="835"/>
        <v>0</v>
      </c>
      <c r="W385" s="197">
        <f t="shared" si="835"/>
        <v>1663.6</v>
      </c>
      <c r="X385" s="197">
        <f t="shared" si="835"/>
        <v>0</v>
      </c>
      <c r="Y385" s="197">
        <f t="shared" si="835"/>
        <v>0</v>
      </c>
      <c r="Z385" s="197">
        <f t="shared" si="835"/>
        <v>1663.6</v>
      </c>
      <c r="AA385" s="197">
        <f t="shared" si="835"/>
        <v>0</v>
      </c>
      <c r="AB385" s="197">
        <f t="shared" si="835"/>
        <v>0</v>
      </c>
      <c r="AC385" s="197">
        <f t="shared" si="835"/>
        <v>0</v>
      </c>
      <c r="AD385" s="197">
        <f t="shared" si="835"/>
        <v>0</v>
      </c>
      <c r="AE385" s="197">
        <f t="shared" si="835"/>
        <v>1663.6</v>
      </c>
      <c r="AF385" s="197">
        <f t="shared" si="835"/>
        <v>0</v>
      </c>
      <c r="AG385" s="197">
        <f t="shared" si="835"/>
        <v>0</v>
      </c>
      <c r="AH385" s="197">
        <f t="shared" si="835"/>
        <v>0</v>
      </c>
      <c r="AI385" s="197">
        <f t="shared" si="835"/>
        <v>0</v>
      </c>
      <c r="AJ385" s="197">
        <f t="shared" si="835"/>
        <v>2661.7</v>
      </c>
      <c r="AK385" s="197">
        <f t="shared" si="835"/>
        <v>0</v>
      </c>
      <c r="AL385" s="197">
        <f t="shared" si="835"/>
        <v>0</v>
      </c>
      <c r="AM385" s="197">
        <f t="shared" si="835"/>
        <v>0</v>
      </c>
      <c r="AN385" s="197">
        <f t="shared" si="835"/>
        <v>0</v>
      </c>
      <c r="AO385" s="197">
        <f t="shared" si="835"/>
        <v>3327.1</v>
      </c>
      <c r="AP385" s="197">
        <f t="shared" si="835"/>
        <v>0</v>
      </c>
      <c r="AQ385" s="197">
        <f t="shared" si="835"/>
        <v>0</v>
      </c>
      <c r="AR385" s="197">
        <f t="shared" si="835"/>
        <v>0</v>
      </c>
      <c r="AS385" s="197">
        <f t="shared" si="835"/>
        <v>0</v>
      </c>
      <c r="AT385" s="197">
        <f t="shared" si="835"/>
        <v>3326.8999999999996</v>
      </c>
      <c r="AU385" s="197">
        <f t="shared" si="835"/>
        <v>0</v>
      </c>
      <c r="AV385" s="197">
        <f t="shared" si="835"/>
        <v>0</v>
      </c>
      <c r="AW385" s="197">
        <f t="shared" si="835"/>
        <v>0</v>
      </c>
      <c r="AX385" s="197">
        <f t="shared" si="835"/>
        <v>0</v>
      </c>
      <c r="AY385" s="197">
        <f t="shared" si="835"/>
        <v>6654.2</v>
      </c>
      <c r="AZ385" s="197">
        <f t="shared" si="835"/>
        <v>0</v>
      </c>
      <c r="BA385" s="197">
        <f t="shared" si="835"/>
        <v>0</v>
      </c>
      <c r="BB385" s="190"/>
    </row>
    <row r="386" spans="1:54" ht="22.5" customHeight="1">
      <c r="A386" s="276"/>
      <c r="B386" s="277"/>
      <c r="C386" s="278"/>
      <c r="D386" s="201" t="s">
        <v>270</v>
      </c>
      <c r="E386" s="197">
        <f>H386+K386+N386+Q386+T386+W386+Z386+AE386+AJ386+AO386+AT386+AY386</f>
        <v>6383.9999999999991</v>
      </c>
      <c r="F386" s="197">
        <f t="shared" si="821"/>
        <v>0</v>
      </c>
      <c r="G386" s="197"/>
      <c r="H386" s="197">
        <f t="shared" ref="H386:BA386" si="836">H372+H379</f>
        <v>0</v>
      </c>
      <c r="I386" s="197">
        <f t="shared" si="836"/>
        <v>0</v>
      </c>
      <c r="J386" s="197">
        <f t="shared" si="836"/>
        <v>0</v>
      </c>
      <c r="K386" s="197">
        <f t="shared" si="836"/>
        <v>638.4</v>
      </c>
      <c r="L386" s="197">
        <f t="shared" si="836"/>
        <v>0</v>
      </c>
      <c r="M386" s="197">
        <f t="shared" si="836"/>
        <v>0</v>
      </c>
      <c r="N386" s="197">
        <f t="shared" si="836"/>
        <v>638.4</v>
      </c>
      <c r="O386" s="197">
        <f t="shared" si="836"/>
        <v>0</v>
      </c>
      <c r="P386" s="197">
        <f t="shared" si="836"/>
        <v>0</v>
      </c>
      <c r="Q386" s="197">
        <f t="shared" si="836"/>
        <v>638.4</v>
      </c>
      <c r="R386" s="197">
        <f t="shared" si="836"/>
        <v>0</v>
      </c>
      <c r="S386" s="197">
        <f t="shared" si="836"/>
        <v>0</v>
      </c>
      <c r="T386" s="197">
        <f t="shared" si="836"/>
        <v>446.9</v>
      </c>
      <c r="U386" s="197">
        <f t="shared" si="836"/>
        <v>0</v>
      </c>
      <c r="V386" s="197">
        <f t="shared" si="836"/>
        <v>0</v>
      </c>
      <c r="W386" s="197">
        <f t="shared" si="836"/>
        <v>319.2</v>
      </c>
      <c r="X386" s="197">
        <f t="shared" si="836"/>
        <v>0</v>
      </c>
      <c r="Y386" s="197">
        <f t="shared" si="836"/>
        <v>0</v>
      </c>
      <c r="Z386" s="197">
        <f t="shared" si="836"/>
        <v>319.2</v>
      </c>
      <c r="AA386" s="197">
        <f t="shared" si="836"/>
        <v>0</v>
      </c>
      <c r="AB386" s="197">
        <f t="shared" si="836"/>
        <v>0</v>
      </c>
      <c r="AC386" s="197">
        <f t="shared" si="836"/>
        <v>0</v>
      </c>
      <c r="AD386" s="197">
        <f t="shared" si="836"/>
        <v>0</v>
      </c>
      <c r="AE386" s="197">
        <f t="shared" si="836"/>
        <v>319.2</v>
      </c>
      <c r="AF386" s="197">
        <f t="shared" si="836"/>
        <v>0</v>
      </c>
      <c r="AG386" s="197">
        <f t="shared" si="836"/>
        <v>0</v>
      </c>
      <c r="AH386" s="197">
        <f t="shared" si="836"/>
        <v>0</v>
      </c>
      <c r="AI386" s="197">
        <f t="shared" si="836"/>
        <v>0</v>
      </c>
      <c r="AJ386" s="197">
        <f t="shared" si="836"/>
        <v>510.7</v>
      </c>
      <c r="AK386" s="197">
        <f t="shared" si="836"/>
        <v>0</v>
      </c>
      <c r="AL386" s="197">
        <f t="shared" si="836"/>
        <v>0</v>
      </c>
      <c r="AM386" s="197">
        <f t="shared" si="836"/>
        <v>0</v>
      </c>
      <c r="AN386" s="197">
        <f t="shared" si="836"/>
        <v>0</v>
      </c>
      <c r="AO386" s="197">
        <f t="shared" si="836"/>
        <v>638.4</v>
      </c>
      <c r="AP386" s="197">
        <f t="shared" si="836"/>
        <v>0</v>
      </c>
      <c r="AQ386" s="197">
        <f t="shared" si="836"/>
        <v>0</v>
      </c>
      <c r="AR386" s="197">
        <f t="shared" si="836"/>
        <v>0</v>
      </c>
      <c r="AS386" s="197">
        <f t="shared" si="836"/>
        <v>0</v>
      </c>
      <c r="AT386" s="197">
        <f t="shared" si="836"/>
        <v>638.4</v>
      </c>
      <c r="AU386" s="197">
        <f t="shared" si="836"/>
        <v>0</v>
      </c>
      <c r="AV386" s="197">
        <f t="shared" si="836"/>
        <v>0</v>
      </c>
      <c r="AW386" s="197">
        <f t="shared" si="836"/>
        <v>0</v>
      </c>
      <c r="AX386" s="197">
        <f t="shared" si="836"/>
        <v>0</v>
      </c>
      <c r="AY386" s="197">
        <f t="shared" si="836"/>
        <v>1276.8</v>
      </c>
      <c r="AZ386" s="197">
        <f t="shared" si="836"/>
        <v>0</v>
      </c>
      <c r="BA386" s="197">
        <f t="shared" si="836"/>
        <v>0</v>
      </c>
      <c r="BB386" s="190"/>
    </row>
    <row r="387" spans="1:54" ht="82.5" customHeight="1">
      <c r="A387" s="276"/>
      <c r="B387" s="277"/>
      <c r="C387" s="278"/>
      <c r="D387" s="201" t="s">
        <v>274</v>
      </c>
      <c r="E387" s="197">
        <f t="shared" ref="E387:E392" si="837">H387+K387+N387+Q387+T387+W387+Z387+AE387+AJ387+AO387+AT387+AY387</f>
        <v>0</v>
      </c>
      <c r="F387" s="197">
        <f t="shared" si="821"/>
        <v>0</v>
      </c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K387" s="197"/>
      <c r="AL387" s="197"/>
      <c r="AM387" s="197"/>
      <c r="AN387" s="197"/>
      <c r="AO387" s="197"/>
      <c r="AP387" s="197"/>
      <c r="AQ387" s="197"/>
      <c r="AR387" s="197"/>
      <c r="AS387" s="197"/>
      <c r="AT387" s="197"/>
      <c r="AU387" s="197"/>
      <c r="AV387" s="197"/>
      <c r="AW387" s="197"/>
      <c r="AX387" s="197"/>
      <c r="AY387" s="197"/>
      <c r="AZ387" s="197"/>
      <c r="BA387" s="197"/>
      <c r="BB387" s="190"/>
    </row>
    <row r="388" spans="1:54" ht="22.5" customHeight="1">
      <c r="A388" s="276"/>
      <c r="B388" s="277"/>
      <c r="C388" s="278"/>
      <c r="D388" s="201" t="s">
        <v>271</v>
      </c>
      <c r="E388" s="197">
        <f t="shared" si="837"/>
        <v>0</v>
      </c>
      <c r="F388" s="197">
        <f t="shared" si="821"/>
        <v>0</v>
      </c>
      <c r="G388" s="197"/>
      <c r="H388" s="197">
        <f t="shared" ref="H388:BA388" si="838">H374+H381</f>
        <v>0</v>
      </c>
      <c r="I388" s="197">
        <f t="shared" si="838"/>
        <v>0</v>
      </c>
      <c r="J388" s="197">
        <f t="shared" si="838"/>
        <v>0</v>
      </c>
      <c r="K388" s="197">
        <f t="shared" si="838"/>
        <v>0</v>
      </c>
      <c r="L388" s="197">
        <f t="shared" si="838"/>
        <v>0</v>
      </c>
      <c r="M388" s="197">
        <f t="shared" si="838"/>
        <v>0</v>
      </c>
      <c r="N388" s="197">
        <f t="shared" si="838"/>
        <v>0</v>
      </c>
      <c r="O388" s="197">
        <f t="shared" si="838"/>
        <v>0</v>
      </c>
      <c r="P388" s="197">
        <f t="shared" si="838"/>
        <v>0</v>
      </c>
      <c r="Q388" s="197">
        <f t="shared" si="838"/>
        <v>0</v>
      </c>
      <c r="R388" s="197">
        <f t="shared" si="838"/>
        <v>0</v>
      </c>
      <c r="S388" s="197">
        <f t="shared" si="838"/>
        <v>0</v>
      </c>
      <c r="T388" s="197">
        <f t="shared" si="838"/>
        <v>0</v>
      </c>
      <c r="U388" s="197">
        <f t="shared" si="838"/>
        <v>0</v>
      </c>
      <c r="V388" s="197">
        <f t="shared" si="838"/>
        <v>0</v>
      </c>
      <c r="W388" s="197">
        <f t="shared" si="838"/>
        <v>0</v>
      </c>
      <c r="X388" s="197">
        <f t="shared" si="838"/>
        <v>0</v>
      </c>
      <c r="Y388" s="197">
        <f t="shared" si="838"/>
        <v>0</v>
      </c>
      <c r="Z388" s="197">
        <f t="shared" si="838"/>
        <v>0</v>
      </c>
      <c r="AA388" s="197">
        <f t="shared" si="838"/>
        <v>0</v>
      </c>
      <c r="AB388" s="197">
        <f t="shared" si="838"/>
        <v>0</v>
      </c>
      <c r="AC388" s="197">
        <f t="shared" si="838"/>
        <v>0</v>
      </c>
      <c r="AD388" s="197">
        <f t="shared" si="838"/>
        <v>0</v>
      </c>
      <c r="AE388" s="197">
        <f t="shared" si="838"/>
        <v>0</v>
      </c>
      <c r="AF388" s="197">
        <f t="shared" si="838"/>
        <v>0</v>
      </c>
      <c r="AG388" s="197">
        <f t="shared" si="838"/>
        <v>0</v>
      </c>
      <c r="AH388" s="197">
        <f t="shared" si="838"/>
        <v>0</v>
      </c>
      <c r="AI388" s="197">
        <f t="shared" si="838"/>
        <v>0</v>
      </c>
      <c r="AJ388" s="197">
        <f t="shared" si="838"/>
        <v>0</v>
      </c>
      <c r="AK388" s="197">
        <f t="shared" si="838"/>
        <v>0</v>
      </c>
      <c r="AL388" s="197">
        <f t="shared" si="838"/>
        <v>0</v>
      </c>
      <c r="AM388" s="197">
        <f t="shared" si="838"/>
        <v>0</v>
      </c>
      <c r="AN388" s="197">
        <f t="shared" si="838"/>
        <v>0</v>
      </c>
      <c r="AO388" s="197">
        <f t="shared" si="838"/>
        <v>0</v>
      </c>
      <c r="AP388" s="197">
        <f t="shared" si="838"/>
        <v>0</v>
      </c>
      <c r="AQ388" s="197">
        <f t="shared" si="838"/>
        <v>0</v>
      </c>
      <c r="AR388" s="197">
        <f t="shared" si="838"/>
        <v>0</v>
      </c>
      <c r="AS388" s="197">
        <f t="shared" si="838"/>
        <v>0</v>
      </c>
      <c r="AT388" s="197">
        <f t="shared" si="838"/>
        <v>0</v>
      </c>
      <c r="AU388" s="197">
        <f t="shared" si="838"/>
        <v>0</v>
      </c>
      <c r="AV388" s="197">
        <f t="shared" si="838"/>
        <v>0</v>
      </c>
      <c r="AW388" s="197">
        <f t="shared" si="838"/>
        <v>0</v>
      </c>
      <c r="AX388" s="197">
        <f t="shared" si="838"/>
        <v>0</v>
      </c>
      <c r="AY388" s="197">
        <f t="shared" si="838"/>
        <v>0</v>
      </c>
      <c r="AZ388" s="197">
        <f t="shared" si="838"/>
        <v>0</v>
      </c>
      <c r="BA388" s="197">
        <f t="shared" si="838"/>
        <v>0</v>
      </c>
      <c r="BB388" s="190"/>
    </row>
    <row r="389" spans="1:54" ht="31.5">
      <c r="A389" s="276"/>
      <c r="B389" s="277"/>
      <c r="C389" s="278"/>
      <c r="D389" s="202" t="s">
        <v>43</v>
      </c>
      <c r="E389" s="197">
        <f t="shared" si="837"/>
        <v>0</v>
      </c>
      <c r="F389" s="197">
        <f t="shared" si="821"/>
        <v>0</v>
      </c>
      <c r="G389" s="197"/>
      <c r="H389" s="197">
        <f t="shared" ref="H389:BA389" si="839">H375+H382</f>
        <v>0</v>
      </c>
      <c r="I389" s="197">
        <f t="shared" si="839"/>
        <v>0</v>
      </c>
      <c r="J389" s="197">
        <f t="shared" si="839"/>
        <v>0</v>
      </c>
      <c r="K389" s="197">
        <f t="shared" si="839"/>
        <v>0</v>
      </c>
      <c r="L389" s="197">
        <f t="shared" si="839"/>
        <v>0</v>
      </c>
      <c r="M389" s="197">
        <f t="shared" si="839"/>
        <v>0</v>
      </c>
      <c r="N389" s="197">
        <f t="shared" si="839"/>
        <v>0</v>
      </c>
      <c r="O389" s="197">
        <f t="shared" si="839"/>
        <v>0</v>
      </c>
      <c r="P389" s="197">
        <f t="shared" si="839"/>
        <v>0</v>
      </c>
      <c r="Q389" s="197">
        <f t="shared" si="839"/>
        <v>0</v>
      </c>
      <c r="R389" s="197">
        <f t="shared" si="839"/>
        <v>0</v>
      </c>
      <c r="S389" s="197">
        <f t="shared" si="839"/>
        <v>0</v>
      </c>
      <c r="T389" s="197">
        <f t="shared" si="839"/>
        <v>0</v>
      </c>
      <c r="U389" s="197">
        <f t="shared" si="839"/>
        <v>0</v>
      </c>
      <c r="V389" s="197">
        <f t="shared" si="839"/>
        <v>0</v>
      </c>
      <c r="W389" s="197">
        <f t="shared" si="839"/>
        <v>0</v>
      </c>
      <c r="X389" s="197">
        <f t="shared" si="839"/>
        <v>0</v>
      </c>
      <c r="Y389" s="197">
        <f t="shared" si="839"/>
        <v>0</v>
      </c>
      <c r="Z389" s="197">
        <f t="shared" si="839"/>
        <v>0</v>
      </c>
      <c r="AA389" s="197">
        <f t="shared" si="839"/>
        <v>0</v>
      </c>
      <c r="AB389" s="197">
        <f t="shared" si="839"/>
        <v>0</v>
      </c>
      <c r="AC389" s="197">
        <f t="shared" si="839"/>
        <v>0</v>
      </c>
      <c r="AD389" s="197">
        <f t="shared" si="839"/>
        <v>0</v>
      </c>
      <c r="AE389" s="197">
        <f t="shared" si="839"/>
        <v>0</v>
      </c>
      <c r="AF389" s="197">
        <f t="shared" si="839"/>
        <v>0</v>
      </c>
      <c r="AG389" s="197">
        <f t="shared" si="839"/>
        <v>0</v>
      </c>
      <c r="AH389" s="197">
        <f t="shared" si="839"/>
        <v>0</v>
      </c>
      <c r="AI389" s="197">
        <f t="shared" si="839"/>
        <v>0</v>
      </c>
      <c r="AJ389" s="197">
        <f t="shared" si="839"/>
        <v>0</v>
      </c>
      <c r="AK389" s="197">
        <f t="shared" si="839"/>
        <v>0</v>
      </c>
      <c r="AL389" s="197">
        <f t="shared" si="839"/>
        <v>0</v>
      </c>
      <c r="AM389" s="197">
        <f t="shared" si="839"/>
        <v>0</v>
      </c>
      <c r="AN389" s="197">
        <f t="shared" si="839"/>
        <v>0</v>
      </c>
      <c r="AO389" s="197">
        <f t="shared" si="839"/>
        <v>0</v>
      </c>
      <c r="AP389" s="197">
        <f t="shared" si="839"/>
        <v>0</v>
      </c>
      <c r="AQ389" s="197">
        <f t="shared" si="839"/>
        <v>0</v>
      </c>
      <c r="AR389" s="197">
        <f t="shared" si="839"/>
        <v>0</v>
      </c>
      <c r="AS389" s="197">
        <f t="shared" si="839"/>
        <v>0</v>
      </c>
      <c r="AT389" s="197">
        <f t="shared" si="839"/>
        <v>0</v>
      </c>
      <c r="AU389" s="197">
        <f t="shared" si="839"/>
        <v>0</v>
      </c>
      <c r="AV389" s="197">
        <f t="shared" si="839"/>
        <v>0</v>
      </c>
      <c r="AW389" s="197">
        <f t="shared" si="839"/>
        <v>0</v>
      </c>
      <c r="AX389" s="197">
        <f t="shared" si="839"/>
        <v>0</v>
      </c>
      <c r="AY389" s="197">
        <f t="shared" si="839"/>
        <v>0</v>
      </c>
      <c r="AZ389" s="197">
        <f t="shared" si="839"/>
        <v>0</v>
      </c>
      <c r="BA389" s="197">
        <f t="shared" si="839"/>
        <v>0</v>
      </c>
      <c r="BB389" s="191"/>
    </row>
    <row r="390" spans="1:54" ht="21" customHeight="1">
      <c r="A390" s="282" t="s">
        <v>346</v>
      </c>
      <c r="B390" s="274"/>
      <c r="C390" s="275"/>
      <c r="D390" s="176" t="s">
        <v>41</v>
      </c>
      <c r="E390" s="197">
        <f t="shared" si="837"/>
        <v>39655</v>
      </c>
      <c r="F390" s="197">
        <f t="shared" ref="F390:F396" si="840">I390+L390+O390+R390+U390+X390+AA390+AF390+AK390+AP390+AU390+AZ390</f>
        <v>0</v>
      </c>
      <c r="G390" s="168"/>
      <c r="H390" s="167">
        <f>H383</f>
        <v>0</v>
      </c>
      <c r="I390" s="167">
        <f t="shared" ref="I390:BA390" si="841">I383</f>
        <v>0</v>
      </c>
      <c r="J390" s="167">
        <f t="shared" si="841"/>
        <v>0</v>
      </c>
      <c r="K390" s="167">
        <f t="shared" si="841"/>
        <v>3965.5</v>
      </c>
      <c r="L390" s="167">
        <f t="shared" si="841"/>
        <v>0</v>
      </c>
      <c r="M390" s="167">
        <f t="shared" si="841"/>
        <v>0</v>
      </c>
      <c r="N390" s="167">
        <f t="shared" si="841"/>
        <v>3965.5</v>
      </c>
      <c r="O390" s="167">
        <f t="shared" si="841"/>
        <v>0</v>
      </c>
      <c r="P390" s="167">
        <f t="shared" si="841"/>
        <v>0</v>
      </c>
      <c r="Q390" s="167">
        <f t="shared" si="841"/>
        <v>3965.5</v>
      </c>
      <c r="R390" s="167">
        <f t="shared" si="841"/>
        <v>0</v>
      </c>
      <c r="S390" s="167">
        <f t="shared" si="841"/>
        <v>0</v>
      </c>
      <c r="T390" s="167">
        <f t="shared" si="841"/>
        <v>2775.9</v>
      </c>
      <c r="U390" s="167">
        <f t="shared" si="841"/>
        <v>0</v>
      </c>
      <c r="V390" s="167">
        <f t="shared" si="841"/>
        <v>0</v>
      </c>
      <c r="W390" s="167">
        <f t="shared" si="841"/>
        <v>1982.8</v>
      </c>
      <c r="X390" s="167">
        <f t="shared" si="841"/>
        <v>0</v>
      </c>
      <c r="Y390" s="167">
        <f t="shared" si="841"/>
        <v>0</v>
      </c>
      <c r="Z390" s="167">
        <f t="shared" si="841"/>
        <v>1982.8</v>
      </c>
      <c r="AA390" s="167">
        <f t="shared" si="841"/>
        <v>0</v>
      </c>
      <c r="AB390" s="167">
        <f t="shared" si="841"/>
        <v>0</v>
      </c>
      <c r="AC390" s="167">
        <f t="shared" si="841"/>
        <v>0</v>
      </c>
      <c r="AD390" s="167">
        <f t="shared" si="841"/>
        <v>0</v>
      </c>
      <c r="AE390" s="167">
        <f t="shared" si="841"/>
        <v>1982.8</v>
      </c>
      <c r="AF390" s="167">
        <f t="shared" si="841"/>
        <v>0</v>
      </c>
      <c r="AG390" s="167">
        <f t="shared" si="841"/>
        <v>0</v>
      </c>
      <c r="AH390" s="167">
        <f t="shared" si="841"/>
        <v>0</v>
      </c>
      <c r="AI390" s="167">
        <f t="shared" si="841"/>
        <v>0</v>
      </c>
      <c r="AJ390" s="167">
        <f t="shared" si="841"/>
        <v>3172.3999999999996</v>
      </c>
      <c r="AK390" s="167">
        <f t="shared" si="841"/>
        <v>0</v>
      </c>
      <c r="AL390" s="167">
        <f t="shared" si="841"/>
        <v>0</v>
      </c>
      <c r="AM390" s="167">
        <f t="shared" si="841"/>
        <v>0</v>
      </c>
      <c r="AN390" s="167">
        <f t="shared" si="841"/>
        <v>0</v>
      </c>
      <c r="AO390" s="167">
        <f t="shared" si="841"/>
        <v>3965.5</v>
      </c>
      <c r="AP390" s="167">
        <f t="shared" si="841"/>
        <v>0</v>
      </c>
      <c r="AQ390" s="167">
        <f t="shared" si="841"/>
        <v>0</v>
      </c>
      <c r="AR390" s="167">
        <f t="shared" si="841"/>
        <v>0</v>
      </c>
      <c r="AS390" s="167">
        <f t="shared" si="841"/>
        <v>0</v>
      </c>
      <c r="AT390" s="167">
        <f t="shared" si="841"/>
        <v>3965.2999999999997</v>
      </c>
      <c r="AU390" s="167">
        <f t="shared" si="841"/>
        <v>0</v>
      </c>
      <c r="AV390" s="167">
        <f t="shared" si="841"/>
        <v>0</v>
      </c>
      <c r="AW390" s="167">
        <f t="shared" si="841"/>
        <v>0</v>
      </c>
      <c r="AX390" s="167">
        <f t="shared" si="841"/>
        <v>0</v>
      </c>
      <c r="AY390" s="167">
        <f t="shared" si="841"/>
        <v>7931</v>
      </c>
      <c r="AZ390" s="167">
        <f t="shared" si="841"/>
        <v>0</v>
      </c>
      <c r="BA390" s="167">
        <f t="shared" si="841"/>
        <v>0</v>
      </c>
      <c r="BB390" s="361"/>
    </row>
    <row r="391" spans="1:54" ht="31.5">
      <c r="A391" s="283"/>
      <c r="B391" s="277"/>
      <c r="C391" s="278"/>
      <c r="D391" s="173" t="s">
        <v>37</v>
      </c>
      <c r="E391" s="197">
        <f t="shared" si="837"/>
        <v>0</v>
      </c>
      <c r="F391" s="197">
        <f t="shared" si="840"/>
        <v>0</v>
      </c>
      <c r="G391" s="171"/>
      <c r="H391" s="167">
        <f t="shared" ref="H391:BA391" si="842">H384</f>
        <v>0</v>
      </c>
      <c r="I391" s="167">
        <f t="shared" si="842"/>
        <v>0</v>
      </c>
      <c r="J391" s="167">
        <f t="shared" si="842"/>
        <v>0</v>
      </c>
      <c r="K391" s="167">
        <f t="shared" si="842"/>
        <v>0</v>
      </c>
      <c r="L391" s="167">
        <f t="shared" si="842"/>
        <v>0</v>
      </c>
      <c r="M391" s="167">
        <f t="shared" si="842"/>
        <v>0</v>
      </c>
      <c r="N391" s="167">
        <f t="shared" si="842"/>
        <v>0</v>
      </c>
      <c r="O391" s="167">
        <f t="shared" si="842"/>
        <v>0</v>
      </c>
      <c r="P391" s="167">
        <f t="shared" si="842"/>
        <v>0</v>
      </c>
      <c r="Q391" s="167">
        <f t="shared" si="842"/>
        <v>0</v>
      </c>
      <c r="R391" s="167">
        <f t="shared" si="842"/>
        <v>0</v>
      </c>
      <c r="S391" s="167">
        <f t="shared" si="842"/>
        <v>0</v>
      </c>
      <c r="T391" s="167">
        <f t="shared" si="842"/>
        <v>0</v>
      </c>
      <c r="U391" s="167">
        <f t="shared" si="842"/>
        <v>0</v>
      </c>
      <c r="V391" s="167">
        <f t="shared" si="842"/>
        <v>0</v>
      </c>
      <c r="W391" s="167">
        <f t="shared" si="842"/>
        <v>0</v>
      </c>
      <c r="X391" s="167">
        <f t="shared" si="842"/>
        <v>0</v>
      </c>
      <c r="Y391" s="167">
        <f t="shared" si="842"/>
        <v>0</v>
      </c>
      <c r="Z391" s="167">
        <f t="shared" si="842"/>
        <v>0</v>
      </c>
      <c r="AA391" s="167">
        <f t="shared" si="842"/>
        <v>0</v>
      </c>
      <c r="AB391" s="167">
        <f t="shared" si="842"/>
        <v>0</v>
      </c>
      <c r="AC391" s="167">
        <f t="shared" si="842"/>
        <v>0</v>
      </c>
      <c r="AD391" s="167">
        <f t="shared" si="842"/>
        <v>0</v>
      </c>
      <c r="AE391" s="167">
        <f t="shared" si="842"/>
        <v>0</v>
      </c>
      <c r="AF391" s="167">
        <f t="shared" si="842"/>
        <v>0</v>
      </c>
      <c r="AG391" s="167">
        <f t="shared" si="842"/>
        <v>0</v>
      </c>
      <c r="AH391" s="167">
        <f t="shared" si="842"/>
        <v>0</v>
      </c>
      <c r="AI391" s="167">
        <f t="shared" si="842"/>
        <v>0</v>
      </c>
      <c r="AJ391" s="167">
        <f t="shared" si="842"/>
        <v>0</v>
      </c>
      <c r="AK391" s="167">
        <f t="shared" si="842"/>
        <v>0</v>
      </c>
      <c r="AL391" s="167">
        <f t="shared" si="842"/>
        <v>0</v>
      </c>
      <c r="AM391" s="167">
        <f t="shared" si="842"/>
        <v>0</v>
      </c>
      <c r="AN391" s="167">
        <f t="shared" si="842"/>
        <v>0</v>
      </c>
      <c r="AO391" s="167">
        <f t="shared" si="842"/>
        <v>0</v>
      </c>
      <c r="AP391" s="167">
        <f t="shared" si="842"/>
        <v>0</v>
      </c>
      <c r="AQ391" s="167">
        <f t="shared" si="842"/>
        <v>0</v>
      </c>
      <c r="AR391" s="167">
        <f t="shared" si="842"/>
        <v>0</v>
      </c>
      <c r="AS391" s="167">
        <f t="shared" si="842"/>
        <v>0</v>
      </c>
      <c r="AT391" s="167">
        <f t="shared" si="842"/>
        <v>0</v>
      </c>
      <c r="AU391" s="167">
        <f t="shared" si="842"/>
        <v>0</v>
      </c>
      <c r="AV391" s="167">
        <f t="shared" si="842"/>
        <v>0</v>
      </c>
      <c r="AW391" s="167">
        <f t="shared" si="842"/>
        <v>0</v>
      </c>
      <c r="AX391" s="167">
        <f t="shared" si="842"/>
        <v>0</v>
      </c>
      <c r="AY391" s="167">
        <f t="shared" si="842"/>
        <v>0</v>
      </c>
      <c r="AZ391" s="167">
        <f t="shared" si="842"/>
        <v>0</v>
      </c>
      <c r="BA391" s="167">
        <f t="shared" si="842"/>
        <v>0</v>
      </c>
      <c r="BB391" s="362"/>
    </row>
    <row r="392" spans="1:54" ht="54" customHeight="1">
      <c r="A392" s="283"/>
      <c r="B392" s="277"/>
      <c r="C392" s="278"/>
      <c r="D392" s="174" t="s">
        <v>2</v>
      </c>
      <c r="E392" s="197">
        <f t="shared" si="837"/>
        <v>33270.999999999993</v>
      </c>
      <c r="F392" s="197">
        <f t="shared" si="840"/>
        <v>0</v>
      </c>
      <c r="G392" s="175"/>
      <c r="H392" s="167">
        <f t="shared" ref="H392:BA392" si="843">H385</f>
        <v>0</v>
      </c>
      <c r="I392" s="167">
        <f t="shared" si="843"/>
        <v>0</v>
      </c>
      <c r="J392" s="167">
        <f t="shared" si="843"/>
        <v>0</v>
      </c>
      <c r="K392" s="167">
        <f t="shared" si="843"/>
        <v>3327.1</v>
      </c>
      <c r="L392" s="167">
        <f t="shared" si="843"/>
        <v>0</v>
      </c>
      <c r="M392" s="167">
        <f t="shared" si="843"/>
        <v>0</v>
      </c>
      <c r="N392" s="167">
        <f t="shared" si="843"/>
        <v>3327.1</v>
      </c>
      <c r="O392" s="167">
        <f t="shared" si="843"/>
        <v>0</v>
      </c>
      <c r="P392" s="167">
        <f t="shared" si="843"/>
        <v>0</v>
      </c>
      <c r="Q392" s="167">
        <f t="shared" si="843"/>
        <v>3327.1</v>
      </c>
      <c r="R392" s="167">
        <f t="shared" si="843"/>
        <v>0</v>
      </c>
      <c r="S392" s="167">
        <f t="shared" si="843"/>
        <v>0</v>
      </c>
      <c r="T392" s="167">
        <f t="shared" si="843"/>
        <v>2329</v>
      </c>
      <c r="U392" s="167">
        <f t="shared" si="843"/>
        <v>0</v>
      </c>
      <c r="V392" s="167">
        <f t="shared" si="843"/>
        <v>0</v>
      </c>
      <c r="W392" s="167">
        <f t="shared" si="843"/>
        <v>1663.6</v>
      </c>
      <c r="X392" s="167">
        <f t="shared" si="843"/>
        <v>0</v>
      </c>
      <c r="Y392" s="167">
        <f t="shared" si="843"/>
        <v>0</v>
      </c>
      <c r="Z392" s="167">
        <f t="shared" si="843"/>
        <v>1663.6</v>
      </c>
      <c r="AA392" s="167">
        <f t="shared" si="843"/>
        <v>0</v>
      </c>
      <c r="AB392" s="167">
        <f t="shared" si="843"/>
        <v>0</v>
      </c>
      <c r="AC392" s="167">
        <f t="shared" si="843"/>
        <v>0</v>
      </c>
      <c r="AD392" s="167">
        <f t="shared" si="843"/>
        <v>0</v>
      </c>
      <c r="AE392" s="167">
        <f t="shared" si="843"/>
        <v>1663.6</v>
      </c>
      <c r="AF392" s="167">
        <f t="shared" si="843"/>
        <v>0</v>
      </c>
      <c r="AG392" s="167">
        <f t="shared" si="843"/>
        <v>0</v>
      </c>
      <c r="AH392" s="167">
        <f t="shared" si="843"/>
        <v>0</v>
      </c>
      <c r="AI392" s="167">
        <f t="shared" si="843"/>
        <v>0</v>
      </c>
      <c r="AJ392" s="167">
        <f t="shared" si="843"/>
        <v>2661.7</v>
      </c>
      <c r="AK392" s="167">
        <f t="shared" si="843"/>
        <v>0</v>
      </c>
      <c r="AL392" s="167">
        <f t="shared" si="843"/>
        <v>0</v>
      </c>
      <c r="AM392" s="167">
        <f t="shared" si="843"/>
        <v>0</v>
      </c>
      <c r="AN392" s="167">
        <f t="shared" si="843"/>
        <v>0</v>
      </c>
      <c r="AO392" s="167">
        <f t="shared" si="843"/>
        <v>3327.1</v>
      </c>
      <c r="AP392" s="167">
        <f t="shared" si="843"/>
        <v>0</v>
      </c>
      <c r="AQ392" s="167">
        <f t="shared" si="843"/>
        <v>0</v>
      </c>
      <c r="AR392" s="167">
        <f t="shared" si="843"/>
        <v>0</v>
      </c>
      <c r="AS392" s="167">
        <f t="shared" si="843"/>
        <v>0</v>
      </c>
      <c r="AT392" s="167">
        <f t="shared" si="843"/>
        <v>3326.8999999999996</v>
      </c>
      <c r="AU392" s="167">
        <f t="shared" si="843"/>
        <v>0</v>
      </c>
      <c r="AV392" s="167">
        <f t="shared" si="843"/>
        <v>0</v>
      </c>
      <c r="AW392" s="167">
        <f t="shared" si="843"/>
        <v>0</v>
      </c>
      <c r="AX392" s="167">
        <f t="shared" si="843"/>
        <v>0</v>
      </c>
      <c r="AY392" s="167">
        <f t="shared" si="843"/>
        <v>6654.2</v>
      </c>
      <c r="AZ392" s="167">
        <f t="shared" si="843"/>
        <v>0</v>
      </c>
      <c r="BA392" s="167">
        <f t="shared" si="843"/>
        <v>0</v>
      </c>
      <c r="BB392" s="362"/>
    </row>
    <row r="393" spans="1:54" ht="21" customHeight="1">
      <c r="A393" s="283"/>
      <c r="B393" s="277"/>
      <c r="C393" s="278"/>
      <c r="D393" s="189" t="s">
        <v>270</v>
      </c>
      <c r="E393" s="197">
        <f>H393+K393+N393+Q393+T393+W393+Z393+AE393+AJ393+AO393+AT393+AY393</f>
        <v>6383.9999999999991</v>
      </c>
      <c r="F393" s="197">
        <f t="shared" si="840"/>
        <v>0</v>
      </c>
      <c r="G393" s="175"/>
      <c r="H393" s="167">
        <f t="shared" ref="H393:BA393" si="844">H386</f>
        <v>0</v>
      </c>
      <c r="I393" s="167">
        <f t="shared" si="844"/>
        <v>0</v>
      </c>
      <c r="J393" s="167">
        <f t="shared" si="844"/>
        <v>0</v>
      </c>
      <c r="K393" s="167">
        <f t="shared" si="844"/>
        <v>638.4</v>
      </c>
      <c r="L393" s="167">
        <f t="shared" si="844"/>
        <v>0</v>
      </c>
      <c r="M393" s="167">
        <f t="shared" si="844"/>
        <v>0</v>
      </c>
      <c r="N393" s="167">
        <f t="shared" si="844"/>
        <v>638.4</v>
      </c>
      <c r="O393" s="167">
        <f t="shared" si="844"/>
        <v>0</v>
      </c>
      <c r="P393" s="167">
        <f t="shared" si="844"/>
        <v>0</v>
      </c>
      <c r="Q393" s="167">
        <f t="shared" si="844"/>
        <v>638.4</v>
      </c>
      <c r="R393" s="167">
        <f t="shared" si="844"/>
        <v>0</v>
      </c>
      <c r="S393" s="167">
        <f t="shared" si="844"/>
        <v>0</v>
      </c>
      <c r="T393" s="167">
        <f t="shared" si="844"/>
        <v>446.9</v>
      </c>
      <c r="U393" s="167">
        <f t="shared" si="844"/>
        <v>0</v>
      </c>
      <c r="V393" s="167">
        <f t="shared" si="844"/>
        <v>0</v>
      </c>
      <c r="W393" s="167">
        <f t="shared" si="844"/>
        <v>319.2</v>
      </c>
      <c r="X393" s="167">
        <f t="shared" si="844"/>
        <v>0</v>
      </c>
      <c r="Y393" s="167">
        <f t="shared" si="844"/>
        <v>0</v>
      </c>
      <c r="Z393" s="167">
        <f t="shared" si="844"/>
        <v>319.2</v>
      </c>
      <c r="AA393" s="167">
        <f t="shared" si="844"/>
        <v>0</v>
      </c>
      <c r="AB393" s="167">
        <f t="shared" si="844"/>
        <v>0</v>
      </c>
      <c r="AC393" s="167">
        <f t="shared" si="844"/>
        <v>0</v>
      </c>
      <c r="AD393" s="167">
        <f t="shared" si="844"/>
        <v>0</v>
      </c>
      <c r="AE393" s="167">
        <f t="shared" si="844"/>
        <v>319.2</v>
      </c>
      <c r="AF393" s="167">
        <f t="shared" si="844"/>
        <v>0</v>
      </c>
      <c r="AG393" s="167">
        <f t="shared" si="844"/>
        <v>0</v>
      </c>
      <c r="AH393" s="167">
        <f t="shared" si="844"/>
        <v>0</v>
      </c>
      <c r="AI393" s="167">
        <f t="shared" si="844"/>
        <v>0</v>
      </c>
      <c r="AJ393" s="167">
        <f t="shared" si="844"/>
        <v>510.7</v>
      </c>
      <c r="AK393" s="167">
        <f t="shared" si="844"/>
        <v>0</v>
      </c>
      <c r="AL393" s="167">
        <f t="shared" si="844"/>
        <v>0</v>
      </c>
      <c r="AM393" s="167">
        <f t="shared" si="844"/>
        <v>0</v>
      </c>
      <c r="AN393" s="167">
        <f t="shared" si="844"/>
        <v>0</v>
      </c>
      <c r="AO393" s="167">
        <f t="shared" si="844"/>
        <v>638.4</v>
      </c>
      <c r="AP393" s="167">
        <f t="shared" si="844"/>
        <v>0</v>
      </c>
      <c r="AQ393" s="167">
        <f t="shared" si="844"/>
        <v>0</v>
      </c>
      <c r="AR393" s="167">
        <f t="shared" si="844"/>
        <v>0</v>
      </c>
      <c r="AS393" s="167">
        <f t="shared" si="844"/>
        <v>0</v>
      </c>
      <c r="AT393" s="167">
        <f t="shared" si="844"/>
        <v>638.4</v>
      </c>
      <c r="AU393" s="167">
        <f t="shared" si="844"/>
        <v>0</v>
      </c>
      <c r="AV393" s="167">
        <f t="shared" si="844"/>
        <v>0</v>
      </c>
      <c r="AW393" s="167">
        <f t="shared" si="844"/>
        <v>0</v>
      </c>
      <c r="AX393" s="167">
        <f t="shared" si="844"/>
        <v>0</v>
      </c>
      <c r="AY393" s="167">
        <f t="shared" si="844"/>
        <v>1276.8</v>
      </c>
      <c r="AZ393" s="167">
        <f t="shared" si="844"/>
        <v>0</v>
      </c>
      <c r="BA393" s="167">
        <f t="shared" si="844"/>
        <v>0</v>
      </c>
      <c r="BB393" s="362"/>
    </row>
    <row r="394" spans="1:54" ht="82.5" customHeight="1">
      <c r="A394" s="283"/>
      <c r="B394" s="277"/>
      <c r="C394" s="278"/>
      <c r="D394" s="189" t="s">
        <v>274</v>
      </c>
      <c r="E394" s="197">
        <f t="shared" ref="E394:E396" si="845">H394+K394+N394+Q394+T394+W394+Z394+AE394+AJ394+AO394+AT394+AY394</f>
        <v>0</v>
      </c>
      <c r="F394" s="197">
        <f t="shared" si="840"/>
        <v>0</v>
      </c>
      <c r="G394" s="165"/>
      <c r="H394" s="167">
        <f t="shared" ref="H394:BA394" si="846">H387</f>
        <v>0</v>
      </c>
      <c r="I394" s="167">
        <f t="shared" si="846"/>
        <v>0</v>
      </c>
      <c r="J394" s="167">
        <f t="shared" si="846"/>
        <v>0</v>
      </c>
      <c r="K394" s="167">
        <f t="shared" si="846"/>
        <v>0</v>
      </c>
      <c r="L394" s="167">
        <f t="shared" si="846"/>
        <v>0</v>
      </c>
      <c r="M394" s="167">
        <f t="shared" si="846"/>
        <v>0</v>
      </c>
      <c r="N394" s="167">
        <f t="shared" si="846"/>
        <v>0</v>
      </c>
      <c r="O394" s="167">
        <f t="shared" si="846"/>
        <v>0</v>
      </c>
      <c r="P394" s="167">
        <f t="shared" si="846"/>
        <v>0</v>
      </c>
      <c r="Q394" s="167">
        <f t="shared" si="846"/>
        <v>0</v>
      </c>
      <c r="R394" s="167">
        <f t="shared" si="846"/>
        <v>0</v>
      </c>
      <c r="S394" s="167">
        <f t="shared" si="846"/>
        <v>0</v>
      </c>
      <c r="T394" s="167">
        <f t="shared" si="846"/>
        <v>0</v>
      </c>
      <c r="U394" s="167">
        <f t="shared" si="846"/>
        <v>0</v>
      </c>
      <c r="V394" s="167">
        <f t="shared" si="846"/>
        <v>0</v>
      </c>
      <c r="W394" s="167">
        <f t="shared" si="846"/>
        <v>0</v>
      </c>
      <c r="X394" s="167">
        <f t="shared" si="846"/>
        <v>0</v>
      </c>
      <c r="Y394" s="167">
        <f t="shared" si="846"/>
        <v>0</v>
      </c>
      <c r="Z394" s="167">
        <f t="shared" si="846"/>
        <v>0</v>
      </c>
      <c r="AA394" s="167">
        <f t="shared" si="846"/>
        <v>0</v>
      </c>
      <c r="AB394" s="167">
        <f t="shared" si="846"/>
        <v>0</v>
      </c>
      <c r="AC394" s="167">
        <f t="shared" si="846"/>
        <v>0</v>
      </c>
      <c r="AD394" s="167">
        <f t="shared" si="846"/>
        <v>0</v>
      </c>
      <c r="AE394" s="167">
        <f t="shared" si="846"/>
        <v>0</v>
      </c>
      <c r="AF394" s="167">
        <f t="shared" si="846"/>
        <v>0</v>
      </c>
      <c r="AG394" s="167">
        <f t="shared" si="846"/>
        <v>0</v>
      </c>
      <c r="AH394" s="167">
        <f t="shared" si="846"/>
        <v>0</v>
      </c>
      <c r="AI394" s="167">
        <f t="shared" si="846"/>
        <v>0</v>
      </c>
      <c r="AJ394" s="167">
        <f t="shared" si="846"/>
        <v>0</v>
      </c>
      <c r="AK394" s="167">
        <f t="shared" si="846"/>
        <v>0</v>
      </c>
      <c r="AL394" s="167">
        <f t="shared" si="846"/>
        <v>0</v>
      </c>
      <c r="AM394" s="167">
        <f t="shared" si="846"/>
        <v>0</v>
      </c>
      <c r="AN394" s="167">
        <f t="shared" si="846"/>
        <v>0</v>
      </c>
      <c r="AO394" s="167">
        <f t="shared" si="846"/>
        <v>0</v>
      </c>
      <c r="AP394" s="167">
        <f t="shared" si="846"/>
        <v>0</v>
      </c>
      <c r="AQ394" s="167">
        <f t="shared" si="846"/>
        <v>0</v>
      </c>
      <c r="AR394" s="167">
        <f t="shared" si="846"/>
        <v>0</v>
      </c>
      <c r="AS394" s="167">
        <f t="shared" si="846"/>
        <v>0</v>
      </c>
      <c r="AT394" s="167">
        <f t="shared" si="846"/>
        <v>0</v>
      </c>
      <c r="AU394" s="167">
        <f t="shared" si="846"/>
        <v>0</v>
      </c>
      <c r="AV394" s="167">
        <f t="shared" si="846"/>
        <v>0</v>
      </c>
      <c r="AW394" s="167">
        <f t="shared" si="846"/>
        <v>0</v>
      </c>
      <c r="AX394" s="167">
        <f t="shared" si="846"/>
        <v>0</v>
      </c>
      <c r="AY394" s="167">
        <f t="shared" si="846"/>
        <v>0</v>
      </c>
      <c r="AZ394" s="167">
        <f t="shared" si="846"/>
        <v>0</v>
      </c>
      <c r="BA394" s="167">
        <f t="shared" si="846"/>
        <v>0</v>
      </c>
      <c r="BB394" s="362"/>
    </row>
    <row r="395" spans="1:54" ht="21" customHeight="1">
      <c r="A395" s="283"/>
      <c r="B395" s="277"/>
      <c r="C395" s="278"/>
      <c r="D395" s="189" t="s">
        <v>271</v>
      </c>
      <c r="E395" s="197">
        <f t="shared" si="845"/>
        <v>0</v>
      </c>
      <c r="F395" s="197">
        <f t="shared" si="840"/>
        <v>0</v>
      </c>
      <c r="G395" s="165"/>
      <c r="H395" s="167">
        <f t="shared" ref="H395:BA395" si="847">H388</f>
        <v>0</v>
      </c>
      <c r="I395" s="167">
        <f t="shared" si="847"/>
        <v>0</v>
      </c>
      <c r="J395" s="167">
        <f t="shared" si="847"/>
        <v>0</v>
      </c>
      <c r="K395" s="167">
        <f t="shared" si="847"/>
        <v>0</v>
      </c>
      <c r="L395" s="167">
        <f t="shared" si="847"/>
        <v>0</v>
      </c>
      <c r="M395" s="167">
        <f t="shared" si="847"/>
        <v>0</v>
      </c>
      <c r="N395" s="167">
        <f t="shared" si="847"/>
        <v>0</v>
      </c>
      <c r="O395" s="167">
        <f t="shared" si="847"/>
        <v>0</v>
      </c>
      <c r="P395" s="167">
        <f t="shared" si="847"/>
        <v>0</v>
      </c>
      <c r="Q395" s="167">
        <f t="shared" si="847"/>
        <v>0</v>
      </c>
      <c r="R395" s="167">
        <f t="shared" si="847"/>
        <v>0</v>
      </c>
      <c r="S395" s="167">
        <f t="shared" si="847"/>
        <v>0</v>
      </c>
      <c r="T395" s="167">
        <f t="shared" si="847"/>
        <v>0</v>
      </c>
      <c r="U395" s="167">
        <f t="shared" si="847"/>
        <v>0</v>
      </c>
      <c r="V395" s="167">
        <f t="shared" si="847"/>
        <v>0</v>
      </c>
      <c r="W395" s="167">
        <f t="shared" si="847"/>
        <v>0</v>
      </c>
      <c r="X395" s="167">
        <f t="shared" si="847"/>
        <v>0</v>
      </c>
      <c r="Y395" s="167">
        <f t="shared" si="847"/>
        <v>0</v>
      </c>
      <c r="Z395" s="167">
        <f t="shared" si="847"/>
        <v>0</v>
      </c>
      <c r="AA395" s="167">
        <f t="shared" si="847"/>
        <v>0</v>
      </c>
      <c r="AB395" s="167">
        <f t="shared" si="847"/>
        <v>0</v>
      </c>
      <c r="AC395" s="167">
        <f t="shared" si="847"/>
        <v>0</v>
      </c>
      <c r="AD395" s="167">
        <f t="shared" si="847"/>
        <v>0</v>
      </c>
      <c r="AE395" s="167">
        <f t="shared" si="847"/>
        <v>0</v>
      </c>
      <c r="AF395" s="167">
        <f t="shared" si="847"/>
        <v>0</v>
      </c>
      <c r="AG395" s="167">
        <f t="shared" si="847"/>
        <v>0</v>
      </c>
      <c r="AH395" s="167">
        <f t="shared" si="847"/>
        <v>0</v>
      </c>
      <c r="AI395" s="167">
        <f t="shared" si="847"/>
        <v>0</v>
      </c>
      <c r="AJ395" s="167">
        <f t="shared" si="847"/>
        <v>0</v>
      </c>
      <c r="AK395" s="167">
        <f t="shared" si="847"/>
        <v>0</v>
      </c>
      <c r="AL395" s="167">
        <f t="shared" si="847"/>
        <v>0</v>
      </c>
      <c r="AM395" s="167">
        <f t="shared" si="847"/>
        <v>0</v>
      </c>
      <c r="AN395" s="167">
        <f t="shared" si="847"/>
        <v>0</v>
      </c>
      <c r="AO395" s="167">
        <f t="shared" si="847"/>
        <v>0</v>
      </c>
      <c r="AP395" s="167">
        <f t="shared" si="847"/>
        <v>0</v>
      </c>
      <c r="AQ395" s="167">
        <f t="shared" si="847"/>
        <v>0</v>
      </c>
      <c r="AR395" s="167">
        <f t="shared" si="847"/>
        <v>0</v>
      </c>
      <c r="AS395" s="167">
        <f t="shared" si="847"/>
        <v>0</v>
      </c>
      <c r="AT395" s="167">
        <f t="shared" si="847"/>
        <v>0</v>
      </c>
      <c r="AU395" s="167">
        <f t="shared" si="847"/>
        <v>0</v>
      </c>
      <c r="AV395" s="167">
        <f t="shared" si="847"/>
        <v>0</v>
      </c>
      <c r="AW395" s="167">
        <f t="shared" si="847"/>
        <v>0</v>
      </c>
      <c r="AX395" s="167">
        <f t="shared" si="847"/>
        <v>0</v>
      </c>
      <c r="AY395" s="167">
        <f t="shared" si="847"/>
        <v>0</v>
      </c>
      <c r="AZ395" s="167">
        <f t="shared" si="847"/>
        <v>0</v>
      </c>
      <c r="BA395" s="167">
        <f t="shared" si="847"/>
        <v>0</v>
      </c>
      <c r="BB395" s="362"/>
    </row>
    <row r="396" spans="1:54" ht="31.5">
      <c r="A396" s="284"/>
      <c r="B396" s="285"/>
      <c r="C396" s="286"/>
      <c r="D396" s="192" t="s">
        <v>43</v>
      </c>
      <c r="E396" s="197">
        <f t="shared" si="845"/>
        <v>0</v>
      </c>
      <c r="F396" s="197">
        <f t="shared" si="840"/>
        <v>0</v>
      </c>
      <c r="G396" s="165"/>
      <c r="H396" s="167">
        <f t="shared" ref="H396:BA396" si="848">H389</f>
        <v>0</v>
      </c>
      <c r="I396" s="167">
        <f t="shared" si="848"/>
        <v>0</v>
      </c>
      <c r="J396" s="167">
        <f t="shared" si="848"/>
        <v>0</v>
      </c>
      <c r="K396" s="167">
        <f t="shared" si="848"/>
        <v>0</v>
      </c>
      <c r="L396" s="167">
        <f t="shared" si="848"/>
        <v>0</v>
      </c>
      <c r="M396" s="167">
        <f t="shared" si="848"/>
        <v>0</v>
      </c>
      <c r="N396" s="167">
        <f t="shared" si="848"/>
        <v>0</v>
      </c>
      <c r="O396" s="167">
        <f t="shared" si="848"/>
        <v>0</v>
      </c>
      <c r="P396" s="167">
        <f t="shared" si="848"/>
        <v>0</v>
      </c>
      <c r="Q396" s="167">
        <f t="shared" si="848"/>
        <v>0</v>
      </c>
      <c r="R396" s="167">
        <f t="shared" si="848"/>
        <v>0</v>
      </c>
      <c r="S396" s="167">
        <f t="shared" si="848"/>
        <v>0</v>
      </c>
      <c r="T396" s="167">
        <f t="shared" si="848"/>
        <v>0</v>
      </c>
      <c r="U396" s="167">
        <f t="shared" si="848"/>
        <v>0</v>
      </c>
      <c r="V396" s="167">
        <f t="shared" si="848"/>
        <v>0</v>
      </c>
      <c r="W396" s="167">
        <f t="shared" si="848"/>
        <v>0</v>
      </c>
      <c r="X396" s="167">
        <f t="shared" si="848"/>
        <v>0</v>
      </c>
      <c r="Y396" s="167">
        <f t="shared" si="848"/>
        <v>0</v>
      </c>
      <c r="Z396" s="167">
        <f t="shared" si="848"/>
        <v>0</v>
      </c>
      <c r="AA396" s="167">
        <f t="shared" si="848"/>
        <v>0</v>
      </c>
      <c r="AB396" s="167">
        <f t="shared" si="848"/>
        <v>0</v>
      </c>
      <c r="AC396" s="167">
        <f t="shared" si="848"/>
        <v>0</v>
      </c>
      <c r="AD396" s="167">
        <f t="shared" si="848"/>
        <v>0</v>
      </c>
      <c r="AE396" s="167">
        <f t="shared" si="848"/>
        <v>0</v>
      </c>
      <c r="AF396" s="167">
        <f t="shared" si="848"/>
        <v>0</v>
      </c>
      <c r="AG396" s="167">
        <f t="shared" si="848"/>
        <v>0</v>
      </c>
      <c r="AH396" s="167">
        <f t="shared" si="848"/>
        <v>0</v>
      </c>
      <c r="AI396" s="167">
        <f t="shared" si="848"/>
        <v>0</v>
      </c>
      <c r="AJ396" s="167">
        <f t="shared" si="848"/>
        <v>0</v>
      </c>
      <c r="AK396" s="167">
        <f t="shared" si="848"/>
        <v>0</v>
      </c>
      <c r="AL396" s="167">
        <f t="shared" si="848"/>
        <v>0</v>
      </c>
      <c r="AM396" s="167">
        <f t="shared" si="848"/>
        <v>0</v>
      </c>
      <c r="AN396" s="167">
        <f t="shared" si="848"/>
        <v>0</v>
      </c>
      <c r="AO396" s="167">
        <f t="shared" si="848"/>
        <v>0</v>
      </c>
      <c r="AP396" s="167">
        <f t="shared" si="848"/>
        <v>0</v>
      </c>
      <c r="AQ396" s="167">
        <f t="shared" si="848"/>
        <v>0</v>
      </c>
      <c r="AR396" s="167">
        <f t="shared" si="848"/>
        <v>0</v>
      </c>
      <c r="AS396" s="167">
        <f t="shared" si="848"/>
        <v>0</v>
      </c>
      <c r="AT396" s="167">
        <f t="shared" si="848"/>
        <v>0</v>
      </c>
      <c r="AU396" s="167">
        <f t="shared" si="848"/>
        <v>0</v>
      </c>
      <c r="AV396" s="167">
        <f t="shared" si="848"/>
        <v>0</v>
      </c>
      <c r="AW396" s="167">
        <f t="shared" si="848"/>
        <v>0</v>
      </c>
      <c r="AX396" s="167">
        <f t="shared" si="848"/>
        <v>0</v>
      </c>
      <c r="AY396" s="167">
        <f t="shared" si="848"/>
        <v>0</v>
      </c>
      <c r="AZ396" s="167">
        <f t="shared" si="848"/>
        <v>0</v>
      </c>
      <c r="BA396" s="167">
        <f t="shared" si="848"/>
        <v>0</v>
      </c>
      <c r="BB396" s="372"/>
    </row>
    <row r="397" spans="1:54" ht="15">
      <c r="A397" s="287" t="s">
        <v>350</v>
      </c>
      <c r="B397" s="288"/>
      <c r="C397" s="288"/>
      <c r="D397" s="288"/>
      <c r="E397" s="288"/>
      <c r="F397" s="288"/>
      <c r="G397" s="288"/>
      <c r="H397" s="288"/>
      <c r="I397" s="288"/>
      <c r="J397" s="288"/>
      <c r="K397" s="288"/>
      <c r="L397" s="288"/>
      <c r="M397" s="288"/>
      <c r="N397" s="288"/>
      <c r="O397" s="288"/>
      <c r="P397" s="288"/>
      <c r="Q397" s="288"/>
      <c r="R397" s="288"/>
      <c r="S397" s="288"/>
      <c r="T397" s="288"/>
      <c r="U397" s="288"/>
      <c r="V397" s="288"/>
      <c r="W397" s="288"/>
      <c r="X397" s="288"/>
      <c r="Y397" s="288"/>
      <c r="Z397" s="288"/>
      <c r="AA397" s="288"/>
      <c r="AB397" s="288"/>
      <c r="AC397" s="288"/>
      <c r="AD397" s="288"/>
      <c r="AE397" s="288"/>
      <c r="AF397" s="288"/>
      <c r="AG397" s="288"/>
      <c r="AH397" s="288"/>
      <c r="AI397" s="288"/>
      <c r="AJ397" s="288"/>
      <c r="AK397" s="288"/>
      <c r="AL397" s="288"/>
      <c r="AM397" s="288"/>
      <c r="AN397" s="288"/>
      <c r="AO397" s="288"/>
      <c r="AP397" s="288"/>
      <c r="AQ397" s="288"/>
      <c r="AR397" s="288"/>
      <c r="AS397" s="288"/>
      <c r="AT397" s="288"/>
      <c r="AU397" s="288"/>
      <c r="AV397" s="288"/>
      <c r="AW397" s="288"/>
      <c r="AX397" s="288"/>
      <c r="AY397" s="288"/>
      <c r="AZ397" s="288"/>
      <c r="BA397" s="288"/>
      <c r="BB397" s="289"/>
    </row>
    <row r="398" spans="1:54" ht="15">
      <c r="A398" s="290" t="s">
        <v>351</v>
      </c>
      <c r="B398" s="291"/>
      <c r="C398" s="291"/>
      <c r="D398" s="291"/>
      <c r="E398" s="291"/>
      <c r="F398" s="291"/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  <c r="X398" s="291"/>
      <c r="Y398" s="291"/>
      <c r="Z398" s="291"/>
      <c r="AA398" s="291"/>
      <c r="AB398" s="291"/>
      <c r="AC398" s="291"/>
      <c r="AD398" s="291"/>
      <c r="AE398" s="291"/>
      <c r="AF398" s="291"/>
      <c r="AG398" s="291"/>
      <c r="AH398" s="291"/>
      <c r="AI398" s="291"/>
      <c r="AJ398" s="291"/>
      <c r="AK398" s="291"/>
      <c r="AL398" s="291"/>
      <c r="AM398" s="291"/>
      <c r="AN398" s="291"/>
      <c r="AO398" s="291"/>
      <c r="AP398" s="291"/>
      <c r="AQ398" s="291"/>
      <c r="AR398" s="291"/>
      <c r="AS398" s="291"/>
      <c r="AT398" s="291"/>
      <c r="AU398" s="291"/>
      <c r="AV398" s="291"/>
      <c r="AW398" s="291"/>
      <c r="AX398" s="291"/>
      <c r="AY398" s="291"/>
      <c r="AZ398" s="291"/>
      <c r="BA398" s="291"/>
      <c r="BB398" s="292"/>
    </row>
    <row r="399" spans="1:54" ht="22.5" customHeight="1">
      <c r="A399" s="265" t="s">
        <v>94</v>
      </c>
      <c r="B399" s="267" t="s">
        <v>352</v>
      </c>
      <c r="C399" s="267" t="s">
        <v>321</v>
      </c>
      <c r="D399" s="176" t="s">
        <v>41</v>
      </c>
      <c r="E399" s="157">
        <f t="shared" ref="E399:E401" si="849">H399+K399+N399+Q399+T399+W399+Z399+AE399+AJ399+AO399+AT399+AY399</f>
        <v>3424.9</v>
      </c>
      <c r="F399" s="157">
        <f t="shared" ref="F399:F405" si="850">I399+L399+O399+R399+U399+X399+AA399+AF399+AK399+AP399+AU399+AZ399</f>
        <v>0</v>
      </c>
      <c r="G399" s="172"/>
      <c r="H399" s="157">
        <f>H400+H401+H402+H404+H405</f>
        <v>0</v>
      </c>
      <c r="I399" s="157">
        <f t="shared" ref="I399" si="851">I400+I401+I402+I404+I405</f>
        <v>0</v>
      </c>
      <c r="J399" s="157"/>
      <c r="K399" s="157">
        <f t="shared" ref="K399:L399" si="852">K400+K401+K402+K404+K405</f>
        <v>0</v>
      </c>
      <c r="L399" s="157">
        <f t="shared" si="852"/>
        <v>0</v>
      </c>
      <c r="M399" s="157"/>
      <c r="N399" s="157">
        <f t="shared" ref="N399:O399" si="853">N400+N401+N402+N404+N405</f>
        <v>0</v>
      </c>
      <c r="O399" s="157">
        <f t="shared" si="853"/>
        <v>0</v>
      </c>
      <c r="P399" s="157"/>
      <c r="Q399" s="157">
        <f t="shared" ref="Q399:R399" si="854">Q400+Q401+Q402+Q404+Q405</f>
        <v>0</v>
      </c>
      <c r="R399" s="157">
        <f t="shared" si="854"/>
        <v>0</v>
      </c>
      <c r="S399" s="157"/>
      <c r="T399" s="157">
        <f t="shared" ref="T399:U399" si="855">T400+T401+T402+T404+T405</f>
        <v>0</v>
      </c>
      <c r="U399" s="157">
        <f t="shared" si="855"/>
        <v>0</v>
      </c>
      <c r="V399" s="157"/>
      <c r="W399" s="157">
        <f t="shared" ref="W399:X399" si="856">W400+W401+W402+W404+W405</f>
        <v>3424.9</v>
      </c>
      <c r="X399" s="157">
        <f t="shared" si="856"/>
        <v>0</v>
      </c>
      <c r="Y399" s="157"/>
      <c r="Z399" s="157">
        <f t="shared" ref="Z399:AC399" si="857">Z400+Z401+Z402+Z404+Z405</f>
        <v>0</v>
      </c>
      <c r="AA399" s="157">
        <f t="shared" si="857"/>
        <v>0</v>
      </c>
      <c r="AB399" s="157">
        <f t="shared" si="857"/>
        <v>0</v>
      </c>
      <c r="AC399" s="157">
        <f t="shared" si="857"/>
        <v>0</v>
      </c>
      <c r="AD399" s="157"/>
      <c r="AE399" s="157">
        <f t="shared" ref="AE399:AH399" si="858">AE400+AE401+AE402+AE404+AE405</f>
        <v>0</v>
      </c>
      <c r="AF399" s="157">
        <f t="shared" si="858"/>
        <v>0</v>
      </c>
      <c r="AG399" s="157">
        <f t="shared" si="858"/>
        <v>0</v>
      </c>
      <c r="AH399" s="157">
        <f t="shared" si="858"/>
        <v>0</v>
      </c>
      <c r="AI399" s="157"/>
      <c r="AJ399" s="157">
        <f t="shared" ref="AJ399:AM399" si="859">AJ400+AJ401+AJ402+AJ404+AJ405</f>
        <v>0</v>
      </c>
      <c r="AK399" s="157">
        <f t="shared" si="859"/>
        <v>0</v>
      </c>
      <c r="AL399" s="157">
        <f t="shared" si="859"/>
        <v>0</v>
      </c>
      <c r="AM399" s="157">
        <f t="shared" si="859"/>
        <v>0</v>
      </c>
      <c r="AN399" s="157"/>
      <c r="AO399" s="157">
        <f t="shared" ref="AO399:AR399" si="860">AO400+AO401+AO402+AO404+AO405</f>
        <v>0</v>
      </c>
      <c r="AP399" s="157">
        <f t="shared" si="860"/>
        <v>0</v>
      </c>
      <c r="AQ399" s="157">
        <f t="shared" si="860"/>
        <v>0</v>
      </c>
      <c r="AR399" s="157">
        <f t="shared" si="860"/>
        <v>0</v>
      </c>
      <c r="AS399" s="157"/>
      <c r="AT399" s="157">
        <f t="shared" ref="AT399:AW399" si="861">AT400+AT401+AT402+AT404+AT405</f>
        <v>0</v>
      </c>
      <c r="AU399" s="157">
        <f t="shared" si="861"/>
        <v>0</v>
      </c>
      <c r="AV399" s="157">
        <f t="shared" si="861"/>
        <v>0</v>
      </c>
      <c r="AW399" s="157">
        <f t="shared" si="861"/>
        <v>0</v>
      </c>
      <c r="AX399" s="157"/>
      <c r="AY399" s="157">
        <f t="shared" ref="AY399:AZ399" si="862">AY400+AY401+AY402+AY404+AY405</f>
        <v>0</v>
      </c>
      <c r="AZ399" s="157">
        <f t="shared" si="862"/>
        <v>0</v>
      </c>
      <c r="BA399" s="172"/>
      <c r="BB399" s="190"/>
    </row>
    <row r="400" spans="1:54" ht="32.25" customHeight="1">
      <c r="A400" s="266"/>
      <c r="B400" s="268"/>
      <c r="C400" s="268"/>
      <c r="D400" s="173" t="s">
        <v>37</v>
      </c>
      <c r="E400" s="157">
        <f t="shared" si="849"/>
        <v>0</v>
      </c>
      <c r="F400" s="157">
        <f t="shared" si="850"/>
        <v>0</v>
      </c>
      <c r="G400" s="172"/>
      <c r="H400" s="157"/>
      <c r="I400" s="157"/>
      <c r="J400" s="172"/>
      <c r="K400" s="157"/>
      <c r="L400" s="157"/>
      <c r="M400" s="172"/>
      <c r="N400" s="157"/>
      <c r="O400" s="157"/>
      <c r="P400" s="172"/>
      <c r="Q400" s="157"/>
      <c r="R400" s="157"/>
      <c r="S400" s="172"/>
      <c r="T400" s="157"/>
      <c r="U400" s="157"/>
      <c r="V400" s="172"/>
      <c r="W400" s="157"/>
      <c r="X400" s="157"/>
      <c r="Y400" s="172"/>
      <c r="Z400" s="157"/>
      <c r="AA400" s="157"/>
      <c r="AB400" s="172"/>
      <c r="AC400" s="172"/>
      <c r="AD400" s="172"/>
      <c r="AE400" s="157"/>
      <c r="AF400" s="157"/>
      <c r="AG400" s="172"/>
      <c r="AH400" s="172"/>
      <c r="AI400" s="172"/>
      <c r="AJ400" s="157"/>
      <c r="AK400" s="157"/>
      <c r="AL400" s="172"/>
      <c r="AM400" s="172"/>
      <c r="AN400" s="172"/>
      <c r="AO400" s="157"/>
      <c r="AP400" s="157"/>
      <c r="AQ400" s="172"/>
      <c r="AR400" s="172"/>
      <c r="AS400" s="172"/>
      <c r="AT400" s="157"/>
      <c r="AU400" s="157"/>
      <c r="AV400" s="172"/>
      <c r="AW400" s="172"/>
      <c r="AX400" s="172"/>
      <c r="AY400" s="172"/>
      <c r="AZ400" s="172"/>
      <c r="BA400" s="172"/>
      <c r="BB400" s="190"/>
    </row>
    <row r="401" spans="1:54" ht="50.25" customHeight="1">
      <c r="A401" s="266"/>
      <c r="B401" s="268"/>
      <c r="C401" s="268"/>
      <c r="D401" s="174" t="s">
        <v>2</v>
      </c>
      <c r="E401" s="157">
        <f t="shared" si="849"/>
        <v>2054.9</v>
      </c>
      <c r="F401" s="157">
        <f t="shared" si="850"/>
        <v>0</v>
      </c>
      <c r="G401" s="172"/>
      <c r="H401" s="157"/>
      <c r="I401" s="157"/>
      <c r="J401" s="172"/>
      <c r="K401" s="157"/>
      <c r="L401" s="157"/>
      <c r="M401" s="172"/>
      <c r="N401" s="157"/>
      <c r="O401" s="157"/>
      <c r="P401" s="172"/>
      <c r="Q401" s="157"/>
      <c r="R401" s="157"/>
      <c r="S401" s="172"/>
      <c r="T401" s="157"/>
      <c r="U401" s="157"/>
      <c r="V401" s="172"/>
      <c r="W401" s="157">
        <v>2054.9</v>
      </c>
      <c r="X401" s="157"/>
      <c r="Y401" s="172"/>
      <c r="Z401" s="157"/>
      <c r="AA401" s="157"/>
      <c r="AB401" s="172"/>
      <c r="AC401" s="172"/>
      <c r="AD401" s="172"/>
      <c r="AE401" s="157"/>
      <c r="AF401" s="157"/>
      <c r="AG401" s="172"/>
      <c r="AH401" s="172"/>
      <c r="AI401" s="172"/>
      <c r="AJ401" s="157"/>
      <c r="AK401" s="157"/>
      <c r="AL401" s="172"/>
      <c r="AM401" s="172"/>
      <c r="AN401" s="172"/>
      <c r="AO401" s="157"/>
      <c r="AP401" s="157"/>
      <c r="AQ401" s="172"/>
      <c r="AR401" s="172"/>
      <c r="AS401" s="172"/>
      <c r="AT401" s="157"/>
      <c r="AU401" s="157"/>
      <c r="AV401" s="172"/>
      <c r="AW401" s="172"/>
      <c r="AX401" s="172"/>
      <c r="AY401" s="172"/>
      <c r="AZ401" s="172"/>
      <c r="BA401" s="172"/>
      <c r="BB401" s="190"/>
    </row>
    <row r="402" spans="1:54" ht="22.5" customHeight="1">
      <c r="A402" s="266"/>
      <c r="B402" s="268"/>
      <c r="C402" s="268"/>
      <c r="D402" s="189" t="s">
        <v>270</v>
      </c>
      <c r="E402" s="157">
        <f>H402+K402+N402+Q402+T402+W402+Z402+AE402+AJ402+AO402+AT402+AY402</f>
        <v>1370</v>
      </c>
      <c r="F402" s="157">
        <f t="shared" si="850"/>
        <v>0</v>
      </c>
      <c r="G402" s="172"/>
      <c r="H402" s="157"/>
      <c r="I402" s="157"/>
      <c r="J402" s="172"/>
      <c r="K402" s="157"/>
      <c r="L402" s="157"/>
      <c r="M402" s="172"/>
      <c r="N402" s="157"/>
      <c r="O402" s="157"/>
      <c r="P402" s="172"/>
      <c r="Q402" s="157"/>
      <c r="R402" s="157"/>
      <c r="S402" s="172"/>
      <c r="T402" s="157"/>
      <c r="U402" s="157"/>
      <c r="V402" s="172"/>
      <c r="W402" s="157">
        <v>1370</v>
      </c>
      <c r="X402" s="157"/>
      <c r="Y402" s="172"/>
      <c r="Z402" s="157"/>
      <c r="AA402" s="157"/>
      <c r="AB402" s="172"/>
      <c r="AC402" s="172"/>
      <c r="AD402" s="172"/>
      <c r="AE402" s="157"/>
      <c r="AF402" s="157"/>
      <c r="AG402" s="172"/>
      <c r="AH402" s="172"/>
      <c r="AI402" s="172"/>
      <c r="AJ402" s="157"/>
      <c r="AK402" s="157"/>
      <c r="AL402" s="172"/>
      <c r="AM402" s="172"/>
      <c r="AN402" s="172"/>
      <c r="AO402" s="157"/>
      <c r="AP402" s="157"/>
      <c r="AQ402" s="172"/>
      <c r="AR402" s="172"/>
      <c r="AS402" s="172"/>
      <c r="AT402" s="157"/>
      <c r="AU402" s="157"/>
      <c r="AV402" s="172"/>
      <c r="AW402" s="172"/>
      <c r="AX402" s="172"/>
      <c r="AY402" s="172"/>
      <c r="AZ402" s="172"/>
      <c r="BA402" s="172"/>
      <c r="BB402" s="190"/>
    </row>
    <row r="403" spans="1:54" ht="82.5" customHeight="1">
      <c r="A403" s="266"/>
      <c r="B403" s="268"/>
      <c r="C403" s="268"/>
      <c r="D403" s="189" t="s">
        <v>274</v>
      </c>
      <c r="E403" s="157">
        <f t="shared" ref="E403:E443" si="863">H403+K403+N403+Q403+T403+W403+Z403+AE403+AJ403+AO403+AT403+AY403</f>
        <v>0</v>
      </c>
      <c r="F403" s="157">
        <f t="shared" si="850"/>
        <v>0</v>
      </c>
      <c r="G403" s="172"/>
      <c r="H403" s="157"/>
      <c r="I403" s="157"/>
      <c r="J403" s="172"/>
      <c r="K403" s="157"/>
      <c r="L403" s="157"/>
      <c r="M403" s="172"/>
      <c r="N403" s="157"/>
      <c r="O403" s="157"/>
      <c r="P403" s="172"/>
      <c r="Q403" s="157"/>
      <c r="R403" s="157"/>
      <c r="S403" s="172"/>
      <c r="T403" s="157"/>
      <c r="U403" s="157"/>
      <c r="V403" s="172"/>
      <c r="W403" s="157"/>
      <c r="X403" s="157"/>
      <c r="Y403" s="172"/>
      <c r="Z403" s="157"/>
      <c r="AA403" s="157"/>
      <c r="AB403" s="172"/>
      <c r="AC403" s="172"/>
      <c r="AD403" s="172"/>
      <c r="AE403" s="157"/>
      <c r="AF403" s="157"/>
      <c r="AG403" s="172"/>
      <c r="AH403" s="172"/>
      <c r="AI403" s="172"/>
      <c r="AJ403" s="157"/>
      <c r="AK403" s="157"/>
      <c r="AL403" s="172"/>
      <c r="AM403" s="172"/>
      <c r="AN403" s="172"/>
      <c r="AO403" s="157"/>
      <c r="AP403" s="157"/>
      <c r="AQ403" s="172"/>
      <c r="AR403" s="172"/>
      <c r="AS403" s="172"/>
      <c r="AT403" s="157"/>
      <c r="AU403" s="157"/>
      <c r="AV403" s="172"/>
      <c r="AW403" s="172"/>
      <c r="AX403" s="172"/>
      <c r="AY403" s="172"/>
      <c r="AZ403" s="172"/>
      <c r="BA403" s="172"/>
      <c r="BB403" s="190"/>
    </row>
    <row r="404" spans="1:54" ht="22.5" customHeight="1">
      <c r="A404" s="266"/>
      <c r="B404" s="268"/>
      <c r="C404" s="268"/>
      <c r="D404" s="189" t="s">
        <v>271</v>
      </c>
      <c r="E404" s="157">
        <f t="shared" si="863"/>
        <v>0</v>
      </c>
      <c r="F404" s="157">
        <f t="shared" si="850"/>
        <v>0</v>
      </c>
      <c r="G404" s="172"/>
      <c r="H404" s="157"/>
      <c r="I404" s="157"/>
      <c r="J404" s="172"/>
      <c r="K404" s="157"/>
      <c r="L404" s="157"/>
      <c r="M404" s="172"/>
      <c r="N404" s="157"/>
      <c r="O404" s="157"/>
      <c r="P404" s="172"/>
      <c r="Q404" s="157"/>
      <c r="R404" s="157"/>
      <c r="S404" s="172"/>
      <c r="T404" s="157"/>
      <c r="U404" s="157"/>
      <c r="V404" s="172"/>
      <c r="W404" s="157"/>
      <c r="X404" s="157"/>
      <c r="Y404" s="172"/>
      <c r="Z404" s="157"/>
      <c r="AA404" s="157"/>
      <c r="AB404" s="172"/>
      <c r="AC404" s="172"/>
      <c r="AD404" s="172"/>
      <c r="AE404" s="157"/>
      <c r="AF404" s="157"/>
      <c r="AG404" s="172"/>
      <c r="AH404" s="172"/>
      <c r="AI404" s="172"/>
      <c r="AJ404" s="157"/>
      <c r="AK404" s="157"/>
      <c r="AL404" s="172"/>
      <c r="AM404" s="172"/>
      <c r="AN404" s="172"/>
      <c r="AO404" s="157"/>
      <c r="AP404" s="157"/>
      <c r="AQ404" s="172"/>
      <c r="AR404" s="172"/>
      <c r="AS404" s="172"/>
      <c r="AT404" s="157"/>
      <c r="AU404" s="157"/>
      <c r="AV404" s="172"/>
      <c r="AW404" s="172"/>
      <c r="AX404" s="172"/>
      <c r="AY404" s="172"/>
      <c r="AZ404" s="172"/>
      <c r="BA404" s="172"/>
      <c r="BB404" s="190"/>
    </row>
    <row r="405" spans="1:54" ht="31.5">
      <c r="A405" s="266"/>
      <c r="B405" s="268"/>
      <c r="C405" s="268"/>
      <c r="D405" s="169" t="s">
        <v>43</v>
      </c>
      <c r="E405" s="157">
        <f t="shared" si="863"/>
        <v>0</v>
      </c>
      <c r="F405" s="157">
        <f t="shared" si="850"/>
        <v>0</v>
      </c>
      <c r="G405" s="172"/>
      <c r="H405" s="157"/>
      <c r="I405" s="157"/>
      <c r="J405" s="172"/>
      <c r="K405" s="157"/>
      <c r="L405" s="157"/>
      <c r="M405" s="172"/>
      <c r="N405" s="157"/>
      <c r="O405" s="157"/>
      <c r="P405" s="172"/>
      <c r="Q405" s="157"/>
      <c r="R405" s="157"/>
      <c r="S405" s="172"/>
      <c r="T405" s="157"/>
      <c r="U405" s="157"/>
      <c r="V405" s="172"/>
      <c r="W405" s="157"/>
      <c r="X405" s="157"/>
      <c r="Y405" s="172"/>
      <c r="Z405" s="157"/>
      <c r="AA405" s="157"/>
      <c r="AB405" s="172"/>
      <c r="AC405" s="172"/>
      <c r="AD405" s="172"/>
      <c r="AE405" s="157"/>
      <c r="AF405" s="157"/>
      <c r="AG405" s="172"/>
      <c r="AH405" s="172"/>
      <c r="AI405" s="172"/>
      <c r="AJ405" s="157"/>
      <c r="AK405" s="157"/>
      <c r="AL405" s="172"/>
      <c r="AM405" s="172"/>
      <c r="AN405" s="172"/>
      <c r="AO405" s="157"/>
      <c r="AP405" s="157"/>
      <c r="AQ405" s="172"/>
      <c r="AR405" s="172"/>
      <c r="AS405" s="172"/>
      <c r="AT405" s="157"/>
      <c r="AU405" s="157"/>
      <c r="AV405" s="172"/>
      <c r="AW405" s="172"/>
      <c r="AX405" s="172"/>
      <c r="AY405" s="172"/>
      <c r="AZ405" s="172"/>
      <c r="BA405" s="172"/>
      <c r="BB405" s="191"/>
    </row>
    <row r="406" spans="1:54" ht="22.5" customHeight="1">
      <c r="A406" s="265" t="s">
        <v>365</v>
      </c>
      <c r="B406" s="267" t="s">
        <v>366</v>
      </c>
      <c r="C406" s="267" t="s">
        <v>321</v>
      </c>
      <c r="D406" s="176" t="s">
        <v>41</v>
      </c>
      <c r="E406" s="216">
        <f t="shared" si="863"/>
        <v>760.31601999999998</v>
      </c>
      <c r="F406" s="157">
        <f t="shared" ref="F406:F412" si="864">I406+L406+O406+R406+U406+X406+AA406+AF406+AK406+AP406+AU406+AZ406</f>
        <v>0</v>
      </c>
      <c r="G406" s="172"/>
      <c r="H406" s="157">
        <f>H407+H408+H409+H411+H412</f>
        <v>0</v>
      </c>
      <c r="I406" s="157">
        <f t="shared" ref="I406" si="865">I407+I408+I409+I411+I412</f>
        <v>0</v>
      </c>
      <c r="J406" s="157"/>
      <c r="K406" s="157">
        <f t="shared" ref="K406:L406" si="866">K407+K408+K409+K411+K412</f>
        <v>0</v>
      </c>
      <c r="L406" s="157">
        <f t="shared" si="866"/>
        <v>0</v>
      </c>
      <c r="M406" s="157"/>
      <c r="N406" s="157">
        <f t="shared" ref="N406:O406" si="867">N407+N408+N409+N411+N412</f>
        <v>0</v>
      </c>
      <c r="O406" s="157">
        <f t="shared" si="867"/>
        <v>0</v>
      </c>
      <c r="P406" s="157"/>
      <c r="Q406" s="157">
        <f t="shared" ref="Q406:R406" si="868">Q407+Q408+Q409+Q411+Q412</f>
        <v>0</v>
      </c>
      <c r="R406" s="157">
        <f t="shared" si="868"/>
        <v>0</v>
      </c>
      <c r="S406" s="157"/>
      <c r="T406" s="157">
        <f t="shared" ref="T406:U406" si="869">T407+T408+T409+T411+T412</f>
        <v>0</v>
      </c>
      <c r="U406" s="157">
        <f t="shared" si="869"/>
        <v>0</v>
      </c>
      <c r="V406" s="157"/>
      <c r="W406" s="157">
        <f t="shared" ref="W406:X406" si="870">W407+W408+W409+W411+W412</f>
        <v>0</v>
      </c>
      <c r="X406" s="157">
        <f t="shared" si="870"/>
        <v>0</v>
      </c>
      <c r="Y406" s="157"/>
      <c r="Z406" s="157">
        <f t="shared" ref="Z406:AC406" si="871">Z407+Z408+Z409+Z411+Z412</f>
        <v>0</v>
      </c>
      <c r="AA406" s="157">
        <f t="shared" si="871"/>
        <v>0</v>
      </c>
      <c r="AB406" s="157">
        <f t="shared" si="871"/>
        <v>0</v>
      </c>
      <c r="AC406" s="157">
        <f t="shared" si="871"/>
        <v>0</v>
      </c>
      <c r="AD406" s="157"/>
      <c r="AE406" s="157">
        <f t="shared" ref="AE406:AH406" si="872">AE407+AE408+AE409+AE411+AE412</f>
        <v>760.31601999999998</v>
      </c>
      <c r="AF406" s="157">
        <f t="shared" si="872"/>
        <v>0</v>
      </c>
      <c r="AG406" s="157">
        <f t="shared" si="872"/>
        <v>0</v>
      </c>
      <c r="AH406" s="157">
        <f t="shared" si="872"/>
        <v>0</v>
      </c>
      <c r="AI406" s="157"/>
      <c r="AJ406" s="157">
        <f t="shared" ref="AJ406:AM406" si="873">AJ407+AJ408+AJ409+AJ411+AJ412</f>
        <v>0</v>
      </c>
      <c r="AK406" s="157">
        <f t="shared" si="873"/>
        <v>0</v>
      </c>
      <c r="AL406" s="157">
        <f t="shared" si="873"/>
        <v>0</v>
      </c>
      <c r="AM406" s="157">
        <f t="shared" si="873"/>
        <v>0</v>
      </c>
      <c r="AN406" s="157"/>
      <c r="AO406" s="157">
        <f t="shared" ref="AO406:AR406" si="874">AO407+AO408+AO409+AO411+AO412</f>
        <v>0</v>
      </c>
      <c r="AP406" s="157">
        <f t="shared" si="874"/>
        <v>0</v>
      </c>
      <c r="AQ406" s="157">
        <f t="shared" si="874"/>
        <v>0</v>
      </c>
      <c r="AR406" s="157">
        <f t="shared" si="874"/>
        <v>0</v>
      </c>
      <c r="AS406" s="157"/>
      <c r="AT406" s="157">
        <f t="shared" ref="AT406:AW406" si="875">AT407+AT408+AT409+AT411+AT412</f>
        <v>0</v>
      </c>
      <c r="AU406" s="157">
        <f t="shared" si="875"/>
        <v>0</v>
      </c>
      <c r="AV406" s="157">
        <f t="shared" si="875"/>
        <v>0</v>
      </c>
      <c r="AW406" s="157">
        <f t="shared" si="875"/>
        <v>0</v>
      </c>
      <c r="AX406" s="157"/>
      <c r="AY406" s="157">
        <f t="shared" ref="AY406:AZ406" si="876">AY407+AY408+AY409+AY411+AY412</f>
        <v>0</v>
      </c>
      <c r="AZ406" s="157">
        <f t="shared" si="876"/>
        <v>0</v>
      </c>
      <c r="BA406" s="172"/>
      <c r="BB406" s="212"/>
    </row>
    <row r="407" spans="1:54" ht="32.25" customHeight="1">
      <c r="A407" s="266"/>
      <c r="B407" s="268"/>
      <c r="C407" s="268"/>
      <c r="D407" s="173" t="s">
        <v>37</v>
      </c>
      <c r="E407" s="157">
        <f t="shared" si="863"/>
        <v>0</v>
      </c>
      <c r="F407" s="157">
        <f t="shared" si="864"/>
        <v>0</v>
      </c>
      <c r="G407" s="172"/>
      <c r="H407" s="157"/>
      <c r="I407" s="157"/>
      <c r="J407" s="172"/>
      <c r="K407" s="157"/>
      <c r="L407" s="157"/>
      <c r="M407" s="172"/>
      <c r="N407" s="157"/>
      <c r="O407" s="157"/>
      <c r="P407" s="172"/>
      <c r="Q407" s="157"/>
      <c r="R407" s="157"/>
      <c r="S407" s="172"/>
      <c r="T407" s="157"/>
      <c r="U407" s="157"/>
      <c r="V407" s="172"/>
      <c r="W407" s="157"/>
      <c r="X407" s="157"/>
      <c r="Y407" s="172"/>
      <c r="Z407" s="157"/>
      <c r="AA407" s="157"/>
      <c r="AB407" s="172"/>
      <c r="AC407" s="172"/>
      <c r="AD407" s="172"/>
      <c r="AE407" s="157"/>
      <c r="AF407" s="157"/>
      <c r="AG407" s="172"/>
      <c r="AH407" s="172"/>
      <c r="AI407" s="172"/>
      <c r="AJ407" s="157"/>
      <c r="AK407" s="157"/>
      <c r="AL407" s="172"/>
      <c r="AM407" s="172"/>
      <c r="AN407" s="172"/>
      <c r="AO407" s="157"/>
      <c r="AP407" s="157"/>
      <c r="AQ407" s="172"/>
      <c r="AR407" s="172"/>
      <c r="AS407" s="172"/>
      <c r="AT407" s="157"/>
      <c r="AU407" s="157"/>
      <c r="AV407" s="172"/>
      <c r="AW407" s="172"/>
      <c r="AX407" s="172"/>
      <c r="AY407" s="172"/>
      <c r="AZ407" s="172"/>
      <c r="BA407" s="172"/>
      <c r="BB407" s="212"/>
    </row>
    <row r="408" spans="1:54" ht="50.25" customHeight="1">
      <c r="A408" s="266"/>
      <c r="B408" s="268"/>
      <c r="C408" s="268"/>
      <c r="D408" s="174" t="s">
        <v>2</v>
      </c>
      <c r="E408" s="157">
        <f t="shared" si="863"/>
        <v>0</v>
      </c>
      <c r="F408" s="157">
        <f t="shared" si="864"/>
        <v>0</v>
      </c>
      <c r="G408" s="172"/>
      <c r="H408" s="157"/>
      <c r="I408" s="157"/>
      <c r="J408" s="172"/>
      <c r="K408" s="157"/>
      <c r="L408" s="157"/>
      <c r="M408" s="172"/>
      <c r="N408" s="157"/>
      <c r="O408" s="157"/>
      <c r="P408" s="172"/>
      <c r="Q408" s="157"/>
      <c r="R408" s="157"/>
      <c r="S408" s="172"/>
      <c r="T408" s="157"/>
      <c r="U408" s="157"/>
      <c r="V408" s="172"/>
      <c r="W408" s="157"/>
      <c r="X408" s="157"/>
      <c r="Y408" s="172"/>
      <c r="Z408" s="157"/>
      <c r="AA408" s="157"/>
      <c r="AB408" s="172"/>
      <c r="AC408" s="172"/>
      <c r="AD408" s="172"/>
      <c r="AE408" s="157"/>
      <c r="AF408" s="157"/>
      <c r="AG408" s="172"/>
      <c r="AH408" s="172"/>
      <c r="AI408" s="172"/>
      <c r="AJ408" s="157"/>
      <c r="AK408" s="157"/>
      <c r="AL408" s="172"/>
      <c r="AM408" s="172"/>
      <c r="AN408" s="172"/>
      <c r="AO408" s="157"/>
      <c r="AP408" s="157"/>
      <c r="AQ408" s="172"/>
      <c r="AR408" s="172"/>
      <c r="AS408" s="172"/>
      <c r="AT408" s="157"/>
      <c r="AU408" s="157"/>
      <c r="AV408" s="172"/>
      <c r="AW408" s="172"/>
      <c r="AX408" s="172"/>
      <c r="AY408" s="172"/>
      <c r="AZ408" s="172"/>
      <c r="BA408" s="172"/>
      <c r="BB408" s="212"/>
    </row>
    <row r="409" spans="1:54" ht="22.5" customHeight="1">
      <c r="A409" s="266"/>
      <c r="B409" s="268"/>
      <c r="C409" s="268"/>
      <c r="D409" s="211" t="s">
        <v>270</v>
      </c>
      <c r="E409" s="157">
        <f>H409+K409+N409+Q409+T409+W409+Z409+AE409+AJ409+AO409+AT409+AY409</f>
        <v>760.31601999999998</v>
      </c>
      <c r="F409" s="157">
        <f t="shared" si="864"/>
        <v>0</v>
      </c>
      <c r="G409" s="172"/>
      <c r="H409" s="157"/>
      <c r="I409" s="157"/>
      <c r="J409" s="172"/>
      <c r="K409" s="157"/>
      <c r="L409" s="157"/>
      <c r="M409" s="172"/>
      <c r="N409" s="157"/>
      <c r="O409" s="157"/>
      <c r="P409" s="172"/>
      <c r="Q409" s="157"/>
      <c r="R409" s="157"/>
      <c r="S409" s="172"/>
      <c r="T409" s="157"/>
      <c r="U409" s="157"/>
      <c r="V409" s="172"/>
      <c r="W409" s="157"/>
      <c r="X409" s="157"/>
      <c r="Y409" s="172"/>
      <c r="Z409" s="157"/>
      <c r="AA409" s="157"/>
      <c r="AB409" s="172"/>
      <c r="AC409" s="172"/>
      <c r="AD409" s="172"/>
      <c r="AE409" s="157">
        <v>760.31601999999998</v>
      </c>
      <c r="AF409" s="157"/>
      <c r="AG409" s="172"/>
      <c r="AH409" s="172"/>
      <c r="AI409" s="172"/>
      <c r="AJ409" s="157"/>
      <c r="AK409" s="157"/>
      <c r="AL409" s="172"/>
      <c r="AM409" s="172"/>
      <c r="AN409" s="172"/>
      <c r="AO409" s="157"/>
      <c r="AP409" s="157"/>
      <c r="AQ409" s="172"/>
      <c r="AR409" s="172"/>
      <c r="AS409" s="172"/>
      <c r="AT409" s="157"/>
      <c r="AU409" s="157"/>
      <c r="AV409" s="172"/>
      <c r="AW409" s="172"/>
      <c r="AX409" s="172"/>
      <c r="AY409" s="172"/>
      <c r="AZ409" s="172"/>
      <c r="BA409" s="172"/>
      <c r="BB409" s="212"/>
    </row>
    <row r="410" spans="1:54" ht="82.5" customHeight="1">
      <c r="A410" s="266"/>
      <c r="B410" s="268"/>
      <c r="C410" s="268"/>
      <c r="D410" s="211" t="s">
        <v>274</v>
      </c>
      <c r="E410" s="157">
        <f t="shared" ref="E410:E415" si="877">H410+K410+N410+Q410+T410+W410+Z410+AE410+AJ410+AO410+AT410+AY410</f>
        <v>0</v>
      </c>
      <c r="F410" s="157">
        <f t="shared" si="864"/>
        <v>0</v>
      </c>
      <c r="G410" s="172"/>
      <c r="H410" s="157"/>
      <c r="I410" s="157"/>
      <c r="J410" s="172"/>
      <c r="K410" s="157"/>
      <c r="L410" s="157"/>
      <c r="M410" s="172"/>
      <c r="N410" s="157"/>
      <c r="O410" s="157"/>
      <c r="P410" s="172"/>
      <c r="Q410" s="157"/>
      <c r="R410" s="157"/>
      <c r="S410" s="172"/>
      <c r="T410" s="157"/>
      <c r="U410" s="157"/>
      <c r="V410" s="172"/>
      <c r="W410" s="157"/>
      <c r="X410" s="157"/>
      <c r="Y410" s="172"/>
      <c r="Z410" s="157"/>
      <c r="AA410" s="157"/>
      <c r="AB410" s="172"/>
      <c r="AC410" s="172"/>
      <c r="AD410" s="172"/>
      <c r="AE410" s="157"/>
      <c r="AF410" s="157"/>
      <c r="AG410" s="172"/>
      <c r="AH410" s="172"/>
      <c r="AI410" s="172"/>
      <c r="AJ410" s="157"/>
      <c r="AK410" s="157"/>
      <c r="AL410" s="172"/>
      <c r="AM410" s="172"/>
      <c r="AN410" s="172"/>
      <c r="AO410" s="157"/>
      <c r="AP410" s="157"/>
      <c r="AQ410" s="172"/>
      <c r="AR410" s="172"/>
      <c r="AS410" s="172"/>
      <c r="AT410" s="157"/>
      <c r="AU410" s="157"/>
      <c r="AV410" s="172"/>
      <c r="AW410" s="172"/>
      <c r="AX410" s="172"/>
      <c r="AY410" s="172"/>
      <c r="AZ410" s="172"/>
      <c r="BA410" s="172"/>
      <c r="BB410" s="212"/>
    </row>
    <row r="411" spans="1:54" ht="22.5" customHeight="1">
      <c r="A411" s="266"/>
      <c r="B411" s="268"/>
      <c r="C411" s="268"/>
      <c r="D411" s="211" t="s">
        <v>271</v>
      </c>
      <c r="E411" s="157">
        <f t="shared" si="877"/>
        <v>0</v>
      </c>
      <c r="F411" s="157">
        <f t="shared" si="864"/>
        <v>0</v>
      </c>
      <c r="G411" s="172"/>
      <c r="H411" s="157"/>
      <c r="I411" s="157"/>
      <c r="J411" s="172"/>
      <c r="K411" s="157"/>
      <c r="L411" s="157"/>
      <c r="M411" s="172"/>
      <c r="N411" s="157"/>
      <c r="O411" s="157"/>
      <c r="P411" s="172"/>
      <c r="Q411" s="157"/>
      <c r="R411" s="157"/>
      <c r="S411" s="172"/>
      <c r="T411" s="157"/>
      <c r="U411" s="157"/>
      <c r="V411" s="172"/>
      <c r="W411" s="157"/>
      <c r="X411" s="157"/>
      <c r="Y411" s="172"/>
      <c r="Z411" s="157"/>
      <c r="AA411" s="157"/>
      <c r="AB411" s="172"/>
      <c r="AC411" s="172"/>
      <c r="AD411" s="172"/>
      <c r="AE411" s="157"/>
      <c r="AF411" s="157"/>
      <c r="AG411" s="172"/>
      <c r="AH411" s="172"/>
      <c r="AI411" s="172"/>
      <c r="AJ411" s="157"/>
      <c r="AK411" s="157"/>
      <c r="AL411" s="172"/>
      <c r="AM411" s="172"/>
      <c r="AN411" s="172"/>
      <c r="AO411" s="157"/>
      <c r="AP411" s="157"/>
      <c r="AQ411" s="172"/>
      <c r="AR411" s="172"/>
      <c r="AS411" s="172"/>
      <c r="AT411" s="157"/>
      <c r="AU411" s="157"/>
      <c r="AV411" s="172"/>
      <c r="AW411" s="172"/>
      <c r="AX411" s="172"/>
      <c r="AY411" s="172"/>
      <c r="AZ411" s="172"/>
      <c r="BA411" s="172"/>
      <c r="BB411" s="212"/>
    </row>
    <row r="412" spans="1:54" ht="31.5">
      <c r="A412" s="266"/>
      <c r="B412" s="268"/>
      <c r="C412" s="268"/>
      <c r="D412" s="169" t="s">
        <v>43</v>
      </c>
      <c r="E412" s="157">
        <f t="shared" si="877"/>
        <v>0</v>
      </c>
      <c r="F412" s="157">
        <f t="shared" si="864"/>
        <v>0</v>
      </c>
      <c r="G412" s="172"/>
      <c r="H412" s="157"/>
      <c r="I412" s="157"/>
      <c r="J412" s="172"/>
      <c r="K412" s="157"/>
      <c r="L412" s="157"/>
      <c r="M412" s="172"/>
      <c r="N412" s="157"/>
      <c r="O412" s="157"/>
      <c r="P412" s="172"/>
      <c r="Q412" s="157"/>
      <c r="R412" s="157"/>
      <c r="S412" s="172"/>
      <c r="T412" s="157"/>
      <c r="U412" s="157"/>
      <c r="V412" s="172"/>
      <c r="W412" s="157"/>
      <c r="X412" s="157"/>
      <c r="Y412" s="172"/>
      <c r="Z412" s="157"/>
      <c r="AA412" s="157"/>
      <c r="AB412" s="172"/>
      <c r="AC412" s="172"/>
      <c r="AD412" s="172"/>
      <c r="AE412" s="157"/>
      <c r="AF412" s="157"/>
      <c r="AG412" s="172"/>
      <c r="AH412" s="172"/>
      <c r="AI412" s="172"/>
      <c r="AJ412" s="157"/>
      <c r="AK412" s="157"/>
      <c r="AL412" s="172"/>
      <c r="AM412" s="172"/>
      <c r="AN412" s="172"/>
      <c r="AO412" s="157"/>
      <c r="AP412" s="157"/>
      <c r="AQ412" s="172"/>
      <c r="AR412" s="172"/>
      <c r="AS412" s="172"/>
      <c r="AT412" s="157"/>
      <c r="AU412" s="157"/>
      <c r="AV412" s="172"/>
      <c r="AW412" s="172"/>
      <c r="AX412" s="172"/>
      <c r="AY412" s="172"/>
      <c r="AZ412" s="172"/>
      <c r="BA412" s="172"/>
      <c r="BB412" s="213"/>
    </row>
    <row r="413" spans="1:54" ht="22.5" customHeight="1">
      <c r="A413" s="265" t="s">
        <v>372</v>
      </c>
      <c r="B413" s="267" t="s">
        <v>373</v>
      </c>
      <c r="C413" s="267" t="s">
        <v>321</v>
      </c>
      <c r="D413" s="176" t="s">
        <v>41</v>
      </c>
      <c r="E413" s="157">
        <f t="shared" si="877"/>
        <v>23.182490000000001</v>
      </c>
      <c r="F413" s="157">
        <f t="shared" ref="F413:F419" si="878">I413+L413+O413+R413+U413+X413+AA413+AF413+AK413+AP413+AU413+AZ413</f>
        <v>0</v>
      </c>
      <c r="G413" s="172"/>
      <c r="H413" s="157">
        <f>H414+H415+H416+H418+H419</f>
        <v>0</v>
      </c>
      <c r="I413" s="157">
        <f t="shared" ref="I413" si="879">I414+I415+I416+I418+I419</f>
        <v>0</v>
      </c>
      <c r="J413" s="157"/>
      <c r="K413" s="157">
        <f t="shared" ref="K413:L413" si="880">K414+K415+K416+K418+K419</f>
        <v>0</v>
      </c>
      <c r="L413" s="157">
        <f t="shared" si="880"/>
        <v>0</v>
      </c>
      <c r="M413" s="157"/>
      <c r="N413" s="157">
        <f t="shared" ref="N413:O413" si="881">N414+N415+N416+N418+N419</f>
        <v>0</v>
      </c>
      <c r="O413" s="157">
        <f t="shared" si="881"/>
        <v>0</v>
      </c>
      <c r="P413" s="157"/>
      <c r="Q413" s="157">
        <f t="shared" ref="Q413:R413" si="882">Q414+Q415+Q416+Q418+Q419</f>
        <v>0</v>
      </c>
      <c r="R413" s="157">
        <f t="shared" si="882"/>
        <v>0</v>
      </c>
      <c r="S413" s="157"/>
      <c r="T413" s="157">
        <f t="shared" ref="T413:U413" si="883">T414+T415+T416+T418+T419</f>
        <v>0</v>
      </c>
      <c r="U413" s="157">
        <f t="shared" si="883"/>
        <v>0</v>
      </c>
      <c r="V413" s="157"/>
      <c r="W413" s="157">
        <f t="shared" ref="W413:X413" si="884">W414+W415+W416+W418+W419</f>
        <v>0</v>
      </c>
      <c r="X413" s="157">
        <f t="shared" si="884"/>
        <v>0</v>
      </c>
      <c r="Y413" s="157"/>
      <c r="Z413" s="157">
        <f t="shared" ref="Z413:AC413" si="885">Z414+Z415+Z416+Z418+Z419</f>
        <v>0</v>
      </c>
      <c r="AA413" s="157">
        <f t="shared" si="885"/>
        <v>0</v>
      </c>
      <c r="AB413" s="157">
        <f t="shared" si="885"/>
        <v>0</v>
      </c>
      <c r="AC413" s="157">
        <f t="shared" si="885"/>
        <v>0</v>
      </c>
      <c r="AD413" s="157"/>
      <c r="AE413" s="157">
        <f t="shared" ref="AE413:AH413" si="886">AE414+AE415+AE416+AE418+AE419</f>
        <v>0</v>
      </c>
      <c r="AF413" s="157">
        <f t="shared" si="886"/>
        <v>0</v>
      </c>
      <c r="AG413" s="157">
        <f t="shared" si="886"/>
        <v>0</v>
      </c>
      <c r="AH413" s="157">
        <f t="shared" si="886"/>
        <v>0</v>
      </c>
      <c r="AI413" s="157"/>
      <c r="AJ413" s="157">
        <f t="shared" ref="AJ413:AM413" si="887">AJ414+AJ415+AJ416+AJ418+AJ419</f>
        <v>0</v>
      </c>
      <c r="AK413" s="157">
        <f t="shared" si="887"/>
        <v>0</v>
      </c>
      <c r="AL413" s="157">
        <f t="shared" si="887"/>
        <v>0</v>
      </c>
      <c r="AM413" s="157">
        <f t="shared" si="887"/>
        <v>0</v>
      </c>
      <c r="AN413" s="157"/>
      <c r="AO413" s="157">
        <f t="shared" ref="AO413:AR413" si="888">AO414+AO415+AO416+AO418+AO419</f>
        <v>0</v>
      </c>
      <c r="AP413" s="157">
        <f t="shared" si="888"/>
        <v>0</v>
      </c>
      <c r="AQ413" s="157">
        <f t="shared" si="888"/>
        <v>0</v>
      </c>
      <c r="AR413" s="157">
        <f t="shared" si="888"/>
        <v>0</v>
      </c>
      <c r="AS413" s="157"/>
      <c r="AT413" s="157">
        <f t="shared" ref="AT413:AW413" si="889">AT414+AT415+AT416+AT418+AT419</f>
        <v>0</v>
      </c>
      <c r="AU413" s="157">
        <f t="shared" si="889"/>
        <v>0</v>
      </c>
      <c r="AV413" s="157">
        <f t="shared" si="889"/>
        <v>0</v>
      </c>
      <c r="AW413" s="157">
        <f t="shared" si="889"/>
        <v>0</v>
      </c>
      <c r="AX413" s="157"/>
      <c r="AY413" s="203">
        <f t="shared" ref="AY413:AZ413" si="890">AY414+AY415+AY416+AY418+AY419</f>
        <v>23.182490000000001</v>
      </c>
      <c r="AZ413" s="157">
        <f t="shared" si="890"/>
        <v>0</v>
      </c>
      <c r="BA413" s="172"/>
      <c r="BB413" s="212"/>
    </row>
    <row r="414" spans="1:54" ht="32.25" customHeight="1">
      <c r="A414" s="266"/>
      <c r="B414" s="268"/>
      <c r="C414" s="268"/>
      <c r="D414" s="173" t="s">
        <v>37</v>
      </c>
      <c r="E414" s="157">
        <f t="shared" si="877"/>
        <v>0</v>
      </c>
      <c r="F414" s="157">
        <f t="shared" si="878"/>
        <v>0</v>
      </c>
      <c r="G414" s="172"/>
      <c r="H414" s="157"/>
      <c r="I414" s="157"/>
      <c r="J414" s="172"/>
      <c r="K414" s="157"/>
      <c r="L414" s="157"/>
      <c r="M414" s="172"/>
      <c r="N414" s="157"/>
      <c r="O414" s="157"/>
      <c r="P414" s="172"/>
      <c r="Q414" s="157"/>
      <c r="R414" s="157"/>
      <c r="S414" s="172"/>
      <c r="T414" s="157"/>
      <c r="U414" s="157"/>
      <c r="V414" s="172"/>
      <c r="W414" s="157"/>
      <c r="X414" s="157"/>
      <c r="Y414" s="172"/>
      <c r="Z414" s="157"/>
      <c r="AA414" s="157"/>
      <c r="AB414" s="172"/>
      <c r="AC414" s="172"/>
      <c r="AD414" s="172"/>
      <c r="AE414" s="157"/>
      <c r="AF414" s="157"/>
      <c r="AG414" s="172"/>
      <c r="AH414" s="172"/>
      <c r="AI414" s="172"/>
      <c r="AJ414" s="157"/>
      <c r="AK414" s="157"/>
      <c r="AL414" s="172"/>
      <c r="AM414" s="172"/>
      <c r="AN414" s="172"/>
      <c r="AO414" s="157"/>
      <c r="AP414" s="157"/>
      <c r="AQ414" s="172"/>
      <c r="AR414" s="172"/>
      <c r="AS414" s="172"/>
      <c r="AT414" s="157"/>
      <c r="AU414" s="157"/>
      <c r="AV414" s="172"/>
      <c r="AW414" s="172"/>
      <c r="AX414" s="172"/>
      <c r="AY414" s="203"/>
      <c r="AZ414" s="172"/>
      <c r="BA414" s="172"/>
      <c r="BB414" s="212"/>
    </row>
    <row r="415" spans="1:54" ht="50.25" customHeight="1">
      <c r="A415" s="266"/>
      <c r="B415" s="268"/>
      <c r="C415" s="268"/>
      <c r="D415" s="174" t="s">
        <v>2</v>
      </c>
      <c r="E415" s="157">
        <f t="shared" si="877"/>
        <v>0</v>
      </c>
      <c r="F415" s="157">
        <f t="shared" si="878"/>
        <v>0</v>
      </c>
      <c r="G415" s="172"/>
      <c r="H415" s="157"/>
      <c r="I415" s="157"/>
      <c r="J415" s="172"/>
      <c r="K415" s="157"/>
      <c r="L415" s="157"/>
      <c r="M415" s="172"/>
      <c r="N415" s="157"/>
      <c r="O415" s="157"/>
      <c r="P415" s="172"/>
      <c r="Q415" s="157"/>
      <c r="R415" s="157"/>
      <c r="S415" s="172"/>
      <c r="T415" s="157"/>
      <c r="U415" s="157"/>
      <c r="V415" s="172"/>
      <c r="W415" s="157"/>
      <c r="X415" s="157"/>
      <c r="Y415" s="172"/>
      <c r="Z415" s="157"/>
      <c r="AA415" s="157"/>
      <c r="AB415" s="172"/>
      <c r="AC415" s="172"/>
      <c r="AD415" s="172"/>
      <c r="AE415" s="157"/>
      <c r="AF415" s="157"/>
      <c r="AG415" s="172"/>
      <c r="AH415" s="172"/>
      <c r="AI415" s="172"/>
      <c r="AJ415" s="157"/>
      <c r="AK415" s="157"/>
      <c r="AL415" s="172"/>
      <c r="AM415" s="172"/>
      <c r="AN415" s="172"/>
      <c r="AO415" s="157"/>
      <c r="AP415" s="157"/>
      <c r="AQ415" s="172"/>
      <c r="AR415" s="172"/>
      <c r="AS415" s="172"/>
      <c r="AT415" s="157"/>
      <c r="AU415" s="157"/>
      <c r="AV415" s="172"/>
      <c r="AW415" s="172"/>
      <c r="AX415" s="172"/>
      <c r="AY415" s="203"/>
      <c r="AZ415" s="172"/>
      <c r="BA415" s="172"/>
      <c r="BB415" s="212"/>
    </row>
    <row r="416" spans="1:54" ht="22.5" customHeight="1">
      <c r="A416" s="266"/>
      <c r="B416" s="268"/>
      <c r="C416" s="268"/>
      <c r="D416" s="211" t="s">
        <v>270</v>
      </c>
      <c r="E416" s="157">
        <f>H416+K416+N416+Q416+T416+W416+Z416+AE416+AJ416+AO416+AT416+AY416</f>
        <v>23.182490000000001</v>
      </c>
      <c r="F416" s="157">
        <f t="shared" si="878"/>
        <v>0</v>
      </c>
      <c r="G416" s="172"/>
      <c r="H416" s="157"/>
      <c r="I416" s="157"/>
      <c r="J416" s="172"/>
      <c r="K416" s="157"/>
      <c r="L416" s="157"/>
      <c r="M416" s="172"/>
      <c r="N416" s="157"/>
      <c r="O416" s="157"/>
      <c r="P416" s="172"/>
      <c r="Q416" s="157"/>
      <c r="R416" s="157"/>
      <c r="S416" s="172"/>
      <c r="T416" s="157"/>
      <c r="U416" s="157"/>
      <c r="V416" s="172"/>
      <c r="W416" s="157"/>
      <c r="X416" s="157"/>
      <c r="Y416" s="172"/>
      <c r="Z416" s="157"/>
      <c r="AA416" s="157"/>
      <c r="AB416" s="172"/>
      <c r="AC416" s="172"/>
      <c r="AD416" s="172"/>
      <c r="AE416" s="157"/>
      <c r="AF416" s="157"/>
      <c r="AG416" s="172"/>
      <c r="AH416" s="172"/>
      <c r="AI416" s="172"/>
      <c r="AJ416" s="157"/>
      <c r="AK416" s="157"/>
      <c r="AL416" s="172"/>
      <c r="AM416" s="172"/>
      <c r="AN416" s="172"/>
      <c r="AO416" s="157"/>
      <c r="AP416" s="157"/>
      <c r="AQ416" s="172"/>
      <c r="AR416" s="172"/>
      <c r="AS416" s="172"/>
      <c r="AT416" s="157"/>
      <c r="AU416" s="157"/>
      <c r="AV416" s="172"/>
      <c r="AW416" s="172"/>
      <c r="AX416" s="172"/>
      <c r="AY416" s="203">
        <v>23.182490000000001</v>
      </c>
      <c r="AZ416" s="172"/>
      <c r="BA416" s="172"/>
      <c r="BB416" s="212"/>
    </row>
    <row r="417" spans="1:54" ht="82.5" customHeight="1">
      <c r="A417" s="266"/>
      <c r="B417" s="268"/>
      <c r="C417" s="268"/>
      <c r="D417" s="211" t="s">
        <v>274</v>
      </c>
      <c r="E417" s="157">
        <f t="shared" ref="E417:E422" si="891">H417+K417+N417+Q417+T417+W417+Z417+AE417+AJ417+AO417+AT417+AY417</f>
        <v>0</v>
      </c>
      <c r="F417" s="157">
        <f t="shared" si="878"/>
        <v>0</v>
      </c>
      <c r="G417" s="172"/>
      <c r="H417" s="157"/>
      <c r="I417" s="157"/>
      <c r="J417" s="172"/>
      <c r="K417" s="157"/>
      <c r="L417" s="157"/>
      <c r="M417" s="172"/>
      <c r="N417" s="157"/>
      <c r="O417" s="157"/>
      <c r="P417" s="172"/>
      <c r="Q417" s="157"/>
      <c r="R417" s="157"/>
      <c r="S417" s="172"/>
      <c r="T417" s="157"/>
      <c r="U417" s="157"/>
      <c r="V417" s="172"/>
      <c r="W417" s="157"/>
      <c r="X417" s="157"/>
      <c r="Y417" s="172"/>
      <c r="Z417" s="157"/>
      <c r="AA417" s="157"/>
      <c r="AB417" s="172"/>
      <c r="AC417" s="172"/>
      <c r="AD417" s="172"/>
      <c r="AE417" s="157"/>
      <c r="AF417" s="157"/>
      <c r="AG417" s="172"/>
      <c r="AH417" s="172"/>
      <c r="AI417" s="172"/>
      <c r="AJ417" s="157"/>
      <c r="AK417" s="157"/>
      <c r="AL417" s="172"/>
      <c r="AM417" s="172"/>
      <c r="AN417" s="172"/>
      <c r="AO417" s="157"/>
      <c r="AP417" s="157"/>
      <c r="AQ417" s="172"/>
      <c r="AR417" s="172"/>
      <c r="AS417" s="172"/>
      <c r="AT417" s="157"/>
      <c r="AU417" s="157"/>
      <c r="AV417" s="172"/>
      <c r="AW417" s="172"/>
      <c r="AX417" s="172"/>
      <c r="AY417" s="172"/>
      <c r="AZ417" s="172"/>
      <c r="BA417" s="172"/>
      <c r="BB417" s="212"/>
    </row>
    <row r="418" spans="1:54" ht="22.5" customHeight="1">
      <c r="A418" s="266"/>
      <c r="B418" s="268"/>
      <c r="C418" s="268"/>
      <c r="D418" s="211" t="s">
        <v>271</v>
      </c>
      <c r="E418" s="157">
        <f t="shared" si="891"/>
        <v>0</v>
      </c>
      <c r="F418" s="157">
        <f t="shared" si="878"/>
        <v>0</v>
      </c>
      <c r="G418" s="172"/>
      <c r="H418" s="157"/>
      <c r="I418" s="157"/>
      <c r="J418" s="172"/>
      <c r="K418" s="157"/>
      <c r="L418" s="157"/>
      <c r="M418" s="172"/>
      <c r="N418" s="157"/>
      <c r="O418" s="157"/>
      <c r="P418" s="172"/>
      <c r="Q418" s="157"/>
      <c r="R418" s="157"/>
      <c r="S418" s="172"/>
      <c r="T418" s="157"/>
      <c r="U418" s="157"/>
      <c r="V418" s="172"/>
      <c r="W418" s="157"/>
      <c r="X418" s="157"/>
      <c r="Y418" s="172"/>
      <c r="Z418" s="157"/>
      <c r="AA418" s="157"/>
      <c r="AB418" s="172"/>
      <c r="AC418" s="172"/>
      <c r="AD418" s="172"/>
      <c r="AE418" s="157"/>
      <c r="AF418" s="157"/>
      <c r="AG418" s="172"/>
      <c r="AH418" s="172"/>
      <c r="AI418" s="172"/>
      <c r="AJ418" s="157"/>
      <c r="AK418" s="157"/>
      <c r="AL418" s="172"/>
      <c r="AM418" s="172"/>
      <c r="AN418" s="172"/>
      <c r="AO418" s="157"/>
      <c r="AP418" s="157"/>
      <c r="AQ418" s="172"/>
      <c r="AR418" s="172"/>
      <c r="AS418" s="172"/>
      <c r="AT418" s="157"/>
      <c r="AU418" s="157"/>
      <c r="AV418" s="172"/>
      <c r="AW418" s="172"/>
      <c r="AX418" s="172"/>
      <c r="AY418" s="172"/>
      <c r="AZ418" s="172"/>
      <c r="BA418" s="172"/>
      <c r="BB418" s="212"/>
    </row>
    <row r="419" spans="1:54" ht="31.5">
      <c r="A419" s="266"/>
      <c r="B419" s="268"/>
      <c r="C419" s="268"/>
      <c r="D419" s="169" t="s">
        <v>43</v>
      </c>
      <c r="E419" s="157">
        <f t="shared" si="891"/>
        <v>0</v>
      </c>
      <c r="F419" s="157">
        <f t="shared" si="878"/>
        <v>0</v>
      </c>
      <c r="G419" s="172"/>
      <c r="H419" s="157"/>
      <c r="I419" s="157"/>
      <c r="J419" s="172"/>
      <c r="K419" s="157"/>
      <c r="L419" s="157"/>
      <c r="M419" s="172"/>
      <c r="N419" s="157"/>
      <c r="O419" s="157"/>
      <c r="P419" s="172"/>
      <c r="Q419" s="157"/>
      <c r="R419" s="157"/>
      <c r="S419" s="172"/>
      <c r="T419" s="157"/>
      <c r="U419" s="157"/>
      <c r="V419" s="172"/>
      <c r="W419" s="157"/>
      <c r="X419" s="157"/>
      <c r="Y419" s="172"/>
      <c r="Z419" s="157"/>
      <c r="AA419" s="157"/>
      <c r="AB419" s="172"/>
      <c r="AC419" s="172"/>
      <c r="AD419" s="172"/>
      <c r="AE419" s="157"/>
      <c r="AF419" s="157"/>
      <c r="AG419" s="172"/>
      <c r="AH419" s="172"/>
      <c r="AI419" s="172"/>
      <c r="AJ419" s="157"/>
      <c r="AK419" s="157"/>
      <c r="AL419" s="172"/>
      <c r="AM419" s="172"/>
      <c r="AN419" s="172"/>
      <c r="AO419" s="157"/>
      <c r="AP419" s="157"/>
      <c r="AQ419" s="172"/>
      <c r="AR419" s="172"/>
      <c r="AS419" s="172"/>
      <c r="AT419" s="157"/>
      <c r="AU419" s="157"/>
      <c r="AV419" s="172"/>
      <c r="AW419" s="172"/>
      <c r="AX419" s="172"/>
      <c r="AY419" s="172"/>
      <c r="AZ419" s="172"/>
      <c r="BA419" s="172"/>
      <c r="BB419" s="213"/>
    </row>
    <row r="420" spans="1:54" ht="22.5" customHeight="1">
      <c r="A420" s="265" t="s">
        <v>94</v>
      </c>
      <c r="B420" s="267" t="s">
        <v>395</v>
      </c>
      <c r="C420" s="267" t="s">
        <v>321</v>
      </c>
      <c r="D420" s="176" t="s">
        <v>41</v>
      </c>
      <c r="E420" s="157">
        <f t="shared" si="891"/>
        <v>257.084</v>
      </c>
      <c r="F420" s="157">
        <f t="shared" ref="F420:F440" si="892">I420+L420+O420+R420+U420+X420+AA420+AF420+AK420+AP420+AU420+AZ420</f>
        <v>0</v>
      </c>
      <c r="G420" s="172"/>
      <c r="H420" s="157">
        <f>H421+H422+H423+H425+H426</f>
        <v>0</v>
      </c>
      <c r="I420" s="157">
        <f t="shared" ref="I420" si="893">I421+I422+I423+I425+I426</f>
        <v>0</v>
      </c>
      <c r="J420" s="157"/>
      <c r="K420" s="157">
        <f t="shared" ref="K420:L420" si="894">K421+K422+K423+K425+K426</f>
        <v>0</v>
      </c>
      <c r="L420" s="157">
        <f t="shared" si="894"/>
        <v>0</v>
      </c>
      <c r="M420" s="157"/>
      <c r="N420" s="157">
        <f t="shared" ref="N420:O420" si="895">N421+N422+N423+N425+N426</f>
        <v>0</v>
      </c>
      <c r="O420" s="157">
        <f t="shared" si="895"/>
        <v>0</v>
      </c>
      <c r="P420" s="157"/>
      <c r="Q420" s="157">
        <f t="shared" ref="Q420:R420" si="896">Q421+Q422+Q423+Q425+Q426</f>
        <v>0</v>
      </c>
      <c r="R420" s="157">
        <f t="shared" si="896"/>
        <v>0</v>
      </c>
      <c r="S420" s="157"/>
      <c r="T420" s="157">
        <f t="shared" ref="T420:U420" si="897">T421+T422+T423+T425+T426</f>
        <v>257.084</v>
      </c>
      <c r="U420" s="157">
        <f t="shared" si="897"/>
        <v>0</v>
      </c>
      <c r="V420" s="157"/>
      <c r="W420" s="157">
        <f t="shared" ref="W420:X420" si="898">W421+W422+W423+W425+W426</f>
        <v>0</v>
      </c>
      <c r="X420" s="157">
        <f t="shared" si="898"/>
        <v>0</v>
      </c>
      <c r="Y420" s="157"/>
      <c r="Z420" s="157">
        <f t="shared" ref="Z420:AC420" si="899">Z421+Z422+Z423+Z425+Z426</f>
        <v>0</v>
      </c>
      <c r="AA420" s="157">
        <f t="shared" si="899"/>
        <v>0</v>
      </c>
      <c r="AB420" s="157">
        <f t="shared" si="899"/>
        <v>0</v>
      </c>
      <c r="AC420" s="157">
        <f t="shared" si="899"/>
        <v>0</v>
      </c>
      <c r="AD420" s="157"/>
      <c r="AE420" s="157">
        <f t="shared" ref="AE420:AH420" si="900">AE421+AE422+AE423+AE425+AE426</f>
        <v>0</v>
      </c>
      <c r="AF420" s="157">
        <f t="shared" si="900"/>
        <v>0</v>
      </c>
      <c r="AG420" s="157">
        <f t="shared" si="900"/>
        <v>0</v>
      </c>
      <c r="AH420" s="157">
        <f t="shared" si="900"/>
        <v>0</v>
      </c>
      <c r="AI420" s="157"/>
      <c r="AJ420" s="157">
        <f t="shared" ref="AJ420:AM420" si="901">AJ421+AJ422+AJ423+AJ425+AJ426</f>
        <v>0</v>
      </c>
      <c r="AK420" s="157">
        <f t="shared" si="901"/>
        <v>0</v>
      </c>
      <c r="AL420" s="157">
        <f t="shared" si="901"/>
        <v>0</v>
      </c>
      <c r="AM420" s="157">
        <f t="shared" si="901"/>
        <v>0</v>
      </c>
      <c r="AN420" s="157"/>
      <c r="AO420" s="157">
        <f t="shared" ref="AO420:AR420" si="902">AO421+AO422+AO423+AO425+AO426</f>
        <v>0</v>
      </c>
      <c r="AP420" s="157">
        <f t="shared" si="902"/>
        <v>0</v>
      </c>
      <c r="AQ420" s="157">
        <f t="shared" si="902"/>
        <v>0</v>
      </c>
      <c r="AR420" s="157">
        <f t="shared" si="902"/>
        <v>0</v>
      </c>
      <c r="AS420" s="157"/>
      <c r="AT420" s="157">
        <f t="shared" ref="AT420:AW420" si="903">AT421+AT422+AT423+AT425+AT426</f>
        <v>0</v>
      </c>
      <c r="AU420" s="157">
        <f t="shared" si="903"/>
        <v>0</v>
      </c>
      <c r="AV420" s="157">
        <f t="shared" si="903"/>
        <v>0</v>
      </c>
      <c r="AW420" s="157">
        <f t="shared" si="903"/>
        <v>0</v>
      </c>
      <c r="AX420" s="157"/>
      <c r="AY420" s="157">
        <f t="shared" ref="AY420:AZ420" si="904">AY421+AY422+AY423+AY425+AY426</f>
        <v>0</v>
      </c>
      <c r="AZ420" s="157">
        <f t="shared" si="904"/>
        <v>0</v>
      </c>
      <c r="BA420" s="172"/>
      <c r="BB420" s="212"/>
    </row>
    <row r="421" spans="1:54" ht="32.25" customHeight="1">
      <c r="A421" s="266"/>
      <c r="B421" s="268"/>
      <c r="C421" s="268"/>
      <c r="D421" s="173" t="s">
        <v>37</v>
      </c>
      <c r="E421" s="157">
        <f t="shared" si="891"/>
        <v>0</v>
      </c>
      <c r="F421" s="157">
        <f t="shared" si="892"/>
        <v>0</v>
      </c>
      <c r="G421" s="172"/>
      <c r="H421" s="157"/>
      <c r="I421" s="157"/>
      <c r="J421" s="172"/>
      <c r="K421" s="157"/>
      <c r="L421" s="157"/>
      <c r="M421" s="172"/>
      <c r="N421" s="157"/>
      <c r="O421" s="157"/>
      <c r="P421" s="172"/>
      <c r="Q421" s="157"/>
      <c r="R421" s="157"/>
      <c r="S421" s="172"/>
      <c r="T421" s="157"/>
      <c r="U421" s="157"/>
      <c r="V421" s="172"/>
      <c r="W421" s="157"/>
      <c r="X421" s="157"/>
      <c r="Y421" s="172"/>
      <c r="Z421" s="157"/>
      <c r="AA421" s="157"/>
      <c r="AB421" s="172"/>
      <c r="AC421" s="172"/>
      <c r="AD421" s="172"/>
      <c r="AE421" s="157"/>
      <c r="AF421" s="157"/>
      <c r="AG421" s="172"/>
      <c r="AH421" s="172"/>
      <c r="AI421" s="172"/>
      <c r="AJ421" s="157"/>
      <c r="AK421" s="157"/>
      <c r="AL421" s="172"/>
      <c r="AM421" s="172"/>
      <c r="AN421" s="172"/>
      <c r="AO421" s="157"/>
      <c r="AP421" s="157"/>
      <c r="AQ421" s="172"/>
      <c r="AR421" s="172"/>
      <c r="AS421" s="172"/>
      <c r="AT421" s="157"/>
      <c r="AU421" s="157"/>
      <c r="AV421" s="172"/>
      <c r="AW421" s="172"/>
      <c r="AX421" s="172"/>
      <c r="AY421" s="172"/>
      <c r="AZ421" s="172"/>
      <c r="BA421" s="172"/>
      <c r="BB421" s="212"/>
    </row>
    <row r="422" spans="1:54" ht="50.25" customHeight="1">
      <c r="A422" s="266"/>
      <c r="B422" s="268"/>
      <c r="C422" s="268"/>
      <c r="D422" s="174" t="s">
        <v>2</v>
      </c>
      <c r="E422" s="157">
        <f t="shared" si="891"/>
        <v>0</v>
      </c>
      <c r="F422" s="157">
        <f t="shared" si="892"/>
        <v>0</v>
      </c>
      <c r="G422" s="172"/>
      <c r="H422" s="157"/>
      <c r="I422" s="157"/>
      <c r="J422" s="172"/>
      <c r="K422" s="157"/>
      <c r="L422" s="157"/>
      <c r="M422" s="172"/>
      <c r="N422" s="157"/>
      <c r="O422" s="157"/>
      <c r="P422" s="172"/>
      <c r="Q422" s="157"/>
      <c r="R422" s="157"/>
      <c r="S422" s="172"/>
      <c r="T422" s="157"/>
      <c r="U422" s="157"/>
      <c r="V422" s="172"/>
      <c r="W422" s="157"/>
      <c r="X422" s="157"/>
      <c r="Y422" s="172"/>
      <c r="Z422" s="157"/>
      <c r="AA422" s="157"/>
      <c r="AB422" s="172"/>
      <c r="AC422" s="172"/>
      <c r="AD422" s="172"/>
      <c r="AE422" s="157"/>
      <c r="AF422" s="157"/>
      <c r="AG422" s="172"/>
      <c r="AH422" s="172"/>
      <c r="AI422" s="172"/>
      <c r="AJ422" s="157"/>
      <c r="AK422" s="157"/>
      <c r="AL422" s="172"/>
      <c r="AM422" s="172"/>
      <c r="AN422" s="172"/>
      <c r="AO422" s="157"/>
      <c r="AP422" s="157"/>
      <c r="AQ422" s="172"/>
      <c r="AR422" s="172"/>
      <c r="AS422" s="172"/>
      <c r="AT422" s="157"/>
      <c r="AU422" s="157"/>
      <c r="AV422" s="172"/>
      <c r="AW422" s="172"/>
      <c r="AX422" s="172"/>
      <c r="AY422" s="172"/>
      <c r="AZ422" s="172"/>
      <c r="BA422" s="172"/>
      <c r="BB422" s="212"/>
    </row>
    <row r="423" spans="1:54" ht="22.5" customHeight="1">
      <c r="A423" s="266"/>
      <c r="B423" s="268"/>
      <c r="C423" s="268"/>
      <c r="D423" s="211" t="s">
        <v>270</v>
      </c>
      <c r="E423" s="157">
        <f>H423+K423+N423+Q423+T423+W423+Z423+AE423+AJ423+AO423+AT423+AY423</f>
        <v>257.084</v>
      </c>
      <c r="F423" s="157">
        <f t="shared" si="892"/>
        <v>0</v>
      </c>
      <c r="G423" s="172"/>
      <c r="H423" s="157"/>
      <c r="I423" s="157"/>
      <c r="J423" s="172"/>
      <c r="K423" s="157"/>
      <c r="L423" s="157"/>
      <c r="M423" s="172"/>
      <c r="N423" s="157"/>
      <c r="O423" s="157"/>
      <c r="P423" s="172"/>
      <c r="Q423" s="157"/>
      <c r="R423" s="157"/>
      <c r="S423" s="172"/>
      <c r="T423" s="157">
        <v>257.084</v>
      </c>
      <c r="U423" s="157"/>
      <c r="V423" s="172"/>
      <c r="W423" s="157"/>
      <c r="X423" s="157"/>
      <c r="Y423" s="172"/>
      <c r="Z423" s="157"/>
      <c r="AA423" s="157"/>
      <c r="AB423" s="172"/>
      <c r="AC423" s="172"/>
      <c r="AD423" s="172"/>
      <c r="AE423" s="157"/>
      <c r="AF423" s="157"/>
      <c r="AG423" s="172"/>
      <c r="AH423" s="172"/>
      <c r="AI423" s="172"/>
      <c r="AJ423" s="157"/>
      <c r="AK423" s="157"/>
      <c r="AL423" s="172"/>
      <c r="AM423" s="172"/>
      <c r="AN423" s="172"/>
      <c r="AO423" s="157"/>
      <c r="AP423" s="157"/>
      <c r="AQ423" s="172"/>
      <c r="AR423" s="172"/>
      <c r="AS423" s="172"/>
      <c r="AT423" s="157"/>
      <c r="AU423" s="157"/>
      <c r="AV423" s="172"/>
      <c r="AW423" s="172"/>
      <c r="AX423" s="172"/>
      <c r="AY423" s="172"/>
      <c r="AZ423" s="172"/>
      <c r="BA423" s="172"/>
      <c r="BB423" s="212"/>
    </row>
    <row r="424" spans="1:54" ht="82.5" customHeight="1">
      <c r="A424" s="266"/>
      <c r="B424" s="268"/>
      <c r="C424" s="268"/>
      <c r="D424" s="211" t="s">
        <v>274</v>
      </c>
      <c r="E424" s="157">
        <f t="shared" ref="E424:E429" si="905">H424+K424+N424+Q424+T424+W424+Z424+AE424+AJ424+AO424+AT424+AY424</f>
        <v>0</v>
      </c>
      <c r="F424" s="157">
        <f t="shared" si="892"/>
        <v>0</v>
      </c>
      <c r="G424" s="172"/>
      <c r="H424" s="157"/>
      <c r="I424" s="157"/>
      <c r="J424" s="172"/>
      <c r="K424" s="157"/>
      <c r="L424" s="157"/>
      <c r="M424" s="172"/>
      <c r="N424" s="157"/>
      <c r="O424" s="157"/>
      <c r="P424" s="172"/>
      <c r="Q424" s="157"/>
      <c r="R424" s="157"/>
      <c r="S424" s="172"/>
      <c r="T424" s="157"/>
      <c r="U424" s="157"/>
      <c r="V424" s="172"/>
      <c r="W424" s="157"/>
      <c r="X424" s="157"/>
      <c r="Y424" s="172"/>
      <c r="Z424" s="157"/>
      <c r="AA424" s="157"/>
      <c r="AB424" s="172"/>
      <c r="AC424" s="172"/>
      <c r="AD424" s="172"/>
      <c r="AE424" s="157"/>
      <c r="AF424" s="157"/>
      <c r="AG424" s="172"/>
      <c r="AH424" s="172"/>
      <c r="AI424" s="172"/>
      <c r="AJ424" s="157"/>
      <c r="AK424" s="157"/>
      <c r="AL424" s="172"/>
      <c r="AM424" s="172"/>
      <c r="AN424" s="172"/>
      <c r="AO424" s="157"/>
      <c r="AP424" s="157"/>
      <c r="AQ424" s="172"/>
      <c r="AR424" s="172"/>
      <c r="AS424" s="172"/>
      <c r="AT424" s="157"/>
      <c r="AU424" s="157"/>
      <c r="AV424" s="172"/>
      <c r="AW424" s="172"/>
      <c r="AX424" s="172"/>
      <c r="AY424" s="172"/>
      <c r="AZ424" s="172"/>
      <c r="BA424" s="172"/>
      <c r="BB424" s="212"/>
    </row>
    <row r="425" spans="1:54" ht="22.5" customHeight="1">
      <c r="A425" s="266"/>
      <c r="B425" s="268"/>
      <c r="C425" s="268"/>
      <c r="D425" s="211" t="s">
        <v>271</v>
      </c>
      <c r="E425" s="157">
        <f t="shared" si="905"/>
        <v>0</v>
      </c>
      <c r="F425" s="157">
        <f t="shared" si="892"/>
        <v>0</v>
      </c>
      <c r="G425" s="172"/>
      <c r="H425" s="157"/>
      <c r="I425" s="157"/>
      <c r="J425" s="172"/>
      <c r="K425" s="157"/>
      <c r="L425" s="157"/>
      <c r="M425" s="172"/>
      <c r="N425" s="157"/>
      <c r="O425" s="157"/>
      <c r="P425" s="172"/>
      <c r="Q425" s="157"/>
      <c r="R425" s="157"/>
      <c r="S425" s="172"/>
      <c r="T425" s="157"/>
      <c r="U425" s="157"/>
      <c r="V425" s="172"/>
      <c r="W425" s="157"/>
      <c r="X425" s="157"/>
      <c r="Y425" s="172"/>
      <c r="Z425" s="157"/>
      <c r="AA425" s="157"/>
      <c r="AB425" s="172"/>
      <c r="AC425" s="172"/>
      <c r="AD425" s="172"/>
      <c r="AE425" s="157"/>
      <c r="AF425" s="157"/>
      <c r="AG425" s="172"/>
      <c r="AH425" s="172"/>
      <c r="AI425" s="172"/>
      <c r="AJ425" s="157"/>
      <c r="AK425" s="157"/>
      <c r="AL425" s="172"/>
      <c r="AM425" s="172"/>
      <c r="AN425" s="172"/>
      <c r="AO425" s="157"/>
      <c r="AP425" s="157"/>
      <c r="AQ425" s="172"/>
      <c r="AR425" s="172"/>
      <c r="AS425" s="172"/>
      <c r="AT425" s="157"/>
      <c r="AU425" s="157"/>
      <c r="AV425" s="172"/>
      <c r="AW425" s="172"/>
      <c r="AX425" s="172"/>
      <c r="AY425" s="172"/>
      <c r="AZ425" s="172"/>
      <c r="BA425" s="172"/>
      <c r="BB425" s="212"/>
    </row>
    <row r="426" spans="1:54" ht="31.5">
      <c r="A426" s="266"/>
      <c r="B426" s="268"/>
      <c r="C426" s="268"/>
      <c r="D426" s="169" t="s">
        <v>43</v>
      </c>
      <c r="E426" s="157">
        <f t="shared" si="905"/>
        <v>0</v>
      </c>
      <c r="F426" s="157">
        <f t="shared" si="892"/>
        <v>0</v>
      </c>
      <c r="G426" s="172"/>
      <c r="H426" s="157"/>
      <c r="I426" s="157"/>
      <c r="J426" s="172"/>
      <c r="K426" s="157"/>
      <c r="L426" s="157"/>
      <c r="M426" s="172"/>
      <c r="N426" s="157"/>
      <c r="O426" s="157"/>
      <c r="P426" s="172"/>
      <c r="Q426" s="157"/>
      <c r="R426" s="157"/>
      <c r="S426" s="172"/>
      <c r="T426" s="157"/>
      <c r="U426" s="157"/>
      <c r="V426" s="172"/>
      <c r="W426" s="157"/>
      <c r="X426" s="157"/>
      <c r="Y426" s="172"/>
      <c r="Z426" s="157"/>
      <c r="AA426" s="157"/>
      <c r="AB426" s="172"/>
      <c r="AC426" s="172"/>
      <c r="AD426" s="172"/>
      <c r="AE426" s="157"/>
      <c r="AF426" s="157"/>
      <c r="AG426" s="172"/>
      <c r="AH426" s="172"/>
      <c r="AI426" s="172"/>
      <c r="AJ426" s="157"/>
      <c r="AK426" s="157"/>
      <c r="AL426" s="172"/>
      <c r="AM426" s="172"/>
      <c r="AN426" s="172"/>
      <c r="AO426" s="157"/>
      <c r="AP426" s="157"/>
      <c r="AQ426" s="172"/>
      <c r="AR426" s="172"/>
      <c r="AS426" s="172"/>
      <c r="AT426" s="157"/>
      <c r="AU426" s="157"/>
      <c r="AV426" s="172"/>
      <c r="AW426" s="172"/>
      <c r="AX426" s="172"/>
      <c r="AY426" s="172"/>
      <c r="AZ426" s="172"/>
      <c r="BA426" s="172"/>
      <c r="BB426" s="213"/>
    </row>
    <row r="427" spans="1:54" ht="22.5" customHeight="1">
      <c r="A427" s="265" t="s">
        <v>94</v>
      </c>
      <c r="B427" s="267" t="s">
        <v>396</v>
      </c>
      <c r="C427" s="267" t="s">
        <v>321</v>
      </c>
      <c r="D427" s="176" t="s">
        <v>41</v>
      </c>
      <c r="E427" s="157">
        <f t="shared" si="905"/>
        <v>772.04899999999998</v>
      </c>
      <c r="F427" s="157">
        <f t="shared" si="892"/>
        <v>0</v>
      </c>
      <c r="G427" s="172"/>
      <c r="H427" s="157">
        <f>H428+H429+H430+H432+H433</f>
        <v>0</v>
      </c>
      <c r="I427" s="157">
        <f t="shared" ref="I427" si="906">I428+I429+I430+I432+I433</f>
        <v>0</v>
      </c>
      <c r="J427" s="157"/>
      <c r="K427" s="157">
        <f t="shared" ref="K427:L427" si="907">K428+K429+K430+K432+K433</f>
        <v>0</v>
      </c>
      <c r="L427" s="157">
        <f t="shared" si="907"/>
        <v>0</v>
      </c>
      <c r="M427" s="157"/>
      <c r="N427" s="157">
        <f t="shared" ref="N427:O427" si="908">N428+N429+N430+N432+N433</f>
        <v>0</v>
      </c>
      <c r="O427" s="157">
        <f t="shared" si="908"/>
        <v>0</v>
      </c>
      <c r="P427" s="157"/>
      <c r="Q427" s="157">
        <f t="shared" ref="Q427:R427" si="909">Q428+Q429+Q430+Q432+Q433</f>
        <v>0</v>
      </c>
      <c r="R427" s="157">
        <f t="shared" si="909"/>
        <v>0</v>
      </c>
      <c r="S427" s="157"/>
      <c r="T427" s="157">
        <f t="shared" ref="T427:U427" si="910">T428+T429+T430+T432+T433</f>
        <v>0</v>
      </c>
      <c r="U427" s="157">
        <f t="shared" si="910"/>
        <v>0</v>
      </c>
      <c r="V427" s="157"/>
      <c r="W427" s="157">
        <f t="shared" ref="W427:X427" si="911">W428+W429+W430+W432+W433</f>
        <v>0</v>
      </c>
      <c r="X427" s="157">
        <f t="shared" si="911"/>
        <v>0</v>
      </c>
      <c r="Y427" s="157"/>
      <c r="Z427" s="157">
        <f t="shared" ref="Z427:AC427" si="912">Z428+Z429+Z430+Z432+Z433</f>
        <v>0</v>
      </c>
      <c r="AA427" s="157">
        <f t="shared" si="912"/>
        <v>0</v>
      </c>
      <c r="AB427" s="157">
        <f t="shared" si="912"/>
        <v>0</v>
      </c>
      <c r="AC427" s="157">
        <f t="shared" si="912"/>
        <v>0</v>
      </c>
      <c r="AD427" s="157"/>
      <c r="AE427" s="157">
        <f t="shared" ref="AE427:AH427" si="913">AE428+AE429+AE430+AE432+AE433</f>
        <v>772.04899999999998</v>
      </c>
      <c r="AF427" s="157">
        <f t="shared" si="913"/>
        <v>0</v>
      </c>
      <c r="AG427" s="157">
        <f t="shared" si="913"/>
        <v>0</v>
      </c>
      <c r="AH427" s="157">
        <f t="shared" si="913"/>
        <v>0</v>
      </c>
      <c r="AI427" s="157"/>
      <c r="AJ427" s="157">
        <f t="shared" ref="AJ427:AM427" si="914">AJ428+AJ429+AJ430+AJ432+AJ433</f>
        <v>0</v>
      </c>
      <c r="AK427" s="157">
        <f t="shared" si="914"/>
        <v>0</v>
      </c>
      <c r="AL427" s="157">
        <f t="shared" si="914"/>
        <v>0</v>
      </c>
      <c r="AM427" s="157">
        <f t="shared" si="914"/>
        <v>0</v>
      </c>
      <c r="AN427" s="157"/>
      <c r="AO427" s="157">
        <f t="shared" ref="AO427:AR427" si="915">AO428+AO429+AO430+AO432+AO433</f>
        <v>0</v>
      </c>
      <c r="AP427" s="157">
        <f t="shared" si="915"/>
        <v>0</v>
      </c>
      <c r="AQ427" s="157">
        <f t="shared" si="915"/>
        <v>0</v>
      </c>
      <c r="AR427" s="157">
        <f t="shared" si="915"/>
        <v>0</v>
      </c>
      <c r="AS427" s="157"/>
      <c r="AT427" s="157">
        <f t="shared" ref="AT427:AW427" si="916">AT428+AT429+AT430+AT432+AT433</f>
        <v>0</v>
      </c>
      <c r="AU427" s="157">
        <f t="shared" si="916"/>
        <v>0</v>
      </c>
      <c r="AV427" s="157">
        <f t="shared" si="916"/>
        <v>0</v>
      </c>
      <c r="AW427" s="157">
        <f t="shared" si="916"/>
        <v>0</v>
      </c>
      <c r="AX427" s="157"/>
      <c r="AY427" s="157">
        <f t="shared" ref="AY427:AZ427" si="917">AY428+AY429+AY430+AY432+AY433</f>
        <v>0</v>
      </c>
      <c r="AZ427" s="157">
        <f t="shared" si="917"/>
        <v>0</v>
      </c>
      <c r="BA427" s="172"/>
      <c r="BB427" s="212"/>
    </row>
    <row r="428" spans="1:54" ht="32.25" customHeight="1">
      <c r="A428" s="266"/>
      <c r="B428" s="268"/>
      <c r="C428" s="268"/>
      <c r="D428" s="173" t="s">
        <v>37</v>
      </c>
      <c r="E428" s="157">
        <f t="shared" si="905"/>
        <v>0</v>
      </c>
      <c r="F428" s="157">
        <f t="shared" si="892"/>
        <v>0</v>
      </c>
      <c r="G428" s="172"/>
      <c r="H428" s="157"/>
      <c r="I428" s="157"/>
      <c r="J428" s="172"/>
      <c r="K428" s="157"/>
      <c r="L428" s="157"/>
      <c r="M428" s="172"/>
      <c r="N428" s="157"/>
      <c r="O428" s="157"/>
      <c r="P428" s="172"/>
      <c r="Q428" s="157"/>
      <c r="R428" s="157"/>
      <c r="S428" s="172"/>
      <c r="T428" s="157"/>
      <c r="U428" s="157"/>
      <c r="V428" s="172"/>
      <c r="W428" s="157"/>
      <c r="X428" s="157"/>
      <c r="Y428" s="172"/>
      <c r="Z428" s="157"/>
      <c r="AA428" s="157"/>
      <c r="AB428" s="172"/>
      <c r="AC428" s="172"/>
      <c r="AD428" s="172"/>
      <c r="AE428" s="157"/>
      <c r="AF428" s="157"/>
      <c r="AG428" s="172"/>
      <c r="AH428" s="172"/>
      <c r="AI428" s="172"/>
      <c r="AJ428" s="157"/>
      <c r="AK428" s="157"/>
      <c r="AL428" s="172"/>
      <c r="AM428" s="172"/>
      <c r="AN428" s="172"/>
      <c r="AO428" s="157"/>
      <c r="AP428" s="157"/>
      <c r="AQ428" s="172"/>
      <c r="AR428" s="172"/>
      <c r="AS428" s="172"/>
      <c r="AT428" s="157"/>
      <c r="AU428" s="157"/>
      <c r="AV428" s="172"/>
      <c r="AW428" s="172"/>
      <c r="AX428" s="172"/>
      <c r="AY428" s="172"/>
      <c r="AZ428" s="172"/>
      <c r="BA428" s="172"/>
      <c r="BB428" s="212"/>
    </row>
    <row r="429" spans="1:54" ht="50.25" customHeight="1">
      <c r="A429" s="266"/>
      <c r="B429" s="268"/>
      <c r="C429" s="268"/>
      <c r="D429" s="174" t="s">
        <v>2</v>
      </c>
      <c r="E429" s="157">
        <f t="shared" si="905"/>
        <v>0</v>
      </c>
      <c r="F429" s="157">
        <f t="shared" si="892"/>
        <v>0</v>
      </c>
      <c r="G429" s="172"/>
      <c r="H429" s="157"/>
      <c r="I429" s="157"/>
      <c r="J429" s="172"/>
      <c r="K429" s="157"/>
      <c r="L429" s="157"/>
      <c r="M429" s="172"/>
      <c r="N429" s="157"/>
      <c r="O429" s="157"/>
      <c r="P429" s="172"/>
      <c r="Q429" s="157"/>
      <c r="R429" s="157"/>
      <c r="S429" s="172"/>
      <c r="T429" s="157"/>
      <c r="U429" s="157"/>
      <c r="V429" s="172"/>
      <c r="W429" s="157"/>
      <c r="X429" s="157"/>
      <c r="Y429" s="172"/>
      <c r="Z429" s="157"/>
      <c r="AA429" s="157"/>
      <c r="AB429" s="172"/>
      <c r="AC429" s="172"/>
      <c r="AD429" s="172"/>
      <c r="AE429" s="157"/>
      <c r="AF429" s="157"/>
      <c r="AG429" s="172"/>
      <c r="AH429" s="172"/>
      <c r="AI429" s="172"/>
      <c r="AJ429" s="157"/>
      <c r="AK429" s="157"/>
      <c r="AL429" s="172"/>
      <c r="AM429" s="172"/>
      <c r="AN429" s="172"/>
      <c r="AO429" s="157"/>
      <c r="AP429" s="157"/>
      <c r="AQ429" s="172"/>
      <c r="AR429" s="172"/>
      <c r="AS429" s="172"/>
      <c r="AT429" s="157"/>
      <c r="AU429" s="157"/>
      <c r="AV429" s="172"/>
      <c r="AW429" s="172"/>
      <c r="AX429" s="172"/>
      <c r="AY429" s="172"/>
      <c r="AZ429" s="172"/>
      <c r="BA429" s="172"/>
      <c r="BB429" s="212"/>
    </row>
    <row r="430" spans="1:54" ht="22.5" customHeight="1">
      <c r="A430" s="266"/>
      <c r="B430" s="268"/>
      <c r="C430" s="268"/>
      <c r="D430" s="211" t="s">
        <v>270</v>
      </c>
      <c r="E430" s="157">
        <f>H430+K430+N430+Q430+T430+W430+Z430+AE430+AJ430+AO430+AT430+AY430</f>
        <v>772.04899999999998</v>
      </c>
      <c r="F430" s="157">
        <f t="shared" si="892"/>
        <v>0</v>
      </c>
      <c r="G430" s="172"/>
      <c r="H430" s="157"/>
      <c r="I430" s="157"/>
      <c r="J430" s="172"/>
      <c r="K430" s="157"/>
      <c r="L430" s="157"/>
      <c r="M430" s="172"/>
      <c r="N430" s="157"/>
      <c r="O430" s="157"/>
      <c r="P430" s="172"/>
      <c r="Q430" s="157"/>
      <c r="R430" s="157"/>
      <c r="S430" s="172"/>
      <c r="T430" s="157"/>
      <c r="U430" s="157"/>
      <c r="V430" s="172"/>
      <c r="W430" s="157"/>
      <c r="X430" s="157"/>
      <c r="Y430" s="172"/>
      <c r="Z430" s="157"/>
      <c r="AA430" s="157"/>
      <c r="AB430" s="172"/>
      <c r="AC430" s="172"/>
      <c r="AD430" s="172"/>
      <c r="AE430" s="157">
        <v>772.04899999999998</v>
      </c>
      <c r="AF430" s="157"/>
      <c r="AG430" s="172"/>
      <c r="AH430" s="172"/>
      <c r="AI430" s="172"/>
      <c r="AJ430" s="157"/>
      <c r="AK430" s="157"/>
      <c r="AL430" s="172"/>
      <c r="AM430" s="172"/>
      <c r="AN430" s="172"/>
      <c r="AO430" s="157"/>
      <c r="AP430" s="157"/>
      <c r="AQ430" s="172"/>
      <c r="AR430" s="172"/>
      <c r="AS430" s="172"/>
      <c r="AT430" s="157"/>
      <c r="AU430" s="157"/>
      <c r="AV430" s="172"/>
      <c r="AW430" s="172"/>
      <c r="AX430" s="172"/>
      <c r="AY430" s="172"/>
      <c r="AZ430" s="172"/>
      <c r="BA430" s="172"/>
      <c r="BB430" s="212"/>
    </row>
    <row r="431" spans="1:54" ht="82.5" customHeight="1">
      <c r="A431" s="266"/>
      <c r="B431" s="268"/>
      <c r="C431" s="268"/>
      <c r="D431" s="211" t="s">
        <v>274</v>
      </c>
      <c r="E431" s="157">
        <f t="shared" ref="E431:E436" si="918">H431+K431+N431+Q431+T431+W431+Z431+AE431+AJ431+AO431+AT431+AY431</f>
        <v>0</v>
      </c>
      <c r="F431" s="157">
        <f t="shared" si="892"/>
        <v>0</v>
      </c>
      <c r="G431" s="172"/>
      <c r="H431" s="157"/>
      <c r="I431" s="157"/>
      <c r="J431" s="172"/>
      <c r="K431" s="157"/>
      <c r="L431" s="157"/>
      <c r="M431" s="172"/>
      <c r="N431" s="157"/>
      <c r="O431" s="157"/>
      <c r="P431" s="172"/>
      <c r="Q431" s="157"/>
      <c r="R431" s="157"/>
      <c r="S431" s="172"/>
      <c r="T431" s="157"/>
      <c r="U431" s="157"/>
      <c r="V431" s="172"/>
      <c r="W431" s="157"/>
      <c r="X431" s="157"/>
      <c r="Y431" s="172"/>
      <c r="Z431" s="157"/>
      <c r="AA431" s="157"/>
      <c r="AB431" s="172"/>
      <c r="AC431" s="172"/>
      <c r="AD431" s="172"/>
      <c r="AE431" s="157"/>
      <c r="AF431" s="157"/>
      <c r="AG431" s="172"/>
      <c r="AH431" s="172"/>
      <c r="AI431" s="172"/>
      <c r="AJ431" s="157"/>
      <c r="AK431" s="157"/>
      <c r="AL431" s="172"/>
      <c r="AM431" s="172"/>
      <c r="AN431" s="172"/>
      <c r="AO431" s="157"/>
      <c r="AP431" s="157"/>
      <c r="AQ431" s="172"/>
      <c r="AR431" s="172"/>
      <c r="AS431" s="172"/>
      <c r="AT431" s="157"/>
      <c r="AU431" s="157"/>
      <c r="AV431" s="172"/>
      <c r="AW431" s="172"/>
      <c r="AX431" s="172"/>
      <c r="AY431" s="172"/>
      <c r="AZ431" s="172"/>
      <c r="BA431" s="172"/>
      <c r="BB431" s="212"/>
    </row>
    <row r="432" spans="1:54" ht="22.5" customHeight="1">
      <c r="A432" s="266"/>
      <c r="B432" s="268"/>
      <c r="C432" s="268"/>
      <c r="D432" s="211" t="s">
        <v>271</v>
      </c>
      <c r="E432" s="157">
        <f t="shared" si="918"/>
        <v>0</v>
      </c>
      <c r="F432" s="157">
        <f t="shared" si="892"/>
        <v>0</v>
      </c>
      <c r="G432" s="172"/>
      <c r="H432" s="157"/>
      <c r="I432" s="157"/>
      <c r="J432" s="172"/>
      <c r="K432" s="157"/>
      <c r="L432" s="157"/>
      <c r="M432" s="172"/>
      <c r="N432" s="157"/>
      <c r="O432" s="157"/>
      <c r="P432" s="172"/>
      <c r="Q432" s="157"/>
      <c r="R432" s="157"/>
      <c r="S432" s="172"/>
      <c r="T432" s="157"/>
      <c r="U432" s="157"/>
      <c r="V432" s="172"/>
      <c r="W432" s="157"/>
      <c r="X432" s="157"/>
      <c r="Y432" s="172"/>
      <c r="Z432" s="157"/>
      <c r="AA432" s="157"/>
      <c r="AB432" s="172"/>
      <c r="AC432" s="172"/>
      <c r="AD432" s="172"/>
      <c r="AE432" s="157"/>
      <c r="AF432" s="157"/>
      <c r="AG432" s="172"/>
      <c r="AH432" s="172"/>
      <c r="AI432" s="172"/>
      <c r="AJ432" s="157"/>
      <c r="AK432" s="157"/>
      <c r="AL432" s="172"/>
      <c r="AM432" s="172"/>
      <c r="AN432" s="172"/>
      <c r="AO432" s="157"/>
      <c r="AP432" s="157"/>
      <c r="AQ432" s="172"/>
      <c r="AR432" s="172"/>
      <c r="AS432" s="172"/>
      <c r="AT432" s="157"/>
      <c r="AU432" s="157"/>
      <c r="AV432" s="172"/>
      <c r="AW432" s="172"/>
      <c r="AX432" s="172"/>
      <c r="AY432" s="172"/>
      <c r="AZ432" s="172"/>
      <c r="BA432" s="172"/>
      <c r="BB432" s="212"/>
    </row>
    <row r="433" spans="1:54" ht="31.5">
      <c r="A433" s="266"/>
      <c r="B433" s="268"/>
      <c r="C433" s="268"/>
      <c r="D433" s="169" t="s">
        <v>43</v>
      </c>
      <c r="E433" s="157">
        <f t="shared" si="918"/>
        <v>0</v>
      </c>
      <c r="F433" s="157">
        <f t="shared" si="892"/>
        <v>0</v>
      </c>
      <c r="G433" s="172"/>
      <c r="H433" s="157"/>
      <c r="I433" s="157"/>
      <c r="J433" s="172"/>
      <c r="K433" s="157"/>
      <c r="L433" s="157"/>
      <c r="M433" s="172"/>
      <c r="N433" s="157"/>
      <c r="O433" s="157"/>
      <c r="P433" s="172"/>
      <c r="Q433" s="157"/>
      <c r="R433" s="157"/>
      <c r="S433" s="172"/>
      <c r="T433" s="157"/>
      <c r="U433" s="157"/>
      <c r="V433" s="172"/>
      <c r="W433" s="157"/>
      <c r="X433" s="157"/>
      <c r="Y433" s="172"/>
      <c r="Z433" s="157"/>
      <c r="AA433" s="157"/>
      <c r="AB433" s="172"/>
      <c r="AC433" s="172"/>
      <c r="AD433" s="172"/>
      <c r="AE433" s="157"/>
      <c r="AF433" s="157"/>
      <c r="AG433" s="172"/>
      <c r="AH433" s="172"/>
      <c r="AI433" s="172"/>
      <c r="AJ433" s="157"/>
      <c r="AK433" s="157"/>
      <c r="AL433" s="172"/>
      <c r="AM433" s="172"/>
      <c r="AN433" s="172"/>
      <c r="AO433" s="157"/>
      <c r="AP433" s="157"/>
      <c r="AQ433" s="172"/>
      <c r="AR433" s="172"/>
      <c r="AS433" s="172"/>
      <c r="AT433" s="157"/>
      <c r="AU433" s="157"/>
      <c r="AV433" s="172"/>
      <c r="AW433" s="172"/>
      <c r="AX433" s="172"/>
      <c r="AY433" s="172"/>
      <c r="AZ433" s="172"/>
      <c r="BA433" s="172"/>
      <c r="BB433" s="213"/>
    </row>
    <row r="434" spans="1:54" ht="22.5" customHeight="1">
      <c r="A434" s="265" t="s">
        <v>94</v>
      </c>
      <c r="B434" s="267"/>
      <c r="C434" s="267" t="s">
        <v>321</v>
      </c>
      <c r="D434" s="176" t="s">
        <v>41</v>
      </c>
      <c r="E434" s="157">
        <f t="shared" si="918"/>
        <v>0</v>
      </c>
      <c r="F434" s="157">
        <f t="shared" si="892"/>
        <v>0</v>
      </c>
      <c r="G434" s="172"/>
      <c r="H434" s="157">
        <f>H435+H436+H437+H439+H440</f>
        <v>0</v>
      </c>
      <c r="I434" s="157">
        <f t="shared" ref="I434" si="919">I435+I436+I437+I439+I440</f>
        <v>0</v>
      </c>
      <c r="J434" s="157"/>
      <c r="K434" s="157">
        <f t="shared" ref="K434:L434" si="920">K435+K436+K437+K439+K440</f>
        <v>0</v>
      </c>
      <c r="L434" s="157">
        <f t="shared" si="920"/>
        <v>0</v>
      </c>
      <c r="M434" s="157"/>
      <c r="N434" s="157">
        <f t="shared" ref="N434:O434" si="921">N435+N436+N437+N439+N440</f>
        <v>0</v>
      </c>
      <c r="O434" s="157">
        <f t="shared" si="921"/>
        <v>0</v>
      </c>
      <c r="P434" s="157"/>
      <c r="Q434" s="157">
        <f t="shared" ref="Q434:R434" si="922">Q435+Q436+Q437+Q439+Q440</f>
        <v>0</v>
      </c>
      <c r="R434" s="157">
        <f t="shared" si="922"/>
        <v>0</v>
      </c>
      <c r="S434" s="157"/>
      <c r="T434" s="157">
        <f t="shared" ref="T434:U434" si="923">T435+T436+T437+T439+T440</f>
        <v>0</v>
      </c>
      <c r="U434" s="157">
        <f t="shared" si="923"/>
        <v>0</v>
      </c>
      <c r="V434" s="157"/>
      <c r="W434" s="157">
        <f t="shared" ref="W434:X434" si="924">W435+W436+W437+W439+W440</f>
        <v>0</v>
      </c>
      <c r="X434" s="157">
        <f t="shared" si="924"/>
        <v>0</v>
      </c>
      <c r="Y434" s="157"/>
      <c r="Z434" s="157">
        <f t="shared" ref="Z434:AC434" si="925">Z435+Z436+Z437+Z439+Z440</f>
        <v>0</v>
      </c>
      <c r="AA434" s="157">
        <f t="shared" si="925"/>
        <v>0</v>
      </c>
      <c r="AB434" s="157">
        <f t="shared" si="925"/>
        <v>0</v>
      </c>
      <c r="AC434" s="157">
        <f t="shared" si="925"/>
        <v>0</v>
      </c>
      <c r="AD434" s="157"/>
      <c r="AE434" s="157">
        <f t="shared" ref="AE434:AH434" si="926">AE435+AE436+AE437+AE439+AE440</f>
        <v>0</v>
      </c>
      <c r="AF434" s="157">
        <f t="shared" si="926"/>
        <v>0</v>
      </c>
      <c r="AG434" s="157">
        <f t="shared" si="926"/>
        <v>0</v>
      </c>
      <c r="AH434" s="157">
        <f t="shared" si="926"/>
        <v>0</v>
      </c>
      <c r="AI434" s="157"/>
      <c r="AJ434" s="157">
        <f t="shared" ref="AJ434:AM434" si="927">AJ435+AJ436+AJ437+AJ439+AJ440</f>
        <v>0</v>
      </c>
      <c r="AK434" s="157">
        <f t="shared" si="927"/>
        <v>0</v>
      </c>
      <c r="AL434" s="157">
        <f t="shared" si="927"/>
        <v>0</v>
      </c>
      <c r="AM434" s="157">
        <f t="shared" si="927"/>
        <v>0</v>
      </c>
      <c r="AN434" s="157"/>
      <c r="AO434" s="157">
        <f t="shared" ref="AO434:AR434" si="928">AO435+AO436+AO437+AO439+AO440</f>
        <v>0</v>
      </c>
      <c r="AP434" s="157">
        <f t="shared" si="928"/>
        <v>0</v>
      </c>
      <c r="AQ434" s="157">
        <f t="shared" si="928"/>
        <v>0</v>
      </c>
      <c r="AR434" s="157">
        <f t="shared" si="928"/>
        <v>0</v>
      </c>
      <c r="AS434" s="157"/>
      <c r="AT434" s="157">
        <f t="shared" ref="AT434:AW434" si="929">AT435+AT436+AT437+AT439+AT440</f>
        <v>0</v>
      </c>
      <c r="AU434" s="157">
        <f t="shared" si="929"/>
        <v>0</v>
      </c>
      <c r="AV434" s="157">
        <f t="shared" si="929"/>
        <v>0</v>
      </c>
      <c r="AW434" s="157">
        <f t="shared" si="929"/>
        <v>0</v>
      </c>
      <c r="AX434" s="157"/>
      <c r="AY434" s="157">
        <f t="shared" ref="AY434:AZ434" si="930">AY435+AY436+AY437+AY439+AY440</f>
        <v>0</v>
      </c>
      <c r="AZ434" s="157">
        <f t="shared" si="930"/>
        <v>0</v>
      </c>
      <c r="BA434" s="172"/>
      <c r="BB434" s="212"/>
    </row>
    <row r="435" spans="1:54" ht="32.25" customHeight="1">
      <c r="A435" s="266"/>
      <c r="B435" s="268"/>
      <c r="C435" s="268"/>
      <c r="D435" s="173" t="s">
        <v>37</v>
      </c>
      <c r="E435" s="157">
        <f t="shared" si="918"/>
        <v>0</v>
      </c>
      <c r="F435" s="157">
        <f t="shared" si="892"/>
        <v>0</v>
      </c>
      <c r="G435" s="172"/>
      <c r="H435" s="157"/>
      <c r="I435" s="157"/>
      <c r="J435" s="172"/>
      <c r="K435" s="157"/>
      <c r="L435" s="157"/>
      <c r="M435" s="172"/>
      <c r="N435" s="157"/>
      <c r="O435" s="157"/>
      <c r="P435" s="172"/>
      <c r="Q435" s="157"/>
      <c r="R435" s="157"/>
      <c r="S435" s="172"/>
      <c r="T435" s="157"/>
      <c r="U435" s="157"/>
      <c r="V435" s="172"/>
      <c r="W435" s="157"/>
      <c r="X435" s="157"/>
      <c r="Y435" s="172"/>
      <c r="Z435" s="157"/>
      <c r="AA435" s="157"/>
      <c r="AB435" s="172"/>
      <c r="AC435" s="172"/>
      <c r="AD435" s="172"/>
      <c r="AE435" s="157"/>
      <c r="AF435" s="157"/>
      <c r="AG435" s="172"/>
      <c r="AH435" s="172"/>
      <c r="AI435" s="172"/>
      <c r="AJ435" s="157"/>
      <c r="AK435" s="157"/>
      <c r="AL435" s="172"/>
      <c r="AM435" s="172"/>
      <c r="AN435" s="172"/>
      <c r="AO435" s="157"/>
      <c r="AP435" s="157"/>
      <c r="AQ435" s="172"/>
      <c r="AR435" s="172"/>
      <c r="AS435" s="172"/>
      <c r="AT435" s="157"/>
      <c r="AU435" s="157"/>
      <c r="AV435" s="172"/>
      <c r="AW435" s="172"/>
      <c r="AX435" s="172"/>
      <c r="AY435" s="172"/>
      <c r="AZ435" s="172"/>
      <c r="BA435" s="172"/>
      <c r="BB435" s="212"/>
    </row>
    <row r="436" spans="1:54" ht="50.25" customHeight="1">
      <c r="A436" s="266"/>
      <c r="B436" s="268"/>
      <c r="C436" s="268"/>
      <c r="D436" s="174" t="s">
        <v>2</v>
      </c>
      <c r="E436" s="157">
        <f t="shared" si="918"/>
        <v>0</v>
      </c>
      <c r="F436" s="157">
        <f t="shared" si="892"/>
        <v>0</v>
      </c>
      <c r="G436" s="172"/>
      <c r="H436" s="157"/>
      <c r="I436" s="157"/>
      <c r="J436" s="172"/>
      <c r="K436" s="157"/>
      <c r="L436" s="157"/>
      <c r="M436" s="172"/>
      <c r="N436" s="157"/>
      <c r="O436" s="157"/>
      <c r="P436" s="172"/>
      <c r="Q436" s="157"/>
      <c r="R436" s="157"/>
      <c r="S436" s="172"/>
      <c r="T436" s="157"/>
      <c r="U436" s="157"/>
      <c r="V436" s="172"/>
      <c r="W436" s="157"/>
      <c r="X436" s="157"/>
      <c r="Y436" s="172"/>
      <c r="Z436" s="157"/>
      <c r="AA436" s="157"/>
      <c r="AB436" s="172"/>
      <c r="AC436" s="172"/>
      <c r="AD436" s="172"/>
      <c r="AE436" s="157"/>
      <c r="AF436" s="157"/>
      <c r="AG436" s="172"/>
      <c r="AH436" s="172"/>
      <c r="AI436" s="172"/>
      <c r="AJ436" s="157"/>
      <c r="AK436" s="157"/>
      <c r="AL436" s="172"/>
      <c r="AM436" s="172"/>
      <c r="AN436" s="172"/>
      <c r="AO436" s="157"/>
      <c r="AP436" s="157"/>
      <c r="AQ436" s="172"/>
      <c r="AR436" s="172"/>
      <c r="AS436" s="172"/>
      <c r="AT436" s="157"/>
      <c r="AU436" s="157"/>
      <c r="AV436" s="172"/>
      <c r="AW436" s="172"/>
      <c r="AX436" s="172"/>
      <c r="AY436" s="172"/>
      <c r="AZ436" s="172"/>
      <c r="BA436" s="172"/>
      <c r="BB436" s="212"/>
    </row>
    <row r="437" spans="1:54" ht="22.5" customHeight="1">
      <c r="A437" s="266"/>
      <c r="B437" s="268"/>
      <c r="C437" s="268"/>
      <c r="D437" s="211" t="s">
        <v>270</v>
      </c>
      <c r="E437" s="157">
        <f>H437+K437+N437+Q437+T437+W437+Z437+AE437+AJ437+AO437+AT437+AY437</f>
        <v>0</v>
      </c>
      <c r="F437" s="157">
        <f t="shared" si="892"/>
        <v>0</v>
      </c>
      <c r="G437" s="172"/>
      <c r="H437" s="157"/>
      <c r="I437" s="157"/>
      <c r="J437" s="172"/>
      <c r="K437" s="157"/>
      <c r="L437" s="157"/>
      <c r="M437" s="172"/>
      <c r="N437" s="157"/>
      <c r="O437" s="157"/>
      <c r="P437" s="172"/>
      <c r="Q437" s="157"/>
      <c r="R437" s="157"/>
      <c r="S437" s="172"/>
      <c r="T437" s="157"/>
      <c r="U437" s="157"/>
      <c r="V437" s="172"/>
      <c r="W437" s="157"/>
      <c r="X437" s="157"/>
      <c r="Y437" s="172"/>
      <c r="Z437" s="157"/>
      <c r="AA437" s="157"/>
      <c r="AB437" s="172"/>
      <c r="AC437" s="172"/>
      <c r="AD437" s="172"/>
      <c r="AE437" s="157"/>
      <c r="AF437" s="157"/>
      <c r="AG437" s="172"/>
      <c r="AH437" s="172"/>
      <c r="AI437" s="172"/>
      <c r="AJ437" s="157"/>
      <c r="AK437" s="157"/>
      <c r="AL437" s="172"/>
      <c r="AM437" s="172"/>
      <c r="AN437" s="172"/>
      <c r="AO437" s="157"/>
      <c r="AP437" s="157"/>
      <c r="AQ437" s="172"/>
      <c r="AR437" s="172"/>
      <c r="AS437" s="172"/>
      <c r="AT437" s="157"/>
      <c r="AU437" s="157"/>
      <c r="AV437" s="172"/>
      <c r="AW437" s="172"/>
      <c r="AX437" s="172"/>
      <c r="AY437" s="172"/>
      <c r="AZ437" s="172"/>
      <c r="BA437" s="172"/>
      <c r="BB437" s="212"/>
    </row>
    <row r="438" spans="1:54" ht="82.5" customHeight="1">
      <c r="A438" s="266"/>
      <c r="B438" s="268"/>
      <c r="C438" s="268"/>
      <c r="D438" s="211" t="s">
        <v>274</v>
      </c>
      <c r="E438" s="157">
        <f t="shared" ref="E438:E440" si="931">H438+K438+N438+Q438+T438+W438+Z438+AE438+AJ438+AO438+AT438+AY438</f>
        <v>0</v>
      </c>
      <c r="F438" s="157">
        <f t="shared" si="892"/>
        <v>0</v>
      </c>
      <c r="G438" s="172"/>
      <c r="H438" s="157"/>
      <c r="I438" s="157"/>
      <c r="J438" s="172"/>
      <c r="K438" s="157"/>
      <c r="L438" s="157"/>
      <c r="M438" s="172"/>
      <c r="N438" s="157"/>
      <c r="O438" s="157"/>
      <c r="P438" s="172"/>
      <c r="Q438" s="157"/>
      <c r="R438" s="157"/>
      <c r="S438" s="172"/>
      <c r="T438" s="157"/>
      <c r="U438" s="157"/>
      <c r="V438" s="172"/>
      <c r="W438" s="157"/>
      <c r="X438" s="157"/>
      <c r="Y438" s="172"/>
      <c r="Z438" s="157"/>
      <c r="AA438" s="157"/>
      <c r="AB438" s="172"/>
      <c r="AC438" s="172"/>
      <c r="AD438" s="172"/>
      <c r="AE438" s="157"/>
      <c r="AF438" s="157"/>
      <c r="AG438" s="172"/>
      <c r="AH438" s="172"/>
      <c r="AI438" s="172"/>
      <c r="AJ438" s="157"/>
      <c r="AK438" s="157"/>
      <c r="AL438" s="172"/>
      <c r="AM438" s="172"/>
      <c r="AN438" s="172"/>
      <c r="AO438" s="157"/>
      <c r="AP438" s="157"/>
      <c r="AQ438" s="172"/>
      <c r="AR438" s="172"/>
      <c r="AS438" s="172"/>
      <c r="AT438" s="157"/>
      <c r="AU438" s="157"/>
      <c r="AV438" s="172"/>
      <c r="AW438" s="172"/>
      <c r="AX438" s="172"/>
      <c r="AY438" s="172"/>
      <c r="AZ438" s="172"/>
      <c r="BA438" s="172"/>
      <c r="BB438" s="212"/>
    </row>
    <row r="439" spans="1:54" ht="22.5" customHeight="1">
      <c r="A439" s="266"/>
      <c r="B439" s="268"/>
      <c r="C439" s="268"/>
      <c r="D439" s="211" t="s">
        <v>271</v>
      </c>
      <c r="E439" s="157">
        <f t="shared" si="931"/>
        <v>0</v>
      </c>
      <c r="F439" s="157">
        <f t="shared" si="892"/>
        <v>0</v>
      </c>
      <c r="G439" s="172"/>
      <c r="H439" s="157"/>
      <c r="I439" s="157"/>
      <c r="J439" s="172"/>
      <c r="K439" s="157"/>
      <c r="L439" s="157"/>
      <c r="M439" s="172"/>
      <c r="N439" s="157"/>
      <c r="O439" s="157"/>
      <c r="P439" s="172"/>
      <c r="Q439" s="157"/>
      <c r="R439" s="157"/>
      <c r="S439" s="172"/>
      <c r="T439" s="157"/>
      <c r="U439" s="157"/>
      <c r="V439" s="172"/>
      <c r="W439" s="157"/>
      <c r="X439" s="157"/>
      <c r="Y439" s="172"/>
      <c r="Z439" s="157"/>
      <c r="AA439" s="157"/>
      <c r="AB439" s="172"/>
      <c r="AC439" s="172"/>
      <c r="AD439" s="172"/>
      <c r="AE439" s="157"/>
      <c r="AF439" s="157"/>
      <c r="AG439" s="172"/>
      <c r="AH439" s="172"/>
      <c r="AI439" s="172"/>
      <c r="AJ439" s="157"/>
      <c r="AK439" s="157"/>
      <c r="AL439" s="172"/>
      <c r="AM439" s="172"/>
      <c r="AN439" s="172"/>
      <c r="AO439" s="157"/>
      <c r="AP439" s="157"/>
      <c r="AQ439" s="172"/>
      <c r="AR439" s="172"/>
      <c r="AS439" s="172"/>
      <c r="AT439" s="157"/>
      <c r="AU439" s="157"/>
      <c r="AV439" s="172"/>
      <c r="AW439" s="172"/>
      <c r="AX439" s="172"/>
      <c r="AY439" s="172"/>
      <c r="AZ439" s="172"/>
      <c r="BA439" s="172"/>
      <c r="BB439" s="212"/>
    </row>
    <row r="440" spans="1:54" ht="31.5">
      <c r="A440" s="266"/>
      <c r="B440" s="268"/>
      <c r="C440" s="268"/>
      <c r="D440" s="169" t="s">
        <v>43</v>
      </c>
      <c r="E440" s="157">
        <f t="shared" si="931"/>
        <v>0</v>
      </c>
      <c r="F440" s="157">
        <f t="shared" si="892"/>
        <v>0</v>
      </c>
      <c r="G440" s="172"/>
      <c r="H440" s="157"/>
      <c r="I440" s="157"/>
      <c r="J440" s="172"/>
      <c r="K440" s="157"/>
      <c r="L440" s="157"/>
      <c r="M440" s="172"/>
      <c r="N440" s="157"/>
      <c r="O440" s="157"/>
      <c r="P440" s="172"/>
      <c r="Q440" s="157"/>
      <c r="R440" s="157"/>
      <c r="S440" s="172"/>
      <c r="T440" s="157"/>
      <c r="U440" s="157"/>
      <c r="V440" s="172"/>
      <c r="W440" s="157"/>
      <c r="X440" s="157"/>
      <c r="Y440" s="172"/>
      <c r="Z440" s="157"/>
      <c r="AA440" s="157"/>
      <c r="AB440" s="172"/>
      <c r="AC440" s="172"/>
      <c r="AD440" s="172"/>
      <c r="AE440" s="157"/>
      <c r="AF440" s="157"/>
      <c r="AG440" s="172"/>
      <c r="AH440" s="172"/>
      <c r="AI440" s="172"/>
      <c r="AJ440" s="157"/>
      <c r="AK440" s="157"/>
      <c r="AL440" s="172"/>
      <c r="AM440" s="172"/>
      <c r="AN440" s="172"/>
      <c r="AO440" s="157"/>
      <c r="AP440" s="157"/>
      <c r="AQ440" s="172"/>
      <c r="AR440" s="172"/>
      <c r="AS440" s="172"/>
      <c r="AT440" s="157"/>
      <c r="AU440" s="157"/>
      <c r="AV440" s="172"/>
      <c r="AW440" s="172"/>
      <c r="AX440" s="172"/>
      <c r="AY440" s="172"/>
      <c r="AZ440" s="172"/>
      <c r="BA440" s="172"/>
      <c r="BB440" s="213"/>
    </row>
    <row r="441" spans="1:54" ht="22.5" customHeight="1">
      <c r="A441" s="273" t="s">
        <v>333</v>
      </c>
      <c r="B441" s="274"/>
      <c r="C441" s="275"/>
      <c r="D441" s="176" t="s">
        <v>41</v>
      </c>
      <c r="E441" s="157">
        <f t="shared" si="863"/>
        <v>5237.5315099999998</v>
      </c>
      <c r="F441" s="157">
        <f t="shared" ref="F441:F447" si="932">I441+L441+O441+R441+U441+X441+AA441+AF441+AK441+AP441+AU441+AZ441</f>
        <v>0</v>
      </c>
      <c r="G441" s="172">
        <f>F441/E441*100</f>
        <v>0</v>
      </c>
      <c r="H441" s="157">
        <f>H442+H443+H444+H446+H447</f>
        <v>0</v>
      </c>
      <c r="I441" s="157">
        <f t="shared" ref="I441" si="933">I442+I443+I444+I446+I447</f>
        <v>0</v>
      </c>
      <c r="J441" s="157" t="e">
        <f>I441/H441*100</f>
        <v>#DIV/0!</v>
      </c>
      <c r="K441" s="157">
        <f t="shared" ref="K441:L441" si="934">K442+K443+K444+K446+K447</f>
        <v>0</v>
      </c>
      <c r="L441" s="157">
        <f t="shared" si="934"/>
        <v>0</v>
      </c>
      <c r="M441" s="157" t="e">
        <f>L441/K441*100</f>
        <v>#DIV/0!</v>
      </c>
      <c r="N441" s="157">
        <f t="shared" ref="N441:O441" si="935">N442+N443+N444+N446+N447</f>
        <v>0</v>
      </c>
      <c r="O441" s="157">
        <f t="shared" si="935"/>
        <v>0</v>
      </c>
      <c r="P441" s="157" t="e">
        <f>O441/N441*100</f>
        <v>#DIV/0!</v>
      </c>
      <c r="Q441" s="157">
        <f t="shared" ref="Q441:R441" si="936">Q442+Q443+Q444+Q446+Q447</f>
        <v>0</v>
      </c>
      <c r="R441" s="157">
        <f t="shared" si="936"/>
        <v>0</v>
      </c>
      <c r="S441" s="157" t="e">
        <f>R441/Q441*100</f>
        <v>#DIV/0!</v>
      </c>
      <c r="T441" s="157">
        <f t="shared" ref="T441:U441" si="937">T442+T443+T444+T446+T447</f>
        <v>257.084</v>
      </c>
      <c r="U441" s="157">
        <f t="shared" si="937"/>
        <v>0</v>
      </c>
      <c r="V441" s="157">
        <f>U441/T441*100</f>
        <v>0</v>
      </c>
      <c r="W441" s="157">
        <f t="shared" ref="W441:X441" si="938">W442+W443+W444+W446+W447</f>
        <v>3424.9</v>
      </c>
      <c r="X441" s="157">
        <f t="shared" si="938"/>
        <v>0</v>
      </c>
      <c r="Y441" s="157">
        <f>X441/W441*100</f>
        <v>0</v>
      </c>
      <c r="Z441" s="157">
        <f t="shared" ref="Z441:AC441" si="939">Z442+Z443+Z444+Z446+Z447</f>
        <v>0</v>
      </c>
      <c r="AA441" s="157">
        <f t="shared" si="939"/>
        <v>0</v>
      </c>
      <c r="AB441" s="157">
        <f t="shared" si="939"/>
        <v>0</v>
      </c>
      <c r="AC441" s="157">
        <f t="shared" si="939"/>
        <v>0</v>
      </c>
      <c r="AD441" s="157" t="e">
        <f>AC441/Z441*100</f>
        <v>#DIV/0!</v>
      </c>
      <c r="AE441" s="157">
        <f t="shared" ref="AE441:AH441" si="940">AE442+AE443+AE444+AE446+AE447</f>
        <v>1532.36502</v>
      </c>
      <c r="AF441" s="157">
        <f t="shared" si="940"/>
        <v>0</v>
      </c>
      <c r="AG441" s="157">
        <f t="shared" si="940"/>
        <v>0</v>
      </c>
      <c r="AH441" s="157">
        <f t="shared" si="940"/>
        <v>0</v>
      </c>
      <c r="AI441" s="157">
        <f>AH441/AE441*100</f>
        <v>0</v>
      </c>
      <c r="AJ441" s="157">
        <f t="shared" ref="AJ441:AM441" si="941">AJ442+AJ443+AJ444+AJ446+AJ447</f>
        <v>0</v>
      </c>
      <c r="AK441" s="157">
        <f t="shared" si="941"/>
        <v>0</v>
      </c>
      <c r="AL441" s="157">
        <f t="shared" si="941"/>
        <v>0</v>
      </c>
      <c r="AM441" s="157">
        <f t="shared" si="941"/>
        <v>0</v>
      </c>
      <c r="AN441" s="157" t="e">
        <f>AM441/AJ441*100</f>
        <v>#DIV/0!</v>
      </c>
      <c r="AO441" s="157">
        <f t="shared" ref="AO441:AR441" si="942">AO442+AO443+AO444+AO446+AO447</f>
        <v>0</v>
      </c>
      <c r="AP441" s="157">
        <f t="shared" si="942"/>
        <v>0</v>
      </c>
      <c r="AQ441" s="157">
        <f t="shared" si="942"/>
        <v>0</v>
      </c>
      <c r="AR441" s="157">
        <f t="shared" si="942"/>
        <v>0</v>
      </c>
      <c r="AS441" s="157" t="e">
        <f>AR441/AO441*100</f>
        <v>#DIV/0!</v>
      </c>
      <c r="AT441" s="157">
        <f t="shared" ref="AT441:AW441" si="943">AT442+AT443+AT444+AT446+AT447</f>
        <v>0</v>
      </c>
      <c r="AU441" s="157">
        <f t="shared" si="943"/>
        <v>0</v>
      </c>
      <c r="AV441" s="157">
        <f t="shared" si="943"/>
        <v>0</v>
      </c>
      <c r="AW441" s="157">
        <f t="shared" si="943"/>
        <v>0</v>
      </c>
      <c r="AX441" s="157" t="e">
        <f>AW441/AT441*100</f>
        <v>#DIV/0!</v>
      </c>
      <c r="AY441" s="157">
        <f t="shared" ref="AY441:AZ441" si="944">AY442+AY443+AY444+AY446+AY447</f>
        <v>23.182490000000001</v>
      </c>
      <c r="AZ441" s="157">
        <f t="shared" si="944"/>
        <v>0</v>
      </c>
      <c r="BA441" s="172">
        <f>AZ441/AY441*100</f>
        <v>0</v>
      </c>
      <c r="BB441" s="190"/>
    </row>
    <row r="442" spans="1:54" ht="32.25" customHeight="1">
      <c r="A442" s="276"/>
      <c r="B442" s="277"/>
      <c r="C442" s="278"/>
      <c r="D442" s="173" t="s">
        <v>37</v>
      </c>
      <c r="E442" s="157">
        <f t="shared" si="863"/>
        <v>0</v>
      </c>
      <c r="F442" s="157">
        <f t="shared" si="932"/>
        <v>0</v>
      </c>
      <c r="G442" s="172"/>
      <c r="H442" s="157">
        <f>H400+H407+H414+H421+H428+H435</f>
        <v>0</v>
      </c>
      <c r="I442" s="157">
        <f t="shared" ref="I442:AZ442" si="945">I400+I407+I414+I421+I428+I435</f>
        <v>0</v>
      </c>
      <c r="J442" s="157"/>
      <c r="K442" s="157">
        <f t="shared" si="945"/>
        <v>0</v>
      </c>
      <c r="L442" s="157">
        <f t="shared" si="945"/>
        <v>0</v>
      </c>
      <c r="M442" s="157"/>
      <c r="N442" s="157">
        <f t="shared" si="945"/>
        <v>0</v>
      </c>
      <c r="O442" s="157">
        <f t="shared" si="945"/>
        <v>0</v>
      </c>
      <c r="P442" s="157"/>
      <c r="Q442" s="157">
        <f t="shared" si="945"/>
        <v>0</v>
      </c>
      <c r="R442" s="157">
        <f t="shared" si="945"/>
        <v>0</v>
      </c>
      <c r="S442" s="157"/>
      <c r="T442" s="157">
        <f t="shared" si="945"/>
        <v>0</v>
      </c>
      <c r="U442" s="157">
        <f t="shared" si="945"/>
        <v>0</v>
      </c>
      <c r="V442" s="157"/>
      <c r="W442" s="157">
        <f t="shared" si="945"/>
        <v>0</v>
      </c>
      <c r="X442" s="157">
        <f t="shared" si="945"/>
        <v>0</v>
      </c>
      <c r="Y442" s="157"/>
      <c r="Z442" s="157">
        <f t="shared" si="945"/>
        <v>0</v>
      </c>
      <c r="AA442" s="157">
        <f t="shared" si="945"/>
        <v>0</v>
      </c>
      <c r="AB442" s="157">
        <f t="shared" si="945"/>
        <v>0</v>
      </c>
      <c r="AC442" s="157">
        <f t="shared" si="945"/>
        <v>0</v>
      </c>
      <c r="AD442" s="157"/>
      <c r="AE442" s="157">
        <f t="shared" si="945"/>
        <v>0</v>
      </c>
      <c r="AF442" s="157">
        <f t="shared" si="945"/>
        <v>0</v>
      </c>
      <c r="AG442" s="157">
        <f t="shared" si="945"/>
        <v>0</v>
      </c>
      <c r="AH442" s="157">
        <f t="shared" si="945"/>
        <v>0</v>
      </c>
      <c r="AI442" s="157"/>
      <c r="AJ442" s="157">
        <f t="shared" si="945"/>
        <v>0</v>
      </c>
      <c r="AK442" s="157">
        <f t="shared" si="945"/>
        <v>0</v>
      </c>
      <c r="AL442" s="157">
        <f t="shared" si="945"/>
        <v>0</v>
      </c>
      <c r="AM442" s="157">
        <f t="shared" si="945"/>
        <v>0</v>
      </c>
      <c r="AN442" s="157"/>
      <c r="AO442" s="157">
        <f t="shared" si="945"/>
        <v>0</v>
      </c>
      <c r="AP442" s="157">
        <f t="shared" si="945"/>
        <v>0</v>
      </c>
      <c r="AQ442" s="157">
        <f t="shared" si="945"/>
        <v>0</v>
      </c>
      <c r="AR442" s="157">
        <f t="shared" si="945"/>
        <v>0</v>
      </c>
      <c r="AS442" s="157"/>
      <c r="AT442" s="157">
        <f t="shared" si="945"/>
        <v>0</v>
      </c>
      <c r="AU442" s="157">
        <f t="shared" si="945"/>
        <v>0</v>
      </c>
      <c r="AV442" s="157">
        <f t="shared" si="945"/>
        <v>0</v>
      </c>
      <c r="AW442" s="157">
        <f t="shared" si="945"/>
        <v>0</v>
      </c>
      <c r="AX442" s="157"/>
      <c r="AY442" s="157">
        <f t="shared" si="945"/>
        <v>0</v>
      </c>
      <c r="AZ442" s="157">
        <f t="shared" si="945"/>
        <v>0</v>
      </c>
      <c r="BA442" s="157"/>
      <c r="BB442" s="190"/>
    </row>
    <row r="443" spans="1:54" ht="50.25" customHeight="1">
      <c r="A443" s="276"/>
      <c r="B443" s="277"/>
      <c r="C443" s="278"/>
      <c r="D443" s="174" t="s">
        <v>2</v>
      </c>
      <c r="E443" s="157">
        <f t="shared" si="863"/>
        <v>2054.9</v>
      </c>
      <c r="F443" s="157">
        <f t="shared" si="932"/>
        <v>0</v>
      </c>
      <c r="G443" s="172"/>
      <c r="H443" s="157">
        <f t="shared" ref="H443:AZ443" si="946">H401+H408+H415+H422+H429+H436</f>
        <v>0</v>
      </c>
      <c r="I443" s="157">
        <f t="shared" si="946"/>
        <v>0</v>
      </c>
      <c r="J443" s="157"/>
      <c r="K443" s="157">
        <f t="shared" si="946"/>
        <v>0</v>
      </c>
      <c r="L443" s="157">
        <f t="shared" si="946"/>
        <v>0</v>
      </c>
      <c r="M443" s="157"/>
      <c r="N443" s="157">
        <f t="shared" si="946"/>
        <v>0</v>
      </c>
      <c r="O443" s="157">
        <f t="shared" si="946"/>
        <v>0</v>
      </c>
      <c r="P443" s="157"/>
      <c r="Q443" s="157">
        <f t="shared" si="946"/>
        <v>0</v>
      </c>
      <c r="R443" s="157">
        <f t="shared" si="946"/>
        <v>0</v>
      </c>
      <c r="S443" s="157"/>
      <c r="T443" s="157">
        <f t="shared" si="946"/>
        <v>0</v>
      </c>
      <c r="U443" s="157">
        <f t="shared" si="946"/>
        <v>0</v>
      </c>
      <c r="V443" s="157"/>
      <c r="W443" s="157">
        <f t="shared" si="946"/>
        <v>2054.9</v>
      </c>
      <c r="X443" s="157">
        <f t="shared" si="946"/>
        <v>0</v>
      </c>
      <c r="Y443" s="157"/>
      <c r="Z443" s="157">
        <f t="shared" si="946"/>
        <v>0</v>
      </c>
      <c r="AA443" s="157">
        <f t="shared" si="946"/>
        <v>0</v>
      </c>
      <c r="AB443" s="157">
        <f t="shared" si="946"/>
        <v>0</v>
      </c>
      <c r="AC443" s="157">
        <f t="shared" si="946"/>
        <v>0</v>
      </c>
      <c r="AD443" s="157"/>
      <c r="AE443" s="157">
        <f t="shared" si="946"/>
        <v>0</v>
      </c>
      <c r="AF443" s="157">
        <f t="shared" si="946"/>
        <v>0</v>
      </c>
      <c r="AG443" s="157">
        <f t="shared" si="946"/>
        <v>0</v>
      </c>
      <c r="AH443" s="157">
        <f t="shared" si="946"/>
        <v>0</v>
      </c>
      <c r="AI443" s="157"/>
      <c r="AJ443" s="157">
        <f t="shared" si="946"/>
        <v>0</v>
      </c>
      <c r="AK443" s="157">
        <f t="shared" si="946"/>
        <v>0</v>
      </c>
      <c r="AL443" s="157">
        <f t="shared" si="946"/>
        <v>0</v>
      </c>
      <c r="AM443" s="157">
        <f t="shared" si="946"/>
        <v>0</v>
      </c>
      <c r="AN443" s="157"/>
      <c r="AO443" s="157">
        <f t="shared" si="946"/>
        <v>0</v>
      </c>
      <c r="AP443" s="157">
        <f t="shared" si="946"/>
        <v>0</v>
      </c>
      <c r="AQ443" s="157">
        <f t="shared" si="946"/>
        <v>0</v>
      </c>
      <c r="AR443" s="157">
        <f t="shared" si="946"/>
        <v>0</v>
      </c>
      <c r="AS443" s="157"/>
      <c r="AT443" s="157">
        <f t="shared" si="946"/>
        <v>0</v>
      </c>
      <c r="AU443" s="157">
        <f t="shared" si="946"/>
        <v>0</v>
      </c>
      <c r="AV443" s="157">
        <f t="shared" si="946"/>
        <v>0</v>
      </c>
      <c r="AW443" s="157">
        <f t="shared" si="946"/>
        <v>0</v>
      </c>
      <c r="AX443" s="157"/>
      <c r="AY443" s="157">
        <f t="shared" si="946"/>
        <v>0</v>
      </c>
      <c r="AZ443" s="157">
        <f t="shared" si="946"/>
        <v>0</v>
      </c>
      <c r="BA443" s="157"/>
      <c r="BB443" s="190"/>
    </row>
    <row r="444" spans="1:54" ht="22.5" customHeight="1">
      <c r="A444" s="276"/>
      <c r="B444" s="277"/>
      <c r="C444" s="278"/>
      <c r="D444" s="189" t="s">
        <v>270</v>
      </c>
      <c r="E444" s="157">
        <f>H444+K444+N444+Q444+T444+W444+Z444+AE444+AJ444+AO444+AT444+AY444</f>
        <v>3182.6315100000002</v>
      </c>
      <c r="F444" s="157">
        <f t="shared" si="932"/>
        <v>0</v>
      </c>
      <c r="G444" s="172"/>
      <c r="H444" s="157">
        <f t="shared" ref="H444:AZ444" si="947">H402+H409+H416+H423+H430+H437</f>
        <v>0</v>
      </c>
      <c r="I444" s="157">
        <f t="shared" si="947"/>
        <v>0</v>
      </c>
      <c r="J444" s="157"/>
      <c r="K444" s="157">
        <f t="shared" si="947"/>
        <v>0</v>
      </c>
      <c r="L444" s="157">
        <f t="shared" si="947"/>
        <v>0</v>
      </c>
      <c r="M444" s="157"/>
      <c r="N444" s="157">
        <f t="shared" si="947"/>
        <v>0</v>
      </c>
      <c r="O444" s="157">
        <f t="shared" si="947"/>
        <v>0</v>
      </c>
      <c r="P444" s="157"/>
      <c r="Q444" s="157">
        <f t="shared" si="947"/>
        <v>0</v>
      </c>
      <c r="R444" s="157">
        <f t="shared" si="947"/>
        <v>0</v>
      </c>
      <c r="S444" s="157"/>
      <c r="T444" s="157">
        <f t="shared" si="947"/>
        <v>257.084</v>
      </c>
      <c r="U444" s="157">
        <f t="shared" si="947"/>
        <v>0</v>
      </c>
      <c r="V444" s="157"/>
      <c r="W444" s="157">
        <f t="shared" si="947"/>
        <v>1370</v>
      </c>
      <c r="X444" s="157">
        <f t="shared" si="947"/>
        <v>0</v>
      </c>
      <c r="Y444" s="157"/>
      <c r="Z444" s="157">
        <f t="shared" si="947"/>
        <v>0</v>
      </c>
      <c r="AA444" s="157">
        <f t="shared" si="947"/>
        <v>0</v>
      </c>
      <c r="AB444" s="157">
        <f t="shared" si="947"/>
        <v>0</v>
      </c>
      <c r="AC444" s="157">
        <f t="shared" si="947"/>
        <v>0</v>
      </c>
      <c r="AD444" s="157"/>
      <c r="AE444" s="157">
        <f t="shared" si="947"/>
        <v>1532.36502</v>
      </c>
      <c r="AF444" s="157">
        <f t="shared" si="947"/>
        <v>0</v>
      </c>
      <c r="AG444" s="157">
        <f t="shared" si="947"/>
        <v>0</v>
      </c>
      <c r="AH444" s="157">
        <f t="shared" si="947"/>
        <v>0</v>
      </c>
      <c r="AI444" s="157"/>
      <c r="AJ444" s="157">
        <f t="shared" si="947"/>
        <v>0</v>
      </c>
      <c r="AK444" s="157">
        <f t="shared" si="947"/>
        <v>0</v>
      </c>
      <c r="AL444" s="157">
        <f t="shared" si="947"/>
        <v>0</v>
      </c>
      <c r="AM444" s="157">
        <f t="shared" si="947"/>
        <v>0</v>
      </c>
      <c r="AN444" s="157"/>
      <c r="AO444" s="157">
        <f t="shared" si="947"/>
        <v>0</v>
      </c>
      <c r="AP444" s="157">
        <f t="shared" si="947"/>
        <v>0</v>
      </c>
      <c r="AQ444" s="157">
        <f t="shared" si="947"/>
        <v>0</v>
      </c>
      <c r="AR444" s="157">
        <f t="shared" si="947"/>
        <v>0</v>
      </c>
      <c r="AS444" s="157"/>
      <c r="AT444" s="157">
        <f t="shared" si="947"/>
        <v>0</v>
      </c>
      <c r="AU444" s="157">
        <f t="shared" si="947"/>
        <v>0</v>
      </c>
      <c r="AV444" s="157">
        <f t="shared" si="947"/>
        <v>0</v>
      </c>
      <c r="AW444" s="157">
        <f t="shared" si="947"/>
        <v>0</v>
      </c>
      <c r="AX444" s="157"/>
      <c r="AY444" s="157">
        <f t="shared" si="947"/>
        <v>23.182490000000001</v>
      </c>
      <c r="AZ444" s="157">
        <f t="shared" si="947"/>
        <v>0</v>
      </c>
      <c r="BA444" s="157"/>
      <c r="BB444" s="190"/>
    </row>
    <row r="445" spans="1:54" ht="82.5" customHeight="1">
      <c r="A445" s="276"/>
      <c r="B445" s="277"/>
      <c r="C445" s="278"/>
      <c r="D445" s="189" t="s">
        <v>274</v>
      </c>
      <c r="E445" s="157">
        <f t="shared" ref="E445:E447" si="948">H445+K445+N445+Q445+T445+W445+Z445+AE445+AJ445+AO445+AT445+AY445</f>
        <v>0</v>
      </c>
      <c r="F445" s="157">
        <f t="shared" si="932"/>
        <v>0</v>
      </c>
      <c r="G445" s="172"/>
      <c r="H445" s="157">
        <f t="shared" ref="H445:AZ445" si="949">H403+H410+H417+H424+H431+H438</f>
        <v>0</v>
      </c>
      <c r="I445" s="157">
        <f t="shared" si="949"/>
        <v>0</v>
      </c>
      <c r="J445" s="157"/>
      <c r="K445" s="157">
        <f t="shared" si="949"/>
        <v>0</v>
      </c>
      <c r="L445" s="157">
        <f t="shared" si="949"/>
        <v>0</v>
      </c>
      <c r="M445" s="157"/>
      <c r="N445" s="157">
        <f t="shared" si="949"/>
        <v>0</v>
      </c>
      <c r="O445" s="157">
        <f t="shared" si="949"/>
        <v>0</v>
      </c>
      <c r="P445" s="157"/>
      <c r="Q445" s="157">
        <f t="shared" si="949"/>
        <v>0</v>
      </c>
      <c r="R445" s="157">
        <f t="shared" si="949"/>
        <v>0</v>
      </c>
      <c r="S445" s="157"/>
      <c r="T445" s="157">
        <f t="shared" si="949"/>
        <v>0</v>
      </c>
      <c r="U445" s="157">
        <f t="shared" si="949"/>
        <v>0</v>
      </c>
      <c r="V445" s="157"/>
      <c r="W445" s="157">
        <f t="shared" si="949"/>
        <v>0</v>
      </c>
      <c r="X445" s="157">
        <f t="shared" si="949"/>
        <v>0</v>
      </c>
      <c r="Y445" s="157"/>
      <c r="Z445" s="157">
        <f t="shared" si="949"/>
        <v>0</v>
      </c>
      <c r="AA445" s="157">
        <f t="shared" si="949"/>
        <v>0</v>
      </c>
      <c r="AB445" s="157">
        <f t="shared" si="949"/>
        <v>0</v>
      </c>
      <c r="AC445" s="157">
        <f t="shared" si="949"/>
        <v>0</v>
      </c>
      <c r="AD445" s="157"/>
      <c r="AE445" s="157">
        <f t="shared" si="949"/>
        <v>0</v>
      </c>
      <c r="AF445" s="157">
        <f t="shared" si="949"/>
        <v>0</v>
      </c>
      <c r="AG445" s="157">
        <f t="shared" si="949"/>
        <v>0</v>
      </c>
      <c r="AH445" s="157">
        <f t="shared" si="949"/>
        <v>0</v>
      </c>
      <c r="AI445" s="157"/>
      <c r="AJ445" s="157">
        <f t="shared" si="949"/>
        <v>0</v>
      </c>
      <c r="AK445" s="157">
        <f t="shared" si="949"/>
        <v>0</v>
      </c>
      <c r="AL445" s="157">
        <f t="shared" si="949"/>
        <v>0</v>
      </c>
      <c r="AM445" s="157">
        <f t="shared" si="949"/>
        <v>0</v>
      </c>
      <c r="AN445" s="157"/>
      <c r="AO445" s="157">
        <f t="shared" si="949"/>
        <v>0</v>
      </c>
      <c r="AP445" s="157">
        <f t="shared" si="949"/>
        <v>0</v>
      </c>
      <c r="AQ445" s="157">
        <f t="shared" si="949"/>
        <v>0</v>
      </c>
      <c r="AR445" s="157">
        <f t="shared" si="949"/>
        <v>0</v>
      </c>
      <c r="AS445" s="157"/>
      <c r="AT445" s="157">
        <f t="shared" si="949"/>
        <v>0</v>
      </c>
      <c r="AU445" s="157">
        <f t="shared" si="949"/>
        <v>0</v>
      </c>
      <c r="AV445" s="157">
        <f t="shared" si="949"/>
        <v>0</v>
      </c>
      <c r="AW445" s="157">
        <f t="shared" si="949"/>
        <v>0</v>
      </c>
      <c r="AX445" s="157"/>
      <c r="AY445" s="157">
        <f t="shared" si="949"/>
        <v>0</v>
      </c>
      <c r="AZ445" s="157">
        <f t="shared" si="949"/>
        <v>0</v>
      </c>
      <c r="BA445" s="157"/>
      <c r="BB445" s="190"/>
    </row>
    <row r="446" spans="1:54" ht="22.5" customHeight="1">
      <c r="A446" s="276"/>
      <c r="B446" s="277"/>
      <c r="C446" s="278"/>
      <c r="D446" s="189" t="s">
        <v>271</v>
      </c>
      <c r="E446" s="157">
        <f t="shared" si="948"/>
        <v>0</v>
      </c>
      <c r="F446" s="157">
        <f t="shared" si="932"/>
        <v>0</v>
      </c>
      <c r="G446" s="172"/>
      <c r="H446" s="157">
        <f t="shared" ref="H446:AZ446" si="950">H404+H411+H418+H425+H432+H439</f>
        <v>0</v>
      </c>
      <c r="I446" s="157">
        <f t="shared" si="950"/>
        <v>0</v>
      </c>
      <c r="J446" s="157"/>
      <c r="K446" s="157">
        <f t="shared" si="950"/>
        <v>0</v>
      </c>
      <c r="L446" s="157">
        <f t="shared" si="950"/>
        <v>0</v>
      </c>
      <c r="M446" s="157"/>
      <c r="N446" s="157">
        <f t="shared" si="950"/>
        <v>0</v>
      </c>
      <c r="O446" s="157">
        <f t="shared" si="950"/>
        <v>0</v>
      </c>
      <c r="P446" s="157"/>
      <c r="Q446" s="157">
        <f t="shared" si="950"/>
        <v>0</v>
      </c>
      <c r="R446" s="157">
        <f t="shared" si="950"/>
        <v>0</v>
      </c>
      <c r="S446" s="157"/>
      <c r="T446" s="157">
        <f t="shared" si="950"/>
        <v>0</v>
      </c>
      <c r="U446" s="157">
        <f t="shared" si="950"/>
        <v>0</v>
      </c>
      <c r="V446" s="157"/>
      <c r="W446" s="157">
        <f t="shared" si="950"/>
        <v>0</v>
      </c>
      <c r="X446" s="157">
        <f t="shared" si="950"/>
        <v>0</v>
      </c>
      <c r="Y446" s="157"/>
      <c r="Z446" s="157">
        <f t="shared" si="950"/>
        <v>0</v>
      </c>
      <c r="AA446" s="157">
        <f t="shared" si="950"/>
        <v>0</v>
      </c>
      <c r="AB446" s="157">
        <f t="shared" si="950"/>
        <v>0</v>
      </c>
      <c r="AC446" s="157">
        <f t="shared" si="950"/>
        <v>0</v>
      </c>
      <c r="AD446" s="157"/>
      <c r="AE446" s="157">
        <f t="shared" si="950"/>
        <v>0</v>
      </c>
      <c r="AF446" s="157">
        <f t="shared" si="950"/>
        <v>0</v>
      </c>
      <c r="AG446" s="157">
        <f t="shared" si="950"/>
        <v>0</v>
      </c>
      <c r="AH446" s="157">
        <f t="shared" si="950"/>
        <v>0</v>
      </c>
      <c r="AI446" s="157"/>
      <c r="AJ446" s="157">
        <f t="shared" si="950"/>
        <v>0</v>
      </c>
      <c r="AK446" s="157">
        <f t="shared" si="950"/>
        <v>0</v>
      </c>
      <c r="AL446" s="157">
        <f t="shared" si="950"/>
        <v>0</v>
      </c>
      <c r="AM446" s="157">
        <f t="shared" si="950"/>
        <v>0</v>
      </c>
      <c r="AN446" s="157"/>
      <c r="AO446" s="157">
        <f t="shared" si="950"/>
        <v>0</v>
      </c>
      <c r="AP446" s="157">
        <f t="shared" si="950"/>
        <v>0</v>
      </c>
      <c r="AQ446" s="157">
        <f t="shared" si="950"/>
        <v>0</v>
      </c>
      <c r="AR446" s="157">
        <f t="shared" si="950"/>
        <v>0</v>
      </c>
      <c r="AS446" s="157"/>
      <c r="AT446" s="157">
        <f t="shared" si="950"/>
        <v>0</v>
      </c>
      <c r="AU446" s="157">
        <f t="shared" si="950"/>
        <v>0</v>
      </c>
      <c r="AV446" s="157">
        <f t="shared" si="950"/>
        <v>0</v>
      </c>
      <c r="AW446" s="157">
        <f t="shared" si="950"/>
        <v>0</v>
      </c>
      <c r="AX446" s="157"/>
      <c r="AY446" s="157">
        <f t="shared" si="950"/>
        <v>0</v>
      </c>
      <c r="AZ446" s="157">
        <f t="shared" si="950"/>
        <v>0</v>
      </c>
      <c r="BA446" s="157"/>
      <c r="BB446" s="190"/>
    </row>
    <row r="447" spans="1:54" ht="31.5">
      <c r="A447" s="293"/>
      <c r="B447" s="285"/>
      <c r="C447" s="286"/>
      <c r="D447" s="169" t="s">
        <v>43</v>
      </c>
      <c r="E447" s="157">
        <f t="shared" si="948"/>
        <v>0</v>
      </c>
      <c r="F447" s="157">
        <f t="shared" si="932"/>
        <v>0</v>
      </c>
      <c r="G447" s="172"/>
      <c r="H447" s="157">
        <f t="shared" ref="H447:AZ447" si="951">H405+H412+H419+H426+H433+H440</f>
        <v>0</v>
      </c>
      <c r="I447" s="157">
        <f t="shared" si="951"/>
        <v>0</v>
      </c>
      <c r="J447" s="157"/>
      <c r="K447" s="157">
        <f t="shared" si="951"/>
        <v>0</v>
      </c>
      <c r="L447" s="157">
        <f t="shared" si="951"/>
        <v>0</v>
      </c>
      <c r="M447" s="157"/>
      <c r="N447" s="157">
        <f t="shared" si="951"/>
        <v>0</v>
      </c>
      <c r="O447" s="157">
        <f t="shared" si="951"/>
        <v>0</v>
      </c>
      <c r="P447" s="157"/>
      <c r="Q447" s="157">
        <f t="shared" si="951"/>
        <v>0</v>
      </c>
      <c r="R447" s="157">
        <f t="shared" si="951"/>
        <v>0</v>
      </c>
      <c r="S447" s="157"/>
      <c r="T447" s="157">
        <f t="shared" si="951"/>
        <v>0</v>
      </c>
      <c r="U447" s="157">
        <f t="shared" si="951"/>
        <v>0</v>
      </c>
      <c r="V447" s="157"/>
      <c r="W447" s="157">
        <f t="shared" si="951"/>
        <v>0</v>
      </c>
      <c r="X447" s="157">
        <f t="shared" si="951"/>
        <v>0</v>
      </c>
      <c r="Y447" s="157"/>
      <c r="Z447" s="157">
        <f t="shared" si="951"/>
        <v>0</v>
      </c>
      <c r="AA447" s="157">
        <f t="shared" si="951"/>
        <v>0</v>
      </c>
      <c r="AB447" s="157">
        <f t="shared" si="951"/>
        <v>0</v>
      </c>
      <c r="AC447" s="157">
        <f t="shared" si="951"/>
        <v>0</v>
      </c>
      <c r="AD447" s="157"/>
      <c r="AE447" s="157">
        <f t="shared" si="951"/>
        <v>0</v>
      </c>
      <c r="AF447" s="157">
        <f t="shared" si="951"/>
        <v>0</v>
      </c>
      <c r="AG447" s="157">
        <f t="shared" si="951"/>
        <v>0</v>
      </c>
      <c r="AH447" s="157">
        <f t="shared" si="951"/>
        <v>0</v>
      </c>
      <c r="AI447" s="157"/>
      <c r="AJ447" s="157">
        <f t="shared" si="951"/>
        <v>0</v>
      </c>
      <c r="AK447" s="157">
        <f t="shared" si="951"/>
        <v>0</v>
      </c>
      <c r="AL447" s="157">
        <f t="shared" si="951"/>
        <v>0</v>
      </c>
      <c r="AM447" s="157">
        <f t="shared" si="951"/>
        <v>0</v>
      </c>
      <c r="AN447" s="157"/>
      <c r="AO447" s="157">
        <f t="shared" si="951"/>
        <v>0</v>
      </c>
      <c r="AP447" s="157">
        <f t="shared" si="951"/>
        <v>0</v>
      </c>
      <c r="AQ447" s="157">
        <f t="shared" si="951"/>
        <v>0</v>
      </c>
      <c r="AR447" s="157">
        <f t="shared" si="951"/>
        <v>0</v>
      </c>
      <c r="AS447" s="157"/>
      <c r="AT447" s="157">
        <f t="shared" si="951"/>
        <v>0</v>
      </c>
      <c r="AU447" s="157">
        <f t="shared" si="951"/>
        <v>0</v>
      </c>
      <c r="AV447" s="157">
        <f t="shared" si="951"/>
        <v>0</v>
      </c>
      <c r="AW447" s="157">
        <f t="shared" si="951"/>
        <v>0</v>
      </c>
      <c r="AX447" s="157"/>
      <c r="AY447" s="157">
        <f t="shared" si="951"/>
        <v>0</v>
      </c>
      <c r="AZ447" s="157">
        <f t="shared" si="951"/>
        <v>0</v>
      </c>
      <c r="BA447" s="157"/>
      <c r="BB447" s="191"/>
    </row>
    <row r="448" spans="1:54" ht="22.5" customHeight="1">
      <c r="A448" s="273" t="s">
        <v>353</v>
      </c>
      <c r="B448" s="274"/>
      <c r="C448" s="275"/>
      <c r="D448" s="176" t="s">
        <v>41</v>
      </c>
      <c r="E448" s="157">
        <f t="shared" ref="E448:E450" si="952">H448+K448+N448+Q448+T448+W448+Z448+AE448+AJ448+AO448+AT448+AY448</f>
        <v>5237.5315099999998</v>
      </c>
      <c r="F448" s="157">
        <f t="shared" ref="F448:F454" si="953">I448+L448+O448+R448+U448+X448+AA448+AF448+AK448+AP448+AU448+AZ448</f>
        <v>0</v>
      </c>
      <c r="G448" s="172">
        <f>F448/E448*100</f>
        <v>0</v>
      </c>
      <c r="H448" s="157">
        <f>H449+H450+H451+H453+H454</f>
        <v>0</v>
      </c>
      <c r="I448" s="157">
        <f t="shared" ref="I448" si="954">I449+I450+I451+I453+I454</f>
        <v>0</v>
      </c>
      <c r="J448" s="157" t="e">
        <f>I448/H448*100</f>
        <v>#DIV/0!</v>
      </c>
      <c r="K448" s="157">
        <f t="shared" ref="K448:L448" si="955">K449+K450+K451+K453+K454</f>
        <v>0</v>
      </c>
      <c r="L448" s="157">
        <f t="shared" si="955"/>
        <v>0</v>
      </c>
      <c r="M448" s="157" t="e">
        <f>L448/K448*100</f>
        <v>#DIV/0!</v>
      </c>
      <c r="N448" s="157">
        <f t="shared" ref="N448:O448" si="956">N449+N450+N451+N453+N454</f>
        <v>0</v>
      </c>
      <c r="O448" s="157">
        <f t="shared" si="956"/>
        <v>0</v>
      </c>
      <c r="P448" s="157" t="e">
        <f>O448/N448*100</f>
        <v>#DIV/0!</v>
      </c>
      <c r="Q448" s="157">
        <f t="shared" ref="Q448:R448" si="957">Q449+Q450+Q451+Q453+Q454</f>
        <v>0</v>
      </c>
      <c r="R448" s="157">
        <f t="shared" si="957"/>
        <v>0</v>
      </c>
      <c r="S448" s="157" t="e">
        <f>R448/Q448*100</f>
        <v>#DIV/0!</v>
      </c>
      <c r="T448" s="157">
        <f t="shared" ref="T448:U448" si="958">T449+T450+T451+T453+T454</f>
        <v>257.084</v>
      </c>
      <c r="U448" s="157">
        <f t="shared" si="958"/>
        <v>0</v>
      </c>
      <c r="V448" s="157">
        <f>U448/T448*100</f>
        <v>0</v>
      </c>
      <c r="W448" s="157">
        <f t="shared" ref="W448:X448" si="959">W449+W450+W451+W453+W454</f>
        <v>3424.9</v>
      </c>
      <c r="X448" s="157">
        <f t="shared" si="959"/>
        <v>0</v>
      </c>
      <c r="Y448" s="157">
        <f>X448/W448*100</f>
        <v>0</v>
      </c>
      <c r="Z448" s="157">
        <f t="shared" ref="Z448:AC448" si="960">Z449+Z450+Z451+Z453+Z454</f>
        <v>0</v>
      </c>
      <c r="AA448" s="157">
        <f t="shared" si="960"/>
        <v>0</v>
      </c>
      <c r="AB448" s="157">
        <f t="shared" si="960"/>
        <v>0</v>
      </c>
      <c r="AC448" s="157">
        <f t="shared" si="960"/>
        <v>0</v>
      </c>
      <c r="AD448" s="157" t="e">
        <f>AC448/Z448*100</f>
        <v>#DIV/0!</v>
      </c>
      <c r="AE448" s="157">
        <f t="shared" ref="AE448:AH448" si="961">AE449+AE450+AE451+AE453+AE454</f>
        <v>1532.36502</v>
      </c>
      <c r="AF448" s="157">
        <f t="shared" si="961"/>
        <v>0</v>
      </c>
      <c r="AG448" s="157">
        <f t="shared" si="961"/>
        <v>0</v>
      </c>
      <c r="AH448" s="157">
        <f t="shared" si="961"/>
        <v>0</v>
      </c>
      <c r="AI448" s="157">
        <f>AH448/AE448*100</f>
        <v>0</v>
      </c>
      <c r="AJ448" s="157">
        <f t="shared" ref="AJ448:AM448" si="962">AJ449+AJ450+AJ451+AJ453+AJ454</f>
        <v>0</v>
      </c>
      <c r="AK448" s="157">
        <f t="shared" si="962"/>
        <v>0</v>
      </c>
      <c r="AL448" s="157">
        <f t="shared" si="962"/>
        <v>0</v>
      </c>
      <c r="AM448" s="157">
        <f t="shared" si="962"/>
        <v>0</v>
      </c>
      <c r="AN448" s="157" t="e">
        <f>AM448/AJ448*100</f>
        <v>#DIV/0!</v>
      </c>
      <c r="AO448" s="157">
        <f t="shared" ref="AO448:AR448" si="963">AO449+AO450+AO451+AO453+AO454</f>
        <v>0</v>
      </c>
      <c r="AP448" s="157">
        <f t="shared" si="963"/>
        <v>0</v>
      </c>
      <c r="AQ448" s="157">
        <f t="shared" si="963"/>
        <v>0</v>
      </c>
      <c r="AR448" s="157">
        <f t="shared" si="963"/>
        <v>0</v>
      </c>
      <c r="AS448" s="157" t="e">
        <f>AR448/AO448*100</f>
        <v>#DIV/0!</v>
      </c>
      <c r="AT448" s="157">
        <f t="shared" ref="AT448:AW448" si="964">AT449+AT450+AT451+AT453+AT454</f>
        <v>0</v>
      </c>
      <c r="AU448" s="157">
        <f t="shared" si="964"/>
        <v>0</v>
      </c>
      <c r="AV448" s="157">
        <f t="shared" si="964"/>
        <v>0</v>
      </c>
      <c r="AW448" s="157">
        <f t="shared" si="964"/>
        <v>0</v>
      </c>
      <c r="AX448" s="157" t="e">
        <f>AW448/AT448*100</f>
        <v>#DIV/0!</v>
      </c>
      <c r="AY448" s="157">
        <f t="shared" ref="AY448:AZ448" si="965">AY449+AY450+AY451+AY453+AY454</f>
        <v>23.182490000000001</v>
      </c>
      <c r="AZ448" s="157">
        <f t="shared" si="965"/>
        <v>0</v>
      </c>
      <c r="BA448" s="172">
        <f>AZ448/AY448*100</f>
        <v>0</v>
      </c>
      <c r="BB448" s="190"/>
    </row>
    <row r="449" spans="1:54" ht="32.25" customHeight="1">
      <c r="A449" s="276"/>
      <c r="B449" s="277"/>
      <c r="C449" s="278"/>
      <c r="D449" s="173" t="s">
        <v>37</v>
      </c>
      <c r="E449" s="157">
        <f t="shared" si="952"/>
        <v>0</v>
      </c>
      <c r="F449" s="157">
        <f t="shared" si="953"/>
        <v>0</v>
      </c>
      <c r="G449" s="172"/>
      <c r="H449" s="157">
        <f>H442</f>
        <v>0</v>
      </c>
      <c r="I449" s="157">
        <f t="shared" ref="I449:AZ449" si="966">I442</f>
        <v>0</v>
      </c>
      <c r="J449" s="157"/>
      <c r="K449" s="157">
        <f t="shared" si="966"/>
        <v>0</v>
      </c>
      <c r="L449" s="157">
        <f t="shared" si="966"/>
        <v>0</v>
      </c>
      <c r="M449" s="157"/>
      <c r="N449" s="157">
        <f t="shared" si="966"/>
        <v>0</v>
      </c>
      <c r="O449" s="157">
        <f t="shared" si="966"/>
        <v>0</v>
      </c>
      <c r="P449" s="157"/>
      <c r="Q449" s="157">
        <f t="shared" si="966"/>
        <v>0</v>
      </c>
      <c r="R449" s="157">
        <f t="shared" si="966"/>
        <v>0</v>
      </c>
      <c r="S449" s="157"/>
      <c r="T449" s="157">
        <f t="shared" si="966"/>
        <v>0</v>
      </c>
      <c r="U449" s="157">
        <f t="shared" si="966"/>
        <v>0</v>
      </c>
      <c r="V449" s="157"/>
      <c r="W449" s="157">
        <f t="shared" si="966"/>
        <v>0</v>
      </c>
      <c r="X449" s="157">
        <f t="shared" si="966"/>
        <v>0</v>
      </c>
      <c r="Y449" s="157"/>
      <c r="Z449" s="157">
        <f t="shared" si="966"/>
        <v>0</v>
      </c>
      <c r="AA449" s="157">
        <f t="shared" si="966"/>
        <v>0</v>
      </c>
      <c r="AB449" s="157">
        <f t="shared" si="966"/>
        <v>0</v>
      </c>
      <c r="AC449" s="157">
        <f t="shared" si="966"/>
        <v>0</v>
      </c>
      <c r="AD449" s="157"/>
      <c r="AE449" s="157">
        <f t="shared" si="966"/>
        <v>0</v>
      </c>
      <c r="AF449" s="157">
        <f t="shared" si="966"/>
        <v>0</v>
      </c>
      <c r="AG449" s="157">
        <f t="shared" si="966"/>
        <v>0</v>
      </c>
      <c r="AH449" s="157">
        <f t="shared" si="966"/>
        <v>0</v>
      </c>
      <c r="AI449" s="157"/>
      <c r="AJ449" s="157">
        <f t="shared" si="966"/>
        <v>0</v>
      </c>
      <c r="AK449" s="157">
        <f t="shared" si="966"/>
        <v>0</v>
      </c>
      <c r="AL449" s="157">
        <f t="shared" si="966"/>
        <v>0</v>
      </c>
      <c r="AM449" s="157">
        <f t="shared" si="966"/>
        <v>0</v>
      </c>
      <c r="AN449" s="157"/>
      <c r="AO449" s="157">
        <f t="shared" si="966"/>
        <v>0</v>
      </c>
      <c r="AP449" s="157">
        <f t="shared" si="966"/>
        <v>0</v>
      </c>
      <c r="AQ449" s="157">
        <f t="shared" si="966"/>
        <v>0</v>
      </c>
      <c r="AR449" s="157">
        <f t="shared" si="966"/>
        <v>0</v>
      </c>
      <c r="AS449" s="157"/>
      <c r="AT449" s="157">
        <f t="shared" si="966"/>
        <v>0</v>
      </c>
      <c r="AU449" s="157">
        <f t="shared" si="966"/>
        <v>0</v>
      </c>
      <c r="AV449" s="157">
        <f t="shared" si="966"/>
        <v>0</v>
      </c>
      <c r="AW449" s="157">
        <f t="shared" si="966"/>
        <v>0</v>
      </c>
      <c r="AX449" s="157"/>
      <c r="AY449" s="157">
        <f t="shared" si="966"/>
        <v>0</v>
      </c>
      <c r="AZ449" s="157">
        <f t="shared" si="966"/>
        <v>0</v>
      </c>
      <c r="BA449" s="157"/>
      <c r="BB449" s="190"/>
    </row>
    <row r="450" spans="1:54" ht="50.25" customHeight="1">
      <c r="A450" s="276"/>
      <c r="B450" s="277"/>
      <c r="C450" s="278"/>
      <c r="D450" s="174" t="s">
        <v>2</v>
      </c>
      <c r="E450" s="157">
        <f t="shared" si="952"/>
        <v>2054.9</v>
      </c>
      <c r="F450" s="157">
        <f t="shared" si="953"/>
        <v>0</v>
      </c>
      <c r="G450" s="172"/>
      <c r="H450" s="157">
        <f t="shared" ref="H450:AZ450" si="967">H443</f>
        <v>0</v>
      </c>
      <c r="I450" s="157">
        <f t="shared" si="967"/>
        <v>0</v>
      </c>
      <c r="J450" s="157"/>
      <c r="K450" s="157">
        <f t="shared" si="967"/>
        <v>0</v>
      </c>
      <c r="L450" s="157">
        <f t="shared" si="967"/>
        <v>0</v>
      </c>
      <c r="M450" s="157"/>
      <c r="N450" s="157">
        <f t="shared" si="967"/>
        <v>0</v>
      </c>
      <c r="O450" s="157">
        <f t="shared" si="967"/>
        <v>0</v>
      </c>
      <c r="P450" s="157"/>
      <c r="Q450" s="157">
        <f t="shared" si="967"/>
        <v>0</v>
      </c>
      <c r="R450" s="157">
        <f t="shared" si="967"/>
        <v>0</v>
      </c>
      <c r="S450" s="157"/>
      <c r="T450" s="157">
        <f t="shared" si="967"/>
        <v>0</v>
      </c>
      <c r="U450" s="157">
        <f t="shared" si="967"/>
        <v>0</v>
      </c>
      <c r="V450" s="157"/>
      <c r="W450" s="157">
        <f t="shared" si="967"/>
        <v>2054.9</v>
      </c>
      <c r="X450" s="157">
        <f t="shared" si="967"/>
        <v>0</v>
      </c>
      <c r="Y450" s="157"/>
      <c r="Z450" s="157">
        <f t="shared" si="967"/>
        <v>0</v>
      </c>
      <c r="AA450" s="157">
        <f t="shared" si="967"/>
        <v>0</v>
      </c>
      <c r="AB450" s="157">
        <f t="shared" si="967"/>
        <v>0</v>
      </c>
      <c r="AC450" s="157">
        <f t="shared" si="967"/>
        <v>0</v>
      </c>
      <c r="AD450" s="157"/>
      <c r="AE450" s="157">
        <f t="shared" si="967"/>
        <v>0</v>
      </c>
      <c r="AF450" s="157">
        <f t="shared" si="967"/>
        <v>0</v>
      </c>
      <c r="AG450" s="157">
        <f t="shared" si="967"/>
        <v>0</v>
      </c>
      <c r="AH450" s="157">
        <f t="shared" si="967"/>
        <v>0</v>
      </c>
      <c r="AI450" s="157"/>
      <c r="AJ450" s="157">
        <f t="shared" si="967"/>
        <v>0</v>
      </c>
      <c r="AK450" s="157">
        <f t="shared" si="967"/>
        <v>0</v>
      </c>
      <c r="AL450" s="157">
        <f t="shared" si="967"/>
        <v>0</v>
      </c>
      <c r="AM450" s="157">
        <f t="shared" si="967"/>
        <v>0</v>
      </c>
      <c r="AN450" s="157"/>
      <c r="AO450" s="157">
        <f t="shared" si="967"/>
        <v>0</v>
      </c>
      <c r="AP450" s="157">
        <f t="shared" si="967"/>
        <v>0</v>
      </c>
      <c r="AQ450" s="157">
        <f t="shared" si="967"/>
        <v>0</v>
      </c>
      <c r="AR450" s="157">
        <f t="shared" si="967"/>
        <v>0</v>
      </c>
      <c r="AS450" s="157"/>
      <c r="AT450" s="157">
        <f t="shared" si="967"/>
        <v>0</v>
      </c>
      <c r="AU450" s="157">
        <f t="shared" si="967"/>
        <v>0</v>
      </c>
      <c r="AV450" s="157">
        <f t="shared" si="967"/>
        <v>0</v>
      </c>
      <c r="AW450" s="157">
        <f t="shared" si="967"/>
        <v>0</v>
      </c>
      <c r="AX450" s="157"/>
      <c r="AY450" s="157">
        <f t="shared" si="967"/>
        <v>0</v>
      </c>
      <c r="AZ450" s="157">
        <f t="shared" si="967"/>
        <v>0</v>
      </c>
      <c r="BA450" s="157"/>
      <c r="BB450" s="190"/>
    </row>
    <row r="451" spans="1:54" ht="22.5" customHeight="1">
      <c r="A451" s="276"/>
      <c r="B451" s="277"/>
      <c r="C451" s="278"/>
      <c r="D451" s="189" t="s">
        <v>270</v>
      </c>
      <c r="E451" s="157">
        <f>H451+K451+N451+Q451+T451+W451+Z451+AE451+AJ451+AO451+AT451+AY451</f>
        <v>3182.6315100000002</v>
      </c>
      <c r="F451" s="157">
        <f t="shared" si="953"/>
        <v>0</v>
      </c>
      <c r="G451" s="172"/>
      <c r="H451" s="157">
        <f t="shared" ref="H451:AZ451" si="968">H444</f>
        <v>0</v>
      </c>
      <c r="I451" s="157">
        <f t="shared" si="968"/>
        <v>0</v>
      </c>
      <c r="J451" s="157"/>
      <c r="K451" s="157">
        <f t="shared" si="968"/>
        <v>0</v>
      </c>
      <c r="L451" s="157">
        <f t="shared" si="968"/>
        <v>0</v>
      </c>
      <c r="M451" s="157"/>
      <c r="N451" s="157">
        <f t="shared" si="968"/>
        <v>0</v>
      </c>
      <c r="O451" s="157">
        <f t="shared" si="968"/>
        <v>0</v>
      </c>
      <c r="P451" s="157"/>
      <c r="Q451" s="157">
        <f t="shared" si="968"/>
        <v>0</v>
      </c>
      <c r="R451" s="157">
        <f t="shared" si="968"/>
        <v>0</v>
      </c>
      <c r="S451" s="157"/>
      <c r="T451" s="157">
        <f t="shared" si="968"/>
        <v>257.084</v>
      </c>
      <c r="U451" s="157">
        <f t="shared" si="968"/>
        <v>0</v>
      </c>
      <c r="V451" s="157"/>
      <c r="W451" s="157">
        <f t="shared" si="968"/>
        <v>1370</v>
      </c>
      <c r="X451" s="157">
        <f t="shared" si="968"/>
        <v>0</v>
      </c>
      <c r="Y451" s="157"/>
      <c r="Z451" s="157">
        <f t="shared" si="968"/>
        <v>0</v>
      </c>
      <c r="AA451" s="157">
        <f t="shared" si="968"/>
        <v>0</v>
      </c>
      <c r="AB451" s="157">
        <f t="shared" si="968"/>
        <v>0</v>
      </c>
      <c r="AC451" s="157">
        <f t="shared" si="968"/>
        <v>0</v>
      </c>
      <c r="AD451" s="157"/>
      <c r="AE451" s="157">
        <f t="shared" si="968"/>
        <v>1532.36502</v>
      </c>
      <c r="AF451" s="157">
        <f t="shared" si="968"/>
        <v>0</v>
      </c>
      <c r="AG451" s="157">
        <f t="shared" si="968"/>
        <v>0</v>
      </c>
      <c r="AH451" s="157">
        <f t="shared" si="968"/>
        <v>0</v>
      </c>
      <c r="AI451" s="157"/>
      <c r="AJ451" s="157">
        <f t="shared" si="968"/>
        <v>0</v>
      </c>
      <c r="AK451" s="157">
        <f t="shared" si="968"/>
        <v>0</v>
      </c>
      <c r="AL451" s="157">
        <f t="shared" si="968"/>
        <v>0</v>
      </c>
      <c r="AM451" s="157">
        <f t="shared" si="968"/>
        <v>0</v>
      </c>
      <c r="AN451" s="157"/>
      <c r="AO451" s="157">
        <f t="shared" si="968"/>
        <v>0</v>
      </c>
      <c r="AP451" s="157">
        <f t="shared" si="968"/>
        <v>0</v>
      </c>
      <c r="AQ451" s="157">
        <f t="shared" si="968"/>
        <v>0</v>
      </c>
      <c r="AR451" s="157">
        <f t="shared" si="968"/>
        <v>0</v>
      </c>
      <c r="AS451" s="157"/>
      <c r="AT451" s="157">
        <f t="shared" si="968"/>
        <v>0</v>
      </c>
      <c r="AU451" s="157">
        <f t="shared" si="968"/>
        <v>0</v>
      </c>
      <c r="AV451" s="157">
        <f t="shared" si="968"/>
        <v>0</v>
      </c>
      <c r="AW451" s="157">
        <f t="shared" si="968"/>
        <v>0</v>
      </c>
      <c r="AX451" s="157"/>
      <c r="AY451" s="157">
        <f t="shared" si="968"/>
        <v>23.182490000000001</v>
      </c>
      <c r="AZ451" s="157">
        <f t="shared" si="968"/>
        <v>0</v>
      </c>
      <c r="BA451" s="157"/>
      <c r="BB451" s="190"/>
    </row>
    <row r="452" spans="1:54" ht="82.5" customHeight="1">
      <c r="A452" s="276"/>
      <c r="B452" s="277"/>
      <c r="C452" s="278"/>
      <c r="D452" s="189" t="s">
        <v>274</v>
      </c>
      <c r="E452" s="157">
        <f t="shared" ref="E452:E454" si="969">H452+K452+N452+Q452+T452+W452+Z452+AE452+AJ452+AO452+AT452+AY452</f>
        <v>0</v>
      </c>
      <c r="F452" s="157">
        <f t="shared" si="953"/>
        <v>0</v>
      </c>
      <c r="G452" s="172"/>
      <c r="H452" s="157">
        <f t="shared" ref="H452:AZ452" si="970">H445</f>
        <v>0</v>
      </c>
      <c r="I452" s="157">
        <f t="shared" si="970"/>
        <v>0</v>
      </c>
      <c r="J452" s="157"/>
      <c r="K452" s="157">
        <f t="shared" si="970"/>
        <v>0</v>
      </c>
      <c r="L452" s="157">
        <f t="shared" si="970"/>
        <v>0</v>
      </c>
      <c r="M452" s="157"/>
      <c r="N452" s="157">
        <f t="shared" si="970"/>
        <v>0</v>
      </c>
      <c r="O452" s="157">
        <f t="shared" si="970"/>
        <v>0</v>
      </c>
      <c r="P452" s="157"/>
      <c r="Q452" s="157">
        <f t="shared" si="970"/>
        <v>0</v>
      </c>
      <c r="R452" s="157">
        <f t="shared" si="970"/>
        <v>0</v>
      </c>
      <c r="S452" s="157"/>
      <c r="T452" s="157">
        <f t="shared" si="970"/>
        <v>0</v>
      </c>
      <c r="U452" s="157">
        <f t="shared" si="970"/>
        <v>0</v>
      </c>
      <c r="V452" s="157"/>
      <c r="W452" s="157">
        <f t="shared" si="970"/>
        <v>0</v>
      </c>
      <c r="X452" s="157">
        <f t="shared" si="970"/>
        <v>0</v>
      </c>
      <c r="Y452" s="157"/>
      <c r="Z452" s="157">
        <f t="shared" si="970"/>
        <v>0</v>
      </c>
      <c r="AA452" s="157">
        <f t="shared" si="970"/>
        <v>0</v>
      </c>
      <c r="AB452" s="157">
        <f t="shared" si="970"/>
        <v>0</v>
      </c>
      <c r="AC452" s="157">
        <f t="shared" si="970"/>
        <v>0</v>
      </c>
      <c r="AD452" s="157"/>
      <c r="AE452" s="157">
        <f t="shared" si="970"/>
        <v>0</v>
      </c>
      <c r="AF452" s="157">
        <f t="shared" si="970"/>
        <v>0</v>
      </c>
      <c r="AG452" s="157">
        <f t="shared" si="970"/>
        <v>0</v>
      </c>
      <c r="AH452" s="157">
        <f t="shared" si="970"/>
        <v>0</v>
      </c>
      <c r="AI452" s="157"/>
      <c r="AJ452" s="157">
        <f t="shared" si="970"/>
        <v>0</v>
      </c>
      <c r="AK452" s="157">
        <f t="shared" si="970"/>
        <v>0</v>
      </c>
      <c r="AL452" s="157">
        <f t="shared" si="970"/>
        <v>0</v>
      </c>
      <c r="AM452" s="157">
        <f t="shared" si="970"/>
        <v>0</v>
      </c>
      <c r="AN452" s="157"/>
      <c r="AO452" s="157">
        <f t="shared" si="970"/>
        <v>0</v>
      </c>
      <c r="AP452" s="157">
        <f t="shared" si="970"/>
        <v>0</v>
      </c>
      <c r="AQ452" s="157">
        <f t="shared" si="970"/>
        <v>0</v>
      </c>
      <c r="AR452" s="157">
        <f t="shared" si="970"/>
        <v>0</v>
      </c>
      <c r="AS452" s="157"/>
      <c r="AT452" s="157">
        <f t="shared" si="970"/>
        <v>0</v>
      </c>
      <c r="AU452" s="157">
        <f t="shared" si="970"/>
        <v>0</v>
      </c>
      <c r="AV452" s="157">
        <f t="shared" si="970"/>
        <v>0</v>
      </c>
      <c r="AW452" s="157">
        <f t="shared" si="970"/>
        <v>0</v>
      </c>
      <c r="AX452" s="157"/>
      <c r="AY452" s="157">
        <f t="shared" si="970"/>
        <v>0</v>
      </c>
      <c r="AZ452" s="157">
        <f t="shared" si="970"/>
        <v>0</v>
      </c>
      <c r="BA452" s="157"/>
      <c r="BB452" s="190"/>
    </row>
    <row r="453" spans="1:54" ht="22.5" customHeight="1">
      <c r="A453" s="276"/>
      <c r="B453" s="277"/>
      <c r="C453" s="278"/>
      <c r="D453" s="189" t="s">
        <v>271</v>
      </c>
      <c r="E453" s="157">
        <f t="shared" si="969"/>
        <v>0</v>
      </c>
      <c r="F453" s="157">
        <f t="shared" si="953"/>
        <v>0</v>
      </c>
      <c r="G453" s="172"/>
      <c r="H453" s="157">
        <f t="shared" ref="H453:AZ454" si="971">H446</f>
        <v>0</v>
      </c>
      <c r="I453" s="157">
        <f t="shared" si="971"/>
        <v>0</v>
      </c>
      <c r="J453" s="157"/>
      <c r="K453" s="157">
        <f t="shared" si="971"/>
        <v>0</v>
      </c>
      <c r="L453" s="157">
        <f t="shared" si="971"/>
        <v>0</v>
      </c>
      <c r="M453" s="157"/>
      <c r="N453" s="157">
        <f t="shared" si="971"/>
        <v>0</v>
      </c>
      <c r="O453" s="157">
        <f t="shared" si="971"/>
        <v>0</v>
      </c>
      <c r="P453" s="157"/>
      <c r="Q453" s="157">
        <f t="shared" si="971"/>
        <v>0</v>
      </c>
      <c r="R453" s="157">
        <f t="shared" si="971"/>
        <v>0</v>
      </c>
      <c r="S453" s="157"/>
      <c r="T453" s="157">
        <f t="shared" si="971"/>
        <v>0</v>
      </c>
      <c r="U453" s="157">
        <f t="shared" si="971"/>
        <v>0</v>
      </c>
      <c r="V453" s="157"/>
      <c r="W453" s="157">
        <f t="shared" si="971"/>
        <v>0</v>
      </c>
      <c r="X453" s="157">
        <f t="shared" si="971"/>
        <v>0</v>
      </c>
      <c r="Y453" s="157"/>
      <c r="Z453" s="157">
        <f t="shared" si="971"/>
        <v>0</v>
      </c>
      <c r="AA453" s="157">
        <f t="shared" si="971"/>
        <v>0</v>
      </c>
      <c r="AB453" s="157">
        <f t="shared" si="971"/>
        <v>0</v>
      </c>
      <c r="AC453" s="157">
        <f t="shared" si="971"/>
        <v>0</v>
      </c>
      <c r="AD453" s="157"/>
      <c r="AE453" s="157">
        <f t="shared" si="971"/>
        <v>0</v>
      </c>
      <c r="AF453" s="157">
        <f t="shared" si="971"/>
        <v>0</v>
      </c>
      <c r="AG453" s="157">
        <f t="shared" si="971"/>
        <v>0</v>
      </c>
      <c r="AH453" s="157">
        <f t="shared" si="971"/>
        <v>0</v>
      </c>
      <c r="AI453" s="157"/>
      <c r="AJ453" s="157">
        <f t="shared" si="971"/>
        <v>0</v>
      </c>
      <c r="AK453" s="157">
        <f t="shared" si="971"/>
        <v>0</v>
      </c>
      <c r="AL453" s="157">
        <f t="shared" si="971"/>
        <v>0</v>
      </c>
      <c r="AM453" s="157">
        <f t="shared" si="971"/>
        <v>0</v>
      </c>
      <c r="AN453" s="157"/>
      <c r="AO453" s="157">
        <f t="shared" si="971"/>
        <v>0</v>
      </c>
      <c r="AP453" s="157">
        <f t="shared" si="971"/>
        <v>0</v>
      </c>
      <c r="AQ453" s="157">
        <f t="shared" si="971"/>
        <v>0</v>
      </c>
      <c r="AR453" s="157">
        <f t="shared" si="971"/>
        <v>0</v>
      </c>
      <c r="AS453" s="157"/>
      <c r="AT453" s="157">
        <f t="shared" si="971"/>
        <v>0</v>
      </c>
      <c r="AU453" s="157">
        <f t="shared" si="971"/>
        <v>0</v>
      </c>
      <c r="AV453" s="157">
        <f t="shared" si="971"/>
        <v>0</v>
      </c>
      <c r="AW453" s="157">
        <f t="shared" si="971"/>
        <v>0</v>
      </c>
      <c r="AX453" s="157"/>
      <c r="AY453" s="157">
        <f t="shared" si="971"/>
        <v>0</v>
      </c>
      <c r="AZ453" s="157">
        <f t="shared" si="971"/>
        <v>0</v>
      </c>
      <c r="BA453" s="157"/>
      <c r="BB453" s="190"/>
    </row>
    <row r="454" spans="1:54" ht="31.5">
      <c r="A454" s="276"/>
      <c r="B454" s="277"/>
      <c r="C454" s="278"/>
      <c r="D454" s="169" t="s">
        <v>43</v>
      </c>
      <c r="E454" s="157">
        <f t="shared" si="969"/>
        <v>0</v>
      </c>
      <c r="F454" s="157">
        <f t="shared" si="953"/>
        <v>0</v>
      </c>
      <c r="G454" s="172"/>
      <c r="H454" s="157">
        <f>H447</f>
        <v>0</v>
      </c>
      <c r="I454" s="157">
        <f t="shared" si="971"/>
        <v>0</v>
      </c>
      <c r="J454" s="157">
        <f t="shared" si="971"/>
        <v>0</v>
      </c>
      <c r="K454" s="157">
        <f t="shared" si="971"/>
        <v>0</v>
      </c>
      <c r="L454" s="157">
        <f t="shared" si="971"/>
        <v>0</v>
      </c>
      <c r="M454" s="157"/>
      <c r="N454" s="157">
        <f t="shared" si="971"/>
        <v>0</v>
      </c>
      <c r="O454" s="157">
        <f t="shared" si="971"/>
        <v>0</v>
      </c>
      <c r="P454" s="157"/>
      <c r="Q454" s="157">
        <f t="shared" si="971"/>
        <v>0</v>
      </c>
      <c r="R454" s="157">
        <f t="shared" si="971"/>
        <v>0</v>
      </c>
      <c r="S454" s="157"/>
      <c r="T454" s="157">
        <f t="shared" si="971"/>
        <v>0</v>
      </c>
      <c r="U454" s="157">
        <f t="shared" si="971"/>
        <v>0</v>
      </c>
      <c r="V454" s="157"/>
      <c r="W454" s="157">
        <f t="shared" si="971"/>
        <v>0</v>
      </c>
      <c r="X454" s="157">
        <f t="shared" si="971"/>
        <v>0</v>
      </c>
      <c r="Y454" s="157"/>
      <c r="Z454" s="157">
        <f t="shared" si="971"/>
        <v>0</v>
      </c>
      <c r="AA454" s="157">
        <f t="shared" si="971"/>
        <v>0</v>
      </c>
      <c r="AB454" s="157">
        <f t="shared" si="971"/>
        <v>0</v>
      </c>
      <c r="AC454" s="157">
        <f t="shared" si="971"/>
        <v>0</v>
      </c>
      <c r="AD454" s="157"/>
      <c r="AE454" s="157">
        <f t="shared" si="971"/>
        <v>0</v>
      </c>
      <c r="AF454" s="157">
        <f t="shared" si="971"/>
        <v>0</v>
      </c>
      <c r="AG454" s="157">
        <f t="shared" si="971"/>
        <v>0</v>
      </c>
      <c r="AH454" s="157">
        <f t="shared" si="971"/>
        <v>0</v>
      </c>
      <c r="AI454" s="157"/>
      <c r="AJ454" s="157">
        <f t="shared" si="971"/>
        <v>0</v>
      </c>
      <c r="AK454" s="157">
        <f t="shared" si="971"/>
        <v>0</v>
      </c>
      <c r="AL454" s="157">
        <f t="shared" si="971"/>
        <v>0</v>
      </c>
      <c r="AM454" s="157">
        <f t="shared" si="971"/>
        <v>0</v>
      </c>
      <c r="AN454" s="157"/>
      <c r="AO454" s="157">
        <f t="shared" si="971"/>
        <v>0</v>
      </c>
      <c r="AP454" s="157">
        <f t="shared" si="971"/>
        <v>0</v>
      </c>
      <c r="AQ454" s="157">
        <f t="shared" si="971"/>
        <v>0</v>
      </c>
      <c r="AR454" s="157">
        <f t="shared" si="971"/>
        <v>0</v>
      </c>
      <c r="AS454" s="157"/>
      <c r="AT454" s="157">
        <f t="shared" si="971"/>
        <v>0</v>
      </c>
      <c r="AU454" s="157">
        <f t="shared" si="971"/>
        <v>0</v>
      </c>
      <c r="AV454" s="157">
        <f t="shared" si="971"/>
        <v>0</v>
      </c>
      <c r="AW454" s="157">
        <f t="shared" si="971"/>
        <v>0</v>
      </c>
      <c r="AX454" s="157"/>
      <c r="AY454" s="157">
        <f t="shared" si="971"/>
        <v>0</v>
      </c>
      <c r="AZ454" s="157">
        <f t="shared" si="971"/>
        <v>0</v>
      </c>
      <c r="BA454" s="157"/>
      <c r="BB454" s="191"/>
    </row>
    <row r="455" spans="1:54" ht="22.5" customHeight="1">
      <c r="A455" s="294" t="s">
        <v>266</v>
      </c>
      <c r="B455" s="295"/>
      <c r="C455" s="295"/>
      <c r="D455" s="295"/>
      <c r="E455" s="295"/>
      <c r="F455" s="295"/>
      <c r="G455" s="295"/>
      <c r="H455" s="295"/>
      <c r="I455" s="295"/>
      <c r="J455" s="295"/>
      <c r="K455" s="295"/>
      <c r="L455" s="295"/>
      <c r="M455" s="295"/>
      <c r="N455" s="295"/>
      <c r="O455" s="295"/>
      <c r="P455" s="295"/>
      <c r="Q455" s="295"/>
      <c r="R455" s="295"/>
      <c r="S455" s="295"/>
      <c r="T455" s="295"/>
      <c r="U455" s="295"/>
      <c r="V455" s="295"/>
      <c r="W455" s="295"/>
      <c r="X455" s="295"/>
      <c r="Y455" s="295"/>
      <c r="Z455" s="295"/>
      <c r="AA455" s="295"/>
      <c r="AB455" s="295"/>
      <c r="AC455" s="295"/>
      <c r="AD455" s="295"/>
      <c r="AE455" s="295"/>
      <c r="AF455" s="295"/>
      <c r="AG455" s="295"/>
      <c r="AH455" s="295"/>
      <c r="AI455" s="295"/>
      <c r="AJ455" s="295"/>
      <c r="AK455" s="295"/>
      <c r="AL455" s="295"/>
      <c r="AM455" s="295"/>
      <c r="AN455" s="295"/>
      <c r="AO455" s="295"/>
      <c r="AP455" s="295"/>
      <c r="AQ455" s="295"/>
      <c r="AR455" s="295"/>
      <c r="AS455" s="295"/>
      <c r="AT455" s="295"/>
      <c r="AU455" s="295"/>
      <c r="AV455" s="295"/>
      <c r="AW455" s="295"/>
      <c r="AX455" s="295"/>
      <c r="AY455" s="295"/>
      <c r="AZ455" s="295"/>
      <c r="BA455" s="295"/>
      <c r="BB455" s="296"/>
    </row>
    <row r="456" spans="1:54" ht="23.25" customHeight="1">
      <c r="A456" s="273" t="s">
        <v>321</v>
      </c>
      <c r="B456" s="274"/>
      <c r="C456" s="275"/>
      <c r="D456" s="176" t="s">
        <v>41</v>
      </c>
      <c r="E456" s="157">
        <f t="shared" ref="E456:E458" si="972">H456+K456+N456+Q456+T456+W456+Z456+AE456+AJ456+AO456+AT456+AY456</f>
        <v>98979.762089999989</v>
      </c>
      <c r="F456" s="157">
        <f t="shared" ref="F456:F462" si="973">I456+L456+O456+R456+U456+X456+AA456+AF456+AK456+AP456+AU456+AZ456</f>
        <v>0</v>
      </c>
      <c r="G456" s="172"/>
      <c r="H456" s="157">
        <f>H457+H458+H459+H461+H462</f>
        <v>0</v>
      </c>
      <c r="I456" s="157">
        <f t="shared" ref="I456" si="974">I457+I458+I459+I461+I462</f>
        <v>0</v>
      </c>
      <c r="J456" s="157"/>
      <c r="K456" s="157">
        <f t="shared" ref="K456:L456" si="975">K457+K458+K459+K461+K462</f>
        <v>3276.0672300000001</v>
      </c>
      <c r="L456" s="157">
        <f t="shared" si="975"/>
        <v>0</v>
      </c>
      <c r="M456" s="157"/>
      <c r="N456" s="157">
        <f t="shared" ref="N456:O456" si="976">N457+N458+N459+N461+N462</f>
        <v>2500</v>
      </c>
      <c r="O456" s="157">
        <f t="shared" si="976"/>
        <v>0</v>
      </c>
      <c r="P456" s="157"/>
      <c r="Q456" s="157">
        <f t="shared" ref="Q456:R456" si="977">Q457+Q458+Q459+Q461+Q462</f>
        <v>0</v>
      </c>
      <c r="R456" s="157">
        <f t="shared" si="977"/>
        <v>0</v>
      </c>
      <c r="S456" s="157"/>
      <c r="T456" s="157">
        <f t="shared" ref="T456:U456" si="978">T457+T458+T459+T461+T462</f>
        <v>257.084</v>
      </c>
      <c r="U456" s="157">
        <f t="shared" si="978"/>
        <v>0</v>
      </c>
      <c r="V456" s="157"/>
      <c r="W456" s="157">
        <f t="shared" ref="W456:X456" si="979">W457+W458+W459+W461+W462</f>
        <v>17922.408319999999</v>
      </c>
      <c r="X456" s="157">
        <f t="shared" si="979"/>
        <v>0</v>
      </c>
      <c r="Y456" s="157"/>
      <c r="Z456" s="157">
        <f t="shared" ref="Z456:AC456" si="980">Z457+Z458+Z459+Z461+Z462</f>
        <v>10000</v>
      </c>
      <c r="AA456" s="157">
        <f t="shared" si="980"/>
        <v>0</v>
      </c>
      <c r="AB456" s="157">
        <f t="shared" si="980"/>
        <v>0</v>
      </c>
      <c r="AC456" s="157">
        <f t="shared" si="980"/>
        <v>0</v>
      </c>
      <c r="AD456" s="157"/>
      <c r="AE456" s="157">
        <f t="shared" ref="AE456:AH456" si="981">AE457+AE458+AE459+AE461+AE462</f>
        <v>8511.3050199999998</v>
      </c>
      <c r="AF456" s="157">
        <f t="shared" si="981"/>
        <v>0</v>
      </c>
      <c r="AG456" s="157">
        <f t="shared" si="981"/>
        <v>0</v>
      </c>
      <c r="AH456" s="157">
        <f t="shared" si="981"/>
        <v>0</v>
      </c>
      <c r="AI456" s="157"/>
      <c r="AJ456" s="157">
        <f t="shared" ref="AJ456:AM456" si="982">AJ457+AJ458+AJ459+AJ461+AJ462</f>
        <v>1200.19886</v>
      </c>
      <c r="AK456" s="157">
        <f t="shared" si="982"/>
        <v>0</v>
      </c>
      <c r="AL456" s="157">
        <f t="shared" si="982"/>
        <v>0</v>
      </c>
      <c r="AM456" s="157">
        <f t="shared" si="982"/>
        <v>0</v>
      </c>
      <c r="AN456" s="157"/>
      <c r="AO456" s="157">
        <f t="shared" ref="AO456:AR456" si="983">AO457+AO458+AO459+AO461+AO462</f>
        <v>0</v>
      </c>
      <c r="AP456" s="157">
        <f t="shared" si="983"/>
        <v>0</v>
      </c>
      <c r="AQ456" s="157">
        <f t="shared" si="983"/>
        <v>0</v>
      </c>
      <c r="AR456" s="157">
        <f t="shared" si="983"/>
        <v>0</v>
      </c>
      <c r="AS456" s="157"/>
      <c r="AT456" s="157">
        <f t="shared" ref="AT456:AW456" si="984">AT457+AT458+AT459+AT461+AT462</f>
        <v>2168</v>
      </c>
      <c r="AU456" s="157">
        <f t="shared" si="984"/>
        <v>0</v>
      </c>
      <c r="AV456" s="157">
        <f t="shared" si="984"/>
        <v>0</v>
      </c>
      <c r="AW456" s="157">
        <f t="shared" si="984"/>
        <v>0</v>
      </c>
      <c r="AX456" s="157"/>
      <c r="AY456" s="157">
        <f t="shared" ref="AY456:AZ456" si="985">AY457+AY458+AY459+AY461+AY462</f>
        <v>53144.698659999995</v>
      </c>
      <c r="AZ456" s="157">
        <f t="shared" si="985"/>
        <v>0</v>
      </c>
      <c r="BA456" s="172"/>
      <c r="BB456" s="190"/>
    </row>
    <row r="457" spans="1:54" ht="32.25" customHeight="1">
      <c r="A457" s="276"/>
      <c r="B457" s="277"/>
      <c r="C457" s="278"/>
      <c r="D457" s="173" t="s">
        <v>37</v>
      </c>
      <c r="E457" s="157">
        <f t="shared" si="972"/>
        <v>0</v>
      </c>
      <c r="F457" s="157">
        <f t="shared" si="973"/>
        <v>0</v>
      </c>
      <c r="G457" s="172"/>
      <c r="H457" s="157">
        <f t="shared" ref="H457:BA457" si="986">H449+H226+H169</f>
        <v>0</v>
      </c>
      <c r="I457" s="157">
        <f t="shared" si="986"/>
        <v>0</v>
      </c>
      <c r="J457" s="157">
        <f t="shared" si="986"/>
        <v>0</v>
      </c>
      <c r="K457" s="157">
        <f t="shared" si="986"/>
        <v>0</v>
      </c>
      <c r="L457" s="157">
        <f t="shared" si="986"/>
        <v>0</v>
      </c>
      <c r="M457" s="157">
        <f t="shared" si="986"/>
        <v>0</v>
      </c>
      <c r="N457" s="157">
        <f t="shared" si="986"/>
        <v>0</v>
      </c>
      <c r="O457" s="157">
        <f t="shared" si="986"/>
        <v>0</v>
      </c>
      <c r="P457" s="157">
        <f t="shared" si="986"/>
        <v>0</v>
      </c>
      <c r="Q457" s="157">
        <f t="shared" si="986"/>
        <v>0</v>
      </c>
      <c r="R457" s="157">
        <f t="shared" si="986"/>
        <v>0</v>
      </c>
      <c r="S457" s="157">
        <f t="shared" si="986"/>
        <v>0</v>
      </c>
      <c r="T457" s="157">
        <f t="shared" si="986"/>
        <v>0</v>
      </c>
      <c r="U457" s="157">
        <f t="shared" si="986"/>
        <v>0</v>
      </c>
      <c r="V457" s="157">
        <f t="shared" si="986"/>
        <v>0</v>
      </c>
      <c r="W457" s="157">
        <f t="shared" si="986"/>
        <v>0</v>
      </c>
      <c r="X457" s="157">
        <f t="shared" si="986"/>
        <v>0</v>
      </c>
      <c r="Y457" s="157">
        <f t="shared" si="986"/>
        <v>0</v>
      </c>
      <c r="Z457" s="157">
        <f t="shared" si="986"/>
        <v>0</v>
      </c>
      <c r="AA457" s="157">
        <f t="shared" si="986"/>
        <v>0</v>
      </c>
      <c r="AB457" s="157">
        <f t="shared" si="986"/>
        <v>0</v>
      </c>
      <c r="AC457" s="157">
        <f t="shared" si="986"/>
        <v>0</v>
      </c>
      <c r="AD457" s="157">
        <f t="shared" si="986"/>
        <v>0</v>
      </c>
      <c r="AE457" s="157">
        <f t="shared" si="986"/>
        <v>0</v>
      </c>
      <c r="AF457" s="157">
        <f t="shared" si="986"/>
        <v>0</v>
      </c>
      <c r="AG457" s="157">
        <f t="shared" si="986"/>
        <v>0</v>
      </c>
      <c r="AH457" s="157">
        <f t="shared" si="986"/>
        <v>0</v>
      </c>
      <c r="AI457" s="157">
        <f t="shared" si="986"/>
        <v>0</v>
      </c>
      <c r="AJ457" s="157">
        <f t="shared" si="986"/>
        <v>0</v>
      </c>
      <c r="AK457" s="157">
        <f t="shared" si="986"/>
        <v>0</v>
      </c>
      <c r="AL457" s="157">
        <f t="shared" si="986"/>
        <v>0</v>
      </c>
      <c r="AM457" s="157">
        <f t="shared" si="986"/>
        <v>0</v>
      </c>
      <c r="AN457" s="157">
        <f t="shared" si="986"/>
        <v>0</v>
      </c>
      <c r="AO457" s="157">
        <f t="shared" si="986"/>
        <v>0</v>
      </c>
      <c r="AP457" s="157">
        <f t="shared" si="986"/>
        <v>0</v>
      </c>
      <c r="AQ457" s="157">
        <f t="shared" si="986"/>
        <v>0</v>
      </c>
      <c r="AR457" s="157">
        <f t="shared" si="986"/>
        <v>0</v>
      </c>
      <c r="AS457" s="157">
        <f t="shared" si="986"/>
        <v>0</v>
      </c>
      <c r="AT457" s="157">
        <f t="shared" si="986"/>
        <v>0</v>
      </c>
      <c r="AU457" s="157">
        <f t="shared" si="986"/>
        <v>0</v>
      </c>
      <c r="AV457" s="157">
        <f t="shared" si="986"/>
        <v>0</v>
      </c>
      <c r="AW457" s="157">
        <f t="shared" si="986"/>
        <v>0</v>
      </c>
      <c r="AX457" s="157">
        <f t="shared" si="986"/>
        <v>0</v>
      </c>
      <c r="AY457" s="157">
        <f t="shared" si="986"/>
        <v>0</v>
      </c>
      <c r="AZ457" s="157">
        <f t="shared" si="986"/>
        <v>0</v>
      </c>
      <c r="BA457" s="157">
        <f t="shared" si="986"/>
        <v>0</v>
      </c>
      <c r="BB457" s="190"/>
    </row>
    <row r="458" spans="1:54" ht="50.25" customHeight="1">
      <c r="A458" s="276"/>
      <c r="B458" s="277"/>
      <c r="C458" s="278"/>
      <c r="D458" s="174" t="s">
        <v>2</v>
      </c>
      <c r="E458" s="157">
        <f t="shared" si="972"/>
        <v>3234</v>
      </c>
      <c r="F458" s="157">
        <f t="shared" si="973"/>
        <v>0</v>
      </c>
      <c r="G458" s="172"/>
      <c r="H458" s="157">
        <f t="shared" ref="H458:BA458" si="987">H450+H227+H170</f>
        <v>0</v>
      </c>
      <c r="I458" s="157">
        <f t="shared" si="987"/>
        <v>0</v>
      </c>
      <c r="J458" s="157">
        <f t="shared" si="987"/>
        <v>0</v>
      </c>
      <c r="K458" s="157">
        <f t="shared" si="987"/>
        <v>0</v>
      </c>
      <c r="L458" s="157">
        <f t="shared" si="987"/>
        <v>0</v>
      </c>
      <c r="M458" s="157">
        <f t="shared" si="987"/>
        <v>0</v>
      </c>
      <c r="N458" s="157">
        <f t="shared" si="987"/>
        <v>0</v>
      </c>
      <c r="O458" s="157">
        <f t="shared" si="987"/>
        <v>0</v>
      </c>
      <c r="P458" s="157">
        <f t="shared" si="987"/>
        <v>0</v>
      </c>
      <c r="Q458" s="157">
        <f t="shared" si="987"/>
        <v>0</v>
      </c>
      <c r="R458" s="157">
        <f t="shared" si="987"/>
        <v>0</v>
      </c>
      <c r="S458" s="157">
        <f t="shared" si="987"/>
        <v>0</v>
      </c>
      <c r="T458" s="157">
        <f t="shared" si="987"/>
        <v>0</v>
      </c>
      <c r="U458" s="157">
        <f t="shared" si="987"/>
        <v>0</v>
      </c>
      <c r="V458" s="157">
        <f t="shared" si="987"/>
        <v>0</v>
      </c>
      <c r="W458" s="157">
        <f t="shared" si="987"/>
        <v>3234</v>
      </c>
      <c r="X458" s="157">
        <f t="shared" si="987"/>
        <v>0</v>
      </c>
      <c r="Y458" s="157">
        <f t="shared" si="987"/>
        <v>0</v>
      </c>
      <c r="Z458" s="157">
        <f t="shared" si="987"/>
        <v>0</v>
      </c>
      <c r="AA458" s="157">
        <f t="shared" si="987"/>
        <v>0</v>
      </c>
      <c r="AB458" s="157">
        <f t="shared" si="987"/>
        <v>0</v>
      </c>
      <c r="AC458" s="157">
        <f t="shared" si="987"/>
        <v>0</v>
      </c>
      <c r="AD458" s="157">
        <f t="shared" si="987"/>
        <v>0</v>
      </c>
      <c r="AE458" s="157">
        <f t="shared" si="987"/>
        <v>0</v>
      </c>
      <c r="AF458" s="157">
        <f t="shared" si="987"/>
        <v>0</v>
      </c>
      <c r="AG458" s="157">
        <f t="shared" si="987"/>
        <v>0</v>
      </c>
      <c r="AH458" s="157">
        <f t="shared" si="987"/>
        <v>0</v>
      </c>
      <c r="AI458" s="157">
        <f t="shared" si="987"/>
        <v>0</v>
      </c>
      <c r="AJ458" s="157">
        <f t="shared" si="987"/>
        <v>0</v>
      </c>
      <c r="AK458" s="157">
        <f t="shared" si="987"/>
        <v>0</v>
      </c>
      <c r="AL458" s="157">
        <f t="shared" si="987"/>
        <v>0</v>
      </c>
      <c r="AM458" s="157">
        <f t="shared" si="987"/>
        <v>0</v>
      </c>
      <c r="AN458" s="157">
        <f t="shared" si="987"/>
        <v>0</v>
      </c>
      <c r="AO458" s="157">
        <f t="shared" si="987"/>
        <v>0</v>
      </c>
      <c r="AP458" s="157">
        <f t="shared" si="987"/>
        <v>0</v>
      </c>
      <c r="AQ458" s="157">
        <f t="shared" si="987"/>
        <v>0</v>
      </c>
      <c r="AR458" s="157">
        <f t="shared" si="987"/>
        <v>0</v>
      </c>
      <c r="AS458" s="157">
        <f t="shared" si="987"/>
        <v>0</v>
      </c>
      <c r="AT458" s="157">
        <f t="shared" si="987"/>
        <v>0</v>
      </c>
      <c r="AU458" s="157">
        <f t="shared" si="987"/>
        <v>0</v>
      </c>
      <c r="AV458" s="157">
        <f t="shared" si="987"/>
        <v>0</v>
      </c>
      <c r="AW458" s="157">
        <f t="shared" si="987"/>
        <v>0</v>
      </c>
      <c r="AX458" s="157">
        <f t="shared" si="987"/>
        <v>0</v>
      </c>
      <c r="AY458" s="157">
        <f t="shared" si="987"/>
        <v>0</v>
      </c>
      <c r="AZ458" s="157">
        <f t="shared" si="987"/>
        <v>0</v>
      </c>
      <c r="BA458" s="157">
        <f t="shared" si="987"/>
        <v>0</v>
      </c>
      <c r="BB458" s="190"/>
    </row>
    <row r="459" spans="1:54" ht="22.5" customHeight="1">
      <c r="A459" s="276"/>
      <c r="B459" s="277"/>
      <c r="C459" s="278"/>
      <c r="D459" s="189" t="s">
        <v>270</v>
      </c>
      <c r="E459" s="157">
        <f>H459+K459+N459+Q459+T459+W459+Z459+AE459+AJ459+AO459+AT459+AY459</f>
        <v>95745.762089999989</v>
      </c>
      <c r="F459" s="157">
        <f t="shared" si="973"/>
        <v>0</v>
      </c>
      <c r="G459" s="172"/>
      <c r="H459" s="157">
        <f t="shared" ref="H459:BA459" si="988">H451+H228+H171</f>
        <v>0</v>
      </c>
      <c r="I459" s="157">
        <f t="shared" si="988"/>
        <v>0</v>
      </c>
      <c r="J459" s="157">
        <f t="shared" si="988"/>
        <v>0</v>
      </c>
      <c r="K459" s="157">
        <f t="shared" si="988"/>
        <v>3276.0672300000001</v>
      </c>
      <c r="L459" s="157">
        <f t="shared" si="988"/>
        <v>0</v>
      </c>
      <c r="M459" s="157">
        <f t="shared" si="988"/>
        <v>0</v>
      </c>
      <c r="N459" s="157">
        <f t="shared" si="988"/>
        <v>2500</v>
      </c>
      <c r="O459" s="157">
        <f t="shared" si="988"/>
        <v>0</v>
      </c>
      <c r="P459" s="157">
        <f t="shared" si="988"/>
        <v>0</v>
      </c>
      <c r="Q459" s="157">
        <f t="shared" si="988"/>
        <v>0</v>
      </c>
      <c r="R459" s="157">
        <f t="shared" si="988"/>
        <v>0</v>
      </c>
      <c r="S459" s="157">
        <f t="shared" si="988"/>
        <v>0</v>
      </c>
      <c r="T459" s="157">
        <f t="shared" si="988"/>
        <v>257.084</v>
      </c>
      <c r="U459" s="157">
        <f t="shared" si="988"/>
        <v>0</v>
      </c>
      <c r="V459" s="157">
        <f t="shared" si="988"/>
        <v>0</v>
      </c>
      <c r="W459" s="157">
        <f t="shared" si="988"/>
        <v>14688.408319999999</v>
      </c>
      <c r="X459" s="157">
        <f t="shared" si="988"/>
        <v>0</v>
      </c>
      <c r="Y459" s="157">
        <f t="shared" si="988"/>
        <v>0</v>
      </c>
      <c r="Z459" s="157">
        <f t="shared" si="988"/>
        <v>10000</v>
      </c>
      <c r="AA459" s="157">
        <f t="shared" si="988"/>
        <v>0</v>
      </c>
      <c r="AB459" s="157">
        <f t="shared" si="988"/>
        <v>0</v>
      </c>
      <c r="AC459" s="157">
        <f t="shared" si="988"/>
        <v>0</v>
      </c>
      <c r="AD459" s="157">
        <f t="shared" si="988"/>
        <v>0</v>
      </c>
      <c r="AE459" s="157">
        <f t="shared" si="988"/>
        <v>8511.3050199999998</v>
      </c>
      <c r="AF459" s="157">
        <f t="shared" si="988"/>
        <v>0</v>
      </c>
      <c r="AG459" s="157">
        <f t="shared" si="988"/>
        <v>0</v>
      </c>
      <c r="AH459" s="157">
        <f t="shared" si="988"/>
        <v>0</v>
      </c>
      <c r="AI459" s="157">
        <f t="shared" si="988"/>
        <v>0</v>
      </c>
      <c r="AJ459" s="157">
        <f t="shared" si="988"/>
        <v>1200.19886</v>
      </c>
      <c r="AK459" s="157">
        <f t="shared" si="988"/>
        <v>0</v>
      </c>
      <c r="AL459" s="157">
        <f t="shared" si="988"/>
        <v>0</v>
      </c>
      <c r="AM459" s="157">
        <f t="shared" si="988"/>
        <v>0</v>
      </c>
      <c r="AN459" s="157">
        <f t="shared" si="988"/>
        <v>0</v>
      </c>
      <c r="AO459" s="157">
        <f t="shared" si="988"/>
        <v>0</v>
      </c>
      <c r="AP459" s="157">
        <f t="shared" si="988"/>
        <v>0</v>
      </c>
      <c r="AQ459" s="157">
        <f t="shared" si="988"/>
        <v>0</v>
      </c>
      <c r="AR459" s="157">
        <f t="shared" si="988"/>
        <v>0</v>
      </c>
      <c r="AS459" s="157">
        <f t="shared" si="988"/>
        <v>0</v>
      </c>
      <c r="AT459" s="157">
        <f t="shared" si="988"/>
        <v>2168</v>
      </c>
      <c r="AU459" s="157">
        <f t="shared" si="988"/>
        <v>0</v>
      </c>
      <c r="AV459" s="157">
        <f t="shared" si="988"/>
        <v>0</v>
      </c>
      <c r="AW459" s="157">
        <f t="shared" si="988"/>
        <v>0</v>
      </c>
      <c r="AX459" s="157">
        <f t="shared" si="988"/>
        <v>0</v>
      </c>
      <c r="AY459" s="157">
        <f t="shared" si="988"/>
        <v>53144.698659999995</v>
      </c>
      <c r="AZ459" s="157">
        <f t="shared" si="988"/>
        <v>0</v>
      </c>
      <c r="BA459" s="157">
        <f t="shared" si="988"/>
        <v>0</v>
      </c>
      <c r="BB459" s="190"/>
    </row>
    <row r="460" spans="1:54" ht="82.5" customHeight="1">
      <c r="A460" s="276"/>
      <c r="B460" s="277"/>
      <c r="C460" s="278"/>
      <c r="D460" s="189" t="s">
        <v>274</v>
      </c>
      <c r="E460" s="157">
        <f t="shared" ref="E460:E462" si="989">H460+K460+N460+Q460+T460+W460+Z460+AE460+AJ460+AO460+AT460+AY460</f>
        <v>55121.516169999995</v>
      </c>
      <c r="F460" s="157">
        <f t="shared" si="973"/>
        <v>0</v>
      </c>
      <c r="G460" s="172"/>
      <c r="H460" s="157">
        <f t="shared" ref="H460:BA460" si="990">H452+H229+H172</f>
        <v>0</v>
      </c>
      <c r="I460" s="157">
        <f t="shared" si="990"/>
        <v>0</v>
      </c>
      <c r="J460" s="157">
        <f t="shared" si="990"/>
        <v>0</v>
      </c>
      <c r="K460" s="157">
        <f t="shared" si="990"/>
        <v>0</v>
      </c>
      <c r="L460" s="157">
        <f t="shared" si="990"/>
        <v>0</v>
      </c>
      <c r="M460" s="157">
        <f t="shared" si="990"/>
        <v>0</v>
      </c>
      <c r="N460" s="157">
        <f t="shared" si="990"/>
        <v>0</v>
      </c>
      <c r="O460" s="157">
        <f t="shared" si="990"/>
        <v>0</v>
      </c>
      <c r="P460" s="157">
        <f t="shared" si="990"/>
        <v>0</v>
      </c>
      <c r="Q460" s="157">
        <f t="shared" si="990"/>
        <v>0</v>
      </c>
      <c r="R460" s="157">
        <f t="shared" si="990"/>
        <v>0</v>
      </c>
      <c r="S460" s="157">
        <f t="shared" si="990"/>
        <v>0</v>
      </c>
      <c r="T460" s="157">
        <f t="shared" si="990"/>
        <v>0</v>
      </c>
      <c r="U460" s="157">
        <f t="shared" si="990"/>
        <v>0</v>
      </c>
      <c r="V460" s="157">
        <f t="shared" si="990"/>
        <v>0</v>
      </c>
      <c r="W460" s="157">
        <f t="shared" si="990"/>
        <v>0</v>
      </c>
      <c r="X460" s="157">
        <f t="shared" si="990"/>
        <v>0</v>
      </c>
      <c r="Y460" s="157">
        <f t="shared" si="990"/>
        <v>0</v>
      </c>
      <c r="Z460" s="157">
        <f t="shared" si="990"/>
        <v>0</v>
      </c>
      <c r="AA460" s="157">
        <f t="shared" si="990"/>
        <v>0</v>
      </c>
      <c r="AB460" s="157">
        <f t="shared" si="990"/>
        <v>0</v>
      </c>
      <c r="AC460" s="157">
        <f t="shared" si="990"/>
        <v>0</v>
      </c>
      <c r="AD460" s="157">
        <f t="shared" si="990"/>
        <v>0</v>
      </c>
      <c r="AE460" s="157">
        <f t="shared" si="990"/>
        <v>2000</v>
      </c>
      <c r="AF460" s="157">
        <f t="shared" si="990"/>
        <v>0</v>
      </c>
      <c r="AG460" s="157">
        <f t="shared" si="990"/>
        <v>0</v>
      </c>
      <c r="AH460" s="157">
        <f t="shared" si="990"/>
        <v>0</v>
      </c>
      <c r="AI460" s="157">
        <f t="shared" si="990"/>
        <v>0</v>
      </c>
      <c r="AJ460" s="157">
        <f t="shared" si="990"/>
        <v>0</v>
      </c>
      <c r="AK460" s="157">
        <f t="shared" si="990"/>
        <v>0</v>
      </c>
      <c r="AL460" s="157">
        <f t="shared" si="990"/>
        <v>0</v>
      </c>
      <c r="AM460" s="157">
        <f t="shared" si="990"/>
        <v>0</v>
      </c>
      <c r="AN460" s="157">
        <f t="shared" si="990"/>
        <v>0</v>
      </c>
      <c r="AO460" s="157">
        <f t="shared" si="990"/>
        <v>0</v>
      </c>
      <c r="AP460" s="157">
        <f t="shared" si="990"/>
        <v>0</v>
      </c>
      <c r="AQ460" s="157">
        <f t="shared" si="990"/>
        <v>0</v>
      </c>
      <c r="AR460" s="157">
        <f t="shared" si="990"/>
        <v>0</v>
      </c>
      <c r="AS460" s="157">
        <f t="shared" si="990"/>
        <v>0</v>
      </c>
      <c r="AT460" s="157">
        <f t="shared" si="990"/>
        <v>0</v>
      </c>
      <c r="AU460" s="157">
        <f t="shared" si="990"/>
        <v>0</v>
      </c>
      <c r="AV460" s="157">
        <f t="shared" si="990"/>
        <v>0</v>
      </c>
      <c r="AW460" s="157">
        <f t="shared" si="990"/>
        <v>0</v>
      </c>
      <c r="AX460" s="157">
        <f t="shared" si="990"/>
        <v>0</v>
      </c>
      <c r="AY460" s="157">
        <f t="shared" si="990"/>
        <v>53121.516169999995</v>
      </c>
      <c r="AZ460" s="157">
        <f t="shared" si="990"/>
        <v>0</v>
      </c>
      <c r="BA460" s="157">
        <f t="shared" si="990"/>
        <v>0</v>
      </c>
      <c r="BB460" s="190"/>
    </row>
    <row r="461" spans="1:54" ht="22.5" customHeight="1">
      <c r="A461" s="276"/>
      <c r="B461" s="277"/>
      <c r="C461" s="278"/>
      <c r="D461" s="189" t="s">
        <v>271</v>
      </c>
      <c r="E461" s="157">
        <f t="shared" si="989"/>
        <v>0</v>
      </c>
      <c r="F461" s="157">
        <f t="shared" si="973"/>
        <v>0</v>
      </c>
      <c r="G461" s="172"/>
      <c r="H461" s="157">
        <f t="shared" ref="H461:BA461" si="991">H453+H230+H173</f>
        <v>0</v>
      </c>
      <c r="I461" s="157">
        <f t="shared" si="991"/>
        <v>0</v>
      </c>
      <c r="J461" s="157">
        <f t="shared" si="991"/>
        <v>0</v>
      </c>
      <c r="K461" s="157">
        <f t="shared" si="991"/>
        <v>0</v>
      </c>
      <c r="L461" s="157">
        <f t="shared" si="991"/>
        <v>0</v>
      </c>
      <c r="M461" s="157">
        <f t="shared" si="991"/>
        <v>0</v>
      </c>
      <c r="N461" s="157">
        <f t="shared" si="991"/>
        <v>0</v>
      </c>
      <c r="O461" s="157">
        <f t="shared" si="991"/>
        <v>0</v>
      </c>
      <c r="P461" s="157">
        <f t="shared" si="991"/>
        <v>0</v>
      </c>
      <c r="Q461" s="157">
        <f t="shared" si="991"/>
        <v>0</v>
      </c>
      <c r="R461" s="157">
        <f t="shared" si="991"/>
        <v>0</v>
      </c>
      <c r="S461" s="157">
        <f t="shared" si="991"/>
        <v>0</v>
      </c>
      <c r="T461" s="157">
        <f t="shared" si="991"/>
        <v>0</v>
      </c>
      <c r="U461" s="157">
        <f t="shared" si="991"/>
        <v>0</v>
      </c>
      <c r="V461" s="157">
        <f t="shared" si="991"/>
        <v>0</v>
      </c>
      <c r="W461" s="157">
        <f t="shared" si="991"/>
        <v>0</v>
      </c>
      <c r="X461" s="157">
        <f t="shared" si="991"/>
        <v>0</v>
      </c>
      <c r="Y461" s="157">
        <f t="shared" si="991"/>
        <v>0</v>
      </c>
      <c r="Z461" s="157">
        <f t="shared" si="991"/>
        <v>0</v>
      </c>
      <c r="AA461" s="157">
        <f t="shared" si="991"/>
        <v>0</v>
      </c>
      <c r="AB461" s="157">
        <f t="shared" si="991"/>
        <v>0</v>
      </c>
      <c r="AC461" s="157">
        <f t="shared" si="991"/>
        <v>0</v>
      </c>
      <c r="AD461" s="157">
        <f t="shared" si="991"/>
        <v>0</v>
      </c>
      <c r="AE461" s="157">
        <f t="shared" si="991"/>
        <v>0</v>
      </c>
      <c r="AF461" s="157">
        <f t="shared" si="991"/>
        <v>0</v>
      </c>
      <c r="AG461" s="157">
        <f t="shared" si="991"/>
        <v>0</v>
      </c>
      <c r="AH461" s="157">
        <f t="shared" si="991"/>
        <v>0</v>
      </c>
      <c r="AI461" s="157">
        <f t="shared" si="991"/>
        <v>0</v>
      </c>
      <c r="AJ461" s="157">
        <f t="shared" si="991"/>
        <v>0</v>
      </c>
      <c r="AK461" s="157">
        <f t="shared" si="991"/>
        <v>0</v>
      </c>
      <c r="AL461" s="157">
        <f t="shared" si="991"/>
        <v>0</v>
      </c>
      <c r="AM461" s="157">
        <f t="shared" si="991"/>
        <v>0</v>
      </c>
      <c r="AN461" s="157">
        <f t="shared" si="991"/>
        <v>0</v>
      </c>
      <c r="AO461" s="157">
        <f t="shared" si="991"/>
        <v>0</v>
      </c>
      <c r="AP461" s="157">
        <f t="shared" si="991"/>
        <v>0</v>
      </c>
      <c r="AQ461" s="157">
        <f t="shared" si="991"/>
        <v>0</v>
      </c>
      <c r="AR461" s="157">
        <f t="shared" si="991"/>
        <v>0</v>
      </c>
      <c r="AS461" s="157">
        <f t="shared" si="991"/>
        <v>0</v>
      </c>
      <c r="AT461" s="157">
        <f t="shared" si="991"/>
        <v>0</v>
      </c>
      <c r="AU461" s="157">
        <f t="shared" si="991"/>
        <v>0</v>
      </c>
      <c r="AV461" s="157">
        <f t="shared" si="991"/>
        <v>0</v>
      </c>
      <c r="AW461" s="157">
        <f t="shared" si="991"/>
        <v>0</v>
      </c>
      <c r="AX461" s="157">
        <f t="shared" si="991"/>
        <v>0</v>
      </c>
      <c r="AY461" s="157">
        <f t="shared" si="991"/>
        <v>0</v>
      </c>
      <c r="AZ461" s="157">
        <f t="shared" si="991"/>
        <v>0</v>
      </c>
      <c r="BA461" s="157">
        <f t="shared" si="991"/>
        <v>0</v>
      </c>
      <c r="BB461" s="190"/>
    </row>
    <row r="462" spans="1:54" ht="31.5">
      <c r="A462" s="276"/>
      <c r="B462" s="277"/>
      <c r="C462" s="278"/>
      <c r="D462" s="169" t="s">
        <v>43</v>
      </c>
      <c r="E462" s="157">
        <f t="shared" si="989"/>
        <v>0</v>
      </c>
      <c r="F462" s="157">
        <f t="shared" si="973"/>
        <v>0</v>
      </c>
      <c r="G462" s="172"/>
      <c r="H462" s="157">
        <f t="shared" ref="H462:BA462" si="992">H454+H231+H174</f>
        <v>0</v>
      </c>
      <c r="I462" s="157">
        <f t="shared" si="992"/>
        <v>0</v>
      </c>
      <c r="J462" s="157">
        <f t="shared" si="992"/>
        <v>0</v>
      </c>
      <c r="K462" s="157">
        <f t="shared" si="992"/>
        <v>0</v>
      </c>
      <c r="L462" s="157">
        <f t="shared" si="992"/>
        <v>0</v>
      </c>
      <c r="M462" s="157">
        <f t="shared" si="992"/>
        <v>0</v>
      </c>
      <c r="N462" s="157">
        <f t="shared" si="992"/>
        <v>0</v>
      </c>
      <c r="O462" s="157">
        <f t="shared" si="992"/>
        <v>0</v>
      </c>
      <c r="P462" s="157">
        <f t="shared" si="992"/>
        <v>0</v>
      </c>
      <c r="Q462" s="157">
        <f t="shared" si="992"/>
        <v>0</v>
      </c>
      <c r="R462" s="157">
        <f t="shared" si="992"/>
        <v>0</v>
      </c>
      <c r="S462" s="157">
        <f t="shared" si="992"/>
        <v>0</v>
      </c>
      <c r="T462" s="157">
        <f t="shared" si="992"/>
        <v>0</v>
      </c>
      <c r="U462" s="157">
        <f t="shared" si="992"/>
        <v>0</v>
      </c>
      <c r="V462" s="157">
        <f t="shared" si="992"/>
        <v>0</v>
      </c>
      <c r="W462" s="157">
        <f t="shared" si="992"/>
        <v>0</v>
      </c>
      <c r="X462" s="157">
        <f t="shared" si="992"/>
        <v>0</v>
      </c>
      <c r="Y462" s="157">
        <f t="shared" si="992"/>
        <v>0</v>
      </c>
      <c r="Z462" s="157">
        <f t="shared" si="992"/>
        <v>0</v>
      </c>
      <c r="AA462" s="157">
        <f t="shared" si="992"/>
        <v>0</v>
      </c>
      <c r="AB462" s="157">
        <f t="shared" si="992"/>
        <v>0</v>
      </c>
      <c r="AC462" s="157">
        <f t="shared" si="992"/>
        <v>0</v>
      </c>
      <c r="AD462" s="157">
        <f t="shared" si="992"/>
        <v>0</v>
      </c>
      <c r="AE462" s="157">
        <f t="shared" si="992"/>
        <v>0</v>
      </c>
      <c r="AF462" s="157">
        <f t="shared" si="992"/>
        <v>0</v>
      </c>
      <c r="AG462" s="157">
        <f t="shared" si="992"/>
        <v>0</v>
      </c>
      <c r="AH462" s="157">
        <f t="shared" si="992"/>
        <v>0</v>
      </c>
      <c r="AI462" s="157">
        <f t="shared" si="992"/>
        <v>0</v>
      </c>
      <c r="AJ462" s="157">
        <f t="shared" si="992"/>
        <v>0</v>
      </c>
      <c r="AK462" s="157">
        <f t="shared" si="992"/>
        <v>0</v>
      </c>
      <c r="AL462" s="157">
        <f t="shared" si="992"/>
        <v>0</v>
      </c>
      <c r="AM462" s="157">
        <f t="shared" si="992"/>
        <v>0</v>
      </c>
      <c r="AN462" s="157">
        <f t="shared" si="992"/>
        <v>0</v>
      </c>
      <c r="AO462" s="157">
        <f t="shared" si="992"/>
        <v>0</v>
      </c>
      <c r="AP462" s="157">
        <f t="shared" si="992"/>
        <v>0</v>
      </c>
      <c r="AQ462" s="157">
        <f t="shared" si="992"/>
        <v>0</v>
      </c>
      <c r="AR462" s="157">
        <f t="shared" si="992"/>
        <v>0</v>
      </c>
      <c r="AS462" s="157">
        <f t="shared" si="992"/>
        <v>0</v>
      </c>
      <c r="AT462" s="157">
        <f t="shared" si="992"/>
        <v>0</v>
      </c>
      <c r="AU462" s="157">
        <f t="shared" si="992"/>
        <v>0</v>
      </c>
      <c r="AV462" s="157">
        <f t="shared" si="992"/>
        <v>0</v>
      </c>
      <c r="AW462" s="157">
        <f t="shared" si="992"/>
        <v>0</v>
      </c>
      <c r="AX462" s="157">
        <f t="shared" si="992"/>
        <v>0</v>
      </c>
      <c r="AY462" s="157">
        <f t="shared" si="992"/>
        <v>0</v>
      </c>
      <c r="AZ462" s="157">
        <f t="shared" si="992"/>
        <v>0</v>
      </c>
      <c r="BA462" s="157">
        <f t="shared" si="992"/>
        <v>0</v>
      </c>
      <c r="BB462" s="191"/>
    </row>
    <row r="463" spans="1:54" ht="22.5" customHeight="1">
      <c r="A463" s="280" t="s">
        <v>335</v>
      </c>
      <c r="B463" s="281"/>
      <c r="C463" s="281"/>
      <c r="D463" s="176" t="s">
        <v>41</v>
      </c>
      <c r="E463" s="157">
        <f t="shared" ref="E463:E465" si="993">H463+K463+N463+Q463+T463+W463+Z463+AE463+AJ463+AO463+AT463+AY463</f>
        <v>117211.80999999998</v>
      </c>
      <c r="F463" s="157">
        <f>L463+O463+R463+U463+X463+AC463+AH463+AM463+AR463+AW463+AZ463</f>
        <v>0</v>
      </c>
      <c r="G463" s="172"/>
      <c r="H463" s="157">
        <f>H464+H465+H466+H468+H469</f>
        <v>28795.76368</v>
      </c>
      <c r="I463" s="157">
        <f t="shared" ref="I463" si="994">I464+I465+I466+I468+I469</f>
        <v>28795.76368</v>
      </c>
      <c r="J463" s="157"/>
      <c r="K463" s="157">
        <f t="shared" ref="K463:L463" si="995">K464+K465+K466+K468+K469</f>
        <v>50722.76</v>
      </c>
      <c r="L463" s="157">
        <f t="shared" si="995"/>
        <v>0</v>
      </c>
      <c r="M463" s="157"/>
      <c r="N463" s="157">
        <f t="shared" ref="N463:O463" si="996">N464+N465+N466+N468+N469</f>
        <v>4209.2299999999996</v>
      </c>
      <c r="O463" s="157">
        <f t="shared" si="996"/>
        <v>0</v>
      </c>
      <c r="P463" s="157"/>
      <c r="Q463" s="157">
        <f t="shared" ref="Q463:R463" si="997">Q464+Q465+Q466+Q468+Q469</f>
        <v>4427.7763199999999</v>
      </c>
      <c r="R463" s="157">
        <f t="shared" si="997"/>
        <v>0</v>
      </c>
      <c r="S463" s="157"/>
      <c r="T463" s="157">
        <f t="shared" ref="T463:U463" si="998">T464+T465+T466+T468+T469</f>
        <v>2982.76</v>
      </c>
      <c r="U463" s="157">
        <f t="shared" si="998"/>
        <v>0</v>
      </c>
      <c r="V463" s="157"/>
      <c r="W463" s="157">
        <f t="shared" ref="W463:X463" si="999">W464+W465+W466+W468+W469</f>
        <v>2223.7599999999998</v>
      </c>
      <c r="X463" s="157">
        <f t="shared" si="999"/>
        <v>0</v>
      </c>
      <c r="Y463" s="157"/>
      <c r="Z463" s="157">
        <f t="shared" ref="Z463:AC463" si="1000">Z464+Z465+Z466+Z468+Z469</f>
        <v>2111.06</v>
      </c>
      <c r="AA463" s="157">
        <f t="shared" si="1000"/>
        <v>0</v>
      </c>
      <c r="AB463" s="157">
        <f t="shared" si="1000"/>
        <v>0</v>
      </c>
      <c r="AC463" s="157">
        <f t="shared" si="1000"/>
        <v>0</v>
      </c>
      <c r="AD463" s="157"/>
      <c r="AE463" s="157">
        <f t="shared" ref="AE463:AH463" si="1001">AE464+AE465+AE466+AE468+AE469</f>
        <v>2021.8999999999999</v>
      </c>
      <c r="AF463" s="157">
        <f t="shared" si="1001"/>
        <v>0</v>
      </c>
      <c r="AG463" s="157">
        <f t="shared" si="1001"/>
        <v>0</v>
      </c>
      <c r="AH463" s="157">
        <f t="shared" si="1001"/>
        <v>0</v>
      </c>
      <c r="AI463" s="157"/>
      <c r="AJ463" s="157">
        <f t="shared" ref="AJ463:AM463" si="1002">AJ464+AJ465+AJ466+AJ468+AJ469</f>
        <v>3211.4999999999995</v>
      </c>
      <c r="AK463" s="157">
        <f t="shared" si="1002"/>
        <v>0</v>
      </c>
      <c r="AL463" s="157">
        <f t="shared" si="1002"/>
        <v>0</v>
      </c>
      <c r="AM463" s="157">
        <f t="shared" si="1002"/>
        <v>0</v>
      </c>
      <c r="AN463" s="157"/>
      <c r="AO463" s="157">
        <f t="shared" ref="AO463:AR463" si="1003">AO464+AO465+AO466+AO468+AO469</f>
        <v>4189</v>
      </c>
      <c r="AP463" s="157">
        <f t="shared" si="1003"/>
        <v>0</v>
      </c>
      <c r="AQ463" s="157">
        <f t="shared" si="1003"/>
        <v>0</v>
      </c>
      <c r="AR463" s="157">
        <f t="shared" si="1003"/>
        <v>0</v>
      </c>
      <c r="AS463" s="157"/>
      <c r="AT463" s="157">
        <f t="shared" ref="AT463:AW463" si="1004">AT464+AT465+AT466+AT468+AT469</f>
        <v>4172.5</v>
      </c>
      <c r="AU463" s="157">
        <f t="shared" si="1004"/>
        <v>5.47</v>
      </c>
      <c r="AV463" s="157">
        <f t="shared" si="1004"/>
        <v>0</v>
      </c>
      <c r="AW463" s="157">
        <f t="shared" si="1004"/>
        <v>0</v>
      </c>
      <c r="AX463" s="157"/>
      <c r="AY463" s="157">
        <f t="shared" ref="AY463:AZ463" si="1005">AY464+AY465+AY466+AY468+AY469</f>
        <v>8143.7999999999993</v>
      </c>
      <c r="AZ463" s="157">
        <f t="shared" si="1005"/>
        <v>0</v>
      </c>
      <c r="BA463" s="172"/>
      <c r="BB463" s="190"/>
    </row>
    <row r="464" spans="1:54" ht="32.25" customHeight="1">
      <c r="A464" s="280"/>
      <c r="B464" s="281"/>
      <c r="C464" s="281"/>
      <c r="D464" s="173" t="s">
        <v>37</v>
      </c>
      <c r="E464" s="157">
        <f t="shared" si="993"/>
        <v>0</v>
      </c>
      <c r="F464" s="157">
        <f t="shared" ref="F464:F469" si="1006">I464+L464+O464+R464+U464+X464+AA464+AF464+AK464+AP464+AU464+AZ464</f>
        <v>0</v>
      </c>
      <c r="G464" s="172"/>
      <c r="H464" s="157">
        <f t="shared" ref="H464:BA464" si="1007">H391+H354+H276</f>
        <v>0</v>
      </c>
      <c r="I464" s="157">
        <f t="shared" si="1007"/>
        <v>0</v>
      </c>
      <c r="J464" s="157">
        <f t="shared" si="1007"/>
        <v>0</v>
      </c>
      <c r="K464" s="157">
        <f t="shared" si="1007"/>
        <v>0</v>
      </c>
      <c r="L464" s="157">
        <f t="shared" si="1007"/>
        <v>0</v>
      </c>
      <c r="M464" s="157">
        <f t="shared" si="1007"/>
        <v>0</v>
      </c>
      <c r="N464" s="157">
        <f t="shared" si="1007"/>
        <v>0</v>
      </c>
      <c r="O464" s="157">
        <f t="shared" si="1007"/>
        <v>0</v>
      </c>
      <c r="P464" s="157">
        <f t="shared" si="1007"/>
        <v>0</v>
      </c>
      <c r="Q464" s="157">
        <f t="shared" si="1007"/>
        <v>0</v>
      </c>
      <c r="R464" s="157">
        <f t="shared" si="1007"/>
        <v>0</v>
      </c>
      <c r="S464" s="157">
        <f t="shared" si="1007"/>
        <v>0</v>
      </c>
      <c r="T464" s="157">
        <f t="shared" si="1007"/>
        <v>0</v>
      </c>
      <c r="U464" s="157">
        <f t="shared" si="1007"/>
        <v>0</v>
      </c>
      <c r="V464" s="157">
        <f t="shared" si="1007"/>
        <v>0</v>
      </c>
      <c r="W464" s="157">
        <f t="shared" si="1007"/>
        <v>0</v>
      </c>
      <c r="X464" s="157">
        <f t="shared" si="1007"/>
        <v>0</v>
      </c>
      <c r="Y464" s="157">
        <f t="shared" si="1007"/>
        <v>0</v>
      </c>
      <c r="Z464" s="157">
        <f t="shared" si="1007"/>
        <v>0</v>
      </c>
      <c r="AA464" s="157">
        <f t="shared" si="1007"/>
        <v>0</v>
      </c>
      <c r="AB464" s="157">
        <f t="shared" si="1007"/>
        <v>0</v>
      </c>
      <c r="AC464" s="157">
        <f t="shared" si="1007"/>
        <v>0</v>
      </c>
      <c r="AD464" s="157">
        <f t="shared" si="1007"/>
        <v>0</v>
      </c>
      <c r="AE464" s="157">
        <f t="shared" si="1007"/>
        <v>0</v>
      </c>
      <c r="AF464" s="157">
        <f t="shared" si="1007"/>
        <v>0</v>
      </c>
      <c r="AG464" s="157">
        <f t="shared" si="1007"/>
        <v>0</v>
      </c>
      <c r="AH464" s="157">
        <f t="shared" si="1007"/>
        <v>0</v>
      </c>
      <c r="AI464" s="157">
        <f t="shared" si="1007"/>
        <v>0</v>
      </c>
      <c r="AJ464" s="157">
        <f t="shared" si="1007"/>
        <v>0</v>
      </c>
      <c r="AK464" s="157">
        <f t="shared" si="1007"/>
        <v>0</v>
      </c>
      <c r="AL464" s="157">
        <f t="shared" si="1007"/>
        <v>0</v>
      </c>
      <c r="AM464" s="157">
        <f t="shared" si="1007"/>
        <v>0</v>
      </c>
      <c r="AN464" s="157">
        <f t="shared" si="1007"/>
        <v>0</v>
      </c>
      <c r="AO464" s="157">
        <f t="shared" si="1007"/>
        <v>0</v>
      </c>
      <c r="AP464" s="157">
        <f t="shared" si="1007"/>
        <v>0</v>
      </c>
      <c r="AQ464" s="157">
        <f t="shared" si="1007"/>
        <v>0</v>
      </c>
      <c r="AR464" s="157">
        <f t="shared" si="1007"/>
        <v>0</v>
      </c>
      <c r="AS464" s="157">
        <f t="shared" si="1007"/>
        <v>0</v>
      </c>
      <c r="AT464" s="157">
        <f t="shared" si="1007"/>
        <v>0</v>
      </c>
      <c r="AU464" s="157">
        <f t="shared" si="1007"/>
        <v>0</v>
      </c>
      <c r="AV464" s="157">
        <f t="shared" si="1007"/>
        <v>0</v>
      </c>
      <c r="AW464" s="157">
        <f t="shared" si="1007"/>
        <v>0</v>
      </c>
      <c r="AX464" s="157">
        <f t="shared" si="1007"/>
        <v>0</v>
      </c>
      <c r="AY464" s="157">
        <f t="shared" si="1007"/>
        <v>0</v>
      </c>
      <c r="AZ464" s="157">
        <f t="shared" si="1007"/>
        <v>0</v>
      </c>
      <c r="BA464" s="157">
        <f t="shared" si="1007"/>
        <v>0</v>
      </c>
      <c r="BB464" s="190"/>
    </row>
    <row r="465" spans="1:54" ht="50.25" customHeight="1">
      <c r="A465" s="280"/>
      <c r="B465" s="281"/>
      <c r="C465" s="281"/>
      <c r="D465" s="174" t="s">
        <v>2</v>
      </c>
      <c r="E465" s="157">
        <f t="shared" si="993"/>
        <v>34151.199999999997</v>
      </c>
      <c r="F465" s="157">
        <f t="shared" si="1006"/>
        <v>0</v>
      </c>
      <c r="G465" s="172"/>
      <c r="H465" s="157">
        <f t="shared" ref="H465:BA465" si="1008">H392+H355+H277</f>
        <v>0</v>
      </c>
      <c r="I465" s="157">
        <f t="shared" si="1008"/>
        <v>0</v>
      </c>
      <c r="J465" s="157">
        <f t="shared" si="1008"/>
        <v>0</v>
      </c>
      <c r="K465" s="157">
        <f t="shared" si="1008"/>
        <v>3383.5</v>
      </c>
      <c r="L465" s="157">
        <f t="shared" si="1008"/>
        <v>0</v>
      </c>
      <c r="M465" s="157">
        <f t="shared" si="1008"/>
        <v>0</v>
      </c>
      <c r="N465" s="157">
        <f t="shared" si="1008"/>
        <v>3493.73</v>
      </c>
      <c r="O465" s="157">
        <f t="shared" si="1008"/>
        <v>0</v>
      </c>
      <c r="P465" s="157">
        <f t="shared" si="1008"/>
        <v>0</v>
      </c>
      <c r="Q465" s="157">
        <f t="shared" si="1008"/>
        <v>3491.99</v>
      </c>
      <c r="R465" s="157">
        <f t="shared" si="1008"/>
        <v>0</v>
      </c>
      <c r="S465" s="157">
        <f t="shared" si="1008"/>
        <v>0</v>
      </c>
      <c r="T465" s="157">
        <f t="shared" si="1008"/>
        <v>2440.96</v>
      </c>
      <c r="U465" s="157">
        <f t="shared" si="1008"/>
        <v>0</v>
      </c>
      <c r="V465" s="157">
        <f t="shared" si="1008"/>
        <v>0</v>
      </c>
      <c r="W465" s="157">
        <f t="shared" si="1008"/>
        <v>1775.56</v>
      </c>
      <c r="X465" s="157">
        <f t="shared" si="1008"/>
        <v>0</v>
      </c>
      <c r="Y465" s="157">
        <f t="shared" si="1008"/>
        <v>0</v>
      </c>
      <c r="Z465" s="157">
        <f t="shared" si="1008"/>
        <v>1775.56</v>
      </c>
      <c r="AA465" s="157">
        <f t="shared" si="1008"/>
        <v>0</v>
      </c>
      <c r="AB465" s="157">
        <f t="shared" si="1008"/>
        <v>0</v>
      </c>
      <c r="AC465" s="157">
        <f t="shared" si="1008"/>
        <v>0</v>
      </c>
      <c r="AD465" s="157">
        <f t="shared" si="1008"/>
        <v>0</v>
      </c>
      <c r="AE465" s="157">
        <f t="shared" si="1008"/>
        <v>1702.6999999999998</v>
      </c>
      <c r="AF465" s="157">
        <f t="shared" si="1008"/>
        <v>0</v>
      </c>
      <c r="AG465" s="157">
        <f t="shared" si="1008"/>
        <v>0</v>
      </c>
      <c r="AH465" s="157">
        <f t="shared" si="1008"/>
        <v>0</v>
      </c>
      <c r="AI465" s="157">
        <f t="shared" si="1008"/>
        <v>0</v>
      </c>
      <c r="AJ465" s="157">
        <f t="shared" si="1008"/>
        <v>2700.7999999999997</v>
      </c>
      <c r="AK465" s="157">
        <f t="shared" si="1008"/>
        <v>0</v>
      </c>
      <c r="AL465" s="157">
        <f t="shared" si="1008"/>
        <v>0</v>
      </c>
      <c r="AM465" s="157">
        <f t="shared" si="1008"/>
        <v>0</v>
      </c>
      <c r="AN465" s="157">
        <f t="shared" si="1008"/>
        <v>0</v>
      </c>
      <c r="AO465" s="157">
        <f t="shared" si="1008"/>
        <v>3366.2</v>
      </c>
      <c r="AP465" s="157">
        <f t="shared" si="1008"/>
        <v>0</v>
      </c>
      <c r="AQ465" s="157">
        <f t="shared" si="1008"/>
        <v>0</v>
      </c>
      <c r="AR465" s="157">
        <f t="shared" si="1008"/>
        <v>0</v>
      </c>
      <c r="AS465" s="157">
        <f t="shared" si="1008"/>
        <v>0</v>
      </c>
      <c r="AT465" s="157">
        <f t="shared" si="1008"/>
        <v>3365.9999999999995</v>
      </c>
      <c r="AU465" s="157">
        <f t="shared" si="1008"/>
        <v>0</v>
      </c>
      <c r="AV465" s="157">
        <f t="shared" si="1008"/>
        <v>0</v>
      </c>
      <c r="AW465" s="157">
        <f t="shared" si="1008"/>
        <v>0</v>
      </c>
      <c r="AX465" s="157">
        <f t="shared" si="1008"/>
        <v>0</v>
      </c>
      <c r="AY465" s="157">
        <f t="shared" si="1008"/>
        <v>6654.2</v>
      </c>
      <c r="AZ465" s="157">
        <f t="shared" si="1008"/>
        <v>0</v>
      </c>
      <c r="BA465" s="157">
        <f t="shared" si="1008"/>
        <v>0</v>
      </c>
      <c r="BB465" s="190"/>
    </row>
    <row r="466" spans="1:54" ht="22.5" customHeight="1">
      <c r="A466" s="280"/>
      <c r="B466" s="281"/>
      <c r="C466" s="281"/>
      <c r="D466" s="189" t="s">
        <v>270</v>
      </c>
      <c r="E466" s="157">
        <f>H466+K466+N466+Q466+T466+W466+Z466+AE466+AJ466+AO466+AT466+AY466</f>
        <v>83060.61</v>
      </c>
      <c r="F466" s="157">
        <f>L466+O466+R466+U466+X466+AC466+AH466+AM466+AR466+AW466+AZ466</f>
        <v>0</v>
      </c>
      <c r="G466" s="172"/>
      <c r="H466" s="157">
        <f t="shared" ref="H466:BA466" si="1009">H393+H356+H278</f>
        <v>28795.76368</v>
      </c>
      <c r="I466" s="157">
        <f t="shared" si="1009"/>
        <v>28795.76368</v>
      </c>
      <c r="J466" s="157">
        <f t="shared" si="1009"/>
        <v>0</v>
      </c>
      <c r="K466" s="157">
        <f t="shared" si="1009"/>
        <v>47339.26</v>
      </c>
      <c r="L466" s="157">
        <f t="shared" si="1009"/>
        <v>0</v>
      </c>
      <c r="M466" s="157">
        <f t="shared" si="1009"/>
        <v>0</v>
      </c>
      <c r="N466" s="157">
        <f t="shared" si="1009"/>
        <v>715.5</v>
      </c>
      <c r="O466" s="157">
        <f t="shared" si="1009"/>
        <v>0</v>
      </c>
      <c r="P466" s="157">
        <f t="shared" si="1009"/>
        <v>0</v>
      </c>
      <c r="Q466" s="157">
        <f t="shared" si="1009"/>
        <v>935.78631999999993</v>
      </c>
      <c r="R466" s="157">
        <f t="shared" si="1009"/>
        <v>0</v>
      </c>
      <c r="S466" s="157">
        <f t="shared" si="1009"/>
        <v>0</v>
      </c>
      <c r="T466" s="157">
        <f t="shared" si="1009"/>
        <v>541.79999999999995</v>
      </c>
      <c r="U466" s="157">
        <f t="shared" si="1009"/>
        <v>0</v>
      </c>
      <c r="V466" s="157">
        <f t="shared" si="1009"/>
        <v>0</v>
      </c>
      <c r="W466" s="157">
        <f t="shared" si="1009"/>
        <v>448.2</v>
      </c>
      <c r="X466" s="157">
        <f t="shared" si="1009"/>
        <v>0</v>
      </c>
      <c r="Y466" s="157">
        <f t="shared" si="1009"/>
        <v>0</v>
      </c>
      <c r="Z466" s="157">
        <f t="shared" si="1009"/>
        <v>335.5</v>
      </c>
      <c r="AA466" s="157">
        <f t="shared" si="1009"/>
        <v>0</v>
      </c>
      <c r="AB466" s="157">
        <f t="shared" si="1009"/>
        <v>0</v>
      </c>
      <c r="AC466" s="157">
        <f t="shared" si="1009"/>
        <v>0</v>
      </c>
      <c r="AD466" s="157">
        <f t="shared" si="1009"/>
        <v>0</v>
      </c>
      <c r="AE466" s="157">
        <f t="shared" si="1009"/>
        <v>319.2</v>
      </c>
      <c r="AF466" s="157">
        <f t="shared" si="1009"/>
        <v>0</v>
      </c>
      <c r="AG466" s="157">
        <f t="shared" si="1009"/>
        <v>0</v>
      </c>
      <c r="AH466" s="157">
        <f t="shared" si="1009"/>
        <v>0</v>
      </c>
      <c r="AI466" s="157">
        <f t="shared" si="1009"/>
        <v>0</v>
      </c>
      <c r="AJ466" s="157">
        <f t="shared" si="1009"/>
        <v>510.7</v>
      </c>
      <c r="AK466" s="157">
        <f t="shared" si="1009"/>
        <v>0</v>
      </c>
      <c r="AL466" s="157">
        <f t="shared" si="1009"/>
        <v>0</v>
      </c>
      <c r="AM466" s="157">
        <f t="shared" si="1009"/>
        <v>0</v>
      </c>
      <c r="AN466" s="157">
        <f t="shared" si="1009"/>
        <v>0</v>
      </c>
      <c r="AO466" s="157">
        <f t="shared" si="1009"/>
        <v>822.8</v>
      </c>
      <c r="AP466" s="157">
        <f t="shared" si="1009"/>
        <v>0</v>
      </c>
      <c r="AQ466" s="157">
        <f t="shared" si="1009"/>
        <v>0</v>
      </c>
      <c r="AR466" s="157">
        <f t="shared" si="1009"/>
        <v>0</v>
      </c>
      <c r="AS466" s="157">
        <f t="shared" si="1009"/>
        <v>0</v>
      </c>
      <c r="AT466" s="157">
        <f t="shared" si="1009"/>
        <v>806.5</v>
      </c>
      <c r="AU466" s="157">
        <f t="shared" si="1009"/>
        <v>5.47</v>
      </c>
      <c r="AV466" s="157">
        <f t="shared" si="1009"/>
        <v>0</v>
      </c>
      <c r="AW466" s="157">
        <f t="shared" si="1009"/>
        <v>0</v>
      </c>
      <c r="AX466" s="157">
        <f t="shared" si="1009"/>
        <v>0</v>
      </c>
      <c r="AY466" s="157">
        <f t="shared" si="1009"/>
        <v>1489.6</v>
      </c>
      <c r="AZ466" s="157">
        <f t="shared" si="1009"/>
        <v>0</v>
      </c>
      <c r="BA466" s="157">
        <f t="shared" si="1009"/>
        <v>0</v>
      </c>
      <c r="BB466" s="190"/>
    </row>
    <row r="467" spans="1:54" ht="82.5" customHeight="1">
      <c r="A467" s="280"/>
      <c r="B467" s="281"/>
      <c r="C467" s="281"/>
      <c r="D467" s="189" t="s">
        <v>274</v>
      </c>
      <c r="E467" s="157">
        <f t="shared" ref="E467:E469" si="1010">H467+K467+N467+Q467+T467+W467+Z467+AE467+AJ467+AO467+AT467+AY467</f>
        <v>0</v>
      </c>
      <c r="F467" s="157">
        <f t="shared" si="1006"/>
        <v>0</v>
      </c>
      <c r="G467" s="172"/>
      <c r="H467" s="157">
        <f t="shared" ref="H467:BA467" si="1011">H394+H357+H279</f>
        <v>0</v>
      </c>
      <c r="I467" s="157">
        <f t="shared" si="1011"/>
        <v>0</v>
      </c>
      <c r="J467" s="157">
        <f t="shared" si="1011"/>
        <v>0</v>
      </c>
      <c r="K467" s="157">
        <f t="shared" si="1011"/>
        <v>0</v>
      </c>
      <c r="L467" s="157">
        <f t="shared" si="1011"/>
        <v>0</v>
      </c>
      <c r="M467" s="157">
        <f t="shared" si="1011"/>
        <v>0</v>
      </c>
      <c r="N467" s="157">
        <f t="shared" si="1011"/>
        <v>0</v>
      </c>
      <c r="O467" s="157">
        <f t="shared" si="1011"/>
        <v>0</v>
      </c>
      <c r="P467" s="157">
        <f t="shared" si="1011"/>
        <v>0</v>
      </c>
      <c r="Q467" s="157">
        <f t="shared" si="1011"/>
        <v>0</v>
      </c>
      <c r="R467" s="157">
        <f t="shared" si="1011"/>
        <v>0</v>
      </c>
      <c r="S467" s="157">
        <f t="shared" si="1011"/>
        <v>0</v>
      </c>
      <c r="T467" s="157">
        <f t="shared" si="1011"/>
        <v>0</v>
      </c>
      <c r="U467" s="157">
        <f t="shared" si="1011"/>
        <v>0</v>
      </c>
      <c r="V467" s="157">
        <f t="shared" si="1011"/>
        <v>0</v>
      </c>
      <c r="W467" s="157">
        <f t="shared" si="1011"/>
        <v>0</v>
      </c>
      <c r="X467" s="157">
        <f t="shared" si="1011"/>
        <v>0</v>
      </c>
      <c r="Y467" s="157">
        <f t="shared" si="1011"/>
        <v>0</v>
      </c>
      <c r="Z467" s="157">
        <f t="shared" si="1011"/>
        <v>0</v>
      </c>
      <c r="AA467" s="157">
        <f t="shared" si="1011"/>
        <v>0</v>
      </c>
      <c r="AB467" s="157">
        <f t="shared" si="1011"/>
        <v>0</v>
      </c>
      <c r="AC467" s="157">
        <f t="shared" si="1011"/>
        <v>0</v>
      </c>
      <c r="AD467" s="157">
        <f t="shared" si="1011"/>
        <v>0</v>
      </c>
      <c r="AE467" s="157">
        <f t="shared" si="1011"/>
        <v>0</v>
      </c>
      <c r="AF467" s="157">
        <f t="shared" si="1011"/>
        <v>0</v>
      </c>
      <c r="AG467" s="157">
        <f t="shared" si="1011"/>
        <v>0</v>
      </c>
      <c r="AH467" s="157">
        <f t="shared" si="1011"/>
        <v>0</v>
      </c>
      <c r="AI467" s="157">
        <f t="shared" si="1011"/>
        <v>0</v>
      </c>
      <c r="AJ467" s="157">
        <f t="shared" si="1011"/>
        <v>0</v>
      </c>
      <c r="AK467" s="157">
        <f t="shared" si="1011"/>
        <v>0</v>
      </c>
      <c r="AL467" s="157">
        <f t="shared" si="1011"/>
        <v>0</v>
      </c>
      <c r="AM467" s="157">
        <f t="shared" si="1011"/>
        <v>0</v>
      </c>
      <c r="AN467" s="157">
        <f t="shared" si="1011"/>
        <v>0</v>
      </c>
      <c r="AO467" s="157">
        <f t="shared" si="1011"/>
        <v>0</v>
      </c>
      <c r="AP467" s="157">
        <f t="shared" si="1011"/>
        <v>0</v>
      </c>
      <c r="AQ467" s="157">
        <f t="shared" si="1011"/>
        <v>0</v>
      </c>
      <c r="AR467" s="157">
        <f t="shared" si="1011"/>
        <v>0</v>
      </c>
      <c r="AS467" s="157">
        <f t="shared" si="1011"/>
        <v>0</v>
      </c>
      <c r="AT467" s="157">
        <f t="shared" si="1011"/>
        <v>0</v>
      </c>
      <c r="AU467" s="157">
        <f t="shared" si="1011"/>
        <v>0</v>
      </c>
      <c r="AV467" s="157">
        <f t="shared" si="1011"/>
        <v>0</v>
      </c>
      <c r="AW467" s="157">
        <f t="shared" si="1011"/>
        <v>0</v>
      </c>
      <c r="AX467" s="157">
        <f t="shared" si="1011"/>
        <v>0</v>
      </c>
      <c r="AY467" s="157">
        <f t="shared" si="1011"/>
        <v>0</v>
      </c>
      <c r="AZ467" s="157">
        <f t="shared" si="1011"/>
        <v>0</v>
      </c>
      <c r="BA467" s="157">
        <f t="shared" si="1011"/>
        <v>0</v>
      </c>
      <c r="BB467" s="190"/>
    </row>
    <row r="468" spans="1:54" ht="22.5" customHeight="1">
      <c r="A468" s="280"/>
      <c r="B468" s="281"/>
      <c r="C468" s="281"/>
      <c r="D468" s="189" t="s">
        <v>271</v>
      </c>
      <c r="E468" s="157">
        <f t="shared" si="1010"/>
        <v>0</v>
      </c>
      <c r="F468" s="157">
        <f t="shared" si="1006"/>
        <v>0</v>
      </c>
      <c r="G468" s="172"/>
      <c r="H468" s="157">
        <f t="shared" ref="H468:BA468" si="1012">H395+H358+H280</f>
        <v>0</v>
      </c>
      <c r="I468" s="157">
        <f t="shared" si="1012"/>
        <v>0</v>
      </c>
      <c r="J468" s="157">
        <f t="shared" si="1012"/>
        <v>0</v>
      </c>
      <c r="K468" s="157">
        <f t="shared" si="1012"/>
        <v>0</v>
      </c>
      <c r="L468" s="157">
        <f t="shared" si="1012"/>
        <v>0</v>
      </c>
      <c r="M468" s="157">
        <f t="shared" si="1012"/>
        <v>0</v>
      </c>
      <c r="N468" s="157">
        <f t="shared" si="1012"/>
        <v>0</v>
      </c>
      <c r="O468" s="157">
        <f t="shared" si="1012"/>
        <v>0</v>
      </c>
      <c r="P468" s="157">
        <f t="shared" si="1012"/>
        <v>0</v>
      </c>
      <c r="Q468" s="157">
        <f t="shared" si="1012"/>
        <v>0</v>
      </c>
      <c r="R468" s="157">
        <f t="shared" si="1012"/>
        <v>0</v>
      </c>
      <c r="S468" s="157">
        <f t="shared" si="1012"/>
        <v>0</v>
      </c>
      <c r="T468" s="157">
        <f t="shared" si="1012"/>
        <v>0</v>
      </c>
      <c r="U468" s="157">
        <f t="shared" si="1012"/>
        <v>0</v>
      </c>
      <c r="V468" s="157">
        <f t="shared" si="1012"/>
        <v>0</v>
      </c>
      <c r="W468" s="157">
        <f t="shared" si="1012"/>
        <v>0</v>
      </c>
      <c r="X468" s="157">
        <f t="shared" si="1012"/>
        <v>0</v>
      </c>
      <c r="Y468" s="157">
        <f t="shared" si="1012"/>
        <v>0</v>
      </c>
      <c r="Z468" s="157">
        <f t="shared" si="1012"/>
        <v>0</v>
      </c>
      <c r="AA468" s="157">
        <f t="shared" si="1012"/>
        <v>0</v>
      </c>
      <c r="AB468" s="157">
        <f t="shared" si="1012"/>
        <v>0</v>
      </c>
      <c r="AC468" s="157">
        <f t="shared" si="1012"/>
        <v>0</v>
      </c>
      <c r="AD468" s="157">
        <f t="shared" si="1012"/>
        <v>0</v>
      </c>
      <c r="AE468" s="157">
        <f t="shared" si="1012"/>
        <v>0</v>
      </c>
      <c r="AF468" s="157">
        <f t="shared" si="1012"/>
        <v>0</v>
      </c>
      <c r="AG468" s="157">
        <f t="shared" si="1012"/>
        <v>0</v>
      </c>
      <c r="AH468" s="157">
        <f t="shared" si="1012"/>
        <v>0</v>
      </c>
      <c r="AI468" s="157">
        <f t="shared" si="1012"/>
        <v>0</v>
      </c>
      <c r="AJ468" s="157">
        <f t="shared" si="1012"/>
        <v>0</v>
      </c>
      <c r="AK468" s="157">
        <f t="shared" si="1012"/>
        <v>0</v>
      </c>
      <c r="AL468" s="157">
        <f t="shared" si="1012"/>
        <v>0</v>
      </c>
      <c r="AM468" s="157">
        <f t="shared" si="1012"/>
        <v>0</v>
      </c>
      <c r="AN468" s="157">
        <f t="shared" si="1012"/>
        <v>0</v>
      </c>
      <c r="AO468" s="157">
        <f t="shared" si="1012"/>
        <v>0</v>
      </c>
      <c r="AP468" s="157">
        <f t="shared" si="1012"/>
        <v>0</v>
      </c>
      <c r="AQ468" s="157">
        <f t="shared" si="1012"/>
        <v>0</v>
      </c>
      <c r="AR468" s="157">
        <f t="shared" si="1012"/>
        <v>0</v>
      </c>
      <c r="AS468" s="157">
        <f t="shared" si="1012"/>
        <v>0</v>
      </c>
      <c r="AT468" s="157">
        <f t="shared" si="1012"/>
        <v>0</v>
      </c>
      <c r="AU468" s="157">
        <f t="shared" si="1012"/>
        <v>0</v>
      </c>
      <c r="AV468" s="157">
        <f t="shared" si="1012"/>
        <v>0</v>
      </c>
      <c r="AW468" s="157">
        <f t="shared" si="1012"/>
        <v>0</v>
      </c>
      <c r="AX468" s="157">
        <f t="shared" si="1012"/>
        <v>0</v>
      </c>
      <c r="AY468" s="157">
        <f t="shared" si="1012"/>
        <v>0</v>
      </c>
      <c r="AZ468" s="157">
        <f t="shared" si="1012"/>
        <v>0</v>
      </c>
      <c r="BA468" s="157">
        <f t="shared" si="1012"/>
        <v>0</v>
      </c>
      <c r="BB468" s="190"/>
    </row>
    <row r="469" spans="1:54" ht="31.5">
      <c r="A469" s="280"/>
      <c r="B469" s="281"/>
      <c r="C469" s="281"/>
      <c r="D469" s="169" t="s">
        <v>43</v>
      </c>
      <c r="E469" s="157">
        <f t="shared" si="1010"/>
        <v>0</v>
      </c>
      <c r="F469" s="157">
        <f t="shared" si="1006"/>
        <v>0</v>
      </c>
      <c r="G469" s="172"/>
      <c r="H469" s="157">
        <f t="shared" ref="H469:BA469" si="1013">H396+H359+H281</f>
        <v>0</v>
      </c>
      <c r="I469" s="157">
        <f t="shared" si="1013"/>
        <v>0</v>
      </c>
      <c r="J469" s="157">
        <f t="shared" si="1013"/>
        <v>0</v>
      </c>
      <c r="K469" s="157">
        <f t="shared" si="1013"/>
        <v>0</v>
      </c>
      <c r="L469" s="157">
        <f t="shared" si="1013"/>
        <v>0</v>
      </c>
      <c r="M469" s="157">
        <f t="shared" si="1013"/>
        <v>0</v>
      </c>
      <c r="N469" s="157">
        <f t="shared" si="1013"/>
        <v>0</v>
      </c>
      <c r="O469" s="157">
        <f t="shared" si="1013"/>
        <v>0</v>
      </c>
      <c r="P469" s="157">
        <f t="shared" si="1013"/>
        <v>0</v>
      </c>
      <c r="Q469" s="157">
        <f t="shared" si="1013"/>
        <v>0</v>
      </c>
      <c r="R469" s="157">
        <f t="shared" si="1013"/>
        <v>0</v>
      </c>
      <c r="S469" s="157">
        <f t="shared" si="1013"/>
        <v>0</v>
      </c>
      <c r="T469" s="157">
        <f t="shared" si="1013"/>
        <v>0</v>
      </c>
      <c r="U469" s="157">
        <f t="shared" si="1013"/>
        <v>0</v>
      </c>
      <c r="V469" s="157">
        <f t="shared" si="1013"/>
        <v>0</v>
      </c>
      <c r="W469" s="157">
        <f t="shared" si="1013"/>
        <v>0</v>
      </c>
      <c r="X469" s="157">
        <f t="shared" si="1013"/>
        <v>0</v>
      </c>
      <c r="Y469" s="157">
        <f t="shared" si="1013"/>
        <v>0</v>
      </c>
      <c r="Z469" s="157">
        <f t="shared" si="1013"/>
        <v>0</v>
      </c>
      <c r="AA469" s="157">
        <f t="shared" si="1013"/>
        <v>0</v>
      </c>
      <c r="AB469" s="157">
        <f t="shared" si="1013"/>
        <v>0</v>
      </c>
      <c r="AC469" s="157">
        <f t="shared" si="1013"/>
        <v>0</v>
      </c>
      <c r="AD469" s="157">
        <f t="shared" si="1013"/>
        <v>0</v>
      </c>
      <c r="AE469" s="157">
        <f t="shared" si="1013"/>
        <v>0</v>
      </c>
      <c r="AF469" s="157">
        <f t="shared" si="1013"/>
        <v>0</v>
      </c>
      <c r="AG469" s="157">
        <f t="shared" si="1013"/>
        <v>0</v>
      </c>
      <c r="AH469" s="157">
        <f t="shared" si="1013"/>
        <v>0</v>
      </c>
      <c r="AI469" s="157">
        <f t="shared" si="1013"/>
        <v>0</v>
      </c>
      <c r="AJ469" s="157">
        <f t="shared" si="1013"/>
        <v>0</v>
      </c>
      <c r="AK469" s="157">
        <f t="shared" si="1013"/>
        <v>0</v>
      </c>
      <c r="AL469" s="157">
        <f t="shared" si="1013"/>
        <v>0</v>
      </c>
      <c r="AM469" s="157">
        <f t="shared" si="1013"/>
        <v>0</v>
      </c>
      <c r="AN469" s="157">
        <f t="shared" si="1013"/>
        <v>0</v>
      </c>
      <c r="AO469" s="157">
        <f t="shared" si="1013"/>
        <v>0</v>
      </c>
      <c r="AP469" s="157">
        <f t="shared" si="1013"/>
        <v>0</v>
      </c>
      <c r="AQ469" s="157">
        <f t="shared" si="1013"/>
        <v>0</v>
      </c>
      <c r="AR469" s="157">
        <f t="shared" si="1013"/>
        <v>0</v>
      </c>
      <c r="AS469" s="157">
        <f t="shared" si="1013"/>
        <v>0</v>
      </c>
      <c r="AT469" s="157">
        <f t="shared" si="1013"/>
        <v>0</v>
      </c>
      <c r="AU469" s="157">
        <f t="shared" si="1013"/>
        <v>0</v>
      </c>
      <c r="AV469" s="157">
        <f t="shared" si="1013"/>
        <v>0</v>
      </c>
      <c r="AW469" s="157">
        <f t="shared" si="1013"/>
        <v>0</v>
      </c>
      <c r="AX469" s="157">
        <f t="shared" si="1013"/>
        <v>0</v>
      </c>
      <c r="AY469" s="157">
        <f t="shared" si="1013"/>
        <v>0</v>
      </c>
      <c r="AZ469" s="157">
        <f t="shared" si="1013"/>
        <v>0</v>
      </c>
      <c r="BA469" s="157">
        <f t="shared" si="1013"/>
        <v>0</v>
      </c>
      <c r="BB469" s="191"/>
    </row>
    <row r="470" spans="1:54" ht="20.25" customHeight="1">
      <c r="A470" s="194"/>
      <c r="B470" s="194"/>
      <c r="C470" s="194"/>
      <c r="D470" s="190"/>
      <c r="E470" s="205"/>
      <c r="F470" s="205"/>
      <c r="G470" s="205"/>
      <c r="H470" s="205"/>
      <c r="I470" s="205"/>
      <c r="J470" s="205"/>
      <c r="K470" s="205"/>
      <c r="L470" s="205"/>
      <c r="M470" s="205"/>
      <c r="N470" s="205"/>
      <c r="O470" s="205"/>
      <c r="P470" s="205"/>
      <c r="Q470" s="205"/>
      <c r="R470" s="205"/>
      <c r="S470" s="205"/>
      <c r="T470" s="205"/>
      <c r="U470" s="205"/>
      <c r="V470" s="205"/>
      <c r="W470" s="205"/>
      <c r="X470" s="205"/>
      <c r="Y470" s="205"/>
      <c r="Z470" s="205"/>
      <c r="AA470" s="205"/>
      <c r="AB470" s="205"/>
      <c r="AC470" s="205"/>
      <c r="AD470" s="205"/>
      <c r="AE470" s="205"/>
      <c r="AF470" s="205"/>
      <c r="AG470" s="205"/>
      <c r="AH470" s="205"/>
      <c r="AI470" s="205"/>
      <c r="AJ470" s="205"/>
      <c r="AK470" s="205"/>
      <c r="AL470" s="205"/>
      <c r="AM470" s="205"/>
      <c r="AN470" s="205"/>
      <c r="AO470" s="205"/>
      <c r="AP470" s="205"/>
      <c r="AQ470" s="205"/>
      <c r="AR470" s="205"/>
      <c r="AS470" s="205"/>
      <c r="AT470" s="205"/>
      <c r="AU470" s="205"/>
      <c r="AV470" s="205"/>
      <c r="AW470" s="205"/>
      <c r="AX470" s="205"/>
      <c r="AY470" s="205"/>
      <c r="AZ470" s="205"/>
      <c r="BA470" s="205"/>
      <c r="BB470" s="206"/>
    </row>
    <row r="471" spans="1:54" s="108" customFormat="1" ht="19.5" customHeight="1">
      <c r="A471" s="107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  <c r="AN471" s="121"/>
      <c r="AO471" s="121"/>
      <c r="AP471" s="121"/>
      <c r="AQ471" s="121"/>
      <c r="AR471" s="121"/>
      <c r="AS471" s="121"/>
      <c r="AT471" s="121"/>
      <c r="AU471" s="121"/>
      <c r="AV471" s="121"/>
      <c r="AW471" s="121"/>
      <c r="AX471" s="121"/>
      <c r="AY471" s="121"/>
      <c r="AZ471" s="121"/>
      <c r="BA471" s="121"/>
      <c r="BB471" s="121"/>
    </row>
    <row r="472" spans="1:54" ht="19.5" customHeight="1">
      <c r="A472" s="271" t="s">
        <v>354</v>
      </c>
      <c r="B472" s="271"/>
      <c r="C472" s="271"/>
      <c r="D472" s="271"/>
      <c r="E472" s="271"/>
      <c r="F472" s="271"/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  <c r="X472" s="271"/>
      <c r="Y472" s="271"/>
      <c r="Z472" s="271"/>
      <c r="AA472" s="271"/>
      <c r="AB472" s="271"/>
      <c r="AC472" s="271"/>
      <c r="AD472" s="271"/>
      <c r="AE472" s="271"/>
      <c r="AF472" s="271"/>
      <c r="AG472" s="271"/>
      <c r="AH472" s="271"/>
      <c r="AI472" s="271"/>
      <c r="AJ472" s="271"/>
      <c r="AK472" s="271"/>
      <c r="AL472" s="271"/>
      <c r="AM472" s="271"/>
      <c r="AN472" s="271"/>
      <c r="AO472" s="271"/>
      <c r="AP472" s="271"/>
      <c r="AQ472" s="271"/>
      <c r="AR472" s="271"/>
      <c r="AS472" s="271"/>
      <c r="AT472" s="271"/>
      <c r="AU472" s="271"/>
      <c r="AV472" s="271"/>
      <c r="AW472" s="271"/>
      <c r="AX472" s="271"/>
      <c r="AY472" s="271"/>
      <c r="AZ472" s="122"/>
      <c r="BA472" s="122"/>
    </row>
    <row r="473" spans="1:54" ht="19.5" customHeight="1">
      <c r="A473" s="217"/>
      <c r="B473" s="217"/>
      <c r="C473" s="217"/>
      <c r="D473" s="193"/>
      <c r="E473" s="193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  <c r="AA473" s="193"/>
      <c r="AB473" s="193"/>
      <c r="AC473" s="193"/>
      <c r="AD473" s="193"/>
      <c r="AE473" s="193"/>
      <c r="AF473" s="193"/>
      <c r="AG473" s="193"/>
      <c r="AH473" s="193"/>
      <c r="AI473" s="193"/>
      <c r="AJ473" s="193"/>
      <c r="AK473" s="193"/>
      <c r="AL473" s="193"/>
      <c r="AM473" s="193"/>
      <c r="AN473" s="193"/>
      <c r="AO473" s="193"/>
      <c r="AP473" s="193"/>
      <c r="AQ473" s="193"/>
      <c r="AR473" s="193"/>
      <c r="AS473" s="193"/>
      <c r="AT473" s="193"/>
      <c r="AU473" s="193"/>
      <c r="AV473" s="193"/>
      <c r="AW473" s="193"/>
      <c r="AX473" s="193"/>
      <c r="AY473" s="193"/>
      <c r="AZ473" s="122"/>
      <c r="BA473" s="122"/>
    </row>
    <row r="474" spans="1:54" ht="16.5" customHeight="1">
      <c r="A474" s="183" t="s">
        <v>357</v>
      </c>
      <c r="B474" s="183"/>
      <c r="C474" s="183"/>
      <c r="D474" s="183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2"/>
      <c r="Z474" s="182"/>
      <c r="AA474" s="182"/>
      <c r="AB474" s="182"/>
      <c r="AC474" s="182"/>
      <c r="AD474" s="182"/>
      <c r="AE474" s="182"/>
      <c r="AF474" s="182"/>
      <c r="AG474" s="182"/>
      <c r="AH474" s="182"/>
      <c r="AI474" s="182"/>
      <c r="AJ474" s="182"/>
      <c r="AK474" s="182"/>
      <c r="AL474" s="182"/>
      <c r="AM474" s="182"/>
      <c r="AN474" s="182"/>
      <c r="AO474" s="182"/>
      <c r="AP474" s="182"/>
      <c r="AQ474" s="182"/>
      <c r="AR474" s="182"/>
      <c r="AS474" s="182"/>
      <c r="AT474" s="182"/>
      <c r="AU474" s="182"/>
      <c r="AV474" s="182"/>
      <c r="AW474" s="182"/>
      <c r="AX474" s="182"/>
      <c r="AY474" s="182"/>
      <c r="AZ474" s="117"/>
      <c r="BA474" s="117"/>
      <c r="BB474" s="117"/>
    </row>
    <row r="475" spans="1:54" ht="18.75">
      <c r="A475" s="125"/>
      <c r="B475" s="123" t="s">
        <v>355</v>
      </c>
      <c r="C475" s="123"/>
      <c r="D475" s="126"/>
      <c r="E475" s="127"/>
      <c r="F475" s="127"/>
      <c r="G475" s="127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  <c r="R475" s="123"/>
      <c r="S475" s="123"/>
      <c r="T475" s="124"/>
      <c r="U475" s="124"/>
      <c r="V475" s="124"/>
      <c r="W475" s="124"/>
      <c r="X475" s="124"/>
      <c r="Y475" s="124"/>
      <c r="Z475" s="124"/>
      <c r="AA475" s="124"/>
      <c r="AB475" s="124"/>
      <c r="AC475" s="124"/>
      <c r="AD475" s="124"/>
      <c r="AE475" s="124"/>
      <c r="AF475" s="124"/>
      <c r="AG475" s="124"/>
      <c r="AH475" s="124"/>
      <c r="AI475" s="124"/>
      <c r="AJ475" s="124"/>
      <c r="AK475" s="124"/>
      <c r="AL475" s="124"/>
      <c r="AM475" s="124"/>
      <c r="AN475" s="124"/>
      <c r="AO475" s="123"/>
      <c r="AP475" s="123"/>
      <c r="AQ475" s="123"/>
      <c r="AR475" s="123"/>
      <c r="AS475" s="123"/>
      <c r="AT475" s="124"/>
      <c r="AU475" s="124"/>
      <c r="AV475" s="124"/>
      <c r="AW475" s="124"/>
      <c r="AX475" s="124"/>
      <c r="AY475" s="128"/>
      <c r="AZ475" s="101"/>
      <c r="BA475" s="101"/>
    </row>
    <row r="476" spans="1:54" ht="18.75">
      <c r="A476" s="125"/>
      <c r="B476" s="123"/>
      <c r="C476" s="123"/>
      <c r="D476" s="126"/>
      <c r="E476" s="127"/>
      <c r="F476" s="127"/>
      <c r="G476" s="127"/>
      <c r="H476" s="123"/>
      <c r="I476" s="123"/>
      <c r="J476" s="123"/>
      <c r="K476" s="123"/>
      <c r="L476" s="123"/>
      <c r="M476" s="123"/>
      <c r="N476" s="123"/>
      <c r="O476" s="123"/>
      <c r="P476" s="123"/>
      <c r="Q476" s="123"/>
      <c r="R476" s="123"/>
      <c r="S476" s="123"/>
      <c r="T476" s="124"/>
      <c r="U476" s="124"/>
      <c r="V476" s="124"/>
      <c r="W476" s="124"/>
      <c r="X476" s="124"/>
      <c r="Y476" s="124"/>
      <c r="Z476" s="124"/>
      <c r="AA476" s="124"/>
      <c r="AB476" s="124"/>
      <c r="AC476" s="124"/>
      <c r="AD476" s="124"/>
      <c r="AE476" s="124"/>
      <c r="AF476" s="124"/>
      <c r="AG476" s="124"/>
      <c r="AH476" s="124"/>
      <c r="AI476" s="124"/>
      <c r="AJ476" s="124"/>
      <c r="AK476" s="124"/>
      <c r="AL476" s="124"/>
      <c r="AM476" s="124"/>
      <c r="AN476" s="124"/>
      <c r="AO476" s="123"/>
      <c r="AP476" s="123"/>
      <c r="AQ476" s="123"/>
      <c r="AR476" s="123"/>
      <c r="AS476" s="123"/>
      <c r="AT476" s="124"/>
      <c r="AU476" s="124"/>
      <c r="AV476" s="124"/>
      <c r="AW476" s="124"/>
      <c r="AX476" s="124"/>
      <c r="AY476" s="128"/>
      <c r="AZ476" s="101"/>
      <c r="BA476" s="101"/>
    </row>
    <row r="477" spans="1:54" ht="18.75">
      <c r="A477" s="125"/>
      <c r="B477" s="123" t="s">
        <v>275</v>
      </c>
      <c r="C477" s="123"/>
      <c r="D477" s="126"/>
      <c r="E477" s="127"/>
      <c r="F477" s="127"/>
      <c r="G477" s="127"/>
      <c r="H477" s="123"/>
      <c r="I477" s="123"/>
      <c r="J477" s="123"/>
      <c r="K477" s="123"/>
      <c r="L477" s="123"/>
      <c r="M477" s="123"/>
      <c r="N477" s="123"/>
      <c r="O477" s="123"/>
      <c r="P477" s="123"/>
      <c r="Q477" s="123"/>
      <c r="R477" s="123"/>
      <c r="S477" s="123"/>
      <c r="T477" s="124"/>
      <c r="U477" s="124"/>
      <c r="V477" s="124"/>
      <c r="W477" s="124"/>
      <c r="X477" s="124"/>
      <c r="Y477" s="124"/>
      <c r="Z477" s="124"/>
      <c r="AA477" s="124"/>
      <c r="AB477" s="124"/>
      <c r="AC477" s="124"/>
      <c r="AD477" s="124"/>
      <c r="AE477" s="124"/>
      <c r="AF477" s="124"/>
      <c r="AG477" s="124"/>
      <c r="AH477" s="124"/>
      <c r="AI477" s="124"/>
      <c r="AJ477" s="124"/>
      <c r="AK477" s="124"/>
      <c r="AL477" s="124"/>
      <c r="AM477" s="124"/>
      <c r="AN477" s="124"/>
      <c r="AO477" s="123"/>
      <c r="AP477" s="123"/>
      <c r="AQ477" s="123"/>
      <c r="AR477" s="123"/>
      <c r="AS477" s="123"/>
      <c r="AT477" s="124"/>
      <c r="AU477" s="124"/>
      <c r="AV477" s="124"/>
      <c r="AW477" s="124"/>
      <c r="AX477" s="124"/>
      <c r="AY477" s="128"/>
      <c r="AZ477" s="101"/>
      <c r="BA477" s="101"/>
    </row>
    <row r="478" spans="1:54" ht="18.75">
      <c r="A478" s="125"/>
      <c r="B478" s="123"/>
      <c r="C478" s="123"/>
      <c r="D478" s="126"/>
      <c r="E478" s="127"/>
      <c r="F478" s="127"/>
      <c r="G478" s="127"/>
      <c r="H478" s="123"/>
      <c r="I478" s="123"/>
      <c r="J478" s="123"/>
      <c r="K478" s="123"/>
      <c r="L478" s="123"/>
      <c r="M478" s="123"/>
      <c r="N478" s="123"/>
      <c r="O478" s="123"/>
      <c r="P478" s="123"/>
      <c r="Q478" s="123"/>
      <c r="R478" s="123"/>
      <c r="S478" s="123"/>
      <c r="T478" s="124"/>
      <c r="U478" s="124"/>
      <c r="V478" s="124"/>
      <c r="W478" s="124"/>
      <c r="X478" s="124"/>
      <c r="Y478" s="124"/>
      <c r="Z478" s="124"/>
      <c r="AA478" s="124"/>
      <c r="AB478" s="124"/>
      <c r="AC478" s="124"/>
      <c r="AD478" s="124"/>
      <c r="AE478" s="124"/>
      <c r="AF478" s="124"/>
      <c r="AG478" s="124"/>
      <c r="AH478" s="124"/>
      <c r="AI478" s="124"/>
      <c r="AJ478" s="124"/>
      <c r="AK478" s="124"/>
      <c r="AL478" s="124"/>
      <c r="AM478" s="124"/>
      <c r="AN478" s="124"/>
      <c r="AO478" s="123"/>
      <c r="AP478" s="123"/>
      <c r="AQ478" s="123"/>
      <c r="AR478" s="123"/>
      <c r="AS478" s="123"/>
      <c r="AT478" s="124"/>
      <c r="AU478" s="124"/>
      <c r="AV478" s="124"/>
      <c r="AW478" s="124"/>
      <c r="AX478" s="124"/>
      <c r="AY478" s="128"/>
      <c r="AZ478" s="101"/>
      <c r="BA478" s="101"/>
    </row>
    <row r="479" spans="1:54" ht="18.75" customHeight="1">
      <c r="A479" s="271" t="s">
        <v>356</v>
      </c>
      <c r="B479" s="271"/>
      <c r="C479" s="271"/>
      <c r="D479" s="272"/>
      <c r="E479" s="272"/>
      <c r="F479" s="272"/>
      <c r="G479" s="272"/>
      <c r="H479" s="272"/>
      <c r="I479" s="272"/>
      <c r="J479" s="272"/>
      <c r="K479" s="272"/>
      <c r="L479" s="272"/>
      <c r="M479" s="272"/>
      <c r="N479" s="272"/>
      <c r="O479" s="272"/>
      <c r="P479" s="272"/>
      <c r="Q479" s="272"/>
      <c r="R479" s="272"/>
      <c r="S479" s="272"/>
      <c r="T479" s="272"/>
      <c r="U479" s="272"/>
      <c r="V479" s="136"/>
      <c r="W479" s="136"/>
      <c r="X479" s="136"/>
      <c r="Y479" s="136"/>
      <c r="Z479" s="136"/>
      <c r="AA479" s="136"/>
      <c r="AB479" s="136"/>
      <c r="AC479" s="137"/>
      <c r="AD479" s="137"/>
      <c r="AE479" s="136"/>
      <c r="AF479" s="136"/>
      <c r="AG479" s="136"/>
      <c r="AH479" s="137"/>
      <c r="AI479" s="137"/>
      <c r="AJ479" s="136"/>
      <c r="AK479" s="136"/>
      <c r="AL479" s="136"/>
      <c r="AM479" s="137"/>
      <c r="AN479" s="137"/>
      <c r="AO479" s="136"/>
      <c r="AP479" s="136"/>
      <c r="AQ479" s="136"/>
      <c r="AR479" s="137"/>
      <c r="AS479" s="137"/>
      <c r="AT479" s="136"/>
      <c r="AU479" s="136"/>
      <c r="AV479" s="136"/>
      <c r="AW479" s="137"/>
      <c r="AX479" s="137"/>
      <c r="AY479" s="136"/>
      <c r="AZ479" s="122"/>
      <c r="BA479" s="122"/>
    </row>
    <row r="482" spans="1:54" ht="18.75">
      <c r="A482" s="182"/>
      <c r="B482" s="123"/>
      <c r="C482" s="123"/>
      <c r="D482" s="126"/>
      <c r="E482" s="127"/>
      <c r="F482" s="127"/>
      <c r="G482" s="127"/>
      <c r="H482" s="123"/>
      <c r="I482" s="123"/>
      <c r="J482" s="123"/>
      <c r="K482" s="123"/>
      <c r="L482" s="123"/>
      <c r="M482" s="123"/>
      <c r="N482" s="123"/>
      <c r="O482" s="123"/>
      <c r="P482" s="123"/>
      <c r="Q482" s="123"/>
      <c r="R482" s="123"/>
      <c r="S482" s="123"/>
      <c r="T482" s="124"/>
      <c r="U482" s="124"/>
      <c r="V482" s="124"/>
      <c r="W482" s="124"/>
      <c r="X482" s="124"/>
      <c r="Y482" s="124"/>
      <c r="Z482" s="124"/>
      <c r="AA482" s="124"/>
      <c r="AB482" s="124"/>
      <c r="AC482" s="124"/>
      <c r="AD482" s="124"/>
      <c r="AE482" s="124"/>
      <c r="AF482" s="124"/>
      <c r="AG482" s="124"/>
      <c r="AH482" s="124"/>
      <c r="AI482" s="124"/>
      <c r="AJ482" s="124"/>
      <c r="AK482" s="124"/>
      <c r="AL482" s="124"/>
      <c r="AM482" s="124"/>
      <c r="AN482" s="124"/>
      <c r="AO482" s="123"/>
      <c r="AP482" s="123"/>
      <c r="AQ482" s="123"/>
      <c r="AR482" s="123"/>
      <c r="AS482" s="123"/>
      <c r="AT482" s="124"/>
      <c r="AU482" s="124"/>
      <c r="AV482" s="124"/>
      <c r="AW482" s="124"/>
      <c r="AX482" s="124"/>
      <c r="AY482" s="128"/>
      <c r="AZ482" s="101"/>
      <c r="BA482" s="101"/>
    </row>
    <row r="483" spans="1:54">
      <c r="A483" s="110"/>
      <c r="T483" s="111"/>
      <c r="U483" s="111"/>
      <c r="V483" s="111"/>
      <c r="W483" s="111"/>
      <c r="X483" s="111"/>
      <c r="Y483" s="111"/>
      <c r="Z483" s="111"/>
      <c r="AA483" s="111"/>
      <c r="AB483" s="111"/>
      <c r="AC483" s="111"/>
      <c r="AD483" s="111"/>
      <c r="AE483" s="111"/>
      <c r="AF483" s="111"/>
      <c r="AG483" s="111"/>
      <c r="AH483" s="111"/>
      <c r="AI483" s="111"/>
      <c r="AJ483" s="111"/>
      <c r="AK483" s="111"/>
      <c r="AL483" s="111"/>
      <c r="AM483" s="111"/>
      <c r="AN483" s="111"/>
      <c r="AT483" s="111"/>
      <c r="AU483" s="111"/>
      <c r="AV483" s="111"/>
      <c r="AW483" s="111"/>
      <c r="AX483" s="111"/>
      <c r="AY483" s="101"/>
      <c r="AZ483" s="101"/>
      <c r="BA483" s="101"/>
    </row>
    <row r="484" spans="1:54">
      <c r="A484" s="110"/>
      <c r="T484" s="111"/>
      <c r="U484" s="111"/>
      <c r="V484" s="111"/>
      <c r="W484" s="111"/>
      <c r="X484" s="111"/>
      <c r="Y484" s="111"/>
      <c r="Z484" s="111"/>
      <c r="AA484" s="111"/>
      <c r="AB484" s="111"/>
      <c r="AC484" s="111"/>
      <c r="AD484" s="111"/>
      <c r="AE484" s="111"/>
      <c r="AF484" s="111"/>
      <c r="AG484" s="111"/>
      <c r="AH484" s="111"/>
      <c r="AI484" s="111"/>
      <c r="AJ484" s="111"/>
      <c r="AK484" s="111"/>
      <c r="AL484" s="111"/>
      <c r="AM484" s="111"/>
      <c r="AN484" s="111"/>
      <c r="AT484" s="111"/>
      <c r="AU484" s="111"/>
      <c r="AV484" s="111"/>
      <c r="AW484" s="111"/>
      <c r="AX484" s="111"/>
      <c r="AY484" s="101"/>
      <c r="AZ484" s="101"/>
      <c r="BA484" s="101"/>
    </row>
    <row r="485" spans="1:54">
      <c r="A485" s="110"/>
      <c r="T485" s="111"/>
      <c r="U485" s="111"/>
      <c r="V485" s="111"/>
      <c r="W485" s="111"/>
      <c r="X485" s="111"/>
      <c r="Y485" s="111"/>
      <c r="Z485" s="111"/>
      <c r="AA485" s="111"/>
      <c r="AB485" s="111"/>
      <c r="AC485" s="111"/>
      <c r="AD485" s="111"/>
      <c r="AE485" s="111"/>
      <c r="AF485" s="111"/>
      <c r="AG485" s="111"/>
      <c r="AH485" s="111"/>
      <c r="AI485" s="111"/>
      <c r="AJ485" s="111"/>
      <c r="AK485" s="111"/>
      <c r="AL485" s="111"/>
      <c r="AM485" s="111"/>
      <c r="AN485" s="111"/>
      <c r="AT485" s="111"/>
      <c r="AU485" s="111"/>
      <c r="AV485" s="111"/>
      <c r="AW485" s="111"/>
      <c r="AX485" s="111"/>
      <c r="AY485" s="101"/>
      <c r="AZ485" s="101"/>
      <c r="BA485" s="101"/>
    </row>
    <row r="486" spans="1:54" ht="14.25" customHeight="1">
      <c r="A486" s="110"/>
      <c r="T486" s="111"/>
      <c r="U486" s="111"/>
      <c r="V486" s="111"/>
      <c r="W486" s="111"/>
      <c r="X486" s="111"/>
      <c r="Y486" s="111"/>
      <c r="Z486" s="111"/>
      <c r="AA486" s="111"/>
      <c r="AB486" s="111"/>
      <c r="AC486" s="111"/>
      <c r="AD486" s="111"/>
      <c r="AE486" s="111"/>
      <c r="AF486" s="111"/>
      <c r="AG486" s="111"/>
      <c r="AH486" s="111"/>
      <c r="AI486" s="111"/>
      <c r="AJ486" s="111"/>
      <c r="AK486" s="111"/>
      <c r="AL486" s="111"/>
      <c r="AM486" s="111"/>
      <c r="AN486" s="111"/>
      <c r="AT486" s="111"/>
      <c r="AU486" s="111"/>
      <c r="AV486" s="111"/>
      <c r="AW486" s="111"/>
      <c r="AX486" s="111"/>
      <c r="AY486" s="101"/>
      <c r="AZ486" s="101"/>
      <c r="BA486" s="101"/>
    </row>
    <row r="487" spans="1:54">
      <c r="A487" s="112"/>
      <c r="T487" s="111"/>
      <c r="U487" s="111"/>
      <c r="V487" s="111"/>
      <c r="W487" s="111"/>
      <c r="X487" s="111"/>
      <c r="Y487" s="111"/>
      <c r="Z487" s="111"/>
      <c r="AA487" s="111"/>
      <c r="AB487" s="111"/>
      <c r="AC487" s="111"/>
      <c r="AD487" s="111"/>
      <c r="AE487" s="111"/>
      <c r="AF487" s="111"/>
      <c r="AG487" s="111"/>
      <c r="AH487" s="111"/>
      <c r="AI487" s="111"/>
      <c r="AJ487" s="111"/>
      <c r="AK487" s="111"/>
      <c r="AL487" s="111"/>
      <c r="AM487" s="111"/>
      <c r="AN487" s="111"/>
      <c r="AT487" s="111"/>
      <c r="AU487" s="111"/>
      <c r="AV487" s="111"/>
      <c r="AW487" s="111"/>
      <c r="AX487" s="111"/>
      <c r="AY487" s="101"/>
      <c r="AZ487" s="101"/>
      <c r="BA487" s="101"/>
    </row>
    <row r="488" spans="1:54">
      <c r="A488" s="110"/>
      <c r="T488" s="111"/>
      <c r="U488" s="111"/>
      <c r="V488" s="111"/>
      <c r="W488" s="111"/>
      <c r="X488" s="111"/>
      <c r="Y488" s="111"/>
      <c r="Z488" s="111"/>
      <c r="AA488" s="111"/>
      <c r="AB488" s="111"/>
      <c r="AC488" s="111"/>
      <c r="AD488" s="111"/>
      <c r="AE488" s="111"/>
      <c r="AF488" s="111"/>
      <c r="AG488" s="111"/>
      <c r="AH488" s="111"/>
      <c r="AI488" s="111"/>
      <c r="AJ488" s="111"/>
      <c r="AK488" s="111"/>
      <c r="AL488" s="111"/>
      <c r="AM488" s="111"/>
      <c r="AN488" s="111"/>
      <c r="AT488" s="111"/>
      <c r="AU488" s="111"/>
      <c r="AV488" s="111"/>
      <c r="AW488" s="111"/>
      <c r="AX488" s="111"/>
      <c r="AY488" s="101"/>
      <c r="AZ488" s="101"/>
      <c r="BA488" s="101"/>
    </row>
    <row r="489" spans="1:54">
      <c r="A489" s="110"/>
      <c r="T489" s="111"/>
      <c r="U489" s="111"/>
      <c r="V489" s="111"/>
      <c r="W489" s="111"/>
      <c r="X489" s="111"/>
      <c r="Y489" s="111"/>
      <c r="Z489" s="111"/>
      <c r="AA489" s="111"/>
      <c r="AB489" s="111"/>
      <c r="AC489" s="111"/>
      <c r="AD489" s="111"/>
      <c r="AE489" s="111"/>
      <c r="AF489" s="111"/>
      <c r="AG489" s="111"/>
      <c r="AH489" s="111"/>
      <c r="AI489" s="111"/>
      <c r="AJ489" s="111"/>
      <c r="AK489" s="111"/>
      <c r="AL489" s="111"/>
      <c r="AM489" s="111"/>
      <c r="AN489" s="111"/>
      <c r="AT489" s="111"/>
      <c r="AU489" s="111"/>
      <c r="AV489" s="111"/>
      <c r="AW489" s="111"/>
      <c r="AX489" s="111"/>
      <c r="AY489" s="101"/>
      <c r="AZ489" s="101"/>
      <c r="BA489" s="101"/>
    </row>
    <row r="490" spans="1:54">
      <c r="A490" s="110"/>
      <c r="T490" s="111"/>
      <c r="U490" s="111"/>
      <c r="V490" s="111"/>
      <c r="W490" s="111"/>
      <c r="X490" s="111"/>
      <c r="Y490" s="111"/>
      <c r="Z490" s="111"/>
      <c r="AA490" s="111"/>
      <c r="AB490" s="111"/>
      <c r="AC490" s="111"/>
      <c r="AD490" s="111"/>
      <c r="AE490" s="111"/>
      <c r="AF490" s="111"/>
      <c r="AG490" s="111"/>
      <c r="AH490" s="111"/>
      <c r="AI490" s="111"/>
      <c r="AJ490" s="111"/>
      <c r="AK490" s="111"/>
      <c r="AL490" s="111"/>
      <c r="AM490" s="111"/>
      <c r="AN490" s="111"/>
      <c r="AT490" s="111"/>
      <c r="AU490" s="111"/>
      <c r="AV490" s="111"/>
      <c r="AW490" s="111"/>
      <c r="AX490" s="111"/>
      <c r="AY490" s="101"/>
      <c r="AZ490" s="101"/>
      <c r="BA490" s="101"/>
    </row>
    <row r="491" spans="1:54">
      <c r="A491" s="110"/>
      <c r="T491" s="111"/>
      <c r="U491" s="111"/>
      <c r="V491" s="111"/>
      <c r="W491" s="111"/>
      <c r="X491" s="111"/>
      <c r="Y491" s="111"/>
      <c r="Z491" s="111"/>
      <c r="AA491" s="111"/>
      <c r="AB491" s="111"/>
      <c r="AC491" s="111"/>
      <c r="AD491" s="111"/>
      <c r="AE491" s="111"/>
      <c r="AF491" s="111"/>
      <c r="AG491" s="111"/>
      <c r="AH491" s="111"/>
      <c r="AI491" s="111"/>
      <c r="AJ491" s="111"/>
      <c r="AK491" s="111"/>
      <c r="AL491" s="111"/>
      <c r="AM491" s="111"/>
      <c r="AN491" s="111"/>
      <c r="AT491" s="111"/>
      <c r="AU491" s="111"/>
      <c r="AV491" s="111"/>
      <c r="AW491" s="111"/>
      <c r="AX491" s="111"/>
      <c r="AY491" s="101"/>
      <c r="AZ491" s="101"/>
      <c r="BA491" s="101"/>
    </row>
    <row r="492" spans="1:54" ht="12.75" customHeight="1">
      <c r="A492" s="110"/>
    </row>
    <row r="493" spans="1:54">
      <c r="A493" s="112"/>
    </row>
    <row r="494" spans="1:54">
      <c r="A494" s="110"/>
      <c r="T494" s="115"/>
      <c r="U494" s="115"/>
      <c r="V494" s="115"/>
      <c r="W494" s="115"/>
      <c r="X494" s="115"/>
      <c r="Y494" s="115"/>
      <c r="Z494" s="115"/>
      <c r="AA494" s="115"/>
      <c r="AB494" s="115"/>
      <c r="AC494" s="115"/>
      <c r="AD494" s="115"/>
      <c r="AE494" s="115"/>
      <c r="AF494" s="115"/>
      <c r="AG494" s="115"/>
      <c r="AH494" s="115"/>
      <c r="AI494" s="115"/>
      <c r="AJ494" s="115"/>
      <c r="AK494" s="115"/>
      <c r="AL494" s="115"/>
      <c r="AM494" s="115"/>
      <c r="AN494" s="115"/>
      <c r="AT494" s="115"/>
      <c r="AU494" s="115"/>
      <c r="AV494" s="115"/>
      <c r="AW494" s="115"/>
      <c r="AX494" s="115"/>
    </row>
    <row r="495" spans="1:54" s="109" customFormat="1">
      <c r="A495" s="110"/>
      <c r="D495" s="113"/>
      <c r="E495" s="114"/>
      <c r="F495" s="114"/>
      <c r="G495" s="114"/>
      <c r="T495" s="115"/>
      <c r="U495" s="115"/>
      <c r="V495" s="115"/>
      <c r="W495" s="115"/>
      <c r="X495" s="115"/>
      <c r="Y495" s="115"/>
      <c r="Z495" s="115"/>
      <c r="AA495" s="115"/>
      <c r="AB495" s="115"/>
      <c r="AC495" s="115"/>
      <c r="AD495" s="115"/>
      <c r="AE495" s="115"/>
      <c r="AF495" s="115"/>
      <c r="AG495" s="115"/>
      <c r="AH495" s="115"/>
      <c r="AI495" s="115"/>
      <c r="AJ495" s="115"/>
      <c r="AK495" s="115"/>
      <c r="AL495" s="115"/>
      <c r="AM495" s="115"/>
      <c r="AN495" s="115"/>
      <c r="AT495" s="115"/>
      <c r="AU495" s="115"/>
      <c r="AV495" s="115"/>
      <c r="AW495" s="115"/>
      <c r="AX495" s="115"/>
      <c r="BB495" s="101"/>
    </row>
    <row r="496" spans="1:54" s="109" customFormat="1">
      <c r="A496" s="110"/>
      <c r="D496" s="113"/>
      <c r="E496" s="114"/>
      <c r="F496" s="114"/>
      <c r="G496" s="114"/>
      <c r="T496" s="115"/>
      <c r="U496" s="115"/>
      <c r="V496" s="115"/>
      <c r="W496" s="115"/>
      <c r="X496" s="115"/>
      <c r="Y496" s="115"/>
      <c r="Z496" s="115"/>
      <c r="AA496" s="115"/>
      <c r="AB496" s="115"/>
      <c r="AC496" s="115"/>
      <c r="AD496" s="115"/>
      <c r="AE496" s="115"/>
      <c r="AF496" s="115"/>
      <c r="AG496" s="115"/>
      <c r="AH496" s="115"/>
      <c r="AI496" s="115"/>
      <c r="AJ496" s="115"/>
      <c r="AK496" s="115"/>
      <c r="AL496" s="115"/>
      <c r="AM496" s="115"/>
      <c r="AN496" s="115"/>
      <c r="AT496" s="115"/>
      <c r="AU496" s="115"/>
      <c r="AV496" s="115"/>
      <c r="AW496" s="115"/>
      <c r="AX496" s="115"/>
      <c r="BB496" s="101"/>
    </row>
    <row r="497" spans="1:54" s="109" customFormat="1">
      <c r="A497" s="110"/>
      <c r="D497" s="113"/>
      <c r="E497" s="114"/>
      <c r="F497" s="114"/>
      <c r="G497" s="114"/>
      <c r="T497" s="115"/>
      <c r="U497" s="115"/>
      <c r="V497" s="115"/>
      <c r="W497" s="115"/>
      <c r="X497" s="115"/>
      <c r="Y497" s="115"/>
      <c r="Z497" s="115"/>
      <c r="AA497" s="115"/>
      <c r="AB497" s="115"/>
      <c r="AC497" s="115"/>
      <c r="AD497" s="115"/>
      <c r="AE497" s="115"/>
      <c r="AF497" s="115"/>
      <c r="AG497" s="115"/>
      <c r="AH497" s="115"/>
      <c r="AI497" s="115"/>
      <c r="AJ497" s="115"/>
      <c r="AK497" s="115"/>
      <c r="AL497" s="115"/>
      <c r="AM497" s="115"/>
      <c r="AN497" s="115"/>
      <c r="AT497" s="115"/>
      <c r="AU497" s="115"/>
      <c r="AV497" s="115"/>
      <c r="AW497" s="115"/>
      <c r="AX497" s="115"/>
      <c r="BB497" s="101"/>
    </row>
    <row r="498" spans="1:54" s="109" customFormat="1">
      <c r="A498" s="110"/>
      <c r="D498" s="113"/>
      <c r="E498" s="114"/>
      <c r="F498" s="114"/>
      <c r="G498" s="114"/>
      <c r="BB498" s="101"/>
    </row>
    <row r="504" spans="1:54" s="109" customFormat="1" ht="49.5" customHeight="1">
      <c r="D504" s="113"/>
      <c r="E504" s="114"/>
      <c r="F504" s="114"/>
      <c r="G504" s="114"/>
      <c r="BB504" s="101"/>
    </row>
  </sheetData>
  <mergeCells count="206">
    <mergeCell ref="A290:A296"/>
    <mergeCell ref="A346:A352"/>
    <mergeCell ref="B346:B352"/>
    <mergeCell ref="C346:C352"/>
    <mergeCell ref="A353:C359"/>
    <mergeCell ref="A360:C366"/>
    <mergeCell ref="A325:A331"/>
    <mergeCell ref="B325:B331"/>
    <mergeCell ref="C325:C331"/>
    <mergeCell ref="A332:A338"/>
    <mergeCell ref="B332:B338"/>
    <mergeCell ref="C332:C338"/>
    <mergeCell ref="A339:A345"/>
    <mergeCell ref="B339:B345"/>
    <mergeCell ref="C339:C345"/>
    <mergeCell ref="B290:B296"/>
    <mergeCell ref="C290:C296"/>
    <mergeCell ref="C254:C260"/>
    <mergeCell ref="A261:A267"/>
    <mergeCell ref="B261:B267"/>
    <mergeCell ref="C261:C267"/>
    <mergeCell ref="A268:A274"/>
    <mergeCell ref="B268:B274"/>
    <mergeCell ref="C268:C274"/>
    <mergeCell ref="A283:A289"/>
    <mergeCell ref="B283:B289"/>
    <mergeCell ref="C283:C289"/>
    <mergeCell ref="C56:C62"/>
    <mergeCell ref="BB390:BB396"/>
    <mergeCell ref="A63:A69"/>
    <mergeCell ref="B63:B69"/>
    <mergeCell ref="C63:C69"/>
    <mergeCell ref="B204:B210"/>
    <mergeCell ref="A112:A118"/>
    <mergeCell ref="B112:B118"/>
    <mergeCell ref="C112:C118"/>
    <mergeCell ref="A176:A182"/>
    <mergeCell ref="A232:BB232"/>
    <mergeCell ref="A275:C281"/>
    <mergeCell ref="A282:BB282"/>
    <mergeCell ref="A311:A317"/>
    <mergeCell ref="B311:B317"/>
    <mergeCell ref="C311:C317"/>
    <mergeCell ref="A318:A324"/>
    <mergeCell ref="B318:B324"/>
    <mergeCell ref="C318:C324"/>
    <mergeCell ref="A247:A253"/>
    <mergeCell ref="B247:B253"/>
    <mergeCell ref="C247:C253"/>
    <mergeCell ref="A254:A260"/>
    <mergeCell ref="B254:B260"/>
    <mergeCell ref="A33:BB33"/>
    <mergeCell ref="A34:BB34"/>
    <mergeCell ref="A35:A41"/>
    <mergeCell ref="B35:B41"/>
    <mergeCell ref="C35:C41"/>
    <mergeCell ref="A105:A111"/>
    <mergeCell ref="B105:B111"/>
    <mergeCell ref="C105:C111"/>
    <mergeCell ref="B49:B55"/>
    <mergeCell ref="A91:A97"/>
    <mergeCell ref="B91:B97"/>
    <mergeCell ref="C91:C97"/>
    <mergeCell ref="A70:A76"/>
    <mergeCell ref="B70:B76"/>
    <mergeCell ref="C70:C76"/>
    <mergeCell ref="A77:A83"/>
    <mergeCell ref="B77:B83"/>
    <mergeCell ref="C77:C83"/>
    <mergeCell ref="A49:A55"/>
    <mergeCell ref="A42:A48"/>
    <mergeCell ref="B42:B48"/>
    <mergeCell ref="C42:C48"/>
    <mergeCell ref="A56:A62"/>
    <mergeCell ref="B56:B62"/>
    <mergeCell ref="A25:C31"/>
    <mergeCell ref="K7:M7"/>
    <mergeCell ref="N7:P7"/>
    <mergeCell ref="Q7:S7"/>
    <mergeCell ref="A32:BB32"/>
    <mergeCell ref="A10:C16"/>
    <mergeCell ref="A17:BB17"/>
    <mergeCell ref="A18:C24"/>
    <mergeCell ref="BB18:BB31"/>
    <mergeCell ref="Z7:AD7"/>
    <mergeCell ref="AE7:AI7"/>
    <mergeCell ref="AJ7:AN7"/>
    <mergeCell ref="AO7:AS7"/>
    <mergeCell ref="AT7:AX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168:C174"/>
    <mergeCell ref="A175:BA175"/>
    <mergeCell ref="A225:C231"/>
    <mergeCell ref="A211:A217"/>
    <mergeCell ref="B211:B217"/>
    <mergeCell ref="C211:C217"/>
    <mergeCell ref="A218:A224"/>
    <mergeCell ref="B218:B224"/>
    <mergeCell ref="C218:C224"/>
    <mergeCell ref="A84:A90"/>
    <mergeCell ref="B84:B90"/>
    <mergeCell ref="C84:C90"/>
    <mergeCell ref="C49:C55"/>
    <mergeCell ref="A233:A239"/>
    <mergeCell ref="B233:B239"/>
    <mergeCell ref="C233:C239"/>
    <mergeCell ref="A240:A246"/>
    <mergeCell ref="B240:B246"/>
    <mergeCell ref="C240:C246"/>
    <mergeCell ref="A98:A104"/>
    <mergeCell ref="B98:B104"/>
    <mergeCell ref="C98:C104"/>
    <mergeCell ref="A197:A203"/>
    <mergeCell ref="B197:B203"/>
    <mergeCell ref="C197:C203"/>
    <mergeCell ref="A204:A210"/>
    <mergeCell ref="C204:C210"/>
    <mergeCell ref="A183:A189"/>
    <mergeCell ref="B183:B189"/>
    <mergeCell ref="C183:C189"/>
    <mergeCell ref="A190:A196"/>
    <mergeCell ref="B190:B196"/>
    <mergeCell ref="C190:C196"/>
    <mergeCell ref="A479:U479"/>
    <mergeCell ref="A383:C389"/>
    <mergeCell ref="A368:BB368"/>
    <mergeCell ref="A463:C469"/>
    <mergeCell ref="A390:C396"/>
    <mergeCell ref="A399:A405"/>
    <mergeCell ref="B399:B405"/>
    <mergeCell ref="C399:C405"/>
    <mergeCell ref="A397:BB397"/>
    <mergeCell ref="A398:BB398"/>
    <mergeCell ref="A441:C447"/>
    <mergeCell ref="A448:C454"/>
    <mergeCell ref="A472:AY472"/>
    <mergeCell ref="A455:BB455"/>
    <mergeCell ref="A456:C462"/>
    <mergeCell ref="A406:A412"/>
    <mergeCell ref="B406:B412"/>
    <mergeCell ref="C406:C412"/>
    <mergeCell ref="A413:A419"/>
    <mergeCell ref="B413:B419"/>
    <mergeCell ref="C413:C419"/>
    <mergeCell ref="A420:A426"/>
    <mergeCell ref="B420:B426"/>
    <mergeCell ref="C420:C426"/>
    <mergeCell ref="A140:A146"/>
    <mergeCell ref="B140:B146"/>
    <mergeCell ref="C140:C146"/>
    <mergeCell ref="A147:A153"/>
    <mergeCell ref="B147:B153"/>
    <mergeCell ref="C147:C153"/>
    <mergeCell ref="A154:A160"/>
    <mergeCell ref="B154:B160"/>
    <mergeCell ref="C154:C160"/>
    <mergeCell ref="A119:A125"/>
    <mergeCell ref="B119:B125"/>
    <mergeCell ref="C119:C125"/>
    <mergeCell ref="A126:A132"/>
    <mergeCell ref="B126:B132"/>
    <mergeCell ref="C126:C132"/>
    <mergeCell ref="A133:A139"/>
    <mergeCell ref="B133:B139"/>
    <mergeCell ref="C133:C139"/>
    <mergeCell ref="A161:A167"/>
    <mergeCell ref="B161:B167"/>
    <mergeCell ref="C161:C167"/>
    <mergeCell ref="A427:A433"/>
    <mergeCell ref="B427:B433"/>
    <mergeCell ref="C427:C433"/>
    <mergeCell ref="A434:A440"/>
    <mergeCell ref="B434:B440"/>
    <mergeCell ref="C434:C440"/>
    <mergeCell ref="A367:BB367"/>
    <mergeCell ref="A369:A375"/>
    <mergeCell ref="B369:B375"/>
    <mergeCell ref="C369:C375"/>
    <mergeCell ref="A376:A382"/>
    <mergeCell ref="B376:B382"/>
    <mergeCell ref="C376:C382"/>
    <mergeCell ref="A297:A303"/>
    <mergeCell ref="B297:B303"/>
    <mergeCell ref="C297:C303"/>
    <mergeCell ref="A304:A310"/>
    <mergeCell ref="B304:B310"/>
    <mergeCell ref="C304:C310"/>
    <mergeCell ref="B176:B182"/>
    <mergeCell ref="C176:C182"/>
  </mergeCells>
  <pageMargins left="0.59055118110236227" right="0.59055118110236227" top="1.1811023622047245" bottom="0.39370078740157483" header="0" footer="0"/>
  <pageSetup paperSize="9" scale="28" fitToHeight="3" orientation="landscape" r:id="rId1"/>
  <headerFooter>
    <oddFooter>&amp;C&amp;"Times New Roman,обычный"&amp;8Страница  &amp;P из &amp;N</oddFooter>
  </headerFooter>
  <rowBreaks count="1" manualBreakCount="1">
    <brk id="430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54"/>
  <sheetViews>
    <sheetView view="pageBreakPreview" zoomScale="85" zoomScaleNormal="70" zoomScaleSheet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Q52" sqref="A1:AY52"/>
    </sheetView>
  </sheetViews>
  <sheetFormatPr defaultRowHeight="15"/>
  <cols>
    <col min="1" max="1" width="8.85546875" style="180" customWidth="1"/>
    <col min="2" max="2" width="36" style="181" customWidth="1"/>
    <col min="3" max="4" width="14.85546875" style="181" customWidth="1"/>
    <col min="5" max="5" width="7.28515625" style="181" customWidth="1"/>
    <col min="6" max="6" width="8" style="181" customWidth="1"/>
    <col min="7" max="7" width="6.85546875" style="181" customWidth="1"/>
    <col min="8" max="9" width="6.42578125" style="181" customWidth="1"/>
    <col min="10" max="10" width="2.7109375" style="181" bestFit="1" customWidth="1"/>
    <col min="11" max="11" width="5.42578125" style="181" customWidth="1"/>
    <col min="12" max="12" width="6.140625" style="181" customWidth="1"/>
    <col min="13" max="13" width="2.7109375" style="181" bestFit="1" customWidth="1"/>
    <col min="14" max="14" width="5.5703125" style="181" customWidth="1"/>
    <col min="15" max="15" width="5.42578125" style="181" customWidth="1"/>
    <col min="16" max="16" width="2.7109375" style="181" bestFit="1" customWidth="1"/>
    <col min="17" max="18" width="6.140625" style="181" customWidth="1"/>
    <col min="19" max="19" width="2.7109375" style="181" bestFit="1" customWidth="1"/>
    <col min="20" max="20" width="4.85546875" style="181" customWidth="1"/>
    <col min="21" max="21" width="5.28515625" style="181" customWidth="1"/>
    <col min="22" max="22" width="2.7109375" style="181" bestFit="1" customWidth="1"/>
    <col min="23" max="23" width="5.7109375" style="181" customWidth="1"/>
    <col min="24" max="24" width="5.140625" style="181" customWidth="1"/>
    <col min="25" max="25" width="2.7109375" style="181" bestFit="1" customWidth="1"/>
    <col min="26" max="26" width="5.7109375" style="181" customWidth="1"/>
    <col min="27" max="27" width="5" style="181" customWidth="1"/>
    <col min="28" max="28" width="2.7109375" style="181" bestFit="1" customWidth="1"/>
    <col min="29" max="29" width="4.7109375" style="181" customWidth="1"/>
    <col min="30" max="30" width="4.5703125" style="181" customWidth="1"/>
    <col min="31" max="31" width="2.7109375" style="181" bestFit="1" customWidth="1"/>
    <col min="32" max="32" width="5" style="181" customWidth="1"/>
    <col min="33" max="33" width="5.140625" style="181" customWidth="1"/>
    <col min="34" max="34" width="2.7109375" style="181" bestFit="1" customWidth="1"/>
    <col min="35" max="35" width="5" style="181" customWidth="1"/>
    <col min="36" max="36" width="5.140625" style="181" customWidth="1"/>
    <col min="37" max="37" width="2.7109375" style="181" bestFit="1" customWidth="1"/>
    <col min="38" max="38" width="4.7109375" style="181" customWidth="1"/>
    <col min="39" max="39" width="6" style="181" customWidth="1"/>
    <col min="40" max="40" width="2.7109375" style="181" bestFit="1" customWidth="1"/>
    <col min="41" max="41" width="6.140625" style="181" customWidth="1"/>
    <col min="42" max="42" width="5.28515625" style="181" customWidth="1"/>
    <col min="43" max="43" width="2.7109375" style="181" bestFit="1" customWidth="1"/>
    <col min="44" max="16384" width="9.140625" style="181"/>
  </cols>
  <sheetData>
    <row r="1" spans="1:43" s="118" customFormat="1" ht="21.75" customHeight="1">
      <c r="A1" s="393" t="s">
        <v>462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138"/>
      <c r="AQ1" s="138"/>
    </row>
    <row r="2" spans="1:43" s="36" customFormat="1" ht="8.25" customHeight="1" thickBot="1">
      <c r="A2" s="37"/>
    </row>
    <row r="3" spans="1:43" s="36" customFormat="1" ht="12.75" customHeight="1" thickBot="1">
      <c r="A3" s="394" t="s">
        <v>0</v>
      </c>
      <c r="B3" s="396" t="s">
        <v>42</v>
      </c>
      <c r="C3" s="396" t="s">
        <v>267</v>
      </c>
      <c r="D3" s="398" t="s">
        <v>319</v>
      </c>
      <c r="E3" s="385" t="s">
        <v>320</v>
      </c>
      <c r="F3" s="386"/>
      <c r="G3" s="386"/>
      <c r="H3" s="400" t="s">
        <v>256</v>
      </c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1"/>
      <c r="AL3" s="401"/>
      <c r="AM3" s="401"/>
      <c r="AN3" s="401"/>
      <c r="AO3" s="401"/>
      <c r="AP3" s="401"/>
      <c r="AQ3" s="402"/>
    </row>
    <row r="4" spans="1:43" s="36" customFormat="1" ht="66.75" customHeight="1">
      <c r="A4" s="395"/>
      <c r="B4" s="397"/>
      <c r="C4" s="397"/>
      <c r="D4" s="399"/>
      <c r="E4" s="387"/>
      <c r="F4" s="388"/>
      <c r="G4" s="388"/>
      <c r="H4" s="251" t="s">
        <v>17</v>
      </c>
      <c r="I4" s="251"/>
      <c r="J4" s="251"/>
      <c r="K4" s="251" t="s">
        <v>18</v>
      </c>
      <c r="L4" s="251"/>
      <c r="M4" s="251"/>
      <c r="N4" s="251" t="s">
        <v>22</v>
      </c>
      <c r="O4" s="251"/>
      <c r="P4" s="251"/>
      <c r="Q4" s="251" t="s">
        <v>24</v>
      </c>
      <c r="R4" s="251"/>
      <c r="S4" s="251"/>
      <c r="T4" s="251" t="s">
        <v>25</v>
      </c>
      <c r="U4" s="251"/>
      <c r="V4" s="251"/>
      <c r="W4" s="251" t="s">
        <v>26</v>
      </c>
      <c r="X4" s="251"/>
      <c r="Y4" s="251"/>
      <c r="Z4" s="251" t="s">
        <v>28</v>
      </c>
      <c r="AA4" s="251"/>
      <c r="AB4" s="251"/>
      <c r="AC4" s="251" t="s">
        <v>29</v>
      </c>
      <c r="AD4" s="251"/>
      <c r="AE4" s="251"/>
      <c r="AF4" s="251" t="s">
        <v>30</v>
      </c>
      <c r="AG4" s="251"/>
      <c r="AH4" s="251"/>
      <c r="AI4" s="251" t="s">
        <v>32</v>
      </c>
      <c r="AJ4" s="251"/>
      <c r="AK4" s="251"/>
      <c r="AL4" s="251" t="s">
        <v>33</v>
      </c>
      <c r="AM4" s="251"/>
      <c r="AN4" s="251"/>
      <c r="AO4" s="251" t="s">
        <v>34</v>
      </c>
      <c r="AP4" s="251"/>
      <c r="AQ4" s="390"/>
    </row>
    <row r="5" spans="1:43" s="100" customFormat="1" ht="25.5">
      <c r="A5" s="218"/>
      <c r="B5" s="219"/>
      <c r="C5" s="219"/>
      <c r="D5" s="219"/>
      <c r="E5" s="220" t="s">
        <v>20</v>
      </c>
      <c r="F5" s="220" t="s">
        <v>21</v>
      </c>
      <c r="G5" s="220" t="s">
        <v>19</v>
      </c>
      <c r="H5" s="220" t="s">
        <v>20</v>
      </c>
      <c r="I5" s="220" t="s">
        <v>21</v>
      </c>
      <c r="J5" s="220" t="s">
        <v>19</v>
      </c>
      <c r="K5" s="220" t="s">
        <v>20</v>
      </c>
      <c r="L5" s="220" t="s">
        <v>21</v>
      </c>
      <c r="M5" s="220" t="s">
        <v>19</v>
      </c>
      <c r="N5" s="220" t="s">
        <v>20</v>
      </c>
      <c r="O5" s="220" t="s">
        <v>21</v>
      </c>
      <c r="P5" s="220" t="s">
        <v>19</v>
      </c>
      <c r="Q5" s="220" t="s">
        <v>20</v>
      </c>
      <c r="R5" s="220" t="s">
        <v>21</v>
      </c>
      <c r="S5" s="220" t="s">
        <v>19</v>
      </c>
      <c r="T5" s="220" t="s">
        <v>20</v>
      </c>
      <c r="U5" s="220" t="s">
        <v>21</v>
      </c>
      <c r="V5" s="220" t="s">
        <v>19</v>
      </c>
      <c r="W5" s="220" t="s">
        <v>20</v>
      </c>
      <c r="X5" s="220" t="s">
        <v>21</v>
      </c>
      <c r="Y5" s="220" t="s">
        <v>19</v>
      </c>
      <c r="Z5" s="220" t="s">
        <v>20</v>
      </c>
      <c r="AA5" s="220" t="s">
        <v>21</v>
      </c>
      <c r="AB5" s="220" t="s">
        <v>19</v>
      </c>
      <c r="AC5" s="220" t="s">
        <v>20</v>
      </c>
      <c r="AD5" s="220" t="s">
        <v>21</v>
      </c>
      <c r="AE5" s="220" t="s">
        <v>19</v>
      </c>
      <c r="AF5" s="220" t="s">
        <v>20</v>
      </c>
      <c r="AG5" s="220" t="s">
        <v>21</v>
      </c>
      <c r="AH5" s="220" t="s">
        <v>19</v>
      </c>
      <c r="AI5" s="220" t="s">
        <v>20</v>
      </c>
      <c r="AJ5" s="220" t="s">
        <v>21</v>
      </c>
      <c r="AK5" s="220" t="s">
        <v>19</v>
      </c>
      <c r="AL5" s="220" t="s">
        <v>20</v>
      </c>
      <c r="AM5" s="220" t="s">
        <v>21</v>
      </c>
      <c r="AN5" s="220" t="s">
        <v>19</v>
      </c>
      <c r="AO5" s="220" t="s">
        <v>20</v>
      </c>
      <c r="AP5" s="220" t="s">
        <v>21</v>
      </c>
      <c r="AQ5" s="221" t="s">
        <v>19</v>
      </c>
    </row>
    <row r="6" spans="1:43" s="100" customFormat="1" ht="12.75">
      <c r="A6" s="389" t="s">
        <v>257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</row>
    <row r="7" spans="1:43" s="36" customFormat="1" ht="12.75" customHeight="1">
      <c r="A7" s="389" t="s">
        <v>409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389"/>
      <c r="AN7" s="389"/>
      <c r="AO7" s="389"/>
      <c r="AP7" s="389"/>
      <c r="AQ7" s="389"/>
    </row>
    <row r="8" spans="1:43" s="36" customFormat="1" ht="126">
      <c r="A8" s="222" t="s">
        <v>397</v>
      </c>
      <c r="B8" s="223" t="s">
        <v>398</v>
      </c>
      <c r="C8" s="222">
        <v>100</v>
      </c>
      <c r="D8" s="222">
        <v>100</v>
      </c>
      <c r="E8" s="222">
        <v>100</v>
      </c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222">
        <v>100</v>
      </c>
      <c r="AP8" s="187"/>
      <c r="AQ8" s="187"/>
    </row>
    <row r="9" spans="1:43" s="36" customFormat="1" ht="110.25">
      <c r="A9" s="222" t="s">
        <v>399</v>
      </c>
      <c r="B9" s="223" t="s">
        <v>400</v>
      </c>
      <c r="C9" s="222">
        <v>61</v>
      </c>
      <c r="D9" s="222">
        <v>61</v>
      </c>
      <c r="E9" s="222">
        <v>61</v>
      </c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222">
        <v>61</v>
      </c>
      <c r="AP9" s="187"/>
      <c r="AQ9" s="187"/>
    </row>
    <row r="10" spans="1:43" s="36" customFormat="1" ht="110.25">
      <c r="A10" s="222" t="s">
        <v>401</v>
      </c>
      <c r="B10" s="223" t="s">
        <v>402</v>
      </c>
      <c r="C10" s="222">
        <v>28.3</v>
      </c>
      <c r="D10" s="222">
        <v>28.3</v>
      </c>
      <c r="E10" s="222">
        <v>28.3</v>
      </c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222">
        <v>28.3</v>
      </c>
      <c r="AP10" s="187"/>
      <c r="AQ10" s="187"/>
    </row>
    <row r="11" spans="1:43" s="36" customFormat="1" ht="110.25">
      <c r="A11" s="222" t="s">
        <v>403</v>
      </c>
      <c r="B11" s="223" t="s">
        <v>404</v>
      </c>
      <c r="C11" s="222">
        <v>61.9</v>
      </c>
      <c r="D11" s="222">
        <v>61.9</v>
      </c>
      <c r="E11" s="222">
        <v>61.9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222">
        <v>61.9</v>
      </c>
      <c r="AP11" s="187"/>
      <c r="AQ11" s="187"/>
    </row>
    <row r="12" spans="1:43" s="36" customFormat="1" ht="110.25">
      <c r="A12" s="222" t="s">
        <v>405</v>
      </c>
      <c r="B12" s="223" t="s">
        <v>406</v>
      </c>
      <c r="C12" s="222">
        <v>0</v>
      </c>
      <c r="D12" s="224"/>
      <c r="E12" s="222">
        <v>0</v>
      </c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222">
        <v>0</v>
      </c>
      <c r="AP12" s="187"/>
      <c r="AQ12" s="187"/>
    </row>
    <row r="13" spans="1:43" s="36" customFormat="1" ht="141.75">
      <c r="A13" s="222" t="s">
        <v>407</v>
      </c>
      <c r="B13" s="223" t="s">
        <v>408</v>
      </c>
      <c r="C13" s="222">
        <v>5.5</v>
      </c>
      <c r="D13" s="222">
        <v>5.5</v>
      </c>
      <c r="E13" s="222">
        <v>5.5</v>
      </c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222">
        <v>5.5</v>
      </c>
      <c r="AP13" s="187"/>
      <c r="AQ13" s="187"/>
    </row>
    <row r="14" spans="1:43" s="36" customFormat="1" ht="12.75" customHeight="1">
      <c r="A14" s="389" t="s">
        <v>258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</row>
    <row r="15" spans="1:43" s="36" customFormat="1" ht="12.75">
      <c r="A15" s="389" t="s">
        <v>410</v>
      </c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389"/>
      <c r="AJ15" s="389"/>
      <c r="AK15" s="389"/>
      <c r="AL15" s="389"/>
      <c r="AM15" s="389"/>
      <c r="AN15" s="389"/>
      <c r="AO15" s="389"/>
      <c r="AP15" s="389"/>
      <c r="AQ15" s="389"/>
    </row>
    <row r="16" spans="1:43" s="36" customFormat="1" ht="78.75">
      <c r="A16" s="222" t="s">
        <v>411</v>
      </c>
      <c r="B16" s="225" t="s">
        <v>412</v>
      </c>
      <c r="C16" s="222">
        <v>87.4</v>
      </c>
      <c r="D16" s="222">
        <v>87.4</v>
      </c>
      <c r="E16" s="222">
        <v>86.53</v>
      </c>
      <c r="F16" s="188"/>
      <c r="G16" s="188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222">
        <v>86.53</v>
      </c>
      <c r="AP16" s="187"/>
      <c r="AQ16" s="187"/>
    </row>
    <row r="17" spans="1:43" s="36" customFormat="1" ht="78.75">
      <c r="A17" s="222" t="s">
        <v>413</v>
      </c>
      <c r="B17" s="223" t="s">
        <v>315</v>
      </c>
      <c r="C17" s="222">
        <v>0.14000000000000001</v>
      </c>
      <c r="D17" s="222">
        <v>0.14000000000000001</v>
      </c>
      <c r="E17" s="222">
        <v>0.14000000000000001</v>
      </c>
      <c r="F17" s="188"/>
      <c r="G17" s="188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222">
        <v>0.14000000000000001</v>
      </c>
      <c r="AP17" s="187"/>
      <c r="AQ17" s="187"/>
    </row>
    <row r="18" spans="1:43" s="36" customFormat="1" ht="63">
      <c r="A18" s="222" t="s">
        <v>414</v>
      </c>
      <c r="B18" s="223" t="s">
        <v>415</v>
      </c>
      <c r="C18" s="222">
        <v>1.43</v>
      </c>
      <c r="D18" s="222">
        <v>1.43</v>
      </c>
      <c r="E18" s="222">
        <v>1.43</v>
      </c>
      <c r="F18" s="188"/>
      <c r="G18" s="188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222">
        <v>1.43</v>
      </c>
      <c r="AP18" s="187"/>
      <c r="AQ18" s="187"/>
    </row>
    <row r="19" spans="1:43" s="36" customFormat="1" ht="63">
      <c r="A19" s="222" t="s">
        <v>416</v>
      </c>
      <c r="B19" s="223" t="s">
        <v>417</v>
      </c>
      <c r="C19" s="222">
        <v>3.1E-2</v>
      </c>
      <c r="D19" s="222">
        <v>3.1E-2</v>
      </c>
      <c r="E19" s="222">
        <v>3.1E-2</v>
      </c>
      <c r="F19" s="188"/>
      <c r="G19" s="188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222">
        <v>3.1E-2</v>
      </c>
      <c r="AP19" s="187"/>
      <c r="AQ19" s="187"/>
    </row>
    <row r="20" spans="1:43" s="36" customFormat="1" ht="63">
      <c r="A20" s="222" t="s">
        <v>418</v>
      </c>
      <c r="B20" s="223" t="s">
        <v>419</v>
      </c>
      <c r="C20" s="222">
        <v>0</v>
      </c>
      <c r="D20" s="222">
        <v>0</v>
      </c>
      <c r="E20" s="222">
        <v>0</v>
      </c>
      <c r="F20" s="188"/>
      <c r="G20" s="188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222">
        <v>0</v>
      </c>
      <c r="AP20" s="187"/>
      <c r="AQ20" s="187"/>
    </row>
    <row r="21" spans="1:43" s="36" customFormat="1" ht="173.25">
      <c r="A21" s="222" t="s">
        <v>420</v>
      </c>
      <c r="B21" s="223" t="s">
        <v>421</v>
      </c>
      <c r="C21" s="222">
        <v>0</v>
      </c>
      <c r="D21" s="222">
        <v>0</v>
      </c>
      <c r="E21" s="222">
        <v>0</v>
      </c>
      <c r="F21" s="188"/>
      <c r="G21" s="188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222">
        <v>0</v>
      </c>
      <c r="AP21" s="187"/>
      <c r="AQ21" s="187"/>
    </row>
    <row r="22" spans="1:43" s="36" customFormat="1" ht="94.5">
      <c r="A22" s="222" t="s">
        <v>422</v>
      </c>
      <c r="B22" s="223" t="s">
        <v>423</v>
      </c>
      <c r="C22" s="222">
        <v>0</v>
      </c>
      <c r="D22" s="222">
        <v>0</v>
      </c>
      <c r="E22" s="222">
        <v>0</v>
      </c>
      <c r="F22" s="188"/>
      <c r="G22" s="188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222">
        <v>0</v>
      </c>
      <c r="AP22" s="187"/>
      <c r="AQ22" s="187"/>
    </row>
    <row r="23" spans="1:43" s="36" customFormat="1" ht="15.75">
      <c r="A23" s="391" t="s">
        <v>424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1"/>
      <c r="AG23" s="391"/>
      <c r="AH23" s="391"/>
      <c r="AI23" s="391"/>
      <c r="AJ23" s="391"/>
      <c r="AK23" s="391"/>
      <c r="AL23" s="391"/>
      <c r="AM23" s="391"/>
      <c r="AN23" s="391"/>
      <c r="AO23" s="391"/>
      <c r="AP23" s="391"/>
      <c r="AQ23" s="391"/>
    </row>
    <row r="24" spans="1:43" s="36" customFormat="1" ht="63">
      <c r="A24" s="222" t="s">
        <v>425</v>
      </c>
      <c r="B24" s="223" t="s">
        <v>426</v>
      </c>
      <c r="C24" s="222">
        <v>750</v>
      </c>
      <c r="D24" s="222">
        <v>750</v>
      </c>
      <c r="E24" s="222">
        <v>742.5</v>
      </c>
      <c r="F24" s="188"/>
      <c r="G24" s="188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222">
        <v>742.5</v>
      </c>
      <c r="AP24" s="187"/>
      <c r="AQ24" s="187"/>
    </row>
    <row r="25" spans="1:43" s="36" customFormat="1" ht="63">
      <c r="A25" s="222" t="s">
        <v>427</v>
      </c>
      <c r="B25" s="223" t="s">
        <v>316</v>
      </c>
      <c r="C25" s="222">
        <v>0.11</v>
      </c>
      <c r="D25" s="222">
        <v>0.11</v>
      </c>
      <c r="E25" s="222">
        <v>0.109</v>
      </c>
      <c r="F25" s="188"/>
      <c r="G25" s="188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222">
        <v>0.109</v>
      </c>
      <c r="AP25" s="187"/>
      <c r="AQ25" s="187"/>
    </row>
    <row r="26" spans="1:43" s="36" customFormat="1" ht="47.25">
      <c r="A26" s="222" t="s">
        <v>428</v>
      </c>
      <c r="B26" s="223" t="s">
        <v>429</v>
      </c>
      <c r="C26" s="222">
        <v>13</v>
      </c>
      <c r="D26" s="222">
        <v>13</v>
      </c>
      <c r="E26" s="222">
        <v>12.87</v>
      </c>
      <c r="F26" s="188"/>
      <c r="G26" s="188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222">
        <v>12.87</v>
      </c>
      <c r="AP26" s="187"/>
      <c r="AQ26" s="187"/>
    </row>
    <row r="27" spans="1:43" s="36" customFormat="1" ht="47.25">
      <c r="A27" s="222" t="s">
        <v>430</v>
      </c>
      <c r="B27" s="223" t="s">
        <v>431</v>
      </c>
      <c r="C27" s="222">
        <v>6.3</v>
      </c>
      <c r="D27" s="222">
        <v>6.3</v>
      </c>
      <c r="E27" s="222">
        <v>6.2370000000000001</v>
      </c>
      <c r="F27" s="188"/>
      <c r="G27" s="188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222">
        <v>6.2370000000000001</v>
      </c>
      <c r="AP27" s="187"/>
      <c r="AQ27" s="187"/>
    </row>
    <row r="28" spans="1:43" s="36" customFormat="1" ht="94.5">
      <c r="A28" s="222" t="s">
        <v>432</v>
      </c>
      <c r="B28" s="223" t="s">
        <v>433</v>
      </c>
      <c r="C28" s="222">
        <v>0</v>
      </c>
      <c r="D28" s="222">
        <v>0</v>
      </c>
      <c r="E28" s="222">
        <v>0</v>
      </c>
      <c r="F28" s="188"/>
      <c r="G28" s="188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222">
        <v>0</v>
      </c>
      <c r="AP28" s="187"/>
      <c r="AQ28" s="187"/>
    </row>
    <row r="29" spans="1:43" s="36" customFormat="1" ht="78.75">
      <c r="A29" s="222" t="s">
        <v>434</v>
      </c>
      <c r="B29" s="223" t="s">
        <v>435</v>
      </c>
      <c r="C29" s="222">
        <v>0</v>
      </c>
      <c r="D29" s="222">
        <v>0</v>
      </c>
      <c r="E29" s="222">
        <v>0</v>
      </c>
      <c r="F29" s="188"/>
      <c r="G29" s="188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222">
        <v>0</v>
      </c>
      <c r="AP29" s="187"/>
      <c r="AQ29" s="187"/>
    </row>
    <row r="30" spans="1:43" s="36" customFormat="1" ht="47.25">
      <c r="A30" s="222" t="s">
        <v>436</v>
      </c>
      <c r="B30" s="223" t="s">
        <v>437</v>
      </c>
      <c r="C30" s="222">
        <v>0.53600000000000003</v>
      </c>
      <c r="D30" s="222">
        <v>0.53600000000000003</v>
      </c>
      <c r="E30" s="222">
        <v>0.53400000000000003</v>
      </c>
      <c r="F30" s="188"/>
      <c r="G30" s="188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222">
        <v>0.53400000000000003</v>
      </c>
      <c r="AP30" s="187"/>
      <c r="AQ30" s="187"/>
    </row>
    <row r="31" spans="1:43" s="36" customFormat="1" ht="15.75">
      <c r="A31" s="392" t="s">
        <v>438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391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391"/>
      <c r="AH31" s="391"/>
      <c r="AI31" s="391"/>
      <c r="AJ31" s="391"/>
      <c r="AK31" s="391"/>
      <c r="AL31" s="391"/>
      <c r="AM31" s="391"/>
      <c r="AN31" s="391"/>
      <c r="AO31" s="391"/>
      <c r="AP31" s="391"/>
      <c r="AQ31" s="391"/>
    </row>
    <row r="32" spans="1:43" s="36" customFormat="1" ht="47.25">
      <c r="A32" s="222" t="s">
        <v>439</v>
      </c>
      <c r="B32" s="223" t="s">
        <v>314</v>
      </c>
      <c r="C32" s="222">
        <v>176.4</v>
      </c>
      <c r="D32" s="222">
        <v>176.4</v>
      </c>
      <c r="E32" s="222">
        <v>174.2</v>
      </c>
      <c r="F32" s="188"/>
      <c r="G32" s="188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222">
        <v>174.2</v>
      </c>
      <c r="AP32" s="187"/>
      <c r="AQ32" s="187"/>
    </row>
    <row r="33" spans="1:45" s="36" customFormat="1" ht="78.75">
      <c r="A33" s="222" t="s">
        <v>440</v>
      </c>
      <c r="B33" s="223" t="s">
        <v>441</v>
      </c>
      <c r="C33" s="222">
        <v>0.78959999999999997</v>
      </c>
      <c r="D33" s="222">
        <v>0.78959999999999997</v>
      </c>
      <c r="E33" s="222">
        <v>0.78959999999999997</v>
      </c>
      <c r="F33" s="188"/>
      <c r="G33" s="188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222">
        <v>0.78959999999999997</v>
      </c>
      <c r="AP33" s="187"/>
      <c r="AQ33" s="187"/>
    </row>
    <row r="34" spans="1:45" s="36" customFormat="1" ht="78.75">
      <c r="A34" s="222" t="s">
        <v>442</v>
      </c>
      <c r="B34" s="223" t="s">
        <v>443</v>
      </c>
      <c r="C34" s="222">
        <v>1.3320000000000001</v>
      </c>
      <c r="D34" s="222">
        <v>1.3320000000000001</v>
      </c>
      <c r="E34" s="222">
        <v>1.3320000000000001</v>
      </c>
      <c r="F34" s="188"/>
      <c r="G34" s="188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222">
        <v>1.3320000000000001</v>
      </c>
      <c r="AP34" s="187"/>
      <c r="AQ34" s="187"/>
    </row>
    <row r="35" spans="1:45" s="36" customFormat="1" ht="63">
      <c r="A35" s="222" t="s">
        <v>444</v>
      </c>
      <c r="B35" s="223" t="s">
        <v>445</v>
      </c>
      <c r="C35" s="222">
        <v>2.1379999999999999</v>
      </c>
      <c r="D35" s="222">
        <v>2.1379999999999999</v>
      </c>
      <c r="E35" s="222">
        <v>2.1379999999999999</v>
      </c>
      <c r="F35" s="188"/>
      <c r="G35" s="188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222">
        <v>2.1379999999999999</v>
      </c>
      <c r="AP35" s="187"/>
      <c r="AQ35" s="187"/>
    </row>
    <row r="36" spans="1:45" s="36" customFormat="1" ht="47.25">
      <c r="A36" s="222" t="s">
        <v>446</v>
      </c>
      <c r="B36" s="223" t="s">
        <v>447</v>
      </c>
      <c r="C36" s="222">
        <v>0</v>
      </c>
      <c r="D36" s="222">
        <v>0</v>
      </c>
      <c r="E36" s="222">
        <v>0</v>
      </c>
      <c r="F36" s="188"/>
      <c r="G36" s="188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222">
        <v>0</v>
      </c>
      <c r="AP36" s="187"/>
      <c r="AQ36" s="187"/>
    </row>
    <row r="37" spans="1:45" s="36" customFormat="1" ht="94.5">
      <c r="A37" s="222" t="s">
        <v>448</v>
      </c>
      <c r="B37" s="223" t="s">
        <v>449</v>
      </c>
      <c r="C37" s="222">
        <v>1.87</v>
      </c>
      <c r="D37" s="222">
        <v>1.87</v>
      </c>
      <c r="E37" s="222">
        <v>1.87</v>
      </c>
      <c r="F37" s="188"/>
      <c r="G37" s="188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222">
        <v>1.87</v>
      </c>
      <c r="AP37" s="187"/>
      <c r="AQ37" s="187"/>
    </row>
    <row r="38" spans="1:45" s="36" customFormat="1" ht="47.25">
      <c r="A38" s="222" t="s">
        <v>450</v>
      </c>
      <c r="B38" s="223" t="s">
        <v>451</v>
      </c>
      <c r="C38" s="222">
        <v>91.1</v>
      </c>
      <c r="D38" s="222">
        <v>91.1</v>
      </c>
      <c r="E38" s="222">
        <v>91.5</v>
      </c>
      <c r="F38" s="188"/>
      <c r="G38" s="188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222">
        <v>91.5</v>
      </c>
      <c r="AP38" s="187"/>
      <c r="AQ38" s="187"/>
    </row>
    <row r="39" spans="1:45" s="36" customFormat="1" ht="47.25">
      <c r="A39" s="222" t="s">
        <v>452</v>
      </c>
      <c r="B39" s="223" t="s">
        <v>453</v>
      </c>
      <c r="C39" s="222">
        <v>91.5</v>
      </c>
      <c r="D39" s="222">
        <v>91.5</v>
      </c>
      <c r="E39" s="222">
        <v>91.9</v>
      </c>
      <c r="F39" s="188"/>
      <c r="G39" s="188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222">
        <v>91.9</v>
      </c>
      <c r="AP39" s="187"/>
      <c r="AQ39" s="187"/>
    </row>
    <row r="40" spans="1:45" s="36" customFormat="1" ht="63">
      <c r="A40" s="222" t="s">
        <v>454</v>
      </c>
      <c r="B40" s="223" t="s">
        <v>308</v>
      </c>
      <c r="C40" s="222">
        <v>32.799999999999997</v>
      </c>
      <c r="D40" s="222">
        <v>30.8</v>
      </c>
      <c r="E40" s="222">
        <v>24.6</v>
      </c>
      <c r="F40" s="188"/>
      <c r="G40" s="188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222">
        <v>24.6</v>
      </c>
      <c r="AP40" s="187"/>
      <c r="AQ40" s="187"/>
    </row>
    <row r="41" spans="1:45" s="36" customFormat="1" ht="31.5">
      <c r="A41" s="222" t="s">
        <v>455</v>
      </c>
      <c r="B41" s="223" t="s">
        <v>309</v>
      </c>
      <c r="C41" s="222">
        <v>20</v>
      </c>
      <c r="D41" s="222">
        <v>18</v>
      </c>
      <c r="E41" s="222">
        <v>14.4</v>
      </c>
      <c r="F41" s="188"/>
      <c r="G41" s="188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222">
        <v>14.4</v>
      </c>
      <c r="AP41" s="187"/>
      <c r="AQ41" s="187"/>
    </row>
    <row r="42" spans="1:45" s="36" customFormat="1" ht="31.5">
      <c r="A42" s="222" t="s">
        <v>456</v>
      </c>
      <c r="B42" s="223" t="s">
        <v>310</v>
      </c>
      <c r="C42" s="222">
        <v>26.7</v>
      </c>
      <c r="D42" s="222">
        <v>24.2</v>
      </c>
      <c r="E42" s="222">
        <v>21.7</v>
      </c>
      <c r="F42" s="188"/>
      <c r="G42" s="188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222">
        <v>21.7</v>
      </c>
      <c r="AP42" s="187"/>
      <c r="AQ42" s="187"/>
    </row>
    <row r="43" spans="1:45" s="36" customFormat="1" ht="78.75">
      <c r="A43" s="222" t="s">
        <v>457</v>
      </c>
      <c r="B43" s="223" t="s">
        <v>311</v>
      </c>
      <c r="C43" s="222">
        <v>78.900000000000006</v>
      </c>
      <c r="D43" s="222">
        <v>78.900000000000006</v>
      </c>
      <c r="E43" s="222">
        <v>84.3</v>
      </c>
      <c r="F43" s="188"/>
      <c r="G43" s="188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222">
        <v>84.3</v>
      </c>
      <c r="AP43" s="187"/>
      <c r="AQ43" s="187"/>
    </row>
    <row r="44" spans="1:45" s="36" customFormat="1" ht="31.5">
      <c r="A44" s="222" t="s">
        <v>458</v>
      </c>
      <c r="B44" s="223" t="s">
        <v>312</v>
      </c>
      <c r="C44" s="222">
        <v>13.6</v>
      </c>
      <c r="D44" s="222">
        <v>13.6</v>
      </c>
      <c r="E44" s="222">
        <v>13.3</v>
      </c>
      <c r="F44" s="188"/>
      <c r="G44" s="188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222">
        <v>13.3</v>
      </c>
      <c r="AP44" s="187"/>
      <c r="AQ44" s="187"/>
    </row>
    <row r="45" spans="1:45" s="36" customFormat="1" ht="47.25">
      <c r="A45" s="222" t="s">
        <v>459</v>
      </c>
      <c r="B45" s="223" t="s">
        <v>313</v>
      </c>
      <c r="C45" s="222">
        <v>13.9</v>
      </c>
      <c r="D45" s="222">
        <v>13.3</v>
      </c>
      <c r="E45" s="222">
        <v>12.1</v>
      </c>
      <c r="F45" s="188"/>
      <c r="G45" s="188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222">
        <v>12.1</v>
      </c>
      <c r="AP45" s="187"/>
      <c r="AQ45" s="187"/>
    </row>
    <row r="46" spans="1:45" s="36" customFormat="1" ht="31.5">
      <c r="A46" s="222" t="s">
        <v>460</v>
      </c>
      <c r="B46" s="223" t="s">
        <v>318</v>
      </c>
      <c r="C46" s="222">
        <v>30.8</v>
      </c>
      <c r="D46" s="222">
        <v>30.8</v>
      </c>
      <c r="E46" s="222">
        <v>38.5</v>
      </c>
      <c r="F46" s="188"/>
      <c r="G46" s="188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222">
        <v>38.5</v>
      </c>
      <c r="AP46" s="187"/>
      <c r="AQ46" s="187"/>
    </row>
    <row r="47" spans="1:45" s="36" customFormat="1" ht="63">
      <c r="A47" s="222" t="s">
        <v>461</v>
      </c>
      <c r="B47" s="223" t="s">
        <v>317</v>
      </c>
      <c r="C47" s="222">
        <v>71</v>
      </c>
      <c r="D47" s="222">
        <v>72</v>
      </c>
      <c r="E47" s="222">
        <v>73</v>
      </c>
      <c r="F47" s="188"/>
      <c r="G47" s="188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222">
        <v>73</v>
      </c>
      <c r="AP47" s="187"/>
      <c r="AQ47" s="187"/>
    </row>
    <row r="48" spans="1:45" s="99" customFormat="1" ht="12.75">
      <c r="A48" s="97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</row>
    <row r="49" spans="1:71" s="129" customFormat="1" ht="18.75">
      <c r="A49" s="271" t="s">
        <v>354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1"/>
      <c r="AK49" s="271"/>
      <c r="AL49" s="271"/>
      <c r="AM49" s="271"/>
      <c r="AN49" s="271"/>
      <c r="AO49" s="271"/>
      <c r="AP49" s="271"/>
      <c r="AQ49" s="271"/>
      <c r="AR49" s="271"/>
      <c r="AS49" s="271"/>
      <c r="AT49" s="271"/>
      <c r="AU49" s="271"/>
      <c r="AV49" s="271"/>
      <c r="AW49" s="271"/>
      <c r="AX49" s="271"/>
      <c r="AY49" s="271"/>
    </row>
    <row r="50" spans="1:71" s="129" customFormat="1" ht="18.75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</row>
    <row r="51" spans="1:71" s="129" customFormat="1" ht="18.75">
      <c r="A51" s="183" t="s">
        <v>357</v>
      </c>
      <c r="B51" s="183"/>
      <c r="C51" s="183"/>
      <c r="D51" s="183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</row>
    <row r="52" spans="1:71" s="116" customFormat="1" ht="14.25" customHeight="1">
      <c r="A52" s="125"/>
      <c r="B52" s="123" t="s">
        <v>355</v>
      </c>
      <c r="C52" s="123"/>
      <c r="D52" s="126"/>
      <c r="E52" s="127"/>
      <c r="F52" s="127"/>
      <c r="G52" s="127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3"/>
      <c r="AP52" s="123"/>
      <c r="AQ52" s="123"/>
      <c r="AR52" s="123"/>
      <c r="AS52" s="123"/>
      <c r="AT52" s="124"/>
      <c r="AU52" s="124"/>
      <c r="AV52" s="124"/>
      <c r="AW52" s="124"/>
      <c r="AX52" s="124"/>
      <c r="AY52" s="12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8"/>
      <c r="BR52" s="178"/>
      <c r="BS52" s="178"/>
    </row>
    <row r="53" spans="1:71" s="116" customFormat="1" ht="15.75">
      <c r="A53" s="130"/>
      <c r="B53" s="131"/>
      <c r="C53" s="131"/>
      <c r="D53" s="131"/>
      <c r="E53" s="132"/>
      <c r="F53" s="132"/>
      <c r="G53" s="132"/>
      <c r="H53" s="133"/>
      <c r="I53" s="133"/>
      <c r="J53" s="133"/>
      <c r="K53" s="133"/>
      <c r="L53" s="133"/>
      <c r="M53" s="133"/>
      <c r="N53" s="133"/>
      <c r="O53" s="133"/>
      <c r="P53" s="133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1"/>
      <c r="BK53" s="131"/>
      <c r="BL53" s="131"/>
      <c r="BM53" s="134"/>
      <c r="BN53" s="134"/>
      <c r="BO53" s="134"/>
    </row>
    <row r="54" spans="1:71" s="36" customFormat="1" ht="12.75">
      <c r="A54" s="117"/>
    </row>
  </sheetData>
  <mergeCells count="26">
    <mergeCell ref="A15:AQ15"/>
    <mergeCell ref="A23:AQ23"/>
    <mergeCell ref="A31:AQ31"/>
    <mergeCell ref="A49:AY49"/>
    <mergeCell ref="A1:AO1"/>
    <mergeCell ref="A3:A4"/>
    <mergeCell ref="B3:B4"/>
    <mergeCell ref="C3:C4"/>
    <mergeCell ref="D3:D4"/>
    <mergeCell ref="H3:AQ3"/>
    <mergeCell ref="H4:J4"/>
    <mergeCell ref="K4:M4"/>
    <mergeCell ref="N4:P4"/>
    <mergeCell ref="Q4:S4"/>
    <mergeCell ref="T4:V4"/>
    <mergeCell ref="W4:Y4"/>
    <mergeCell ref="Z4:AB4"/>
    <mergeCell ref="E3:G4"/>
    <mergeCell ref="A6:AQ6"/>
    <mergeCell ref="A14:AQ14"/>
    <mergeCell ref="AC4:AE4"/>
    <mergeCell ref="AF4:AH4"/>
    <mergeCell ref="AI4:AK4"/>
    <mergeCell ref="AL4:AN4"/>
    <mergeCell ref="AO4:AQ4"/>
    <mergeCell ref="A7:AQ7"/>
  </mergeCells>
  <pageMargins left="0.78740157480314965" right="0.78740157480314965" top="1.1811023622047245" bottom="0.78740157480314965" header="0" footer="0"/>
  <pageSetup paperSize="9" scale="49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topLeftCell="A26" zoomScaleSheetLayoutView="100" workbookViewId="0">
      <selection activeCell="B37" sqref="B37:D37"/>
    </sheetView>
  </sheetViews>
  <sheetFormatPr defaultRowHeight="18.75"/>
  <cols>
    <col min="1" max="2" width="9.140625" style="135"/>
    <col min="3" max="3" width="17.5703125" style="135" customWidth="1"/>
    <col min="4" max="4" width="83.85546875" style="135" customWidth="1"/>
    <col min="5" max="243" width="9.140625" style="135"/>
    <col min="244" max="244" width="4" style="135" customWidth="1"/>
    <col min="245" max="245" width="69" style="135" customWidth="1"/>
    <col min="246" max="246" width="66.5703125" style="135" customWidth="1"/>
    <col min="247" max="499" width="9.140625" style="135"/>
    <col min="500" max="500" width="4" style="135" customWidth="1"/>
    <col min="501" max="501" width="69" style="135" customWidth="1"/>
    <col min="502" max="502" width="66.5703125" style="135" customWidth="1"/>
    <col min="503" max="755" width="9.140625" style="135"/>
    <col min="756" max="756" width="4" style="135" customWidth="1"/>
    <col min="757" max="757" width="69" style="135" customWidth="1"/>
    <col min="758" max="758" width="66.5703125" style="135" customWidth="1"/>
    <col min="759" max="1011" width="9.140625" style="135"/>
    <col min="1012" max="1012" width="4" style="135" customWidth="1"/>
    <col min="1013" max="1013" width="69" style="135" customWidth="1"/>
    <col min="1014" max="1014" width="66.5703125" style="135" customWidth="1"/>
    <col min="1015" max="1267" width="9.140625" style="135"/>
    <col min="1268" max="1268" width="4" style="135" customWidth="1"/>
    <col min="1269" max="1269" width="69" style="135" customWidth="1"/>
    <col min="1270" max="1270" width="66.5703125" style="135" customWidth="1"/>
    <col min="1271" max="1523" width="9.140625" style="135"/>
    <col min="1524" max="1524" width="4" style="135" customWidth="1"/>
    <col min="1525" max="1525" width="69" style="135" customWidth="1"/>
    <col min="1526" max="1526" width="66.5703125" style="135" customWidth="1"/>
    <col min="1527" max="1779" width="9.140625" style="135"/>
    <col min="1780" max="1780" width="4" style="135" customWidth="1"/>
    <col min="1781" max="1781" width="69" style="135" customWidth="1"/>
    <col min="1782" max="1782" width="66.5703125" style="135" customWidth="1"/>
    <col min="1783" max="2035" width="9.140625" style="135"/>
    <col min="2036" max="2036" width="4" style="135" customWidth="1"/>
    <col min="2037" max="2037" width="69" style="135" customWidth="1"/>
    <col min="2038" max="2038" width="66.5703125" style="135" customWidth="1"/>
    <col min="2039" max="2291" width="9.140625" style="135"/>
    <col min="2292" max="2292" width="4" style="135" customWidth="1"/>
    <col min="2293" max="2293" width="69" style="135" customWidth="1"/>
    <col min="2294" max="2294" width="66.5703125" style="135" customWidth="1"/>
    <col min="2295" max="2547" width="9.140625" style="135"/>
    <col min="2548" max="2548" width="4" style="135" customWidth="1"/>
    <col min="2549" max="2549" width="69" style="135" customWidth="1"/>
    <col min="2550" max="2550" width="66.5703125" style="135" customWidth="1"/>
    <col min="2551" max="2803" width="9.140625" style="135"/>
    <col min="2804" max="2804" width="4" style="135" customWidth="1"/>
    <col min="2805" max="2805" width="69" style="135" customWidth="1"/>
    <col min="2806" max="2806" width="66.5703125" style="135" customWidth="1"/>
    <col min="2807" max="3059" width="9.140625" style="135"/>
    <col min="3060" max="3060" width="4" style="135" customWidth="1"/>
    <col min="3061" max="3061" width="69" style="135" customWidth="1"/>
    <col min="3062" max="3062" width="66.5703125" style="135" customWidth="1"/>
    <col min="3063" max="3315" width="9.140625" style="135"/>
    <col min="3316" max="3316" width="4" style="135" customWidth="1"/>
    <col min="3317" max="3317" width="69" style="135" customWidth="1"/>
    <col min="3318" max="3318" width="66.5703125" style="135" customWidth="1"/>
    <col min="3319" max="3571" width="9.140625" style="135"/>
    <col min="3572" max="3572" width="4" style="135" customWidth="1"/>
    <col min="3573" max="3573" width="69" style="135" customWidth="1"/>
    <col min="3574" max="3574" width="66.5703125" style="135" customWidth="1"/>
    <col min="3575" max="3827" width="9.140625" style="135"/>
    <col min="3828" max="3828" width="4" style="135" customWidth="1"/>
    <col min="3829" max="3829" width="69" style="135" customWidth="1"/>
    <col min="3830" max="3830" width="66.5703125" style="135" customWidth="1"/>
    <col min="3831" max="4083" width="9.140625" style="135"/>
    <col min="4084" max="4084" width="4" style="135" customWidth="1"/>
    <col min="4085" max="4085" width="69" style="135" customWidth="1"/>
    <col min="4086" max="4086" width="66.5703125" style="135" customWidth="1"/>
    <col min="4087" max="4339" width="9.140625" style="135"/>
    <col min="4340" max="4340" width="4" style="135" customWidth="1"/>
    <col min="4341" max="4341" width="69" style="135" customWidth="1"/>
    <col min="4342" max="4342" width="66.5703125" style="135" customWidth="1"/>
    <col min="4343" max="4595" width="9.140625" style="135"/>
    <col min="4596" max="4596" width="4" style="135" customWidth="1"/>
    <col min="4597" max="4597" width="69" style="135" customWidth="1"/>
    <col min="4598" max="4598" width="66.5703125" style="135" customWidth="1"/>
    <col min="4599" max="4851" width="9.140625" style="135"/>
    <col min="4852" max="4852" width="4" style="135" customWidth="1"/>
    <col min="4853" max="4853" width="69" style="135" customWidth="1"/>
    <col min="4854" max="4854" width="66.5703125" style="135" customWidth="1"/>
    <col min="4855" max="5107" width="9.140625" style="135"/>
    <col min="5108" max="5108" width="4" style="135" customWidth="1"/>
    <col min="5109" max="5109" width="69" style="135" customWidth="1"/>
    <col min="5110" max="5110" width="66.5703125" style="135" customWidth="1"/>
    <col min="5111" max="5363" width="9.140625" style="135"/>
    <col min="5364" max="5364" width="4" style="135" customWidth="1"/>
    <col min="5365" max="5365" width="69" style="135" customWidth="1"/>
    <col min="5366" max="5366" width="66.5703125" style="135" customWidth="1"/>
    <col min="5367" max="5619" width="9.140625" style="135"/>
    <col min="5620" max="5620" width="4" style="135" customWidth="1"/>
    <col min="5621" max="5621" width="69" style="135" customWidth="1"/>
    <col min="5622" max="5622" width="66.5703125" style="135" customWidth="1"/>
    <col min="5623" max="5875" width="9.140625" style="135"/>
    <col min="5876" max="5876" width="4" style="135" customWidth="1"/>
    <col min="5877" max="5877" width="69" style="135" customWidth="1"/>
    <col min="5878" max="5878" width="66.5703125" style="135" customWidth="1"/>
    <col min="5879" max="6131" width="9.140625" style="135"/>
    <col min="6132" max="6132" width="4" style="135" customWidth="1"/>
    <col min="6133" max="6133" width="69" style="135" customWidth="1"/>
    <col min="6134" max="6134" width="66.5703125" style="135" customWidth="1"/>
    <col min="6135" max="6387" width="9.140625" style="135"/>
    <col min="6388" max="6388" width="4" style="135" customWidth="1"/>
    <col min="6389" max="6389" width="69" style="135" customWidth="1"/>
    <col min="6390" max="6390" width="66.5703125" style="135" customWidth="1"/>
    <col min="6391" max="6643" width="9.140625" style="135"/>
    <col min="6644" max="6644" width="4" style="135" customWidth="1"/>
    <col min="6645" max="6645" width="69" style="135" customWidth="1"/>
    <col min="6646" max="6646" width="66.5703125" style="135" customWidth="1"/>
    <col min="6647" max="6899" width="9.140625" style="135"/>
    <col min="6900" max="6900" width="4" style="135" customWidth="1"/>
    <col min="6901" max="6901" width="69" style="135" customWidth="1"/>
    <col min="6902" max="6902" width="66.5703125" style="135" customWidth="1"/>
    <col min="6903" max="7155" width="9.140625" style="135"/>
    <col min="7156" max="7156" width="4" style="135" customWidth="1"/>
    <col min="7157" max="7157" width="69" style="135" customWidth="1"/>
    <col min="7158" max="7158" width="66.5703125" style="135" customWidth="1"/>
    <col min="7159" max="7411" width="9.140625" style="135"/>
    <col min="7412" max="7412" width="4" style="135" customWidth="1"/>
    <col min="7413" max="7413" width="69" style="135" customWidth="1"/>
    <col min="7414" max="7414" width="66.5703125" style="135" customWidth="1"/>
    <col min="7415" max="7667" width="9.140625" style="135"/>
    <col min="7668" max="7668" width="4" style="135" customWidth="1"/>
    <col min="7669" max="7669" width="69" style="135" customWidth="1"/>
    <col min="7670" max="7670" width="66.5703125" style="135" customWidth="1"/>
    <col min="7671" max="7923" width="9.140625" style="135"/>
    <col min="7924" max="7924" width="4" style="135" customWidth="1"/>
    <col min="7925" max="7925" width="69" style="135" customWidth="1"/>
    <col min="7926" max="7926" width="66.5703125" style="135" customWidth="1"/>
    <col min="7927" max="8179" width="9.140625" style="135"/>
    <col min="8180" max="8180" width="4" style="135" customWidth="1"/>
    <col min="8181" max="8181" width="69" style="135" customWidth="1"/>
    <col min="8182" max="8182" width="66.5703125" style="135" customWidth="1"/>
    <col min="8183" max="8435" width="9.140625" style="135"/>
    <col min="8436" max="8436" width="4" style="135" customWidth="1"/>
    <col min="8437" max="8437" width="69" style="135" customWidth="1"/>
    <col min="8438" max="8438" width="66.5703125" style="135" customWidth="1"/>
    <col min="8439" max="8691" width="9.140625" style="135"/>
    <col min="8692" max="8692" width="4" style="135" customWidth="1"/>
    <col min="8693" max="8693" width="69" style="135" customWidth="1"/>
    <col min="8694" max="8694" width="66.5703125" style="135" customWidth="1"/>
    <col min="8695" max="8947" width="9.140625" style="135"/>
    <col min="8948" max="8948" width="4" style="135" customWidth="1"/>
    <col min="8949" max="8949" width="69" style="135" customWidth="1"/>
    <col min="8950" max="8950" width="66.5703125" style="135" customWidth="1"/>
    <col min="8951" max="9203" width="9.140625" style="135"/>
    <col min="9204" max="9204" width="4" style="135" customWidth="1"/>
    <col min="9205" max="9205" width="69" style="135" customWidth="1"/>
    <col min="9206" max="9206" width="66.5703125" style="135" customWidth="1"/>
    <col min="9207" max="9459" width="9.140625" style="135"/>
    <col min="9460" max="9460" width="4" style="135" customWidth="1"/>
    <col min="9461" max="9461" width="69" style="135" customWidth="1"/>
    <col min="9462" max="9462" width="66.5703125" style="135" customWidth="1"/>
    <col min="9463" max="9715" width="9.140625" style="135"/>
    <col min="9716" max="9716" width="4" style="135" customWidth="1"/>
    <col min="9717" max="9717" width="69" style="135" customWidth="1"/>
    <col min="9718" max="9718" width="66.5703125" style="135" customWidth="1"/>
    <col min="9719" max="9971" width="9.140625" style="135"/>
    <col min="9972" max="9972" width="4" style="135" customWidth="1"/>
    <col min="9973" max="9973" width="69" style="135" customWidth="1"/>
    <col min="9974" max="9974" width="66.5703125" style="135" customWidth="1"/>
    <col min="9975" max="10227" width="9.140625" style="135"/>
    <col min="10228" max="10228" width="4" style="135" customWidth="1"/>
    <col min="10229" max="10229" width="69" style="135" customWidth="1"/>
    <col min="10230" max="10230" width="66.5703125" style="135" customWidth="1"/>
    <col min="10231" max="10483" width="9.140625" style="135"/>
    <col min="10484" max="10484" width="4" style="135" customWidth="1"/>
    <col min="10485" max="10485" width="69" style="135" customWidth="1"/>
    <col min="10486" max="10486" width="66.5703125" style="135" customWidth="1"/>
    <col min="10487" max="10739" width="9.140625" style="135"/>
    <col min="10740" max="10740" width="4" style="135" customWidth="1"/>
    <col min="10741" max="10741" width="69" style="135" customWidth="1"/>
    <col min="10742" max="10742" width="66.5703125" style="135" customWidth="1"/>
    <col min="10743" max="10995" width="9.140625" style="135"/>
    <col min="10996" max="10996" width="4" style="135" customWidth="1"/>
    <col min="10997" max="10997" width="69" style="135" customWidth="1"/>
    <col min="10998" max="10998" width="66.5703125" style="135" customWidth="1"/>
    <col min="10999" max="11251" width="9.140625" style="135"/>
    <col min="11252" max="11252" width="4" style="135" customWidth="1"/>
    <col min="11253" max="11253" width="69" style="135" customWidth="1"/>
    <col min="11254" max="11254" width="66.5703125" style="135" customWidth="1"/>
    <col min="11255" max="11507" width="9.140625" style="135"/>
    <col min="11508" max="11508" width="4" style="135" customWidth="1"/>
    <col min="11509" max="11509" width="69" style="135" customWidth="1"/>
    <col min="11510" max="11510" width="66.5703125" style="135" customWidth="1"/>
    <col min="11511" max="11763" width="9.140625" style="135"/>
    <col min="11764" max="11764" width="4" style="135" customWidth="1"/>
    <col min="11765" max="11765" width="69" style="135" customWidth="1"/>
    <col min="11766" max="11766" width="66.5703125" style="135" customWidth="1"/>
    <col min="11767" max="12019" width="9.140625" style="135"/>
    <col min="12020" max="12020" width="4" style="135" customWidth="1"/>
    <col min="12021" max="12021" width="69" style="135" customWidth="1"/>
    <col min="12022" max="12022" width="66.5703125" style="135" customWidth="1"/>
    <col min="12023" max="12275" width="9.140625" style="135"/>
    <col min="12276" max="12276" width="4" style="135" customWidth="1"/>
    <col min="12277" max="12277" width="69" style="135" customWidth="1"/>
    <col min="12278" max="12278" width="66.5703125" style="135" customWidth="1"/>
    <col min="12279" max="12531" width="9.140625" style="135"/>
    <col min="12532" max="12532" width="4" style="135" customWidth="1"/>
    <col min="12533" max="12533" width="69" style="135" customWidth="1"/>
    <col min="12534" max="12534" width="66.5703125" style="135" customWidth="1"/>
    <col min="12535" max="12787" width="9.140625" style="135"/>
    <col min="12788" max="12788" width="4" style="135" customWidth="1"/>
    <col min="12789" max="12789" width="69" style="135" customWidth="1"/>
    <col min="12790" max="12790" width="66.5703125" style="135" customWidth="1"/>
    <col min="12791" max="13043" width="9.140625" style="135"/>
    <col min="13044" max="13044" width="4" style="135" customWidth="1"/>
    <col min="13045" max="13045" width="69" style="135" customWidth="1"/>
    <col min="13046" max="13046" width="66.5703125" style="135" customWidth="1"/>
    <col min="13047" max="13299" width="9.140625" style="135"/>
    <col min="13300" max="13300" width="4" style="135" customWidth="1"/>
    <col min="13301" max="13301" width="69" style="135" customWidth="1"/>
    <col min="13302" max="13302" width="66.5703125" style="135" customWidth="1"/>
    <col min="13303" max="13555" width="9.140625" style="135"/>
    <col min="13556" max="13556" width="4" style="135" customWidth="1"/>
    <col min="13557" max="13557" width="69" style="135" customWidth="1"/>
    <col min="13558" max="13558" width="66.5703125" style="135" customWidth="1"/>
    <col min="13559" max="13811" width="9.140625" style="135"/>
    <col min="13812" max="13812" width="4" style="135" customWidth="1"/>
    <col min="13813" max="13813" width="69" style="135" customWidth="1"/>
    <col min="13814" max="13814" width="66.5703125" style="135" customWidth="1"/>
    <col min="13815" max="14067" width="9.140625" style="135"/>
    <col min="14068" max="14068" width="4" style="135" customWidth="1"/>
    <col min="14069" max="14069" width="69" style="135" customWidth="1"/>
    <col min="14070" max="14070" width="66.5703125" style="135" customWidth="1"/>
    <col min="14071" max="14323" width="9.140625" style="135"/>
    <col min="14324" max="14324" width="4" style="135" customWidth="1"/>
    <col min="14325" max="14325" width="69" style="135" customWidth="1"/>
    <col min="14326" max="14326" width="66.5703125" style="135" customWidth="1"/>
    <col min="14327" max="14579" width="9.140625" style="135"/>
    <col min="14580" max="14580" width="4" style="135" customWidth="1"/>
    <col min="14581" max="14581" width="69" style="135" customWidth="1"/>
    <col min="14582" max="14582" width="66.5703125" style="135" customWidth="1"/>
    <col min="14583" max="14835" width="9.140625" style="135"/>
    <col min="14836" max="14836" width="4" style="135" customWidth="1"/>
    <col min="14837" max="14837" width="69" style="135" customWidth="1"/>
    <col min="14838" max="14838" width="66.5703125" style="135" customWidth="1"/>
    <col min="14839" max="15091" width="9.140625" style="135"/>
    <col min="15092" max="15092" width="4" style="135" customWidth="1"/>
    <col min="15093" max="15093" width="69" style="135" customWidth="1"/>
    <col min="15094" max="15094" width="66.5703125" style="135" customWidth="1"/>
    <col min="15095" max="15347" width="9.140625" style="135"/>
    <col min="15348" max="15348" width="4" style="135" customWidth="1"/>
    <col min="15349" max="15349" width="69" style="135" customWidth="1"/>
    <col min="15350" max="15350" width="66.5703125" style="135" customWidth="1"/>
    <col min="15351" max="15603" width="9.140625" style="135"/>
    <col min="15604" max="15604" width="4" style="135" customWidth="1"/>
    <col min="15605" max="15605" width="69" style="135" customWidth="1"/>
    <col min="15606" max="15606" width="66.5703125" style="135" customWidth="1"/>
    <col min="15607" max="15859" width="9.140625" style="135"/>
    <col min="15860" max="15860" width="4" style="135" customWidth="1"/>
    <col min="15861" max="15861" width="69" style="135" customWidth="1"/>
    <col min="15862" max="15862" width="66.5703125" style="135" customWidth="1"/>
    <col min="15863" max="16115" width="9.140625" style="135"/>
    <col min="16116" max="16116" width="4" style="135" customWidth="1"/>
    <col min="16117" max="16117" width="69" style="135" customWidth="1"/>
    <col min="16118" max="16118" width="66.5703125" style="135" customWidth="1"/>
    <col min="16119" max="16384" width="9.140625" style="135"/>
  </cols>
  <sheetData>
    <row r="1" spans="1:4">
      <c r="A1" s="420"/>
      <c r="B1" s="420"/>
      <c r="C1"/>
      <c r="D1" s="403" t="s">
        <v>463</v>
      </c>
    </row>
    <row r="2" spans="1:4" ht="19.5" customHeight="1">
      <c r="A2" s="404"/>
      <c r="B2"/>
      <c r="C2"/>
      <c r="D2"/>
    </row>
    <row r="3" spans="1:4" ht="32.25" customHeight="1">
      <c r="A3" s="404"/>
      <c r="B3"/>
      <c r="C3" s="421" t="s">
        <v>464</v>
      </c>
      <c r="D3" s="421"/>
    </row>
    <row r="4" spans="1:4" ht="57" customHeight="1">
      <c r="A4" s="404"/>
      <c r="B4"/>
      <c r="C4" s="422" t="s">
        <v>465</v>
      </c>
      <c r="D4" s="422"/>
    </row>
    <row r="5" spans="1:4" ht="47.25" customHeight="1" thickBot="1">
      <c r="A5" s="404"/>
      <c r="B5" s="405"/>
      <c r="C5" s="423" t="s">
        <v>466</v>
      </c>
      <c r="D5" s="423"/>
    </row>
    <row r="6" spans="1:4" ht="24" customHeight="1">
      <c r="A6" s="424"/>
      <c r="B6" s="426" t="s">
        <v>467</v>
      </c>
      <c r="C6" s="428" t="s">
        <v>468</v>
      </c>
      <c r="D6" s="408" t="s">
        <v>469</v>
      </c>
    </row>
    <row r="7" spans="1:4" ht="20.25" customHeight="1">
      <c r="A7" s="424"/>
      <c r="B7" s="425"/>
      <c r="C7" s="429"/>
      <c r="D7" s="408" t="s">
        <v>470</v>
      </c>
    </row>
    <row r="8" spans="1:4" ht="18.75" customHeight="1">
      <c r="A8" s="424"/>
      <c r="B8" s="425"/>
      <c r="C8" s="429"/>
      <c r="D8" s="408" t="s">
        <v>471</v>
      </c>
    </row>
    <row r="9" spans="1:4" ht="118.5" customHeight="1">
      <c r="A9" s="424"/>
      <c r="B9" s="425"/>
      <c r="C9" s="429"/>
      <c r="D9" s="408" t="s">
        <v>472</v>
      </c>
    </row>
    <row r="10" spans="1:4" ht="154.5" customHeight="1" thickBot="1">
      <c r="A10" s="424"/>
      <c r="B10" s="425"/>
      <c r="C10" s="429"/>
      <c r="D10" s="409" t="s">
        <v>473</v>
      </c>
    </row>
    <row r="11" spans="1:4" ht="24.75" customHeight="1" thickBot="1">
      <c r="A11" s="404"/>
      <c r="B11" s="425"/>
      <c r="C11" s="429"/>
      <c r="D11" s="409" t="s">
        <v>474</v>
      </c>
    </row>
    <row r="12" spans="1:4" ht="48" customHeight="1" thickBot="1">
      <c r="A12" s="404"/>
      <c r="B12" s="425"/>
      <c r="C12" s="429"/>
      <c r="D12" s="409" t="s">
        <v>475</v>
      </c>
    </row>
    <row r="13" spans="1:4" ht="19.5" thickBot="1">
      <c r="A13" s="404"/>
      <c r="B13" s="427"/>
      <c r="C13" s="430"/>
      <c r="D13" s="410"/>
    </row>
    <row r="14" spans="1:4" ht="71.25" customHeight="1" thickBot="1">
      <c r="A14" s="404"/>
      <c r="B14" s="411" t="s">
        <v>476</v>
      </c>
      <c r="C14" s="412" t="s">
        <v>477</v>
      </c>
      <c r="D14" s="409"/>
    </row>
    <row r="15" spans="1:4" ht="45" customHeight="1" thickBot="1">
      <c r="A15" s="404"/>
      <c r="B15" s="411" t="s">
        <v>6</v>
      </c>
      <c r="C15" s="412" t="s">
        <v>478</v>
      </c>
      <c r="D15" s="409" t="s">
        <v>479</v>
      </c>
    </row>
    <row r="16" spans="1:4" ht="40.5" customHeight="1" thickBot="1">
      <c r="A16" s="404"/>
      <c r="B16" s="411" t="s">
        <v>7</v>
      </c>
      <c r="C16" s="412" t="s">
        <v>480</v>
      </c>
      <c r="D16" s="409" t="s">
        <v>481</v>
      </c>
    </row>
    <row r="17" spans="1:4" ht="161.25" customHeight="1" thickBot="1">
      <c r="A17" s="404"/>
      <c r="B17" s="411" t="s">
        <v>8</v>
      </c>
      <c r="C17" s="412" t="s">
        <v>482</v>
      </c>
      <c r="D17" s="409" t="s">
        <v>483</v>
      </c>
    </row>
    <row r="18" spans="1:4" ht="135" customHeight="1" thickBot="1">
      <c r="A18" s="404"/>
      <c r="B18" s="413" t="s">
        <v>14</v>
      </c>
      <c r="C18" s="414" t="s">
        <v>484</v>
      </c>
      <c r="D18" s="415" t="s">
        <v>485</v>
      </c>
    </row>
    <row r="19" spans="1:4" ht="409.6" thickBot="1">
      <c r="A19" s="404"/>
      <c r="B19" s="411" t="s">
        <v>486</v>
      </c>
      <c r="C19" s="412" t="s">
        <v>487</v>
      </c>
      <c r="D19" s="409" t="s">
        <v>488</v>
      </c>
    </row>
    <row r="20" spans="1:4" ht="116.25" customHeight="1">
      <c r="A20" s="424"/>
      <c r="B20" s="426" t="s">
        <v>489</v>
      </c>
      <c r="C20" s="407" t="s">
        <v>490</v>
      </c>
      <c r="D20" s="408" t="s">
        <v>492</v>
      </c>
    </row>
    <row r="21" spans="1:4" ht="83.25" customHeight="1">
      <c r="A21" s="424"/>
      <c r="B21" s="425"/>
      <c r="C21" s="407" t="s">
        <v>491</v>
      </c>
      <c r="D21" s="408" t="s">
        <v>493</v>
      </c>
    </row>
    <row r="22" spans="1:4" ht="43.5" customHeight="1">
      <c r="A22" s="424"/>
      <c r="B22" s="425"/>
      <c r="C22" s="416"/>
      <c r="D22" s="408" t="s">
        <v>494</v>
      </c>
    </row>
    <row r="23" spans="1:4" ht="46.5" customHeight="1">
      <c r="A23" s="424"/>
      <c r="B23" s="425"/>
      <c r="C23" s="416"/>
      <c r="D23" s="408" t="s">
        <v>495</v>
      </c>
    </row>
    <row r="24" spans="1:4" ht="66.75" customHeight="1">
      <c r="A24" s="424"/>
      <c r="B24" s="425"/>
      <c r="C24" s="416"/>
      <c r="D24" s="408" t="s">
        <v>496</v>
      </c>
    </row>
    <row r="25" spans="1:4" ht="39.75" customHeight="1">
      <c r="A25" s="424"/>
      <c r="B25" s="425"/>
      <c r="C25" s="416"/>
      <c r="D25" s="408" t="s">
        <v>497</v>
      </c>
    </row>
    <row r="26" spans="1:4" ht="60" customHeight="1">
      <c r="A26" s="424"/>
      <c r="B26" s="425"/>
      <c r="C26" s="416"/>
      <c r="D26" s="408" t="s">
        <v>498</v>
      </c>
    </row>
    <row r="27" spans="1:4" ht="60" customHeight="1">
      <c r="A27" s="424"/>
      <c r="B27" s="425"/>
      <c r="C27" s="416"/>
      <c r="D27" s="408" t="s">
        <v>499</v>
      </c>
    </row>
    <row r="28" spans="1:4" ht="72" customHeight="1">
      <c r="A28" s="424"/>
      <c r="B28" s="425"/>
      <c r="C28" s="416"/>
      <c r="D28" s="408" t="s">
        <v>500</v>
      </c>
    </row>
    <row r="29" spans="1:4" ht="27" customHeight="1">
      <c r="A29" s="424"/>
      <c r="B29" s="425"/>
      <c r="C29" s="416"/>
      <c r="D29" s="408" t="s">
        <v>501</v>
      </c>
    </row>
    <row r="30" spans="1:4" ht="19.5" thickBot="1">
      <c r="A30" s="424"/>
      <c r="B30" s="425"/>
      <c r="C30" s="417"/>
      <c r="D30" s="409" t="s">
        <v>502</v>
      </c>
    </row>
    <row r="31" spans="1:4" ht="35.25" customHeight="1" thickBot="1">
      <c r="A31" s="404"/>
      <c r="B31" s="427"/>
      <c r="C31" s="412" t="s">
        <v>503</v>
      </c>
      <c r="D31" s="409" t="s">
        <v>504</v>
      </c>
    </row>
    <row r="32" spans="1:4">
      <c r="A32" s="404"/>
      <c r="B32" s="406"/>
      <c r="C32" s="406"/>
      <c r="D32" s="406"/>
    </row>
    <row r="33" spans="1:4">
      <c r="A33" s="404"/>
      <c r="B33" s="406"/>
      <c r="C33" s="406"/>
      <c r="D33" s="406"/>
    </row>
    <row r="34" spans="1:4" ht="39.75" customHeight="1">
      <c r="A34" s="404"/>
      <c r="B34" s="431" t="s">
        <v>505</v>
      </c>
      <c r="C34" s="431"/>
      <c r="D34" s="431"/>
    </row>
    <row r="35" spans="1:4">
      <c r="A35" s="404"/>
      <c r="B35" s="418"/>
      <c r="C35"/>
      <c r="D35"/>
    </row>
    <row r="36" spans="1:4">
      <c r="A36" s="404"/>
      <c r="B36" s="418"/>
      <c r="C36" s="420"/>
      <c r="D36" s="420"/>
    </row>
    <row r="37" spans="1:4" ht="41.25" customHeight="1">
      <c r="A37" s="404"/>
      <c r="B37" s="432" t="s">
        <v>506</v>
      </c>
      <c r="C37" s="432"/>
      <c r="D37" s="432"/>
    </row>
    <row r="38" spans="1:4">
      <c r="A38" s="404"/>
      <c r="B38"/>
      <c r="C38" s="419" t="s">
        <v>355</v>
      </c>
      <c r="D38"/>
    </row>
    <row r="39" spans="1:4">
      <c r="A39" s="404"/>
      <c r="B39" s="404"/>
      <c r="C39" s="404"/>
      <c r="D39" s="404"/>
    </row>
    <row r="40" spans="1:4">
      <c r="A40"/>
      <c r="B40"/>
      <c r="C40"/>
      <c r="D40"/>
    </row>
  </sheetData>
  <mergeCells count="12">
    <mergeCell ref="A20:A30"/>
    <mergeCell ref="B20:B31"/>
    <mergeCell ref="B34:D34"/>
    <mergeCell ref="C36:D36"/>
    <mergeCell ref="B37:D37"/>
    <mergeCell ref="A1:B1"/>
    <mergeCell ref="C3:D3"/>
    <mergeCell ref="C4:D4"/>
    <mergeCell ref="C5:D5"/>
    <mergeCell ref="A6:A10"/>
    <mergeCell ref="B6:B13"/>
    <mergeCell ref="C6:C13"/>
  </mergeCells>
  <pageMargins left="0.98425196850393704" right="0.39370078740157483" top="0.39370078740157483" bottom="0.39370078740157483" header="0" footer="0.31496062992125984"/>
  <pageSetup paperSize="9" scale="24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MarsakovaEG</cp:lastModifiedBy>
  <cp:lastPrinted>2015-04-14T07:46:29Z</cp:lastPrinted>
  <dcterms:created xsi:type="dcterms:W3CDTF">2011-05-17T05:04:33Z</dcterms:created>
  <dcterms:modified xsi:type="dcterms:W3CDTF">2015-10-05T06:16:21Z</dcterms:modified>
</cp:coreProperties>
</file>