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240" windowWidth="14928" windowHeight="8856"/>
  </bookViews>
  <sheets>
    <sheet name="2015 год" sheetId="1" r:id="rId1"/>
  </sheets>
  <definedNames>
    <definedName name="Z_1CA9F3D3_053A_4BF9_A6AB_0903928EF026_.wvu.PrintArea" localSheetId="0" hidden="1">'2015 год'!$A$1:$C$27</definedName>
    <definedName name="Z_26E97D69_A3A4_46DF_A379_AAD953FEED94_.wvu.Cols" localSheetId="0" hidden="1">'2015 год'!$E:$E</definedName>
    <definedName name="Z_26E97D69_A3A4_46DF_A379_AAD953FEED94_.wvu.PrintArea" localSheetId="0" hidden="1">'2015 год'!$A$1:$C$27</definedName>
    <definedName name="Z_286930F7_9EA1_473A_A05D_C573B03650B0_.wvu.PrintArea" localSheetId="0" hidden="1">'2015 год'!$A$1:$C$27</definedName>
    <definedName name="Z_42D2F8D5_1E83_4122_BFBC_C7AF1C387109_.wvu.PrintArea" localSheetId="0" hidden="1">'2015 год'!$A$1:$C$27</definedName>
    <definedName name="Z_51FF0C04_B6C0_495F_B21E_1FECF7959104_.wvu.PrintArea" localSheetId="0" hidden="1">'2015 год'!$A$1:$C$27</definedName>
    <definedName name="Z_7017B4DF_A811_450E_A829_C45CC005DC69_.wvu.PrintArea" localSheetId="0" hidden="1">'2015 год'!$A$1:$C$27</definedName>
    <definedName name="Z_71EDF761_83DD_401A_A7AD_D5AFC3F013E9_.wvu.PrintArea" localSheetId="0" hidden="1">'2015 год'!$A$1:$C$27</definedName>
    <definedName name="Z_77AF59F7_D64B_437A_9F79_176D7B884FDD_.wvu.PrintArea" localSheetId="0" hidden="1">'2015 год'!$A$1:$C$27</definedName>
    <definedName name="Z_8256E702_5D06_4C47_AA90_06517D2DD52F_.wvu.Cols" localSheetId="0" hidden="1">'2015 год'!#REF!,'2015 год'!#REF!</definedName>
    <definedName name="Z_8256E702_5D06_4C47_AA90_06517D2DD52F_.wvu.PrintArea" localSheetId="0" hidden="1">'2015 год'!$A$1:$C$27</definedName>
    <definedName name="Z_9695AF1D_0B25_44E3_8596_0A366DD58001_.wvu.PrintArea" localSheetId="0" hidden="1">'2015 год'!$A$1:$C$27</definedName>
    <definedName name="Z_978D0F3F_084F_4ADA_9DB4_078064E0A13D_.wvu.PrintArea" localSheetId="0" hidden="1">'2015 год'!$A$1:$C$27</definedName>
    <definedName name="Z_A338545E_3855_498C_B82A_4CDDAB087977_.wvu.PrintArea" localSheetId="0" hidden="1">'2015 год'!$A$1:$C$27</definedName>
    <definedName name="Z_D490B861_F494_493C_8C23_A7AAEA4F0C98_.wvu.PrintArea" localSheetId="0" hidden="1">'2015 год'!$A$1:$C$27</definedName>
    <definedName name="Z_D4F51A11_B42B_4D52_A6D4_E8883919A77E_.wvu.Cols" localSheetId="0" hidden="1">'2015 год'!#REF!,'2015 год'!#REF!</definedName>
    <definedName name="Z_D4F51A11_B42B_4D52_A6D4_E8883919A77E_.wvu.PrintArea" localSheetId="0" hidden="1">'2015 год'!$A$2:$C$23</definedName>
    <definedName name="_xlnm.Print_Area" localSheetId="0">'2015 год'!$A$1:$C$27</definedName>
  </definedNames>
  <calcPr calcId="124519"/>
</workbook>
</file>

<file path=xl/calcChain.xml><?xml version="1.0" encoding="utf-8"?>
<calcChain xmlns="http://schemas.openxmlformats.org/spreadsheetml/2006/main">
  <c r="E27" i="1"/>
  <c r="C26"/>
  <c r="E26" s="1"/>
  <c r="E25"/>
  <c r="E24"/>
  <c r="C23"/>
  <c r="E23" s="1"/>
  <c r="E22"/>
  <c r="C21"/>
  <c r="E21" s="1"/>
  <c r="B21"/>
  <c r="E20"/>
  <c r="C19"/>
  <c r="E19" s="1"/>
  <c r="C18"/>
  <c r="B18"/>
  <c r="E18" s="1"/>
  <c r="C17"/>
  <c r="B17"/>
  <c r="C16"/>
  <c r="E16" s="1"/>
  <c r="B16"/>
  <c r="B14"/>
  <c r="E17" l="1"/>
  <c r="C14"/>
  <c r="E14" s="1"/>
</calcChain>
</file>

<file path=xl/sharedStrings.xml><?xml version="1.0" encoding="utf-8"?>
<sst xmlns="http://schemas.openxmlformats.org/spreadsheetml/2006/main" count="28" uniqueCount="28">
  <si>
    <t>СВЕДЕНИЯ</t>
  </si>
  <si>
    <t xml:space="preserve">о ходе исполнения бюджета Нижневартовского района </t>
  </si>
  <si>
    <t xml:space="preserve"> за  2015 год</t>
  </si>
  <si>
    <t xml:space="preserve">Исполнение бюджета Нижневартовского района составляет: </t>
  </si>
  <si>
    <t>по доходам - 4 799,8 млн. рублей.</t>
  </si>
  <si>
    <t>по расходам - 4 858,8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</si>
  <si>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</t>
  </si>
  <si>
    <t xml:space="preserve">Наименование </t>
  </si>
  <si>
    <t>ВСЕГО</t>
  </si>
  <si>
    <t>примерная (ст.213=30% средняя расчетная)</t>
  </si>
  <si>
    <t>Численность (физические лица)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</si>
  <si>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</si>
  <si>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</si>
  <si>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</si>
  <si>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</si>
  <si>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</si>
  <si>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</si>
  <si>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</si>
  <si>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</si>
  <si>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</si>
  <si>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</si>
  <si>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</si>
  <si>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</si>
  <si>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</si>
  <si>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 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</si>
  <si>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</si>
  <si>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</si>
  <si>
    <t xml:space="preserve"> </t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</si>
</sst>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6" fillId="0" borderId="0" xfId="0" applyFont="1" applyFill="1" applyAlignment="1">
      <alignment wrapText="1"/>
    </xf>
    <xf numFmtId="3" fontId="6" fillId="0" borderId="0" xfId="0" applyNumberFormat="1" applyFont="1" applyFill="1" applyAlignment="1">
      <alignment wrapText="1"/>
    </xf>
    <xf numFmtId="4" fontId="7" fillId="0" borderId="0" xfId="0" applyNumberFormat="1" applyFont="1" applyFill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4" fontId="8" fillId="2" borderId="0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/>
    </xf>
    <xf numFmtId="0" fontId="4" fillId="2" borderId="5" xfId="0" applyFont="1" applyFill="1" applyBorder="1"/>
    <xf numFmtId="3" fontId="4" fillId="0" borderId="5" xfId="0" applyNumberFormat="1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3" fontId="2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top" wrapText="1"/>
    </xf>
    <xf numFmtId="3" fontId="4" fillId="2" borderId="5" xfId="0" applyNumberFormat="1" applyFont="1" applyFill="1" applyBorder="1"/>
    <xf numFmtId="3" fontId="4" fillId="2" borderId="5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3" fontId="2" fillId="0" borderId="5" xfId="0" applyNumberFormat="1" applyFont="1" applyFill="1" applyBorder="1"/>
    <xf numFmtId="3" fontId="2" fillId="0" borderId="5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" fontId="14" fillId="0" borderId="5" xfId="0" applyNumberFormat="1" applyFont="1" applyFill="1" applyBorder="1" applyAlignment="1">
      <alignment horizontal="center"/>
    </xf>
    <xf numFmtId="0" fontId="5" fillId="2" borderId="0" xfId="0" applyFont="1" applyFill="1"/>
    <xf numFmtId="3" fontId="15" fillId="0" borderId="5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4" fontId="6" fillId="0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4" fontId="6" fillId="2" borderId="0" xfId="0" applyNumberFormat="1" applyFont="1" applyFill="1"/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topLeftCell="A19" workbookViewId="0">
      <selection activeCell="A36" sqref="A36"/>
    </sheetView>
  </sheetViews>
  <sheetFormatPr defaultColWidth="8.88671875" defaultRowHeight="13.2"/>
  <cols>
    <col min="1" max="1" width="56.109375" style="2" customWidth="1"/>
    <col min="2" max="2" width="18.109375" style="2" customWidth="1"/>
    <col min="3" max="3" width="25.33203125" style="2" customWidth="1"/>
    <col min="4" max="4" width="8.88671875" style="2"/>
    <col min="5" max="5" width="0" style="2" hidden="1" customWidth="1"/>
    <col min="6" max="16384" width="8.88671875" style="2"/>
  </cols>
  <sheetData>
    <row r="1" spans="1:5">
      <c r="A1" s="1"/>
      <c r="B1" s="1"/>
      <c r="C1" s="1"/>
    </row>
    <row r="2" spans="1:5" ht="17.399999999999999">
      <c r="A2" s="52" t="s">
        <v>0</v>
      </c>
      <c r="B2" s="52"/>
      <c r="C2" s="52"/>
    </row>
    <row r="3" spans="1:5" ht="17.399999999999999">
      <c r="A3" s="52" t="s">
        <v>1</v>
      </c>
      <c r="B3" s="52"/>
      <c r="C3" s="52"/>
    </row>
    <row r="4" spans="1:5" ht="17.399999999999999">
      <c r="A4" s="52" t="s">
        <v>2</v>
      </c>
      <c r="B4" s="52"/>
      <c r="C4" s="52"/>
    </row>
    <row r="5" spans="1:5" ht="13.8">
      <c r="A5" s="53" t="s">
        <v>3</v>
      </c>
      <c r="B5" s="53"/>
      <c r="C5" s="53"/>
    </row>
    <row r="6" spans="1:5" ht="13.8">
      <c r="A6" s="3" t="s">
        <v>4</v>
      </c>
      <c r="B6" s="1"/>
      <c r="C6" s="1"/>
    </row>
    <row r="7" spans="1:5" ht="13.8">
      <c r="A7" s="3" t="s">
        <v>5</v>
      </c>
      <c r="B7" s="4"/>
      <c r="C7" s="4"/>
    </row>
    <row r="8" spans="1:5" ht="13.8">
      <c r="A8" s="3"/>
      <c r="B8" s="4"/>
      <c r="C8" s="4"/>
    </row>
    <row r="9" spans="1:5" ht="81.75" customHeight="1">
      <c r="A9" s="54" t="s">
        <v>6</v>
      </c>
      <c r="B9" s="54"/>
      <c r="C9" s="54"/>
    </row>
    <row r="10" spans="1:5" ht="13.8">
      <c r="A10" s="5"/>
      <c r="B10" s="6"/>
      <c r="C10" s="7"/>
    </row>
    <row r="11" spans="1:5" ht="13.95" customHeight="1">
      <c r="A11" s="8" t="s">
        <v>7</v>
      </c>
      <c r="B11" s="50" t="s">
        <v>8</v>
      </c>
      <c r="C11" s="51"/>
      <c r="D11" s="9"/>
      <c r="E11" s="10" t="s">
        <v>9</v>
      </c>
    </row>
    <row r="12" spans="1:5" ht="33.6" customHeight="1">
      <c r="A12" s="11"/>
      <c r="B12" s="12" t="s">
        <v>10</v>
      </c>
      <c r="C12" s="13" t="s">
        <v>11</v>
      </c>
      <c r="D12" s="14"/>
      <c r="E12" s="15"/>
    </row>
    <row r="13" spans="1:5" ht="15.6">
      <c r="A13" s="16">
        <v>1</v>
      </c>
      <c r="B13" s="12" t="s">
        <v>12</v>
      </c>
      <c r="C13" s="12">
        <v>3</v>
      </c>
      <c r="D13" s="17"/>
      <c r="E13" s="18"/>
    </row>
    <row r="14" spans="1:5" ht="15.6">
      <c r="A14" s="19" t="s">
        <v>13</v>
      </c>
      <c r="B14" s="20">
        <f>B16+B17</f>
        <v>2805</v>
      </c>
      <c r="C14" s="21">
        <f>C16+C17</f>
        <v>1964468.4</v>
      </c>
      <c r="D14" s="22"/>
      <c r="E14" s="23">
        <f>(C14-C14*0.3)/B14/8.5*1000</f>
        <v>57675.490405787983</v>
      </c>
    </row>
    <row r="15" spans="1:5" ht="15.6">
      <c r="A15" s="24" t="s">
        <v>14</v>
      </c>
      <c r="B15" s="25"/>
      <c r="C15" s="26"/>
      <c r="D15" s="27"/>
      <c r="E15" s="28"/>
    </row>
    <row r="16" spans="1:5" ht="13.95" customHeight="1">
      <c r="A16" s="29" t="s">
        <v>15</v>
      </c>
      <c r="B16" s="30">
        <f>244+1+5+7+10+3+5+1+2+12</f>
        <v>290</v>
      </c>
      <c r="C16" s="31">
        <f>453817.1</f>
        <v>453817.1</v>
      </c>
      <c r="D16" s="32"/>
      <c r="E16" s="33">
        <f t="shared" ref="E16:E27" si="0">(C16-C16*0.3)/B16/8.5*1000</f>
        <v>128873.0101419878</v>
      </c>
    </row>
    <row r="17" spans="1:5" ht="13.95" customHeight="1">
      <c r="A17" s="29" t="s">
        <v>16</v>
      </c>
      <c r="B17" s="34">
        <f>SUM(B18:B27)</f>
        <v>2515</v>
      </c>
      <c r="C17" s="35">
        <f>SUM(C18:C27)</f>
        <v>1510651.2999999998</v>
      </c>
      <c r="D17" s="32"/>
      <c r="E17" s="33">
        <f t="shared" si="0"/>
        <v>49465.836042568124</v>
      </c>
    </row>
    <row r="18" spans="1:5" s="41" customFormat="1" ht="13.95" customHeight="1">
      <c r="A18" s="36" t="s">
        <v>17</v>
      </c>
      <c r="B18" s="37">
        <f>1675+180+138</f>
        <v>1993</v>
      </c>
      <c r="C18" s="38">
        <f>174082.5+953666.5+10587.5+14313.9</f>
        <v>1152650.3999999999</v>
      </c>
      <c r="D18" s="39"/>
      <c r="E18" s="40">
        <f>(C18-C18*0.3)/B18/12*1000</f>
        <v>33737.049673858506</v>
      </c>
    </row>
    <row r="19" spans="1:5" ht="13.95" customHeight="1">
      <c r="A19" s="36" t="s">
        <v>18</v>
      </c>
      <c r="B19" s="42">
        <v>150</v>
      </c>
      <c r="C19" s="38">
        <f>89956.4+1261.5</f>
        <v>91217.9</v>
      </c>
      <c r="D19" s="43"/>
      <c r="E19" s="33">
        <f t="shared" si="0"/>
        <v>50080.415686274515</v>
      </c>
    </row>
    <row r="20" spans="1:5" ht="13.95" customHeight="1">
      <c r="A20" s="36" t="s">
        <v>19</v>
      </c>
      <c r="B20" s="37">
        <v>34</v>
      </c>
      <c r="C20" s="38">
        <v>17534.599999999999</v>
      </c>
      <c r="D20" s="43"/>
      <c r="E20" s="33">
        <f>(C20-C20*0.3)/B20/8*1000</f>
        <v>45125.808823529413</v>
      </c>
    </row>
    <row r="21" spans="1:5" ht="13.95" customHeight="1">
      <c r="A21" s="36" t="s">
        <v>20</v>
      </c>
      <c r="B21" s="42">
        <f>39+21</f>
        <v>60</v>
      </c>
      <c r="C21" s="44">
        <f>26537.4+13886.6</f>
        <v>40424</v>
      </c>
      <c r="D21" s="43"/>
      <c r="E21" s="33">
        <f t="shared" si="0"/>
        <v>55483.921568627462</v>
      </c>
    </row>
    <row r="22" spans="1:5" ht="13.95" customHeight="1">
      <c r="A22" s="36" t="s">
        <v>21</v>
      </c>
      <c r="B22" s="37">
        <v>47</v>
      </c>
      <c r="C22" s="38">
        <v>32361</v>
      </c>
      <c r="D22" s="43"/>
      <c r="E22" s="33">
        <f t="shared" si="0"/>
        <v>56702.628285356695</v>
      </c>
    </row>
    <row r="23" spans="1:5" ht="34.950000000000003" customHeight="1">
      <c r="A23" s="36" t="s">
        <v>22</v>
      </c>
      <c r="B23" s="42">
        <v>91</v>
      </c>
      <c r="C23" s="38">
        <f>57647.2+16476.5</f>
        <v>74123.7</v>
      </c>
      <c r="D23" s="43"/>
      <c r="E23" s="33">
        <f t="shared" si="0"/>
        <v>67080.271493212669</v>
      </c>
    </row>
    <row r="24" spans="1:5" ht="34.950000000000003" customHeight="1">
      <c r="A24" s="36" t="s">
        <v>23</v>
      </c>
      <c r="B24" s="42">
        <v>57</v>
      </c>
      <c r="C24" s="38">
        <v>14403.1</v>
      </c>
      <c r="D24" s="43"/>
      <c r="E24" s="33">
        <f>(C24-C24*0.3)/B24/8.5*1000</f>
        <v>20809.432404540763</v>
      </c>
    </row>
    <row r="25" spans="1:5" ht="27.6">
      <c r="A25" s="36" t="s">
        <v>24</v>
      </c>
      <c r="B25" s="42">
        <v>25</v>
      </c>
      <c r="C25" s="38">
        <v>22870.2</v>
      </c>
      <c r="D25" s="43"/>
      <c r="E25" s="33">
        <f t="shared" si="0"/>
        <v>75337.129411764705</v>
      </c>
    </row>
    <row r="26" spans="1:5" ht="13.8">
      <c r="A26" s="36" t="s">
        <v>25</v>
      </c>
      <c r="B26" s="42">
        <v>28</v>
      </c>
      <c r="C26" s="38">
        <f>24525.1+6811.9</f>
        <v>31337</v>
      </c>
      <c r="D26" s="43"/>
      <c r="E26" s="33">
        <f t="shared" si="0"/>
        <v>92167.647058823539</v>
      </c>
    </row>
    <row r="27" spans="1:5" ht="27.6">
      <c r="A27" s="45" t="s">
        <v>26</v>
      </c>
      <c r="B27" s="37">
        <v>30</v>
      </c>
      <c r="C27" s="38">
        <v>33729.4</v>
      </c>
      <c r="D27" s="46"/>
      <c r="E27" s="33">
        <f t="shared" si="0"/>
        <v>92590.509803921581</v>
      </c>
    </row>
    <row r="28" spans="1:5" ht="13.8">
      <c r="A28" s="47"/>
      <c r="B28" s="48"/>
      <c r="C28" s="49"/>
    </row>
    <row r="29" spans="1:5" ht="13.8">
      <c r="A29" s="47"/>
      <c r="B29" s="48"/>
      <c r="C29" s="49"/>
    </row>
    <row r="31" spans="1:5">
      <c r="C31" s="2" t="s">
        <v>27</v>
      </c>
    </row>
  </sheetData>
  <mergeCells count="6">
    <mergeCell ref="B11:C11"/>
    <mergeCell ref="A2:C2"/>
    <mergeCell ref="A3:C3"/>
    <mergeCell ref="A4:C4"/>
    <mergeCell ref="A5:C5"/>
    <mergeCell ref="A9:C9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 год</vt:lpstr>
      <vt:lpstr>'2015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 Нестеренко ЮА</cp:lastModifiedBy>
  <cp:lastPrinted>2016-01-22T06:08:37Z</cp:lastPrinted>
  <dcterms:created xsi:type="dcterms:W3CDTF">2016-01-22T05:07:52Z</dcterms:created>
  <dcterms:modified xsi:type="dcterms:W3CDTF">2016-02-01T10:36:00Z</dcterms:modified>
</cp:coreProperties>
</file>