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30" windowWidth="12015" windowHeight="6030" tabRatio="815" activeTab="3"/>
  </bookViews>
  <sheets>
    <sheet name="Параметры" sheetId="26" r:id="rId1"/>
    <sheet name="ИБР" sheetId="1" r:id="rId2"/>
    <sheet name="ИНП" sheetId="2" r:id="rId3"/>
    <sheet name="Итоговая" sheetId="10" r:id="rId4"/>
  </sheets>
  <definedNames>
    <definedName name="_xlnm.Print_Titles" localSheetId="1">ИБР!$A:$A</definedName>
    <definedName name="_xlnm.Print_Titles" localSheetId="2">ИНП!$A:$A</definedName>
    <definedName name="_xlnm.Print_Area" localSheetId="1">ИБР!$A$3:$Q$18</definedName>
    <definedName name="_xlnm.Print_Area" localSheetId="3">Итоговая!$B$1:$U$18</definedName>
  </definedNames>
  <calcPr calcId="124519"/>
</workbook>
</file>

<file path=xl/calcChain.xml><?xml version="1.0" encoding="utf-8"?>
<calcChain xmlns="http://schemas.openxmlformats.org/spreadsheetml/2006/main">
  <c r="G9" i="2"/>
  <c r="I9" i="1"/>
  <c r="I8"/>
  <c r="A6" i="26"/>
  <c r="A7"/>
  <c r="R16" i="1"/>
  <c r="R18"/>
  <c r="E16"/>
  <c r="E18"/>
  <c r="C16"/>
  <c r="C18"/>
  <c r="B16"/>
  <c r="K16"/>
  <c r="B18"/>
  <c r="Q7"/>
  <c r="K17" i="2"/>
  <c r="I17"/>
  <c r="G17"/>
  <c r="D17"/>
  <c r="C17"/>
  <c r="B17"/>
  <c r="I16" i="1"/>
  <c r="J16"/>
</calcChain>
</file>

<file path=xl/sharedStrings.xml><?xml version="1.0" encoding="utf-8"?>
<sst xmlns="http://schemas.openxmlformats.org/spreadsheetml/2006/main" count="128" uniqueCount="97">
  <si>
    <t>Муниципальные образования</t>
  </si>
  <si>
    <t>Численность населения (чел.)</t>
  </si>
  <si>
    <t>ИБР</t>
  </si>
  <si>
    <t>ИНП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</si>
  <si>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</si>
  <si>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</si>
  <si>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</si>
  <si>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</si>
  <si>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</si>
  <si>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</si>
  <si>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</si>
  <si>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</si>
  <si>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Район</t>
  </si>
  <si>
    <t>Итого по поселениям</t>
  </si>
  <si>
    <t>Итого</t>
  </si>
  <si>
    <t>Земельный налог</t>
  </si>
  <si>
    <t>Налог на имущество физических лиц</t>
  </si>
  <si>
    <t>Уровень расчетной бюджетной обеспеченности, БО</t>
  </si>
  <si>
    <t>Дотация на сбалансированность</t>
  </si>
  <si>
    <t>1 часть дотации Д(1), тыс. руб.</t>
  </si>
  <si>
    <t>Налоговый потенциал (НП)</t>
  </si>
  <si>
    <t>Индекс налогового потенциала (ИНП)</t>
  </si>
  <si>
    <t>2 часть дотации Д(2), тыс. руб.</t>
  </si>
  <si>
    <t xml:space="preserve">В колонках с зеленым цветом заголовка проставлены формулы, все расчитывается автоматически. </t>
  </si>
  <si>
    <t>Показатели голубого цвета по данным отдела доходов от 11.06.2010, 23.06.2010</t>
  </si>
  <si>
    <t>Доходы по данным отдела доходов от 26.08.2010</t>
  </si>
  <si>
    <t>Численность по данным комитета информационного мониторинга от 26.05.2010, тарифы по данным отдела цен от 30.08.2010</t>
  </si>
  <si>
    <t>ИБРn = Кстоимn * Кстрn * Н / SUM (Кстоимn * Кстрn * Нn),</t>
  </si>
  <si>
    <t>Кстоимn = q1 * Кзпn + q2 * Ккуn +1 – q1 – q2</t>
  </si>
  <si>
    <t xml:space="preserve">            2
q 0 и ∑q ≤1. 
            1
</t>
  </si>
  <si>
    <t>Кзпn = (1+0,25 * УВСНn) / (1+0,25 * УВСН),</t>
  </si>
  <si>
    <t>Ккуn = 0,2 * Тводn / Твод + 0,65 * Ттеплn / Ттепл + 0,15 * Тэлn / Тэл,</t>
  </si>
  <si>
    <t>Кстрn =a1 * Кмn + a2 * Кжфn +a3 * Кдиспn,</t>
  </si>
  <si>
    <t xml:space="preserve">            3           
a 0 и ∑a=1.
            1
</t>
  </si>
  <si>
    <r>
      <t>К</t>
    </r>
    <r>
      <rPr>
        <vertAlign val="superscript"/>
        <sz val="14"/>
        <rFont val="Times New Roman"/>
        <family val="1"/>
        <charset val="204"/>
      </rPr>
      <t>м</t>
    </r>
    <r>
      <rPr>
        <vertAlign val="subscript"/>
        <sz val="14"/>
        <rFont val="Times New Roman"/>
        <family val="1"/>
        <charset val="204"/>
      </rPr>
      <t>n</t>
    </r>
    <r>
      <rPr>
        <sz val="14"/>
        <rFont val="Times New Roman"/>
        <family val="1"/>
        <charset val="204"/>
      </rPr>
      <t xml:space="preserve"> = c + (1 – c) * Н</t>
    </r>
    <r>
      <rPr>
        <vertAlign val="superscript"/>
        <sz val="14"/>
        <rFont val="Times New Roman"/>
        <family val="1"/>
        <charset val="204"/>
      </rPr>
      <t>ср</t>
    </r>
    <r>
      <rPr>
        <sz val="14"/>
        <rFont val="Times New Roman"/>
        <family val="1"/>
        <charset val="204"/>
      </rPr>
      <t xml:space="preserve"> / Н</t>
    </r>
    <r>
      <rPr>
        <vertAlign val="subscript"/>
        <sz val="14"/>
        <rFont val="Times New Roman"/>
        <family val="1"/>
        <charset val="204"/>
      </rPr>
      <t>n</t>
    </r>
    <r>
      <rPr>
        <sz val="14"/>
        <rFont val="Times New Roman"/>
        <family val="1"/>
        <charset val="204"/>
      </rPr>
      <t xml:space="preserve">, </t>
    </r>
  </si>
  <si>
    <t>Кжфn = (Пжфn / Нn) / (Пжф / Н),</t>
  </si>
  <si>
    <t>Кдиспn =(1 + Н500n/Нn)/(1 + Н500/Н),</t>
  </si>
  <si>
    <r>
      <t>Экономически обоснованный тариф на водоснабжение (Т</t>
    </r>
    <r>
      <rPr>
        <b/>
        <sz val="10"/>
        <rFont val="Times New Roman"/>
        <family val="1"/>
        <charset val="204"/>
      </rPr>
      <t>вод</t>
    </r>
    <r>
      <rPr>
        <b/>
        <sz val="10"/>
        <rFont val="Arial"/>
        <family val="2"/>
        <charset val="204"/>
      </rPr>
      <t>)</t>
    </r>
  </si>
  <si>
    <r>
      <t xml:space="preserve">Экономически обоснованный тариф на отопление (Т </t>
    </r>
    <r>
      <rPr>
        <b/>
        <sz val="10"/>
        <rFont val="Times New Roman"/>
        <family val="1"/>
        <charset val="204"/>
      </rPr>
      <t>тепл</t>
    </r>
    <r>
      <rPr>
        <b/>
        <sz val="10"/>
        <rFont val="Arial"/>
        <family val="2"/>
        <charset val="204"/>
      </rPr>
      <t>)</t>
    </r>
  </si>
  <si>
    <r>
      <t xml:space="preserve">Экономически обоснованный тариф на электроэнергию (Т </t>
    </r>
    <r>
      <rPr>
        <b/>
        <sz val="10"/>
        <rFont val="Times New Roman"/>
        <family val="1"/>
        <charset val="204"/>
      </rPr>
      <t>эл</t>
    </r>
    <r>
      <rPr>
        <b/>
        <sz val="10"/>
        <rFont val="Arial"/>
        <family val="2"/>
        <charset val="204"/>
      </rPr>
      <t>)</t>
    </r>
  </si>
  <si>
    <t>Коэффициент стоимости предоставления коммунальных услуг (К ку)</t>
  </si>
  <si>
    <t>Коэффициент заработной платы (К зп)</t>
  </si>
  <si>
    <t>Доля расходов на муниципальное управление и организацию услуг в области культуры (а1)</t>
  </si>
  <si>
    <t>Весовой коэффициент (с)</t>
  </si>
  <si>
    <r>
      <t>Коэффициент масштаба (</t>
    </r>
    <r>
      <rPr>
        <b/>
        <sz val="10"/>
        <rFont val="Times New Roman"/>
        <family val="1"/>
        <charset val="204"/>
      </rPr>
      <t>К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Times New Roman"/>
        <family val="1"/>
        <charset val="204"/>
      </rPr>
      <t>м</t>
    </r>
    <r>
      <rPr>
        <b/>
        <sz val="10"/>
        <rFont val="Arial"/>
        <family val="2"/>
        <charset val="204"/>
      </rPr>
      <t>)</t>
    </r>
  </si>
  <si>
    <t>Доля расходов на содержание муниципального жилого фонда (а2)</t>
  </si>
  <si>
    <t>Доля других видов расходов (а 3)</t>
  </si>
  <si>
    <t>Площадь жилого фонда Пжф)</t>
  </si>
  <si>
    <t>Коэффициент дифференциации расходов на содержание жилого фонда (Кжф)</t>
  </si>
  <si>
    <t>Численность населения проживающего в сельск.насел.пунктах с численностью населения не более 500 чел. (Н 500)</t>
  </si>
  <si>
    <r>
      <t>Коэффициент дисперсности расселения (</t>
    </r>
    <r>
      <rPr>
        <b/>
        <sz val="10"/>
        <rFont val="Times New Roman"/>
        <family val="1"/>
        <charset val="204"/>
      </rPr>
      <t>К дисп</t>
    </r>
    <r>
      <rPr>
        <b/>
        <sz val="10"/>
        <rFont val="Arial"/>
        <family val="2"/>
        <charset val="204"/>
      </rPr>
      <t>)</t>
    </r>
  </si>
  <si>
    <t>Коэффициент структуры потребителей муниципальных услуг (К стр)</t>
  </si>
  <si>
    <t xml:space="preserve"> </t>
  </si>
  <si>
    <t>Расчетный удельный вес расходов на оплату труда и начисления на выплаты по оплате труда ( q1)</t>
  </si>
  <si>
    <t>Расчетный удельный вес расходов на коммунальные услуги ( q2)</t>
  </si>
  <si>
    <t>Коэффициент стоимости предоставления муниципальных услуг (К стоим)</t>
  </si>
  <si>
    <t>Налоговый потенциал по налогу на доходы физических лиц (НП ндфл)</t>
  </si>
  <si>
    <t>Налоговый потенциал по налогу на имущество физических лиц (НП имущ.)</t>
  </si>
  <si>
    <t>Налоговый потенциал по земельному налогу (НП зем.нал.)</t>
  </si>
  <si>
    <t>Налоговый потенциал по налогу на доходы физических лиц  за отчетный период(НП ндфл отч.)</t>
  </si>
  <si>
    <t>Налоговый потенциал по земельному налогу за отчетный период(НП зем.нал. отч.)</t>
  </si>
  <si>
    <t>Налоговый потенциал по налогу на имущество физических лиц  за отчетный период(НП имущ. отч.)</t>
  </si>
  <si>
    <t>Объем средств, необходимых для доведения бюджетной обеспеченности поселений до установленного уровня (Т), тыс.руб.</t>
  </si>
  <si>
    <t>Уровень расчетной бюджетной обеспеченности, установленный в качестве критерия выравнивания расчетной бюджетной обеспеченности (БО кр), тыс.руб.</t>
  </si>
  <si>
    <t>Удельные веса составляющих коэффициента стоимости предоставления муниципальных услуг, %</t>
  </si>
  <si>
    <t>Численность сельского населения</t>
  </si>
  <si>
    <t>Налог на доходы физических лиц, прогноз</t>
  </si>
  <si>
    <t>Прогноз налоговых доходов поселений</t>
  </si>
  <si>
    <t>норматив</t>
  </si>
  <si>
    <t>доп. Коэф-ты</t>
  </si>
  <si>
    <t>1 часть дотации</t>
  </si>
  <si>
    <t>2 часть дотации</t>
  </si>
  <si>
    <t>а=а1+а2+а3=1</t>
  </si>
  <si>
    <t>Удельный вес сельского населения (УВСН)</t>
  </si>
  <si>
    <t xml:space="preserve">Всего делегир. </t>
  </si>
  <si>
    <t>Объем Районного фонда финансовой поддержки поселений</t>
  </si>
  <si>
    <t>Разница в оценках, тыс.руб.</t>
  </si>
  <si>
    <t>Утверждаемый объем РФФПП(1+2 дотации на выравнивание), тыс. руб.</t>
  </si>
  <si>
    <t>Установленный процент</t>
  </si>
  <si>
    <t>Оценка суммарных расходных потребностей послений, тыс. руб.</t>
  </si>
  <si>
    <t>Оценка суммарных доходных возможностей поселений, тыс. руб.</t>
  </si>
  <si>
    <t>Параметры распределения трансфертов МО на 2013 год</t>
  </si>
  <si>
    <t>Делегированные Излучинска за счет собственных средств поселения</t>
  </si>
  <si>
    <t>Дотация на сбалансированность (на решение вопросов местного значения поселения, передаваемых району)</t>
  </si>
  <si>
    <t>в том числе</t>
  </si>
  <si>
    <t>на содержание ОМС</t>
  </si>
  <si>
    <t>Иные МБТ (дорожные фонды)</t>
  </si>
  <si>
    <t>Удельные веса включенных в репрезентативную систему расходов (%)</t>
  </si>
  <si>
    <t xml:space="preserve">Расчет индекса бюджетных расходов поселений на 2013 год </t>
  </si>
  <si>
    <t xml:space="preserve">Расчет индекса налоговых потенциалов поселений на 2013 год </t>
  </si>
  <si>
    <t>Расчет межбюджетных трансфертов  на 2013 год</t>
  </si>
  <si>
    <t>из них</t>
  </si>
  <si>
    <t>Общий объем дотаций на выравнивание бюджетной обеспеченности (Д), тыс. руб.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</si>
  <si>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</si>
  <si>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</si>
  <si>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Предельный размер дефицита, тыс. руб.</t>
  </si>
  <si>
    <t>Общий объем межбюджетных трансфертов , тыс. руб.</t>
  </si>
</sst>
</file>

<file path=xl/styles.xml><?xml version="1.0" encoding="utf-8"?>
<styleSheet xmlns="http://schemas.openxmlformats.org/spreadsheetml/2006/main">
  <numFmts count="16"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#,##0.000"/>
    <numFmt numFmtId="170" formatCode="#,##0.0000"/>
    <numFmt numFmtId="171" formatCode="_(* #,##0_);_(* \(#,##0\);_(* &quot;-&quot;??_);_(@_)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_р_._-;\-* #,##0.000_р_._-;_-* &quot;-&quot;???_р_._-;_-@_-"/>
    <numFmt numFmtId="176" formatCode="_(* #,##0.0_);_(* \(#,##0.0\);_(* &quot;-&quot;??_);_(@_)"/>
    <numFmt numFmtId="177" formatCode="_-* #,##0.0_р_._-;\-* #,##0.0_р_._-;_-* &quot;-&quot;?_р_._-;_-@_-"/>
    <numFmt numFmtId="178" formatCode="_-* #,##0.000_р_._-;\-* #,##0.000_р_._-;_-* &quot;-&quot;?_р_._-;_-@_-"/>
  </numFmts>
  <fonts count="4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12"/>
      <color indexed="60"/>
      <name val="Arial Cyr"/>
      <charset val="204"/>
    </font>
    <font>
      <b/>
      <sz val="12"/>
      <color indexed="36"/>
      <name val="Times New Roman"/>
      <family val="1"/>
      <charset val="204"/>
    </font>
    <font>
      <b/>
      <sz val="12"/>
      <color indexed="36"/>
      <name val="Arial Cyr"/>
      <charset val="204"/>
    </font>
    <font>
      <b/>
      <sz val="12"/>
      <color indexed="57"/>
      <name val="Arial Cyr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6" fillId="0" borderId="0"/>
    <xf numFmtId="0" fontId="8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9" fontId="2" fillId="0" borderId="1" xfId="0" applyNumberFormat="1" applyFont="1" applyFill="1" applyBorder="1"/>
    <xf numFmtId="167" fontId="2" fillId="0" borderId="1" xfId="0" applyNumberFormat="1" applyFont="1" applyFill="1" applyBorder="1"/>
    <xf numFmtId="0" fontId="2" fillId="0" borderId="0" xfId="0" applyFont="1" applyFill="1" applyAlignment="1">
      <alignment wrapText="1"/>
    </xf>
    <xf numFmtId="173" fontId="0" fillId="0" borderId="1" xfId="7" applyNumberFormat="1" applyFont="1" applyFill="1" applyBorder="1"/>
    <xf numFmtId="4" fontId="2" fillId="0" borderId="1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1" fontId="6" fillId="0" borderId="1" xfId="7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167" fontId="2" fillId="0" borderId="1" xfId="6" applyNumberFormat="1" applyFont="1" applyFill="1" applyBorder="1"/>
    <xf numFmtId="167" fontId="2" fillId="0" borderId="2" xfId="0" applyNumberFormat="1" applyFont="1" applyFill="1" applyBorder="1"/>
    <xf numFmtId="166" fontId="2" fillId="0" borderId="3" xfId="6" applyNumberFormat="1" applyFont="1" applyFill="1" applyBorder="1"/>
    <xf numFmtId="167" fontId="2" fillId="0" borderId="3" xfId="0" applyNumberFormat="1" applyFont="1" applyFill="1" applyBorder="1"/>
    <xf numFmtId="169" fontId="2" fillId="0" borderId="3" xfId="0" applyNumberFormat="1" applyFont="1" applyFill="1" applyBorder="1"/>
    <xf numFmtId="167" fontId="2" fillId="0" borderId="4" xfId="0" applyNumberFormat="1" applyFont="1" applyFill="1" applyBorder="1"/>
    <xf numFmtId="0" fontId="3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7" fontId="3" fillId="0" borderId="2" xfId="0" applyNumberFormat="1" applyFont="1" applyFill="1" applyBorder="1"/>
    <xf numFmtId="3" fontId="19" fillId="0" borderId="1" xfId="0" applyNumberFormat="1" applyFont="1" applyFill="1" applyBorder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169" fontId="6" fillId="0" borderId="1" xfId="0" applyNumberFormat="1" applyFont="1" applyFill="1" applyBorder="1"/>
    <xf numFmtId="0" fontId="6" fillId="0" borderId="1" xfId="0" applyFont="1" applyFill="1" applyBorder="1"/>
    <xf numFmtId="0" fontId="26" fillId="0" borderId="0" xfId="0" applyFont="1" applyFill="1"/>
    <xf numFmtId="0" fontId="27" fillId="0" borderId="0" xfId="0" applyFont="1" applyFill="1"/>
    <xf numFmtId="164" fontId="0" fillId="0" borderId="1" xfId="0" applyNumberFormat="1" applyFill="1" applyBorder="1" applyAlignment="1">
      <alignment horizontal="right"/>
    </xf>
    <xf numFmtId="0" fontId="0" fillId="0" borderId="5" xfId="0" applyFill="1" applyBorder="1"/>
    <xf numFmtId="0" fontId="2" fillId="0" borderId="1" xfId="0" applyFont="1" applyFill="1" applyBorder="1"/>
    <xf numFmtId="3" fontId="0" fillId="0" borderId="1" xfId="0" applyNumberFormat="1" applyFill="1" applyBorder="1"/>
    <xf numFmtId="167" fontId="3" fillId="0" borderId="1" xfId="6" applyNumberFormat="1" applyFont="1" applyFill="1" applyBorder="1"/>
    <xf numFmtId="167" fontId="3" fillId="0" borderId="1" xfId="0" applyNumberFormat="1" applyFont="1" applyFill="1" applyBorder="1"/>
    <xf numFmtId="4" fontId="3" fillId="0" borderId="1" xfId="0" applyNumberFormat="1" applyFont="1" applyFill="1" applyBorder="1"/>
    <xf numFmtId="169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1" fillId="0" borderId="1" xfId="7" applyNumberFormat="1" applyFont="1" applyFill="1" applyBorder="1"/>
    <xf numFmtId="164" fontId="0" fillId="0" borderId="1" xfId="0" applyNumberFormat="1" applyFill="1" applyBorder="1"/>
    <xf numFmtId="2" fontId="2" fillId="0" borderId="1" xfId="0" applyNumberFormat="1" applyFont="1" applyFill="1" applyBorder="1"/>
    <xf numFmtId="3" fontId="1" fillId="0" borderId="1" xfId="7" applyNumberFormat="1" applyFont="1" applyFill="1" applyBorder="1"/>
    <xf numFmtId="0" fontId="12" fillId="0" borderId="1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31" fillId="0" borderId="0" xfId="1" applyFont="1"/>
    <xf numFmtId="0" fontId="32" fillId="0" borderId="0" xfId="1" applyFont="1"/>
    <xf numFmtId="0" fontId="32" fillId="0" borderId="0" xfId="1" quotePrefix="1" applyFont="1" applyBorder="1"/>
    <xf numFmtId="0" fontId="34" fillId="0" borderId="0" xfId="1" applyFont="1"/>
    <xf numFmtId="0" fontId="35" fillId="0" borderId="0" xfId="1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7" fontId="3" fillId="0" borderId="7" xfId="6" applyNumberFormat="1" applyFont="1" applyFill="1" applyBorder="1"/>
    <xf numFmtId="164" fontId="3" fillId="0" borderId="1" xfId="0" applyNumberFormat="1" applyFont="1" applyFill="1" applyBorder="1"/>
    <xf numFmtId="171" fontId="4" fillId="0" borderId="1" xfId="7" applyNumberFormat="1" applyFont="1" applyFill="1" applyBorder="1" applyAlignment="1">
      <alignment horizontal="center" vertical="center" wrapText="1"/>
    </xf>
    <xf numFmtId="171" fontId="11" fillId="0" borderId="1" xfId="7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0" fontId="4" fillId="0" borderId="1" xfId="7" applyNumberFormat="1" applyFont="1" applyFill="1" applyBorder="1" applyAlignment="1">
      <alignment horizontal="center" vertical="center" wrapText="1"/>
    </xf>
    <xf numFmtId="10" fontId="11" fillId="0" borderId="1" xfId="7" applyNumberFormat="1" applyFont="1" applyFill="1" applyBorder="1" applyAlignment="1">
      <alignment horizontal="center" vertical="center" wrapText="1"/>
    </xf>
    <xf numFmtId="172" fontId="0" fillId="0" borderId="1" xfId="7" applyNumberFormat="1" applyFont="1" applyFill="1" applyBorder="1" applyAlignment="1">
      <alignment horizontal="right"/>
    </xf>
    <xf numFmtId="164" fontId="18" fillId="0" borderId="1" xfId="7" applyNumberFormat="1" applyFont="1" applyFill="1" applyBorder="1"/>
    <xf numFmtId="164" fontId="18" fillId="0" borderId="1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5" applyFont="1" applyFill="1" applyBorder="1" applyAlignment="1">
      <alignment vertical="center" wrapText="1"/>
    </xf>
    <xf numFmtId="0" fontId="32" fillId="0" borderId="1" xfId="1" quotePrefix="1" applyFont="1" applyFill="1" applyBorder="1" applyAlignment="1">
      <alignment horizontal="left"/>
    </xf>
    <xf numFmtId="0" fontId="32" fillId="0" borderId="1" xfId="1" quotePrefix="1" applyFont="1" applyFill="1" applyBorder="1" applyAlignment="1">
      <alignment horizontal="left" wrapText="1"/>
    </xf>
    <xf numFmtId="0" fontId="32" fillId="0" borderId="1" xfId="1" applyFont="1" applyFill="1" applyBorder="1"/>
    <xf numFmtId="4" fontId="2" fillId="0" borderId="3" xfId="0" applyNumberFormat="1" applyFont="1" applyFill="1" applyBorder="1"/>
    <xf numFmtId="177" fontId="0" fillId="0" borderId="0" xfId="0" applyNumberFormat="1" applyFill="1"/>
    <xf numFmtId="176" fontId="6" fillId="0" borderId="1" xfId="7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76" fontId="39" fillId="0" borderId="0" xfId="7" applyNumberFormat="1" applyFont="1" applyFill="1" applyBorder="1" applyAlignment="1">
      <alignment horizontal="center" vertical="center" wrapText="1"/>
    </xf>
    <xf numFmtId="170" fontId="15" fillId="0" borderId="12" xfId="0" applyNumberFormat="1" applyFont="1" applyFill="1" applyBorder="1" applyAlignment="1">
      <alignment horizontal="right"/>
    </xf>
    <xf numFmtId="168" fontId="2" fillId="0" borderId="1" xfId="6" applyNumberFormat="1" applyFont="1" applyFill="1" applyBorder="1"/>
    <xf numFmtId="170" fontId="16" fillId="0" borderId="13" xfId="0" applyNumberFormat="1" applyFont="1" applyFill="1" applyBorder="1" applyAlignment="1">
      <alignment horizontal="right"/>
    </xf>
    <xf numFmtId="168" fontId="2" fillId="0" borderId="3" xfId="6" applyNumberFormat="1" applyFont="1" applyFill="1" applyBorder="1"/>
    <xf numFmtId="0" fontId="32" fillId="0" borderId="1" xfId="1" applyFont="1" applyFill="1" applyBorder="1" applyAlignment="1">
      <alignment horizontal="left"/>
    </xf>
    <xf numFmtId="0" fontId="43" fillId="0" borderId="1" xfId="0" applyFont="1" applyFill="1" applyBorder="1" applyAlignment="1">
      <alignment wrapText="1"/>
    </xf>
    <xf numFmtId="0" fontId="35" fillId="0" borderId="1" xfId="1" applyFont="1" applyFill="1" applyBorder="1" applyAlignment="1">
      <alignment horizontal="left"/>
    </xf>
    <xf numFmtId="2" fontId="41" fillId="0" borderId="1" xfId="6" applyNumberFormat="1" applyFont="1" applyFill="1" applyBorder="1" applyAlignment="1">
      <alignment horizontal="right"/>
    </xf>
    <xf numFmtId="2" fontId="41" fillId="0" borderId="1" xfId="0" applyNumberFormat="1" applyFont="1" applyFill="1" applyBorder="1" applyAlignment="1">
      <alignment horizontal="right"/>
    </xf>
    <xf numFmtId="2" fontId="41" fillId="0" borderId="1" xfId="1" applyNumberFormat="1" applyFont="1" applyFill="1" applyBorder="1"/>
    <xf numFmtId="164" fontId="40" fillId="0" borderId="1" xfId="1" applyNumberFormat="1" applyFont="1" applyFill="1" applyBorder="1" applyAlignment="1">
      <alignment vertical="top"/>
    </xf>
    <xf numFmtId="164" fontId="41" fillId="0" borderId="1" xfId="1" applyNumberFormat="1" applyFont="1" applyFill="1" applyBorder="1"/>
    <xf numFmtId="164" fontId="40" fillId="0" borderId="1" xfId="1" applyNumberFormat="1" applyFont="1" applyFill="1" applyBorder="1" applyAlignment="1">
      <alignment horizontal="right" vertical="center"/>
    </xf>
    <xf numFmtId="3" fontId="40" fillId="0" borderId="1" xfId="1" applyNumberFormat="1" applyFont="1" applyFill="1" applyBorder="1" applyAlignment="1">
      <alignment horizontal="right" vertical="center"/>
    </xf>
    <xf numFmtId="3" fontId="40" fillId="2" borderId="1" xfId="1" applyNumberFormat="1" applyFont="1" applyFill="1" applyBorder="1" applyAlignment="1">
      <alignment horizontal="right" vertical="center"/>
    </xf>
    <xf numFmtId="164" fontId="40" fillId="0" borderId="1" xfId="1" applyNumberFormat="1" applyFont="1" applyFill="1" applyBorder="1"/>
    <xf numFmtId="4" fontId="2" fillId="0" borderId="1" xfId="4" applyNumberFormat="1" applyFont="1" applyFill="1" applyBorder="1"/>
    <xf numFmtId="4" fontId="3" fillId="0" borderId="1" xfId="4" applyNumberFormat="1" applyFont="1" applyFill="1" applyBorder="1"/>
    <xf numFmtId="172" fontId="18" fillId="0" borderId="1" xfId="7" applyNumberFormat="1" applyFont="1" applyFill="1" applyBorder="1" applyAlignment="1">
      <alignment horizontal="right"/>
    </xf>
    <xf numFmtId="175" fontId="6" fillId="0" borderId="0" xfId="0" applyNumberFormat="1" applyFont="1" applyFill="1"/>
    <xf numFmtId="175" fontId="0" fillId="0" borderId="0" xfId="0" applyNumberFormat="1" applyFill="1"/>
    <xf numFmtId="177" fontId="6" fillId="0" borderId="0" xfId="0" applyNumberFormat="1" applyFont="1" applyFill="1"/>
    <xf numFmtId="178" fontId="6" fillId="0" borderId="0" xfId="0" applyNumberFormat="1" applyFont="1" applyFill="1"/>
    <xf numFmtId="3" fontId="2" fillId="0" borderId="12" xfId="2" applyNumberFormat="1" applyFont="1" applyFill="1" applyBorder="1"/>
    <xf numFmtId="3" fontId="2" fillId="0" borderId="1" xfId="4" applyNumberFormat="1" applyFont="1" applyFill="1" applyBorder="1"/>
    <xf numFmtId="4" fontId="32" fillId="0" borderId="1" xfId="4" applyNumberFormat="1" applyFont="1" applyFill="1" applyBorder="1"/>
    <xf numFmtId="3" fontId="16" fillId="0" borderId="12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3" fontId="15" fillId="0" borderId="12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16" fillId="0" borderId="13" xfId="0" applyNumberFormat="1" applyFont="1" applyFill="1" applyBorder="1" applyAlignment="1">
      <alignment horizontal="right"/>
    </xf>
    <xf numFmtId="164" fontId="37" fillId="0" borderId="1" xfId="3" applyNumberFormat="1" applyFont="1" applyFill="1" applyBorder="1" applyAlignment="1">
      <alignment horizontal="right"/>
    </xf>
    <xf numFmtId="164" fontId="32" fillId="0" borderId="1" xfId="0" applyNumberFormat="1" applyFont="1" applyFill="1" applyBorder="1" applyAlignment="1">
      <alignment horizontal="right"/>
    </xf>
    <xf numFmtId="3" fontId="38" fillId="0" borderId="12" xfId="2" applyNumberFormat="1" applyFont="1" applyFill="1" applyBorder="1" applyAlignment="1">
      <alignment horizontal="right"/>
    </xf>
    <xf numFmtId="176" fontId="6" fillId="0" borderId="7" xfId="7" applyNumberFormat="1" applyFont="1" applyFill="1" applyBorder="1" applyAlignment="1">
      <alignment horizontal="right" vertical="center" wrapText="1"/>
    </xf>
    <xf numFmtId="174" fontId="18" fillId="0" borderId="1" xfId="7" applyNumberFormat="1" applyFont="1" applyFill="1" applyBorder="1" applyAlignment="1">
      <alignment horizontal="right"/>
    </xf>
    <xf numFmtId="173" fontId="8" fillId="0" borderId="1" xfId="7" applyNumberFormat="1" applyFont="1" applyFill="1" applyBorder="1"/>
    <xf numFmtId="167" fontId="6" fillId="0" borderId="1" xfId="0" applyNumberFormat="1" applyFont="1" applyFill="1" applyBorder="1"/>
    <xf numFmtId="0" fontId="9" fillId="0" borderId="0" xfId="0" applyFont="1" applyFill="1"/>
    <xf numFmtId="0" fontId="25" fillId="0" borderId="0" xfId="0" applyFont="1" applyFill="1"/>
    <xf numFmtId="14" fontId="0" fillId="0" borderId="0" xfId="0" applyNumberFormat="1" applyFill="1"/>
    <xf numFmtId="0" fontId="42" fillId="0" borderId="1" xfId="0" applyFont="1" applyFill="1" applyBorder="1" applyAlignment="1">
      <alignment horizontal="center" vertical="center" wrapText="1"/>
    </xf>
    <xf numFmtId="3" fontId="38" fillId="0" borderId="12" xfId="2" applyNumberFormat="1" applyFont="1" applyFill="1" applyBorder="1"/>
    <xf numFmtId="164" fontId="0" fillId="0" borderId="1" xfId="0" applyNumberFormat="1" applyFill="1" applyBorder="1" applyAlignment="1"/>
    <xf numFmtId="164" fontId="0" fillId="0" borderId="0" xfId="0" applyNumberFormat="1" applyFill="1"/>
    <xf numFmtId="3" fontId="18" fillId="0" borderId="12" xfId="7" applyNumberFormat="1" applyFont="1" applyFill="1" applyBorder="1"/>
    <xf numFmtId="164" fontId="18" fillId="0" borderId="1" xfId="0" applyNumberFormat="1" applyFont="1" applyFill="1" applyBorder="1" applyAlignment="1"/>
    <xf numFmtId="3" fontId="8" fillId="0" borderId="12" xfId="7" applyNumberFormat="1" applyFont="1" applyFill="1" applyBorder="1"/>
    <xf numFmtId="164" fontId="0" fillId="0" borderId="12" xfId="0" applyNumberFormat="1" applyFill="1" applyBorder="1" applyAlignment="1">
      <alignment horizontal="center"/>
    </xf>
    <xf numFmtId="3" fontId="8" fillId="0" borderId="1" xfId="7" applyNumberFormat="1" applyFont="1" applyFill="1" applyBorder="1"/>
    <xf numFmtId="164" fontId="13" fillId="0" borderId="1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8" fontId="0" fillId="0" borderId="0" xfId="0" applyNumberFormat="1" applyFill="1"/>
    <xf numFmtId="167" fontId="0" fillId="0" borderId="0" xfId="0" applyNumberFormat="1" applyFill="1"/>
    <xf numFmtId="14" fontId="2" fillId="0" borderId="0" xfId="0" applyNumberFormat="1" applyFont="1" applyFill="1"/>
    <xf numFmtId="4" fontId="0" fillId="0" borderId="0" xfId="0" applyNumberFormat="1" applyFill="1"/>
    <xf numFmtId="165" fontId="40" fillId="0" borderId="1" xfId="1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3" fontId="33" fillId="0" borderId="1" xfId="1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1" fontId="4" fillId="0" borderId="1" xfId="7" applyNumberFormat="1" applyFont="1" applyFill="1" applyBorder="1" applyAlignment="1">
      <alignment horizontal="center" vertical="center" wrapText="1"/>
    </xf>
    <xf numFmtId="171" fontId="11" fillId="0" borderId="1" xfId="7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/>
    </xf>
  </cellXfs>
  <cellStyles count="8">
    <cellStyle name="Normal 2" xfId="1"/>
    <cellStyle name="Normal_own-reg-rev" xfId="2"/>
    <cellStyle name="Normal_Regional Data for IGR" xfId="3"/>
    <cellStyle name="Normal_ФФПМР_ИБР_Ставрополь_2006 4" xfId="4"/>
    <cellStyle name="Обычный" xfId="0" builtinId="0"/>
    <cellStyle name="Обычный_Рассчеты МБО ХМАО1" xfId="5"/>
    <cellStyle name="Процентный" xfId="6" builtinId="5"/>
    <cellStyle name="Финансовый" xfId="7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21</xdr:row>
      <xdr:rowOff>0</xdr:rowOff>
    </xdr:from>
    <xdr:ext cx="194455" cy="255111"/>
    <xdr:sp macro="" textlink="">
      <xdr:nvSpPr>
        <xdr:cNvPr id="2" name="TextBox 1"/>
        <xdr:cNvSpPr txBox="1"/>
      </xdr:nvSpPr>
      <xdr:spPr>
        <a:xfrm>
          <a:off x="642937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0</xdr:colOff>
      <xdr:row>24</xdr:row>
      <xdr:rowOff>19050</xdr:rowOff>
    </xdr:from>
    <xdr:to>
      <xdr:col>9</xdr:col>
      <xdr:colOff>114300</xdr:colOff>
      <xdr:row>25</xdr:row>
      <xdr:rowOff>95250</xdr:rowOff>
    </xdr:to>
    <xdr:sp macro="" textlink="">
      <xdr:nvSpPr>
        <xdr:cNvPr id="3" name="TextBox 2"/>
        <xdr:cNvSpPr txBox="1"/>
      </xdr:nvSpPr>
      <xdr:spPr>
        <a:xfrm>
          <a:off x="6372225" y="608647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oneCellAnchor>
    <xdr:from>
      <xdr:col>8</xdr:col>
      <xdr:colOff>628650</xdr:colOff>
      <xdr:row>21</xdr:row>
      <xdr:rowOff>0</xdr:rowOff>
    </xdr:from>
    <xdr:ext cx="192050" cy="255111"/>
    <xdr:sp macro="" textlink="">
      <xdr:nvSpPr>
        <xdr:cNvPr id="4" name="TextBox 3"/>
        <xdr:cNvSpPr txBox="1"/>
      </xdr:nvSpPr>
      <xdr:spPr>
        <a:xfrm>
          <a:off x="6343650" y="5562600"/>
          <a:ext cx="25927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5" name="TextBox 4"/>
        <xdr:cNvSpPr txBox="1"/>
      </xdr:nvSpPr>
      <xdr:spPr>
        <a:xfrm>
          <a:off x="6353175" y="5562600"/>
          <a:ext cx="1143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workbookViewId="0">
      <selection activeCell="B33" sqref="B33"/>
    </sheetView>
  </sheetViews>
  <sheetFormatPr defaultColWidth="56.42578125" defaultRowHeight="12.75"/>
  <cols>
    <col min="1" max="1" width="58.42578125" style="60" customWidth="1"/>
    <col min="2" max="16384" width="56.42578125" style="60"/>
  </cols>
  <sheetData>
    <row r="1" spans="1:256" ht="18.75">
      <c r="A1" s="151" t="s">
        <v>81</v>
      </c>
      <c r="B1" s="151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>
      <c r="B2" s="61"/>
    </row>
    <row r="3" spans="1:256" ht="15.75">
      <c r="A3" s="152" t="s">
        <v>75</v>
      </c>
      <c r="B3" s="152"/>
    </row>
    <row r="4" spans="1:256" ht="15.75">
      <c r="A4" s="95" t="s">
        <v>79</v>
      </c>
      <c r="B4" s="101">
        <v>580655.6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15">
      <c r="A5" s="95" t="s">
        <v>80</v>
      </c>
      <c r="B5" s="103">
        <v>107008</v>
      </c>
    </row>
    <row r="6" spans="1:256" ht="76.5" hidden="1">
      <c r="A6" s="84" t="str">
        <f>"Сокращение (+) / рост (-) объема налоговых доходов бюджетов поселений и ГО в " &amp;$B$3&amp;" году по сравнению с " &amp;$B$3-1&amp;" годом в связи с изменением налогового законодательства, а также нормативов отчислений от налогов в местные бюджеты по перечню налогов, а также нормативов отчислений, установленных в отношении поселений, тыс. руб."</f>
        <v>Сокращение (+) / рост (-) объема налоговых доходов бюджетов поселений и ГО в  году по сравнению с -1 годом в связи с изменением налогового законодательства, а также нормативов отчислений от налогов в местные бюджеты по перечню налогов, а также нормативов отчислений, установленных в отношении поселений, тыс. руб.</v>
      </c>
      <c r="B6" s="104">
        <v>0</v>
      </c>
    </row>
    <row r="7" spans="1:256" ht="51" hidden="1">
      <c r="A7" s="84" t="str">
        <f>"Сокращение (-) / рост (+) объема расходных обязательств поселений и ГО в " &amp;$B$3&amp;" году по сравнению с " &amp;$B$3-1&amp;" годом в связи с изменением перечня вопросов местного значения поселений, общего для поселений и городских округов, тыс. руб."</f>
        <v>Сокращение (-) / рост (+) объема расходных обязательств поселений и ГО в  году по сравнению с -1 годом в связи с изменением перечня вопросов местного значения поселений, общего для поселений и городских округов, тыс. руб.</v>
      </c>
      <c r="B7" s="105"/>
    </row>
    <row r="8" spans="1:256" ht="15">
      <c r="A8" s="95" t="s">
        <v>76</v>
      </c>
      <c r="B8" s="106">
        <v>473647.6</v>
      </c>
    </row>
    <row r="9" spans="1:256" ht="15">
      <c r="A9" s="97" t="s">
        <v>78</v>
      </c>
      <c r="B9" s="106">
        <v>20.837609614997447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</row>
    <row r="10" spans="1:256" ht="14.25">
      <c r="A10" s="83" t="s">
        <v>77</v>
      </c>
      <c r="B10" s="102">
        <v>98696.83783880464</v>
      </c>
    </row>
    <row r="11" spans="1:256" ht="15">
      <c r="A11" s="85" t="s">
        <v>67</v>
      </c>
      <c r="B11" s="149">
        <v>91308</v>
      </c>
    </row>
    <row r="12" spans="1:256">
      <c r="A12" s="150" t="s">
        <v>64</v>
      </c>
      <c r="B12" s="150"/>
    </row>
    <row r="13" spans="1:256" ht="25.5" customHeight="1">
      <c r="A13" s="96" t="s">
        <v>53</v>
      </c>
      <c r="B13" s="98">
        <v>0.51</v>
      </c>
    </row>
    <row r="14" spans="1:256" ht="14.25">
      <c r="A14" s="96" t="s">
        <v>54</v>
      </c>
      <c r="B14" s="98">
        <v>0.06</v>
      </c>
    </row>
    <row r="15" spans="1:256">
      <c r="A15" s="150" t="s">
        <v>87</v>
      </c>
      <c r="B15" s="150"/>
    </row>
    <row r="16" spans="1:256" ht="25.5">
      <c r="A16" s="81" t="s">
        <v>42</v>
      </c>
      <c r="B16" s="99">
        <v>0.45426285202486155</v>
      </c>
    </row>
    <row r="17" spans="1:2" ht="14.25">
      <c r="A17" s="81" t="s">
        <v>45</v>
      </c>
      <c r="B17" s="99">
        <v>0.15107255646266618</v>
      </c>
    </row>
    <row r="18" spans="1:2" ht="14.25">
      <c r="A18" s="82" t="s">
        <v>46</v>
      </c>
      <c r="B18" s="99">
        <v>0.3946645915124723</v>
      </c>
    </row>
    <row r="19" spans="1:2" ht="14.25">
      <c r="A19" s="82" t="s">
        <v>72</v>
      </c>
      <c r="B19" s="99">
        <v>1</v>
      </c>
    </row>
    <row r="20" spans="1:2" ht="14.25">
      <c r="A20" s="85" t="s">
        <v>43</v>
      </c>
      <c r="B20" s="100">
        <v>0.8</v>
      </c>
    </row>
  </sheetData>
  <mergeCells count="4">
    <mergeCell ref="A12:B12"/>
    <mergeCell ref="A15:B15"/>
    <mergeCell ref="A1:B1"/>
    <mergeCell ref="A3:B3"/>
  </mergeCells>
  <dataValidations count="1">
    <dataValidation type="list" allowBlank="1" showInputMessage="1" showErrorMessage="1" sqref="B65480 IN65480">
      <formula1>Субсидии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workbookViewId="0">
      <selection activeCell="B2" sqref="B2"/>
    </sheetView>
  </sheetViews>
  <sheetFormatPr defaultColWidth="11.85546875" defaultRowHeight="12.75"/>
  <cols>
    <col min="1" max="1" width="20.85546875" style="1" customWidth="1"/>
    <col min="2" max="4" width="7.28515625" style="1" customWidth="1"/>
    <col min="5" max="5" width="10.85546875" style="1" customWidth="1"/>
    <col min="6" max="7" width="9.28515625" style="1" customWidth="1"/>
    <col min="8" max="8" width="12.7109375" style="1" customWidth="1"/>
    <col min="9" max="9" width="10.42578125" style="1" customWidth="1"/>
    <col min="10" max="10" width="12.7109375" style="1" customWidth="1"/>
    <col min="11" max="11" width="10.28515625" style="1" customWidth="1"/>
    <col min="12" max="12" width="13.5703125" style="1" customWidth="1"/>
    <col min="13" max="13" width="9.5703125" style="1" hidden="1" customWidth="1"/>
    <col min="14" max="14" width="11.85546875" style="1" hidden="1" customWidth="1"/>
    <col min="15" max="16" width="9.5703125" style="1" hidden="1" customWidth="1"/>
    <col min="17" max="17" width="6.85546875" style="1" customWidth="1"/>
    <col min="18" max="18" width="9.42578125" style="1" customWidth="1"/>
    <col min="19" max="19" width="11.5703125" style="1" customWidth="1"/>
    <col min="20" max="20" width="8.7109375" style="1" customWidth="1"/>
    <col min="21" max="21" width="9.28515625" style="1" customWidth="1"/>
    <col min="22" max="16384" width="11.85546875" style="1"/>
  </cols>
  <sheetData>
    <row r="2" spans="1:22" ht="15.75">
      <c r="B2" s="4" t="s">
        <v>88</v>
      </c>
      <c r="C2" s="3"/>
      <c r="D2" s="3"/>
      <c r="E2" s="4"/>
      <c r="F2" s="4"/>
      <c r="G2" s="4"/>
      <c r="H2" s="4"/>
      <c r="I2" s="4"/>
    </row>
    <row r="3" spans="1:22" ht="15.75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55.5" customHeight="1">
      <c r="A4" s="161" t="s">
        <v>0</v>
      </c>
      <c r="B4" s="154" t="s">
        <v>1</v>
      </c>
      <c r="C4" s="154" t="s">
        <v>65</v>
      </c>
      <c r="D4" s="155" t="s">
        <v>73</v>
      </c>
      <c r="E4" s="154" t="s">
        <v>49</v>
      </c>
      <c r="F4" s="154" t="s">
        <v>50</v>
      </c>
      <c r="G4" s="154" t="s">
        <v>41</v>
      </c>
      <c r="H4" s="154" t="s">
        <v>55</v>
      </c>
      <c r="I4" s="154" t="s">
        <v>37</v>
      </c>
      <c r="J4" s="154" t="s">
        <v>38</v>
      </c>
      <c r="K4" s="154" t="s">
        <v>39</v>
      </c>
      <c r="L4" s="154" t="s">
        <v>40</v>
      </c>
      <c r="M4" s="154" t="s">
        <v>42</v>
      </c>
      <c r="N4" s="154" t="s">
        <v>45</v>
      </c>
      <c r="O4" s="154" t="s">
        <v>46</v>
      </c>
      <c r="P4" s="154" t="s">
        <v>43</v>
      </c>
      <c r="Q4" s="154" t="s">
        <v>44</v>
      </c>
      <c r="R4" s="154" t="s">
        <v>47</v>
      </c>
      <c r="S4" s="154" t="s">
        <v>48</v>
      </c>
      <c r="T4" s="154" t="s">
        <v>51</v>
      </c>
      <c r="U4" s="161" t="s">
        <v>2</v>
      </c>
    </row>
    <row r="5" spans="1:22" ht="55.5" customHeight="1">
      <c r="A5" s="161"/>
      <c r="B5" s="154"/>
      <c r="C5" s="154"/>
      <c r="D5" s="156"/>
      <c r="E5" s="154"/>
      <c r="F5" s="154"/>
      <c r="G5" s="154"/>
      <c r="H5" s="154"/>
      <c r="I5" s="158"/>
      <c r="J5" s="158"/>
      <c r="K5" s="158"/>
      <c r="L5" s="154"/>
      <c r="M5" s="154"/>
      <c r="N5" s="154"/>
      <c r="O5" s="154"/>
      <c r="P5" s="154"/>
      <c r="Q5" s="154"/>
      <c r="R5" s="154"/>
      <c r="S5" s="154"/>
      <c r="T5" s="154"/>
      <c r="U5" s="161"/>
    </row>
    <row r="6" spans="1:22" s="5" customFormat="1" ht="99" customHeight="1">
      <c r="A6" s="161"/>
      <c r="B6" s="154"/>
      <c r="C6" s="154"/>
      <c r="D6" s="157"/>
      <c r="E6" s="154"/>
      <c r="F6" s="154"/>
      <c r="G6" s="154"/>
      <c r="H6" s="154"/>
      <c r="I6" s="158"/>
      <c r="J6" s="158"/>
      <c r="K6" s="158"/>
      <c r="L6" s="154"/>
      <c r="M6" s="154"/>
      <c r="N6" s="154"/>
      <c r="O6" s="154"/>
      <c r="P6" s="154"/>
      <c r="Q6" s="154"/>
      <c r="R6" s="154"/>
      <c r="S6" s="154"/>
      <c r="T6" s="154"/>
      <c r="U6" s="161"/>
    </row>
    <row r="7" spans="1:22" s="5" customFormat="1" ht="15" customHeight="1">
      <c r="A7" s="64" t="s">
        <v>69</v>
      </c>
      <c r="B7" s="52"/>
      <c r="C7" s="52"/>
      <c r="D7" s="52"/>
      <c r="E7" s="52"/>
      <c r="F7" s="52"/>
      <c r="G7" s="52"/>
      <c r="H7" s="52"/>
      <c r="I7" s="66">
        <v>0.2</v>
      </c>
      <c r="J7" s="66">
        <v>0.65</v>
      </c>
      <c r="K7" s="66">
        <v>0.15</v>
      </c>
      <c r="L7" s="52"/>
      <c r="M7" s="52"/>
      <c r="N7" s="52"/>
      <c r="O7" s="52"/>
      <c r="P7" s="52"/>
      <c r="Q7" s="57">
        <f>B16/8</f>
        <v>4465.125</v>
      </c>
      <c r="R7" s="52"/>
      <c r="S7" s="52"/>
      <c r="T7" s="52"/>
      <c r="U7" s="65"/>
    </row>
    <row r="8" spans="1:22">
      <c r="A8" s="39" t="s">
        <v>4</v>
      </c>
      <c r="B8" s="114">
        <v>18411</v>
      </c>
      <c r="C8" s="115">
        <v>453</v>
      </c>
      <c r="D8" s="107">
        <v>2.4604855792732607E-2</v>
      </c>
      <c r="E8" s="115">
        <v>453</v>
      </c>
      <c r="F8" s="16">
        <v>1.0018863445778161</v>
      </c>
      <c r="G8" s="16">
        <v>0.95567978497488681</v>
      </c>
      <c r="H8" s="7">
        <v>0.96947369657249527</v>
      </c>
      <c r="I8" s="10">
        <f>41.33+58.52</f>
        <v>99.85</v>
      </c>
      <c r="J8" s="10">
        <v>1293.3699999999999</v>
      </c>
      <c r="K8" s="10">
        <v>4.4400000000000004</v>
      </c>
      <c r="L8" s="10">
        <v>0.86795010392171767</v>
      </c>
      <c r="M8" s="10"/>
      <c r="N8" s="10"/>
      <c r="O8" s="10"/>
      <c r="P8" s="10"/>
      <c r="Q8" s="6">
        <v>0.84850496985497803</v>
      </c>
      <c r="R8" s="116">
        <v>264.14999999999998</v>
      </c>
      <c r="S8" s="6">
        <v>0.88879092570226581</v>
      </c>
      <c r="T8" s="6">
        <v>0.91512526979498032</v>
      </c>
      <c r="U8" s="7">
        <v>0.87894819223386489</v>
      </c>
    </row>
    <row r="9" spans="1:22">
      <c r="A9" s="39" t="s">
        <v>5</v>
      </c>
      <c r="B9" s="114">
        <v>10883</v>
      </c>
      <c r="C9" s="115">
        <v>666</v>
      </c>
      <c r="D9" s="107">
        <v>6.1196361297436372E-2</v>
      </c>
      <c r="E9" s="115"/>
      <c r="F9" s="16">
        <v>0.97782705099778278</v>
      </c>
      <c r="G9" s="16">
        <v>0.96436877765010787</v>
      </c>
      <c r="H9" s="7">
        <v>0.98300926895508023</v>
      </c>
      <c r="I9" s="10">
        <f>61.28+69.65</f>
        <v>130.93</v>
      </c>
      <c r="J9" s="10">
        <v>1524.8</v>
      </c>
      <c r="K9" s="10">
        <v>4.4400000000000004</v>
      </c>
      <c r="L9" s="10">
        <v>1.0196865392254237</v>
      </c>
      <c r="M9" s="10"/>
      <c r="N9" s="10"/>
      <c r="O9" s="10"/>
      <c r="P9" s="10"/>
      <c r="Q9" s="6">
        <v>0.88205687769916385</v>
      </c>
      <c r="R9" s="116">
        <v>163.41999999999999</v>
      </c>
      <c r="S9" s="6">
        <v>0.93021417224891889</v>
      </c>
      <c r="T9" s="6">
        <v>0.92712921962309913</v>
      </c>
      <c r="U9" s="7">
        <v>0.90291024410743126</v>
      </c>
    </row>
    <row r="10" spans="1:22">
      <c r="A10" s="39" t="s">
        <v>6</v>
      </c>
      <c r="B10" s="114">
        <v>507</v>
      </c>
      <c r="C10" s="115">
        <v>507</v>
      </c>
      <c r="D10" s="107">
        <v>1</v>
      </c>
      <c r="E10" s="115"/>
      <c r="F10" s="16">
        <v>0.97782705099778278</v>
      </c>
      <c r="G10" s="16">
        <v>1.1872964169381108</v>
      </c>
      <c r="H10" s="7">
        <v>1.1162175040245292</v>
      </c>
      <c r="I10" s="10">
        <v>123.46</v>
      </c>
      <c r="J10" s="10">
        <v>2332.1799999999998</v>
      </c>
      <c r="K10" s="10">
        <v>4.4400000000000004</v>
      </c>
      <c r="L10" s="10">
        <v>1.3449388564348799</v>
      </c>
      <c r="M10" s="10"/>
      <c r="N10" s="10"/>
      <c r="O10" s="10"/>
      <c r="P10" s="10"/>
      <c r="Q10" s="6">
        <v>2.5613905325443782</v>
      </c>
      <c r="R10" s="116">
        <v>13.34</v>
      </c>
      <c r="S10" s="6">
        <v>1.6299498606830733</v>
      </c>
      <c r="T10" s="6">
        <v>1.7956989744743321</v>
      </c>
      <c r="U10" s="7">
        <v>1.9857705343419152</v>
      </c>
    </row>
    <row r="11" spans="1:22">
      <c r="A11" s="39" t="s">
        <v>8</v>
      </c>
      <c r="B11" s="114">
        <v>667</v>
      </c>
      <c r="C11" s="115">
        <v>667</v>
      </c>
      <c r="D11" s="107">
        <v>1</v>
      </c>
      <c r="E11" s="115"/>
      <c r="F11" s="16">
        <v>0.97782705099778278</v>
      </c>
      <c r="G11" s="16">
        <v>1.1872964169381108</v>
      </c>
      <c r="H11" s="7">
        <v>1.1162175040245292</v>
      </c>
      <c r="I11" s="10">
        <v>123.46</v>
      </c>
      <c r="J11" s="10">
        <v>2332.1799999999998</v>
      </c>
      <c r="K11" s="10">
        <v>4.4400000000000004</v>
      </c>
      <c r="L11" s="10">
        <v>1.3449388564348799</v>
      </c>
      <c r="M11" s="10"/>
      <c r="N11" s="10"/>
      <c r="O11" s="10"/>
      <c r="P11" s="10"/>
      <c r="Q11" s="6">
        <v>2.1388680659670163</v>
      </c>
      <c r="R11" s="116">
        <v>13.86</v>
      </c>
      <c r="S11" s="6">
        <v>1.2872525809828035</v>
      </c>
      <c r="T11" s="6">
        <v>1.5519905596251993</v>
      </c>
      <c r="U11" s="7">
        <v>1.7162660148997002</v>
      </c>
    </row>
    <row r="12" spans="1:22">
      <c r="A12" s="39" t="s">
        <v>9</v>
      </c>
      <c r="B12" s="114">
        <v>507</v>
      </c>
      <c r="C12" s="115">
        <v>507</v>
      </c>
      <c r="D12" s="107">
        <v>1</v>
      </c>
      <c r="E12" s="115"/>
      <c r="F12" s="16">
        <v>0.97782705099778278</v>
      </c>
      <c r="G12" s="16">
        <v>1.1872964169381108</v>
      </c>
      <c r="H12" s="7">
        <v>1.1162175040245292</v>
      </c>
      <c r="I12" s="10">
        <v>123.46</v>
      </c>
      <c r="J12" s="10">
        <v>2332.1799999999998</v>
      </c>
      <c r="K12" s="10">
        <v>4.4400000000000004</v>
      </c>
      <c r="L12" s="10">
        <v>1.3449388564348799</v>
      </c>
      <c r="M12" s="10"/>
      <c r="N12" s="10"/>
      <c r="O12" s="10"/>
      <c r="P12" s="10"/>
      <c r="Q12" s="6">
        <v>2.5613905325443782</v>
      </c>
      <c r="R12" s="116">
        <v>10.52</v>
      </c>
      <c r="S12" s="6">
        <v>1.2853877462058418</v>
      </c>
      <c r="T12" s="6">
        <v>1.7436450949800748</v>
      </c>
      <c r="U12" s="7">
        <v>1.9282068437861859</v>
      </c>
    </row>
    <row r="13" spans="1:22">
      <c r="A13" s="39" t="s">
        <v>10</v>
      </c>
      <c r="B13" s="114">
        <v>676</v>
      </c>
      <c r="C13" s="115">
        <v>676</v>
      </c>
      <c r="D13" s="107">
        <v>1</v>
      </c>
      <c r="E13" s="115"/>
      <c r="F13" s="16">
        <v>0.97782705099778278</v>
      </c>
      <c r="G13" s="16">
        <v>1.1872964169381108</v>
      </c>
      <c r="H13" s="7">
        <v>1.1162175040245292</v>
      </c>
      <c r="I13" s="10">
        <v>123.46</v>
      </c>
      <c r="J13" s="10">
        <v>2332.1799999999998</v>
      </c>
      <c r="K13" s="10">
        <v>4.4400000000000004</v>
      </c>
      <c r="L13" s="10">
        <v>1.3449388564348799</v>
      </c>
      <c r="M13" s="10"/>
      <c r="N13" s="10"/>
      <c r="O13" s="10"/>
      <c r="P13" s="10"/>
      <c r="Q13" s="6">
        <v>2.1210428994082839</v>
      </c>
      <c r="R13" s="116">
        <v>14.3</v>
      </c>
      <c r="S13" s="6">
        <v>1.3104357013362791</v>
      </c>
      <c r="T13" s="6">
        <v>1.5473955818849925</v>
      </c>
      <c r="U13" s="7">
        <v>1.7111846668941801</v>
      </c>
    </row>
    <row r="14" spans="1:22">
      <c r="A14" s="39" t="s">
        <v>7</v>
      </c>
      <c r="B14" s="114">
        <v>1885</v>
      </c>
      <c r="C14" s="115">
        <v>1885</v>
      </c>
      <c r="D14" s="107">
        <v>1</v>
      </c>
      <c r="E14" s="115">
        <v>338</v>
      </c>
      <c r="F14" s="16">
        <v>1.1531615566939368</v>
      </c>
      <c r="G14" s="16">
        <v>1.1872964169381108</v>
      </c>
      <c r="H14" s="7">
        <v>1.1162175040245292</v>
      </c>
      <c r="I14" s="10">
        <v>123.46</v>
      </c>
      <c r="J14" s="10">
        <v>2332.1799999999998</v>
      </c>
      <c r="K14" s="10">
        <v>4.4400000000000004</v>
      </c>
      <c r="L14" s="10">
        <v>1.3449388564348799</v>
      </c>
      <c r="M14" s="10"/>
      <c r="N14" s="10"/>
      <c r="O14" s="10"/>
      <c r="P14" s="10"/>
      <c r="Q14" s="6">
        <v>1.2737533156498673</v>
      </c>
      <c r="R14" s="116">
        <v>43.21</v>
      </c>
      <c r="S14" s="6">
        <v>1.4200357781753132</v>
      </c>
      <c r="T14" s="6">
        <v>1.248259283941128</v>
      </c>
      <c r="U14" s="7">
        <v>1.3803853209832424</v>
      </c>
    </row>
    <row r="15" spans="1:22">
      <c r="A15" s="39" t="s">
        <v>11</v>
      </c>
      <c r="B15" s="114">
        <v>2185</v>
      </c>
      <c r="C15" s="115">
        <v>2185</v>
      </c>
      <c r="D15" s="107">
        <v>1</v>
      </c>
      <c r="E15" s="115">
        <v>19</v>
      </c>
      <c r="F15" s="16">
        <v>0.98632989491950251</v>
      </c>
      <c r="G15" s="16">
        <v>1.1872964169381108</v>
      </c>
      <c r="H15" s="7">
        <v>1.1162175040245292</v>
      </c>
      <c r="I15" s="10">
        <v>123.46</v>
      </c>
      <c r="J15" s="10">
        <v>2332.1799999999998</v>
      </c>
      <c r="K15" s="10">
        <v>4.4400000000000004</v>
      </c>
      <c r="L15" s="10">
        <v>1.3449388564348799</v>
      </c>
      <c r="M15" s="10"/>
      <c r="N15" s="10"/>
      <c r="O15" s="10"/>
      <c r="P15" s="10"/>
      <c r="Q15" s="6">
        <v>1.2087070938215101</v>
      </c>
      <c r="R15" s="116">
        <v>53.83</v>
      </c>
      <c r="S15" s="6">
        <v>1.5261573529238439</v>
      </c>
      <c r="T15" s="6">
        <v>1.1689007096474868</v>
      </c>
      <c r="U15" s="7">
        <v>1.2926267819854529</v>
      </c>
    </row>
    <row r="16" spans="1:22">
      <c r="A16" s="22" t="s">
        <v>13</v>
      </c>
      <c r="B16" s="117">
        <f>SUM(B8:B15)</f>
        <v>35721</v>
      </c>
      <c r="C16" s="117">
        <f>SUM(C8:C15)</f>
        <v>7546</v>
      </c>
      <c r="D16" s="108">
        <v>0.2112482853223594</v>
      </c>
      <c r="E16" s="118">
        <f>SUM(E8:E15)</f>
        <v>810</v>
      </c>
      <c r="F16" s="41"/>
      <c r="G16" s="67"/>
      <c r="H16" s="42"/>
      <c r="I16" s="43">
        <f>SUMPRODUCT(I8:I15,$B$8:$B$15)/$B$16</f>
        <v>113.56700428319478</v>
      </c>
      <c r="J16" s="43">
        <f>SUMPRODUCT(J8:J15,$B$8:$B$15)/$B$16</f>
        <v>1550.7839738529153</v>
      </c>
      <c r="K16" s="43">
        <f>SUMPRODUCT(K8:K15,$B$8:$B$15)/$B$16</f>
        <v>4.4399999999999995</v>
      </c>
      <c r="L16" s="43"/>
      <c r="M16" s="43"/>
      <c r="N16" s="43"/>
      <c r="O16" s="43"/>
      <c r="P16" s="43"/>
      <c r="Q16" s="44"/>
      <c r="R16" s="43">
        <f>SUM(R8:R15)</f>
        <v>576.63</v>
      </c>
      <c r="S16" s="44"/>
      <c r="T16" s="44"/>
      <c r="U16" s="26"/>
    </row>
    <row r="17" spans="1:21">
      <c r="A17" s="39" t="s">
        <v>12</v>
      </c>
      <c r="B17" s="119">
        <v>620</v>
      </c>
      <c r="C17" s="119">
        <v>620</v>
      </c>
      <c r="D17" s="91"/>
      <c r="E17" s="120">
        <v>620</v>
      </c>
      <c r="F17" s="92"/>
      <c r="G17" s="16"/>
      <c r="H17" s="7"/>
      <c r="I17" s="6"/>
      <c r="J17" s="10"/>
      <c r="K17" s="10"/>
      <c r="L17" s="6"/>
      <c r="M17" s="6"/>
      <c r="N17" s="6"/>
      <c r="O17" s="6"/>
      <c r="P17" s="6"/>
      <c r="Q17" s="6"/>
      <c r="R17" s="10">
        <v>6</v>
      </c>
      <c r="S17" s="6"/>
      <c r="T17" s="6"/>
      <c r="U17" s="17"/>
    </row>
    <row r="18" spans="1:21" ht="13.5" thickBot="1">
      <c r="A18" s="22" t="s">
        <v>14</v>
      </c>
      <c r="B18" s="121">
        <f>B16+B17</f>
        <v>36341</v>
      </c>
      <c r="C18" s="121">
        <f>C16+C17</f>
        <v>8166</v>
      </c>
      <c r="D18" s="93"/>
      <c r="E18" s="121">
        <f>E16+E17</f>
        <v>1430</v>
      </c>
      <c r="F18" s="94"/>
      <c r="G18" s="18"/>
      <c r="H18" s="19"/>
      <c r="I18" s="20"/>
      <c r="J18" s="86"/>
      <c r="K18" s="86"/>
      <c r="L18" s="20"/>
      <c r="M18" s="20"/>
      <c r="N18" s="20"/>
      <c r="O18" s="20"/>
      <c r="P18" s="20"/>
      <c r="Q18" s="20"/>
      <c r="R18" s="86">
        <f>R16+R17</f>
        <v>582.63</v>
      </c>
      <c r="S18" s="20"/>
      <c r="T18" s="20"/>
      <c r="U18" s="21"/>
    </row>
    <row r="19" spans="1:21" ht="15" customHeight="1">
      <c r="I19" s="160"/>
      <c r="J19" s="160"/>
      <c r="K19" s="160"/>
      <c r="L19" s="160"/>
      <c r="M19" s="51"/>
      <c r="N19" s="51"/>
      <c r="O19" s="51"/>
      <c r="P19" s="51"/>
    </row>
    <row r="20" spans="1:21" ht="15" hidden="1">
      <c r="A20" s="36" t="s">
        <v>26</v>
      </c>
    </row>
    <row r="21" spans="1:21" ht="15.75">
      <c r="A21" s="32"/>
    </row>
    <row r="22" spans="1:21" hidden="1">
      <c r="B22" s="1" t="s">
        <v>27</v>
      </c>
    </row>
    <row r="23" spans="1:21" ht="12.75" hidden="1" customHeight="1">
      <c r="A23" s="8"/>
    </row>
    <row r="24" spans="1:21" hidden="1">
      <c r="B24" s="1" t="s">
        <v>28</v>
      </c>
    </row>
    <row r="25" spans="1:21" hidden="1"/>
    <row r="26" spans="1:21" ht="36.75" hidden="1" customHeight="1">
      <c r="B26" s="159" t="s">
        <v>29</v>
      </c>
      <c r="C26" s="159"/>
      <c r="D26" s="159"/>
      <c r="E26" s="159"/>
      <c r="F26" s="53"/>
      <c r="G26" s="53"/>
      <c r="H26" s="8"/>
    </row>
    <row r="27" spans="1:21" hidden="1"/>
    <row r="28" spans="1:21" hidden="1">
      <c r="B28" s="1" t="s">
        <v>30</v>
      </c>
    </row>
    <row r="29" spans="1:21" hidden="1"/>
    <row r="30" spans="1:21" hidden="1">
      <c r="B30" s="1" t="s">
        <v>31</v>
      </c>
    </row>
    <row r="31" spans="1:21" hidden="1"/>
    <row r="32" spans="1:21" hidden="1">
      <c r="B32" s="1" t="s">
        <v>32</v>
      </c>
    </row>
    <row r="33" spans="2:5" hidden="1"/>
    <row r="34" spans="2:5" hidden="1"/>
    <row r="35" spans="2:5" ht="39.75" hidden="1" customHeight="1">
      <c r="B35" s="159" t="s">
        <v>33</v>
      </c>
      <c r="C35" s="159"/>
      <c r="D35" s="159"/>
      <c r="E35" s="159"/>
    </row>
    <row r="36" spans="2:5" hidden="1"/>
    <row r="37" spans="2:5" ht="23.25" hidden="1">
      <c r="B37" s="153" t="s">
        <v>34</v>
      </c>
      <c r="C37" s="153"/>
      <c r="D37" s="153"/>
      <c r="E37" s="153"/>
    </row>
    <row r="38" spans="2:5" hidden="1"/>
    <row r="39" spans="2:5" hidden="1">
      <c r="B39" s="1" t="s">
        <v>35</v>
      </c>
    </row>
    <row r="40" spans="2:5" hidden="1"/>
    <row r="41" spans="2:5" hidden="1">
      <c r="B41" s="1" t="s">
        <v>36</v>
      </c>
    </row>
    <row r="42" spans="2:5" hidden="1"/>
  </sheetData>
  <mergeCells count="25">
    <mergeCell ref="U4:U6"/>
    <mergeCell ref="A4:A6"/>
    <mergeCell ref="E4:E6"/>
    <mergeCell ref="B4:B6"/>
    <mergeCell ref="Q4:Q6"/>
    <mergeCell ref="M4:M6"/>
    <mergeCell ref="R4:R6"/>
    <mergeCell ref="S4:S6"/>
    <mergeCell ref="T4:T6"/>
    <mergeCell ref="N4:N6"/>
    <mergeCell ref="O4:O6"/>
    <mergeCell ref="P4:P6"/>
    <mergeCell ref="C4:C6"/>
    <mergeCell ref="B37:E37"/>
    <mergeCell ref="G4:G6"/>
    <mergeCell ref="D4:D6"/>
    <mergeCell ref="I4:I6"/>
    <mergeCell ref="F4:F6"/>
    <mergeCell ref="H4:H6"/>
    <mergeCell ref="B26:E26"/>
    <mergeCell ref="I19:L19"/>
    <mergeCell ref="J4:J6"/>
    <mergeCell ref="K4:K6"/>
    <mergeCell ref="L4:L6"/>
    <mergeCell ref="B35:E35"/>
  </mergeCells>
  <phoneticPr fontId="0" type="noConversion"/>
  <pageMargins left="0.25" right="0.25" top="0.75" bottom="0.75" header="0.3" footer="0.3"/>
  <pageSetup paperSize="9" scale="85" fitToWidth="0" fitToHeight="0" orientation="landscape" r:id="rId1"/>
  <headerFooter alignWithMargins="0">
    <oddFooter>Страница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4"/>
  <sheetViews>
    <sheetView workbookViewId="0">
      <selection activeCell="B2" sqref="B2"/>
    </sheetView>
  </sheetViews>
  <sheetFormatPr defaultColWidth="12.28515625" defaultRowHeight="12.75"/>
  <cols>
    <col min="1" max="1" width="21.28515625" style="11" customWidth="1"/>
    <col min="2" max="2" width="14.85546875" style="11" customWidth="1"/>
    <col min="3" max="5" width="12.85546875" style="11" customWidth="1"/>
    <col min="6" max="6" width="13.7109375" style="11" customWidth="1"/>
    <col min="7" max="7" width="16" style="11" customWidth="1"/>
    <col min="8" max="8" width="13.7109375" style="11" customWidth="1"/>
    <col min="9" max="9" width="15.5703125" style="11" customWidth="1"/>
    <col min="10" max="12" width="13.7109375" style="11" customWidth="1"/>
    <col min="13" max="13" width="13.28515625" style="11" customWidth="1"/>
    <col min="14" max="14" width="12.85546875" style="11" bestFit="1" customWidth="1"/>
    <col min="15" max="16384" width="12.28515625" style="11"/>
  </cols>
  <sheetData>
    <row r="1" spans="1:226">
      <c r="L1" s="2"/>
    </row>
    <row r="2" spans="1:226" ht="15.75">
      <c r="B2" s="130" t="s">
        <v>89</v>
      </c>
      <c r="L2" s="2"/>
    </row>
    <row r="3" spans="1:226" ht="12.75" customHeight="1">
      <c r="B3" s="11" t="s">
        <v>52</v>
      </c>
    </row>
    <row r="5" spans="1:226" ht="89.25" customHeight="1">
      <c r="A5" s="164" t="s">
        <v>0</v>
      </c>
      <c r="B5" s="167" t="s">
        <v>66</v>
      </c>
      <c r="C5" s="168" t="s">
        <v>15</v>
      </c>
      <c r="D5" s="168" t="s">
        <v>16</v>
      </c>
      <c r="E5" s="168" t="s">
        <v>20</v>
      </c>
      <c r="F5" s="164" t="s">
        <v>56</v>
      </c>
      <c r="G5" s="162" t="s">
        <v>59</v>
      </c>
      <c r="H5" s="162" t="s">
        <v>58</v>
      </c>
      <c r="I5" s="162" t="s">
        <v>60</v>
      </c>
      <c r="J5" s="162" t="s">
        <v>57</v>
      </c>
      <c r="K5" s="162" t="s">
        <v>61</v>
      </c>
      <c r="L5" s="165" t="s">
        <v>1</v>
      </c>
      <c r="M5" s="164" t="s">
        <v>21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</row>
    <row r="6" spans="1:226" ht="34.5" customHeight="1">
      <c r="A6" s="164"/>
      <c r="B6" s="167"/>
      <c r="C6" s="168"/>
      <c r="D6" s="168"/>
      <c r="E6" s="168"/>
      <c r="F6" s="164"/>
      <c r="G6" s="163"/>
      <c r="H6" s="163"/>
      <c r="I6" s="163"/>
      <c r="J6" s="163"/>
      <c r="K6" s="163"/>
      <c r="L6" s="166"/>
      <c r="M6" s="16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</row>
    <row r="7" spans="1:226" ht="34.5" customHeight="1">
      <c r="A7" s="54"/>
      <c r="B7" s="69"/>
      <c r="C7" s="70"/>
      <c r="D7" s="70"/>
      <c r="E7" s="70"/>
      <c r="F7" s="54"/>
      <c r="G7" s="54"/>
      <c r="H7" s="71"/>
      <c r="I7" s="54"/>
      <c r="J7" s="71"/>
      <c r="K7" s="54"/>
      <c r="L7" s="55"/>
      <c r="M7" s="5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</row>
    <row r="8" spans="1:226" ht="34.5" customHeight="1">
      <c r="A8" s="54" t="s">
        <v>68</v>
      </c>
      <c r="B8" s="72">
        <v>0.1</v>
      </c>
      <c r="C8" s="73">
        <v>1</v>
      </c>
      <c r="D8" s="73">
        <v>1</v>
      </c>
      <c r="E8" s="70"/>
      <c r="F8" s="54"/>
      <c r="G8" s="54"/>
      <c r="H8" s="71"/>
      <c r="I8" s="54"/>
      <c r="J8" s="71"/>
      <c r="K8" s="54"/>
      <c r="L8" s="55"/>
      <c r="M8" s="5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</row>
    <row r="9" spans="1:226" ht="15">
      <c r="A9" s="39" t="s">
        <v>4</v>
      </c>
      <c r="B9" s="122">
        <v>485000</v>
      </c>
      <c r="C9" s="122">
        <v>6500</v>
      </c>
      <c r="D9" s="122">
        <v>5400</v>
      </c>
      <c r="E9" s="74">
        <v>59730.100605395121</v>
      </c>
      <c r="F9" s="88">
        <v>48868.938111844109</v>
      </c>
      <c r="G9" s="123">
        <f>490412.1</f>
        <v>490412.1</v>
      </c>
      <c r="H9" s="88">
        <v>5474.9391560353288</v>
      </c>
      <c r="I9" s="88">
        <v>7113</v>
      </c>
      <c r="J9" s="88">
        <v>5386.2233375156839</v>
      </c>
      <c r="K9" s="88">
        <v>6814</v>
      </c>
      <c r="L9" s="124">
        <v>18411</v>
      </c>
      <c r="M9" s="89">
        <v>1.2720576618989472</v>
      </c>
      <c r="N9" s="110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</row>
    <row r="10" spans="1:226" ht="15">
      <c r="A10" s="39" t="s">
        <v>5</v>
      </c>
      <c r="B10" s="122">
        <v>125000</v>
      </c>
      <c r="C10" s="122">
        <v>450</v>
      </c>
      <c r="D10" s="122">
        <v>1500</v>
      </c>
      <c r="E10" s="74">
        <v>17141.94624446462</v>
      </c>
      <c r="F10" s="88">
        <v>14578.647617662855</v>
      </c>
      <c r="G10" s="123">
        <v>146300.4</v>
      </c>
      <c r="H10" s="88">
        <v>1208.4429178933594</v>
      </c>
      <c r="I10" s="125">
        <v>1570</v>
      </c>
      <c r="J10" s="88">
        <v>1354.8557089084065</v>
      </c>
      <c r="K10" s="125">
        <v>1714</v>
      </c>
      <c r="L10" s="124">
        <v>10883</v>
      </c>
      <c r="M10" s="89">
        <v>0.61759309199814483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</row>
    <row r="11" spans="1:226" ht="15">
      <c r="A11" s="39" t="s">
        <v>6</v>
      </c>
      <c r="B11" s="122">
        <v>8840</v>
      </c>
      <c r="C11" s="122">
        <v>1</v>
      </c>
      <c r="D11" s="122">
        <v>32</v>
      </c>
      <c r="E11" s="74">
        <v>857.37576897742736</v>
      </c>
      <c r="F11" s="88">
        <v>749.59753246817547</v>
      </c>
      <c r="G11" s="88">
        <v>7522.4</v>
      </c>
      <c r="H11" s="88">
        <v>77.74059535492313</v>
      </c>
      <c r="I11" s="88">
        <v>101</v>
      </c>
      <c r="J11" s="88">
        <v>30.037641154328735</v>
      </c>
      <c r="K11" s="88">
        <v>38</v>
      </c>
      <c r="L11" s="124">
        <v>507</v>
      </c>
      <c r="M11" s="89">
        <v>0.66306205605075463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</row>
    <row r="12" spans="1:226" ht="15">
      <c r="A12" s="39" t="s">
        <v>8</v>
      </c>
      <c r="B12" s="122">
        <v>7000</v>
      </c>
      <c r="C12" s="122">
        <v>5</v>
      </c>
      <c r="D12" s="122">
        <v>65</v>
      </c>
      <c r="E12" s="74">
        <v>641.6532697758696</v>
      </c>
      <c r="F12" s="88">
        <v>555.26259842858224</v>
      </c>
      <c r="G12" s="88">
        <v>5572.2</v>
      </c>
      <c r="H12" s="88">
        <v>20.782139352306181</v>
      </c>
      <c r="I12" s="88">
        <v>27</v>
      </c>
      <c r="J12" s="88">
        <v>65.608531994981178</v>
      </c>
      <c r="K12" s="88">
        <v>83</v>
      </c>
      <c r="L12" s="124">
        <v>667</v>
      </c>
      <c r="M12" s="89">
        <v>0.3771946356656668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</row>
    <row r="13" spans="1:226" ht="15">
      <c r="A13" s="39" t="s">
        <v>9</v>
      </c>
      <c r="B13" s="122">
        <v>70000</v>
      </c>
      <c r="C13" s="122">
        <v>11</v>
      </c>
      <c r="D13" s="122">
        <v>70</v>
      </c>
      <c r="E13" s="74">
        <v>6417.7617574656488</v>
      </c>
      <c r="F13" s="88">
        <v>6310.6737282228514</v>
      </c>
      <c r="G13" s="88">
        <v>63329.2</v>
      </c>
      <c r="H13" s="88">
        <v>15.394177298004578</v>
      </c>
      <c r="I13" s="88">
        <v>20</v>
      </c>
      <c r="J13" s="88">
        <v>91.693851944792968</v>
      </c>
      <c r="K13" s="88">
        <v>116</v>
      </c>
      <c r="L13" s="124">
        <v>507</v>
      </c>
      <c r="M13" s="89">
        <v>4.96325468962619</v>
      </c>
      <c r="N13" s="112"/>
      <c r="O13" s="113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</row>
    <row r="14" spans="1:226" ht="15">
      <c r="A14" s="39" t="s">
        <v>10</v>
      </c>
      <c r="B14" s="122">
        <v>18000</v>
      </c>
      <c r="C14" s="122">
        <v>15</v>
      </c>
      <c r="D14" s="122">
        <v>57</v>
      </c>
      <c r="E14" s="74">
        <v>1666.5988556868583</v>
      </c>
      <c r="F14" s="88">
        <v>1534.1916954535825</v>
      </c>
      <c r="G14" s="88">
        <v>15396</v>
      </c>
      <c r="H14" s="88">
        <v>73.122342165521744</v>
      </c>
      <c r="I14" s="88">
        <v>95</v>
      </c>
      <c r="J14" s="88">
        <v>59.284818067754081</v>
      </c>
      <c r="K14" s="88">
        <v>75</v>
      </c>
      <c r="L14" s="124">
        <v>676</v>
      </c>
      <c r="M14" s="89">
        <v>0.96666348395424795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</row>
    <row r="15" spans="1:226" ht="15">
      <c r="A15" s="39" t="s">
        <v>7</v>
      </c>
      <c r="B15" s="122">
        <v>26000</v>
      </c>
      <c r="C15" s="122">
        <v>17</v>
      </c>
      <c r="D15" s="122">
        <v>186</v>
      </c>
      <c r="E15" s="74">
        <v>2294.8733726327951</v>
      </c>
      <c r="F15" s="88">
        <v>1923.5989640618907</v>
      </c>
      <c r="G15" s="88">
        <v>19303.8</v>
      </c>
      <c r="H15" s="88">
        <v>96.983316977428842</v>
      </c>
      <c r="I15" s="88">
        <v>126</v>
      </c>
      <c r="J15" s="88">
        <v>274.29109159347553</v>
      </c>
      <c r="K15" s="88">
        <v>347</v>
      </c>
      <c r="L15" s="124">
        <v>1885</v>
      </c>
      <c r="M15" s="89">
        <v>0.47735151170933154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</row>
    <row r="16" spans="1:226" ht="15">
      <c r="A16" s="39" t="s">
        <v>11</v>
      </c>
      <c r="B16" s="122">
        <v>25000</v>
      </c>
      <c r="C16" s="122">
        <v>60</v>
      </c>
      <c r="D16" s="122">
        <v>250</v>
      </c>
      <c r="E16" s="74">
        <v>2352.6901256016627</v>
      </c>
      <c r="F16" s="88">
        <v>1963.0897518579579</v>
      </c>
      <c r="G16" s="88">
        <v>19700.099999999999</v>
      </c>
      <c r="H16" s="88">
        <v>91.595354923127246</v>
      </c>
      <c r="I16" s="88">
        <v>119</v>
      </c>
      <c r="J16" s="88">
        <v>298.00501882057716</v>
      </c>
      <c r="K16" s="88">
        <v>377</v>
      </c>
      <c r="L16" s="124">
        <v>2185</v>
      </c>
      <c r="M16" s="89">
        <v>0.42218637976673434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</row>
    <row r="17" spans="1:226">
      <c r="A17" s="22" t="s">
        <v>13</v>
      </c>
      <c r="B17" s="109">
        <f>SUM(B9:B16)</f>
        <v>764840</v>
      </c>
      <c r="C17" s="109">
        <f t="shared" ref="C17:K17" si="0">SUM(C9:C16)</f>
        <v>7059</v>
      </c>
      <c r="D17" s="109">
        <f t="shared" si="0"/>
        <v>7560</v>
      </c>
      <c r="E17" s="109">
        <v>91102.999999999971</v>
      </c>
      <c r="F17" s="109">
        <v>76484.000000000015</v>
      </c>
      <c r="G17" s="109">
        <f t="shared" si="0"/>
        <v>767536.2</v>
      </c>
      <c r="H17" s="109">
        <v>7059</v>
      </c>
      <c r="I17" s="109">
        <f t="shared" si="0"/>
        <v>9171</v>
      </c>
      <c r="J17" s="109">
        <v>7560</v>
      </c>
      <c r="K17" s="109">
        <f t="shared" si="0"/>
        <v>9564</v>
      </c>
      <c r="L17" s="109">
        <v>35721</v>
      </c>
      <c r="M17" s="126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</row>
    <row r="18" spans="1:226">
      <c r="A18" s="39" t="s">
        <v>12</v>
      </c>
      <c r="B18" s="127"/>
      <c r="C18" s="127"/>
      <c r="D18" s="127"/>
      <c r="E18" s="9"/>
      <c r="F18" s="14"/>
      <c r="G18" s="14"/>
      <c r="H18" s="14"/>
      <c r="I18" s="14"/>
      <c r="J18" s="14"/>
      <c r="K18" s="14"/>
      <c r="L18" s="128"/>
      <c r="M18" s="3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</row>
    <row r="19" spans="1:226">
      <c r="A19" s="22" t="s">
        <v>14</v>
      </c>
      <c r="B19" s="127"/>
      <c r="C19" s="127"/>
      <c r="D19" s="127"/>
      <c r="E19" s="9"/>
      <c r="F19" s="14"/>
      <c r="G19" s="14"/>
      <c r="H19" s="14"/>
      <c r="I19" s="14"/>
      <c r="J19" s="14"/>
      <c r="K19" s="14"/>
      <c r="L19" s="128"/>
      <c r="M19" s="3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</row>
    <row r="21" spans="1:226" ht="15.75" hidden="1">
      <c r="A21" s="31" t="s">
        <v>23</v>
      </c>
      <c r="B21" s="28"/>
    </row>
    <row r="22" spans="1:226" ht="15.75" hidden="1">
      <c r="A22" s="30" t="s">
        <v>24</v>
      </c>
    </row>
    <row r="23" spans="1:226" ht="15.75">
      <c r="B23" s="29"/>
      <c r="N23" s="111"/>
    </row>
    <row r="24" spans="1:226">
      <c r="B24" s="87"/>
      <c r="F24" s="90"/>
    </row>
  </sheetData>
  <mergeCells count="13">
    <mergeCell ref="G5:G6"/>
    <mergeCell ref="A5:A6"/>
    <mergeCell ref="F5:F6"/>
    <mergeCell ref="B5:B6"/>
    <mergeCell ref="C5:C6"/>
    <mergeCell ref="D5:D6"/>
    <mergeCell ref="E5:E6"/>
    <mergeCell ref="J5:J6"/>
    <mergeCell ref="I5:I6"/>
    <mergeCell ref="H5:H6"/>
    <mergeCell ref="M5:M6"/>
    <mergeCell ref="L5:L6"/>
    <mergeCell ref="K5:K6"/>
  </mergeCells>
  <phoneticPr fontId="0" type="noConversion"/>
  <pageMargins left="0.39370078740157483" right="0.19685039370078741" top="0.59055118110236227" bottom="0.70866141732283472" header="0.51181102362204722" footer="0.51181102362204722"/>
  <pageSetup paperSize="9" scale="69" fitToHeight="0" orientation="landscape" r:id="rId1"/>
  <headerFooter alignWithMargins="0">
    <oddFooter>Страница &amp;P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topLeftCell="F1" workbookViewId="0">
      <selection activeCell="V6" sqref="V6"/>
    </sheetView>
  </sheetViews>
  <sheetFormatPr defaultRowHeight="12.75"/>
  <cols>
    <col min="1" max="1" width="6.5703125" style="11" hidden="1" customWidth="1"/>
    <col min="2" max="2" width="21.7109375" style="1" customWidth="1"/>
    <col min="3" max="3" width="7.7109375" style="1" customWidth="1"/>
    <col min="4" max="4" width="7.5703125" style="1" customWidth="1"/>
    <col min="5" max="5" width="7.42578125" style="1" customWidth="1"/>
    <col min="6" max="6" width="8" style="11" customWidth="1"/>
    <col min="7" max="7" width="11.7109375" style="11" customWidth="1"/>
    <col min="8" max="8" width="12.28515625" style="11" customWidth="1"/>
    <col min="9" max="9" width="10.85546875" style="11" customWidth="1"/>
    <col min="10" max="10" width="10.5703125" style="11" customWidth="1"/>
    <col min="11" max="11" width="11.85546875" style="11" customWidth="1"/>
    <col min="12" max="18" width="9.140625" style="11"/>
    <col min="19" max="19" width="10.28515625" style="11" customWidth="1"/>
    <col min="20" max="21" width="10.140625" style="11" customWidth="1"/>
    <col min="22" max="16384" width="9.140625" style="11"/>
  </cols>
  <sheetData>
    <row r="1" spans="1:23" ht="15.75">
      <c r="B1" s="5"/>
      <c r="C1" s="130" t="s">
        <v>90</v>
      </c>
      <c r="D1" s="5"/>
    </row>
    <row r="2" spans="1:23" ht="15">
      <c r="B2" s="5"/>
      <c r="C2" s="129"/>
      <c r="D2" s="5"/>
      <c r="H2" s="131"/>
    </row>
    <row r="3" spans="1:23" ht="15">
      <c r="B3" s="5"/>
      <c r="C3" s="129"/>
      <c r="D3" s="5"/>
    </row>
    <row r="4" spans="1:23" ht="43.9" customHeight="1">
      <c r="A4" s="165"/>
      <c r="B4" s="165" t="s">
        <v>0</v>
      </c>
      <c r="C4" s="155" t="s">
        <v>1</v>
      </c>
      <c r="D4" s="165" t="s">
        <v>2</v>
      </c>
      <c r="E4" s="165" t="s">
        <v>3</v>
      </c>
      <c r="F4" s="155" t="s">
        <v>17</v>
      </c>
      <c r="G4" s="165" t="s">
        <v>19</v>
      </c>
      <c r="H4" s="155" t="s">
        <v>63</v>
      </c>
      <c r="I4" s="155" t="s">
        <v>62</v>
      </c>
      <c r="J4" s="165" t="s">
        <v>22</v>
      </c>
      <c r="K4" s="171" t="s">
        <v>92</v>
      </c>
      <c r="L4" s="171" t="s">
        <v>93</v>
      </c>
      <c r="M4" s="171" t="s">
        <v>94</v>
      </c>
      <c r="N4" s="171" t="s">
        <v>95</v>
      </c>
      <c r="O4" s="171" t="s">
        <v>96</v>
      </c>
      <c r="P4" s="178" t="s">
        <v>84</v>
      </c>
      <c r="Q4" s="178"/>
      <c r="R4" s="178"/>
      <c r="S4" s="178"/>
      <c r="T4" s="178"/>
      <c r="U4" s="178"/>
    </row>
    <row r="5" spans="1:23" ht="60" customHeight="1">
      <c r="A5" s="176"/>
      <c r="B5" s="176"/>
      <c r="C5" s="156"/>
      <c r="D5" s="176"/>
      <c r="E5" s="176"/>
      <c r="F5" s="156"/>
      <c r="G5" s="176"/>
      <c r="H5" s="156"/>
      <c r="I5" s="156"/>
      <c r="J5" s="176"/>
      <c r="K5" s="172"/>
      <c r="L5" s="172"/>
      <c r="M5" s="172"/>
      <c r="N5" s="172"/>
      <c r="O5" s="172"/>
      <c r="P5" s="171" t="s">
        <v>70</v>
      </c>
      <c r="Q5" s="171" t="s">
        <v>71</v>
      </c>
      <c r="R5" s="171" t="s">
        <v>18</v>
      </c>
      <c r="S5" s="174" t="s">
        <v>83</v>
      </c>
      <c r="T5" s="132" t="s">
        <v>91</v>
      </c>
      <c r="U5" s="174" t="s">
        <v>86</v>
      </c>
    </row>
    <row r="6" spans="1:23" ht="123" customHeight="1">
      <c r="A6" s="166"/>
      <c r="B6" s="176"/>
      <c r="C6" s="157"/>
      <c r="D6" s="166"/>
      <c r="E6" s="166"/>
      <c r="F6" s="157"/>
      <c r="G6" s="166"/>
      <c r="H6" s="157"/>
      <c r="I6" s="157"/>
      <c r="J6" s="166"/>
      <c r="K6" s="173"/>
      <c r="L6" s="173"/>
      <c r="M6" s="173"/>
      <c r="N6" s="173"/>
      <c r="O6" s="173"/>
      <c r="P6" s="173"/>
      <c r="Q6" s="173"/>
      <c r="R6" s="173"/>
      <c r="S6" s="175"/>
      <c r="T6" s="132" t="s">
        <v>85</v>
      </c>
      <c r="U6" s="175"/>
    </row>
    <row r="7" spans="1:23" ht="20.25" customHeight="1">
      <c r="A7" s="77"/>
      <c r="B7" s="57"/>
      <c r="C7" s="78"/>
      <c r="D7" s="55"/>
      <c r="E7" s="55"/>
      <c r="F7" s="56"/>
      <c r="G7" s="55"/>
      <c r="H7" s="80"/>
      <c r="I7" s="56"/>
      <c r="J7" s="55"/>
      <c r="K7" s="79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3" ht="15">
      <c r="A8" s="38"/>
      <c r="B8" s="39" t="s">
        <v>4</v>
      </c>
      <c r="C8" s="133">
        <v>18411</v>
      </c>
      <c r="D8" s="7">
        <v>0.87894819223386489</v>
      </c>
      <c r="E8" s="33">
        <v>1.2720576618989472</v>
      </c>
      <c r="F8" s="7">
        <v>1.4472498756337238</v>
      </c>
      <c r="G8" s="45">
        <v>25688.160402850772</v>
      </c>
      <c r="H8" s="7"/>
      <c r="I8" s="46">
        <v>3632.8590185741309</v>
      </c>
      <c r="J8" s="37">
        <v>3449.5515829413666</v>
      </c>
      <c r="K8" s="134">
        <v>29137.711985792139</v>
      </c>
      <c r="L8" s="47">
        <v>70054</v>
      </c>
      <c r="M8" s="47">
        <v>128685.4</v>
      </c>
      <c r="N8" s="47">
        <v>7005.4000000000005</v>
      </c>
      <c r="O8" s="47">
        <v>51625.999999999993</v>
      </c>
      <c r="P8" s="47">
        <v>25688.160402850772</v>
      </c>
      <c r="Q8" s="47">
        <v>3449.4995829413665</v>
      </c>
      <c r="R8" s="47">
        <v>4.0014207852436812E-2</v>
      </c>
      <c r="S8" s="47">
        <v>6449.0000000000018</v>
      </c>
      <c r="T8" s="47">
        <v>1783.4</v>
      </c>
      <c r="U8" s="47">
        <v>16039.3</v>
      </c>
      <c r="V8" s="135"/>
      <c r="W8" s="135"/>
    </row>
    <row r="9" spans="1:23" ht="15">
      <c r="A9" s="38"/>
      <c r="B9" s="39" t="s">
        <v>5</v>
      </c>
      <c r="C9" s="133">
        <v>10883</v>
      </c>
      <c r="D9" s="7">
        <v>0.90291024410743126</v>
      </c>
      <c r="E9" s="33">
        <v>0.61759309199814483</v>
      </c>
      <c r="F9" s="7">
        <v>0.6840027522432911</v>
      </c>
      <c r="G9" s="45">
        <v>15184.63145207892</v>
      </c>
      <c r="H9" s="7"/>
      <c r="I9" s="46">
        <v>21376.926412346678</v>
      </c>
      <c r="J9" s="37">
        <v>20298.285721275879</v>
      </c>
      <c r="K9" s="134">
        <v>35482.917173354799</v>
      </c>
      <c r="L9" s="47">
        <v>18240</v>
      </c>
      <c r="M9" s="47">
        <v>101602.5</v>
      </c>
      <c r="N9" s="47">
        <v>912</v>
      </c>
      <c r="O9" s="47">
        <v>82450.5</v>
      </c>
      <c r="P9" s="47">
        <v>15184.63145207892</v>
      </c>
      <c r="Q9" s="47">
        <v>20298.285721275879</v>
      </c>
      <c r="R9" s="47">
        <v>22477.882826645204</v>
      </c>
      <c r="S9" s="47">
        <v>17268.099999999999</v>
      </c>
      <c r="T9" s="47">
        <v>2414.6999999999998</v>
      </c>
      <c r="U9" s="47">
        <v>7221.6</v>
      </c>
      <c r="V9" s="135"/>
      <c r="W9" s="135"/>
    </row>
    <row r="10" spans="1:23" ht="15">
      <c r="A10" s="38"/>
      <c r="B10" s="39" t="s">
        <v>6</v>
      </c>
      <c r="C10" s="133">
        <v>507</v>
      </c>
      <c r="D10" s="7">
        <v>1.9857705343419152</v>
      </c>
      <c r="E10" s="33">
        <v>0.66306205605075463</v>
      </c>
      <c r="F10" s="7">
        <v>0.33390668487811637</v>
      </c>
      <c r="G10" s="45">
        <v>707.39760600974103</v>
      </c>
      <c r="H10" s="7"/>
      <c r="I10" s="46">
        <v>3091.1949533188567</v>
      </c>
      <c r="J10" s="37">
        <v>2935.2188978108666</v>
      </c>
      <c r="K10" s="134">
        <v>3642.6165038206077</v>
      </c>
      <c r="L10" s="47">
        <v>1197</v>
      </c>
      <c r="M10" s="47">
        <v>33957.599999999999</v>
      </c>
      <c r="N10" s="47">
        <v>59.9</v>
      </c>
      <c r="O10" s="47">
        <v>32700.699999999997</v>
      </c>
      <c r="P10" s="47">
        <v>707.39760600974103</v>
      </c>
      <c r="Q10" s="47">
        <v>2935.2188978108666</v>
      </c>
      <c r="R10" s="47">
        <v>16293.483496179388</v>
      </c>
      <c r="S10" s="47">
        <v>11367.7</v>
      </c>
      <c r="T10" s="47">
        <v>1206.5999999999999</v>
      </c>
      <c r="U10" s="47">
        <v>1396.9</v>
      </c>
      <c r="V10" s="135"/>
      <c r="W10" s="135"/>
    </row>
    <row r="11" spans="1:23" ht="15">
      <c r="A11" s="38"/>
      <c r="B11" s="39" t="s">
        <v>8</v>
      </c>
      <c r="C11" s="133">
        <v>667</v>
      </c>
      <c r="D11" s="7">
        <v>1.7162660148997002</v>
      </c>
      <c r="E11" s="33">
        <v>0.3771946356656668</v>
      </c>
      <c r="F11" s="7">
        <v>0.21977632394457822</v>
      </c>
      <c r="G11" s="45">
        <v>930.63945406015239</v>
      </c>
      <c r="H11" s="7"/>
      <c r="I11" s="46">
        <v>3848.7553132499825</v>
      </c>
      <c r="J11" s="37">
        <v>3654.5541446269467</v>
      </c>
      <c r="K11" s="134">
        <v>4585.1935986870994</v>
      </c>
      <c r="L11" s="47">
        <v>1184</v>
      </c>
      <c r="M11" s="47">
        <v>84982.3</v>
      </c>
      <c r="N11" s="47">
        <v>59.2</v>
      </c>
      <c r="O11" s="47">
        <v>83739.100000000006</v>
      </c>
      <c r="P11" s="47">
        <v>930.63945406015239</v>
      </c>
      <c r="Q11" s="47">
        <v>3654.5541446269467</v>
      </c>
      <c r="R11" s="47">
        <v>12312.606401312907</v>
      </c>
      <c r="S11" s="47">
        <v>65109.8</v>
      </c>
      <c r="T11" s="47">
        <v>515.6</v>
      </c>
      <c r="U11" s="47">
        <v>1731.5</v>
      </c>
      <c r="V11" s="135"/>
      <c r="W11" s="135"/>
    </row>
    <row r="12" spans="1:23" ht="15">
      <c r="A12" s="38"/>
      <c r="B12" s="39" t="s">
        <v>9</v>
      </c>
      <c r="C12" s="133">
        <v>507</v>
      </c>
      <c r="D12" s="7">
        <v>1.9282068437861859</v>
      </c>
      <c r="E12" s="33">
        <v>4.96325468962619</v>
      </c>
      <c r="F12" s="7">
        <v>2.574026072784001</v>
      </c>
      <c r="G12" s="45">
        <v>707.39760600974103</v>
      </c>
      <c r="H12" s="7"/>
      <c r="I12" s="46"/>
      <c r="J12" s="37">
        <v>0</v>
      </c>
      <c r="K12" s="134">
        <v>707.39760600974103</v>
      </c>
      <c r="L12" s="47">
        <v>7548</v>
      </c>
      <c r="M12" s="47">
        <v>25048.799999999999</v>
      </c>
      <c r="N12" s="47">
        <v>377.40000000000003</v>
      </c>
      <c r="O12" s="47">
        <v>17123.399999999998</v>
      </c>
      <c r="P12" s="47">
        <v>707.39760600974103</v>
      </c>
      <c r="Q12" s="47">
        <v>0</v>
      </c>
      <c r="R12" s="47">
        <v>12487.502393990257</v>
      </c>
      <c r="S12" s="47">
        <v>2868.3</v>
      </c>
      <c r="T12" s="47">
        <v>217.5</v>
      </c>
      <c r="U12" s="47">
        <v>1060.2</v>
      </c>
      <c r="V12" s="135"/>
      <c r="W12" s="135"/>
    </row>
    <row r="13" spans="1:23" ht="15">
      <c r="A13" s="38"/>
      <c r="B13" s="39" t="s">
        <v>10</v>
      </c>
      <c r="C13" s="133">
        <v>676</v>
      </c>
      <c r="D13" s="7">
        <v>1.7111846668941801</v>
      </c>
      <c r="E13" s="33">
        <v>0.96666348395424795</v>
      </c>
      <c r="F13" s="7">
        <v>0.56490892108608781</v>
      </c>
      <c r="G13" s="45">
        <v>943.19680801298796</v>
      </c>
      <c r="H13" s="7"/>
      <c r="I13" s="46">
        <v>2868.6346248639029</v>
      </c>
      <c r="J13" s="37">
        <v>2723.8885573279408</v>
      </c>
      <c r="K13" s="134">
        <v>3667.0853653409285</v>
      </c>
      <c r="L13" s="47">
        <v>2289</v>
      </c>
      <c r="M13" s="47">
        <v>32625.9</v>
      </c>
      <c r="N13" s="47">
        <v>114.45</v>
      </c>
      <c r="O13" s="47">
        <v>30222.350000000002</v>
      </c>
      <c r="P13" s="47">
        <v>943.19680801298796</v>
      </c>
      <c r="Q13" s="47">
        <v>2723.8885573279408</v>
      </c>
      <c r="R13" s="47">
        <v>13902.564634659073</v>
      </c>
      <c r="S13" s="47">
        <v>10933.5</v>
      </c>
      <c r="T13" s="47">
        <v>813.7</v>
      </c>
      <c r="U13" s="47">
        <v>1719.2</v>
      </c>
      <c r="V13" s="135"/>
      <c r="W13" s="135"/>
    </row>
    <row r="14" spans="1:23" ht="15">
      <c r="A14" s="38"/>
      <c r="B14" s="39" t="s">
        <v>7</v>
      </c>
      <c r="C14" s="133">
        <v>1885</v>
      </c>
      <c r="D14" s="7">
        <v>1.3803853209832424</v>
      </c>
      <c r="E14" s="33">
        <v>0.47735151170933154</v>
      </c>
      <c r="F14" s="7">
        <v>0.34581033603669165</v>
      </c>
      <c r="G14" s="45">
        <v>2630.068022343909</v>
      </c>
      <c r="H14" s="7"/>
      <c r="I14" s="46">
        <v>7909.9859366285673</v>
      </c>
      <c r="J14" s="37">
        <v>7510.8624830287326</v>
      </c>
      <c r="K14" s="134">
        <v>10140.930505372642</v>
      </c>
      <c r="L14" s="47">
        <v>3378</v>
      </c>
      <c r="M14" s="47">
        <v>76265.2</v>
      </c>
      <c r="N14" s="47">
        <v>168.9</v>
      </c>
      <c r="O14" s="47">
        <v>72718.3</v>
      </c>
      <c r="P14" s="47">
        <v>2630.068022343909</v>
      </c>
      <c r="Q14" s="47">
        <v>7510.8624830287326</v>
      </c>
      <c r="R14" s="47">
        <v>32922.569494627358</v>
      </c>
      <c r="S14" s="47">
        <v>25346.400000000001</v>
      </c>
      <c r="T14" s="47">
        <v>1929.1</v>
      </c>
      <c r="U14" s="47">
        <v>4308.3</v>
      </c>
      <c r="V14" s="135"/>
      <c r="W14" s="135"/>
    </row>
    <row r="15" spans="1:23" ht="15">
      <c r="A15" s="38"/>
      <c r="B15" s="39" t="s">
        <v>11</v>
      </c>
      <c r="C15" s="133">
        <v>2185</v>
      </c>
      <c r="D15" s="7">
        <v>1.2926267819854529</v>
      </c>
      <c r="E15" s="33">
        <v>0.42218637976673434</v>
      </c>
      <c r="F15" s="7">
        <v>0.32661119640292707</v>
      </c>
      <c r="G15" s="45">
        <v>3048.6464874384305</v>
      </c>
      <c r="H15" s="7"/>
      <c r="I15" s="46">
        <v>8724.564198994869</v>
      </c>
      <c r="J15" s="37">
        <v>8284.3386129882656</v>
      </c>
      <c r="K15" s="134">
        <v>11332.985100426697</v>
      </c>
      <c r="L15" s="47">
        <v>3118</v>
      </c>
      <c r="M15" s="47">
        <v>97487.9</v>
      </c>
      <c r="N15" s="47">
        <v>155.9</v>
      </c>
      <c r="O15" s="47">
        <v>94214</v>
      </c>
      <c r="P15" s="47">
        <v>3048.6464874384305</v>
      </c>
      <c r="Q15" s="47">
        <v>8284.3386129882656</v>
      </c>
      <c r="R15" s="47">
        <v>26248.414899573309</v>
      </c>
      <c r="S15" s="47">
        <v>30418.399999999998</v>
      </c>
      <c r="T15" s="47">
        <v>2276.6999999999998</v>
      </c>
      <c r="U15" s="47">
        <v>26214.3</v>
      </c>
      <c r="V15" s="135"/>
      <c r="W15" s="135"/>
    </row>
    <row r="16" spans="1:23">
      <c r="A16" s="38"/>
      <c r="B16" s="22" t="s">
        <v>13</v>
      </c>
      <c r="C16" s="136">
        <v>35721</v>
      </c>
      <c r="D16" s="42"/>
      <c r="E16" s="42"/>
      <c r="F16" s="42"/>
      <c r="G16" s="68">
        <v>49840.137838804651</v>
      </c>
      <c r="H16" s="42">
        <v>1.5350757874446928</v>
      </c>
      <c r="I16" s="75">
        <v>51452.920457976987</v>
      </c>
      <c r="J16" s="76">
        <v>48856.7</v>
      </c>
      <c r="K16" s="137">
        <v>98696.83783880464</v>
      </c>
      <c r="L16" s="76">
        <v>107008</v>
      </c>
      <c r="M16" s="76">
        <v>580655.6</v>
      </c>
      <c r="N16" s="76">
        <v>8853.15</v>
      </c>
      <c r="O16" s="76">
        <v>464794.35</v>
      </c>
      <c r="P16" s="76">
        <v>49840.137838804658</v>
      </c>
      <c r="Q16" s="76">
        <v>48856.747999999992</v>
      </c>
      <c r="R16" s="76">
        <v>136645.06416119536</v>
      </c>
      <c r="S16" s="76">
        <v>169761.2</v>
      </c>
      <c r="T16" s="76">
        <v>11157.3</v>
      </c>
      <c r="U16" s="76">
        <v>59691.3</v>
      </c>
      <c r="V16" s="135"/>
    </row>
    <row r="17" spans="1:21">
      <c r="A17" s="38"/>
      <c r="B17" s="39" t="s">
        <v>12</v>
      </c>
      <c r="C17" s="138">
        <v>620</v>
      </c>
      <c r="D17" s="7"/>
      <c r="E17" s="7"/>
      <c r="F17" s="7"/>
      <c r="G17" s="45">
        <v>865.06216119534406</v>
      </c>
      <c r="H17" s="48"/>
      <c r="I17" s="49"/>
      <c r="J17" s="40"/>
      <c r="K17" s="134"/>
      <c r="L17" s="47"/>
      <c r="M17" s="47"/>
      <c r="N17" s="47"/>
      <c r="O17" s="47"/>
      <c r="P17" s="169"/>
      <c r="Q17" s="170"/>
      <c r="R17" s="169"/>
      <c r="S17" s="170"/>
      <c r="T17" s="139"/>
      <c r="U17" s="139"/>
    </row>
    <row r="18" spans="1:21" s="142" customFormat="1">
      <c r="A18" s="25"/>
      <c r="B18" s="22" t="s">
        <v>14</v>
      </c>
      <c r="C18" s="140">
        <v>36341</v>
      </c>
      <c r="D18" s="7"/>
      <c r="E18" s="50"/>
      <c r="F18" s="25"/>
      <c r="G18" s="24">
        <v>50705.2</v>
      </c>
      <c r="H18" s="25"/>
      <c r="I18" s="24"/>
      <c r="J18" s="27"/>
      <c r="K18" s="134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s="144" customFormat="1" ht="15.75" hidden="1" customHeight="1">
      <c r="A19" s="143"/>
      <c r="B19" s="143"/>
      <c r="C19" s="177"/>
      <c r="D19" s="177"/>
      <c r="E19" s="177"/>
      <c r="F19" s="177"/>
      <c r="G19" s="177"/>
      <c r="H19" s="177"/>
      <c r="I19" s="177"/>
      <c r="J19" s="177"/>
      <c r="L19" s="144">
        <v>91581</v>
      </c>
      <c r="M19" s="144">
        <v>466961.6</v>
      </c>
      <c r="N19" s="144">
        <v>9158</v>
      </c>
      <c r="O19" s="144">
        <v>366222.5</v>
      </c>
      <c r="P19" s="144">
        <v>10445.299999999999</v>
      </c>
      <c r="Q19" s="144">
        <v>101985</v>
      </c>
      <c r="R19" s="144">
        <v>110043</v>
      </c>
      <c r="S19" s="144">
        <v>143749.6</v>
      </c>
    </row>
    <row r="20" spans="1:21" ht="15" hidden="1">
      <c r="A20" s="35" t="s">
        <v>25</v>
      </c>
    </row>
    <row r="21" spans="1:21" ht="12.75" hidden="1" customHeight="1"/>
    <row r="22" spans="1:21" ht="12.75" hidden="1" customHeight="1"/>
    <row r="23" spans="1:21" ht="12.75" hidden="1" customHeight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spans="3:21" hidden="1"/>
    <row r="34" spans="3:21" hidden="1"/>
    <row r="35" spans="3:21" hidden="1"/>
    <row r="36" spans="3:21" hidden="1">
      <c r="L36" s="135">
        <v>15427</v>
      </c>
      <c r="M36" s="135">
        <v>113694</v>
      </c>
      <c r="N36" s="135">
        <v>-304.85000000000036</v>
      </c>
      <c r="O36" s="135">
        <v>98571.849999999977</v>
      </c>
      <c r="P36" s="135">
        <v>39394.837838804655</v>
      </c>
      <c r="Q36" s="135">
        <v>-53128.252000000008</v>
      </c>
      <c r="R36" s="135">
        <v>26602.064161195362</v>
      </c>
      <c r="S36" s="135">
        <v>26011.600000000006</v>
      </c>
      <c r="T36" s="135"/>
      <c r="U36" s="135"/>
    </row>
    <row r="37" spans="3:21" hidden="1">
      <c r="G37" s="145"/>
      <c r="I37" s="146"/>
    </row>
    <row r="38" spans="3:21" hidden="1">
      <c r="C38" s="147"/>
      <c r="G38" s="145"/>
      <c r="I38" s="146"/>
    </row>
    <row r="39" spans="3:21" hidden="1">
      <c r="G39" s="145"/>
      <c r="I39" s="146"/>
    </row>
    <row r="40" spans="3:21" hidden="1">
      <c r="G40" s="145"/>
      <c r="I40" s="146"/>
      <c r="K40" s="11" t="s">
        <v>82</v>
      </c>
      <c r="S40" s="11">
        <v>1226.7</v>
      </c>
    </row>
    <row r="41" spans="3:21" hidden="1">
      <c r="G41" s="145"/>
      <c r="I41" s="146"/>
      <c r="Q41" s="11" t="s">
        <v>74</v>
      </c>
      <c r="S41" s="135">
        <v>170987.90000000002</v>
      </c>
      <c r="T41" s="135"/>
      <c r="U41" s="135"/>
    </row>
    <row r="42" spans="3:21" hidden="1">
      <c r="G42" s="145"/>
      <c r="I42" s="146"/>
    </row>
    <row r="43" spans="3:21" hidden="1">
      <c r="G43" s="145"/>
      <c r="I43" s="146"/>
    </row>
    <row r="44" spans="3:21">
      <c r="G44" s="145"/>
      <c r="I44" s="146"/>
      <c r="S44" s="148"/>
      <c r="T44" s="148"/>
      <c r="U44" s="148"/>
    </row>
  </sheetData>
  <mergeCells count="24">
    <mergeCell ref="H4:H6"/>
    <mergeCell ref="F4:F6"/>
    <mergeCell ref="G4:G6"/>
    <mergeCell ref="U5:U6"/>
    <mergeCell ref="P5:P6"/>
    <mergeCell ref="Q5:Q6"/>
    <mergeCell ref="I4:I6"/>
    <mergeCell ref="P17:Q17"/>
    <mergeCell ref="A4:A6"/>
    <mergeCell ref="B4:B6"/>
    <mergeCell ref="C4:C6"/>
    <mergeCell ref="D4:D6"/>
    <mergeCell ref="C19:J19"/>
    <mergeCell ref="J4:J6"/>
    <mergeCell ref="E4:E6"/>
    <mergeCell ref="R17:S17"/>
    <mergeCell ref="K4:K6"/>
    <mergeCell ref="M4:M6"/>
    <mergeCell ref="L4:L6"/>
    <mergeCell ref="N4:N6"/>
    <mergeCell ref="O4:O6"/>
    <mergeCell ref="P4:U4"/>
    <mergeCell ref="R5:R6"/>
    <mergeCell ref="S5:S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Параметры</vt:lpstr>
      <vt:lpstr>ИБР</vt:lpstr>
      <vt:lpstr>ИНП</vt:lpstr>
      <vt:lpstr>Итоговая</vt:lpstr>
      <vt:lpstr>ИБР!Заголовки_для_печати</vt:lpstr>
      <vt:lpstr>ИНП!Заголовки_для_печати</vt:lpstr>
      <vt:lpstr>ИБР!Область_печати</vt:lpstr>
      <vt:lpstr>Итоговая!Область_печати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Михаил</dc:creator>
  <cp:lastModifiedBy>Gadgibekovanv</cp:lastModifiedBy>
  <cp:lastPrinted>2012-10-25T04:11:10Z</cp:lastPrinted>
  <dcterms:created xsi:type="dcterms:W3CDTF">2004-06-18T05:29:07Z</dcterms:created>
  <dcterms:modified xsi:type="dcterms:W3CDTF">2013-02-19T10:20:32Z</dcterms:modified>
</cp:coreProperties>
</file>