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408" yWindow="-48" windowWidth="15456" windowHeight="10980" tabRatio="794" firstSheet="3" activeTab="3"/>
  </bookViews>
  <sheets>
    <sheet name="свод по подпрограммам" sheetId="2" state="hidden" r:id="rId1"/>
    <sheet name="оценка эффективности" sheetId="8" state="hidden" r:id="rId2"/>
    <sheet name="Выполнение работ" sheetId="3" state="hidden" r:id="rId3"/>
    <sheet name="Финансирование таб.3" sheetId="13" r:id="rId4"/>
    <sheet name="Показатели таб.4" sheetId="5" r:id="rId5"/>
    <sheet name="пояснения таб. 5" sheetId="11" r:id="rId6"/>
  </sheets>
  <definedNames>
    <definedName name="_xlnm._FilterDatabase" localSheetId="2" hidden="1">'Выполнение работ'!$A$3:$O$70</definedName>
    <definedName name="_xlnm._FilterDatabase" localSheetId="3" hidden="1">'Финансирование таб.3'!$D$1:$D$424</definedName>
    <definedName name="BossProviderVariable?_82e37b92_8454_493a_a09e_e1f9ab66b426" hidden="1">"25_01_2006"</definedName>
    <definedName name="_xlnm.Print_Titles" localSheetId="2">'Выполнение работ'!$3:$3</definedName>
    <definedName name="_xlnm.Print_Titles" localSheetId="4">'Показатели таб.4'!$5:$7</definedName>
    <definedName name="_xlnm.Print_Titles" localSheetId="3">'Финансирование таб.3'!$3:$6</definedName>
    <definedName name="_xlnm.Print_Area" localSheetId="2">'Выполнение работ'!$A$1:$Q$81</definedName>
    <definedName name="_xlnm.Print_Area" localSheetId="4">'Показатели таб.4'!$A$1:$AQ$54</definedName>
    <definedName name="_xlnm.Print_Area" localSheetId="5">'пояснения таб. 5'!$A$1:$C$28</definedName>
  </definedNames>
  <calcPr calcId="125725"/>
</workbook>
</file>

<file path=xl/calcChain.xml><?xml version="1.0" encoding="utf-8"?>
<calcChain xmlns="http://schemas.openxmlformats.org/spreadsheetml/2006/main">
  <c r="E140" i="13"/>
  <c r="G308" l="1"/>
  <c r="J308"/>
  <c r="L308"/>
  <c r="M308"/>
  <c r="N308"/>
  <c r="P308"/>
  <c r="S308"/>
  <c r="T308"/>
  <c r="V308"/>
  <c r="Y308"/>
  <c r="AB308"/>
  <c r="AD308"/>
  <c r="AE308"/>
  <c r="AH308"/>
  <c r="AJ308"/>
  <c r="AK308"/>
  <c r="AM308"/>
  <c r="AN308"/>
  <c r="AQ308"/>
  <c r="AP315"/>
  <c r="AM315"/>
  <c r="AJ315"/>
  <c r="AG315"/>
  <c r="AD315"/>
  <c r="AA315"/>
  <c r="X315"/>
  <c r="U315"/>
  <c r="R315"/>
  <c r="Q315"/>
  <c r="O315"/>
  <c r="N315"/>
  <c r="L315"/>
  <c r="K315"/>
  <c r="I315"/>
  <c r="H315"/>
  <c r="F315"/>
  <c r="E315"/>
  <c r="Z294"/>
  <c r="AI294"/>
  <c r="E280"/>
  <c r="E141"/>
  <c r="G36" i="5"/>
  <c r="G30"/>
  <c r="H124" i="13"/>
  <c r="I124"/>
  <c r="J124" s="1"/>
  <c r="K124"/>
  <c r="L124"/>
  <c r="M124" s="1"/>
  <c r="N124"/>
  <c r="O124"/>
  <c r="P124" s="1"/>
  <c r="Q124"/>
  <c r="R124"/>
  <c r="T124"/>
  <c r="U124"/>
  <c r="V124" s="1"/>
  <c r="W124"/>
  <c r="X124"/>
  <c r="Z124"/>
  <c r="AA124"/>
  <c r="AC124"/>
  <c r="AD124"/>
  <c r="AF124"/>
  <c r="AG124"/>
  <c r="AH124" s="1"/>
  <c r="AI124"/>
  <c r="AJ124"/>
  <c r="AL124"/>
  <c r="AM124"/>
  <c r="AO124"/>
  <c r="AP124"/>
  <c r="E125"/>
  <c r="F125"/>
  <c r="G125" s="1"/>
  <c r="J125"/>
  <c r="M125"/>
  <c r="P125"/>
  <c r="S125"/>
  <c r="V125"/>
  <c r="Y125"/>
  <c r="AB125"/>
  <c r="AE125"/>
  <c r="AH125"/>
  <c r="AK125"/>
  <c r="AN125"/>
  <c r="AQ125"/>
  <c r="E126"/>
  <c r="F126"/>
  <c r="J126"/>
  <c r="M126"/>
  <c r="P126"/>
  <c r="S126"/>
  <c r="V126"/>
  <c r="Y126"/>
  <c r="AB126"/>
  <c r="AE126"/>
  <c r="AH126"/>
  <c r="AK126"/>
  <c r="AN126"/>
  <c r="AQ126"/>
  <c r="E127"/>
  <c r="F127"/>
  <c r="J127"/>
  <c r="M127"/>
  <c r="P127"/>
  <c r="S127"/>
  <c r="V127"/>
  <c r="Y127"/>
  <c r="AB127"/>
  <c r="AE127"/>
  <c r="AH127"/>
  <c r="AK127"/>
  <c r="AN127"/>
  <c r="AQ127"/>
  <c r="E128"/>
  <c r="F128"/>
  <c r="J128"/>
  <c r="M128"/>
  <c r="P128"/>
  <c r="S128"/>
  <c r="V128"/>
  <c r="Y128"/>
  <c r="AB128"/>
  <c r="AE128"/>
  <c r="AH128"/>
  <c r="AK128"/>
  <c r="AN128"/>
  <c r="AQ128"/>
  <c r="E129"/>
  <c r="F129"/>
  <c r="J129"/>
  <c r="M129"/>
  <c r="P129"/>
  <c r="S129"/>
  <c r="V129"/>
  <c r="Y129"/>
  <c r="AB129"/>
  <c r="AE129"/>
  <c r="AH129"/>
  <c r="AK129"/>
  <c r="AN129"/>
  <c r="AQ129"/>
  <c r="E130"/>
  <c r="F130"/>
  <c r="G130" s="1"/>
  <c r="J130"/>
  <c r="M130"/>
  <c r="P130"/>
  <c r="S130"/>
  <c r="V130"/>
  <c r="Y130"/>
  <c r="AB130"/>
  <c r="AE130"/>
  <c r="AH130"/>
  <c r="AK130"/>
  <c r="AN130"/>
  <c r="AQ130"/>
  <c r="AN124" l="1"/>
  <c r="AK124"/>
  <c r="G315"/>
  <c r="G129"/>
  <c r="G127"/>
  <c r="G126"/>
  <c r="AB124"/>
  <c r="Y124"/>
  <c r="E124"/>
  <c r="G128"/>
  <c r="AQ124"/>
  <c r="AE124"/>
  <c r="S124"/>
  <c r="F124"/>
  <c r="G124" l="1"/>
  <c r="N70"/>
  <c r="AO378" l="1"/>
  <c r="AL378"/>
  <c r="AI378"/>
  <c r="AF378"/>
  <c r="AC378"/>
  <c r="Z378"/>
  <c r="W378"/>
  <c r="T378"/>
  <c r="Q378"/>
  <c r="Q376" s="1"/>
  <c r="N378"/>
  <c r="K378"/>
  <c r="T362"/>
  <c r="U362"/>
  <c r="AI362"/>
  <c r="AJ362"/>
  <c r="E363"/>
  <c r="F363"/>
  <c r="E364"/>
  <c r="F364"/>
  <c r="E365"/>
  <c r="F365"/>
  <c r="E366"/>
  <c r="F366"/>
  <c r="E367"/>
  <c r="F367"/>
  <c r="E368"/>
  <c r="F368"/>
  <c r="K372"/>
  <c r="K369" s="1"/>
  <c r="L379"/>
  <c r="L376" s="1"/>
  <c r="K376"/>
  <c r="K176"/>
  <c r="AQ84"/>
  <c r="AH84"/>
  <c r="P84"/>
  <c r="F84"/>
  <c r="E84"/>
  <c r="AQ77"/>
  <c r="AK77"/>
  <c r="AH77"/>
  <c r="AB77"/>
  <c r="Y77"/>
  <c r="S77"/>
  <c r="P77"/>
  <c r="F77"/>
  <c r="E77"/>
  <c r="E362" l="1"/>
  <c r="F362"/>
  <c r="G77"/>
  <c r="G84"/>
  <c r="O70"/>
  <c r="R70"/>
  <c r="U70"/>
  <c r="X70"/>
  <c r="AA70"/>
  <c r="AD70"/>
  <c r="AD239"/>
  <c r="AO175"/>
  <c r="L104"/>
  <c r="O104"/>
  <c r="R104"/>
  <c r="U104"/>
  <c r="X104"/>
  <c r="AA104"/>
  <c r="AD104"/>
  <c r="AG104"/>
  <c r="AJ104"/>
  <c r="AM104"/>
  <c r="AP104"/>
  <c r="Y133"/>
  <c r="F40" i="5" l="1"/>
  <c r="F25"/>
  <c r="E21"/>
  <c r="AQ20" l="1"/>
  <c r="G40" l="1"/>
  <c r="AO312" i="13"/>
  <c r="AO308" s="1"/>
  <c r="AP37"/>
  <c r="AP208"/>
  <c r="F208" s="1"/>
  <c r="AP176"/>
  <c r="AO176"/>
  <c r="AO229"/>
  <c r="F228" l="1"/>
  <c r="E228"/>
  <c r="F227"/>
  <c r="E227"/>
  <c r="F226"/>
  <c r="E226"/>
  <c r="F225"/>
  <c r="E225"/>
  <c r="F224"/>
  <c r="E224"/>
  <c r="F223"/>
  <c r="E223"/>
  <c r="AP222"/>
  <c r="AO222"/>
  <c r="AM222"/>
  <c r="F222" s="1"/>
  <c r="AL222"/>
  <c r="E222" l="1"/>
  <c r="J40" i="5" l="1"/>
  <c r="AL50" i="13" l="1"/>
  <c r="AP229"/>
  <c r="AM229"/>
  <c r="AP215"/>
  <c r="AO215"/>
  <c r="AM215"/>
  <c r="AO208"/>
  <c r="AP201"/>
  <c r="AO201"/>
  <c r="F215" l="1"/>
  <c r="F229"/>
  <c r="AP95"/>
  <c r="AO95"/>
  <c r="AM372"/>
  <c r="AL372"/>
  <c r="AG371"/>
  <c r="AG369" s="1"/>
  <c r="AF371"/>
  <c r="AF369" s="1"/>
  <c r="AJ372"/>
  <c r="AI372"/>
  <c r="AN133"/>
  <c r="AQ133"/>
  <c r="AK133"/>
  <c r="AH133"/>
  <c r="AM176"/>
  <c r="AL176"/>
  <c r="AJ176"/>
  <c r="AI176"/>
  <c r="AL229"/>
  <c r="E229" s="1"/>
  <c r="F235"/>
  <c r="E235"/>
  <c r="F234"/>
  <c r="E234"/>
  <c r="F233"/>
  <c r="E233"/>
  <c r="F232"/>
  <c r="E232"/>
  <c r="F231"/>
  <c r="E231"/>
  <c r="F230"/>
  <c r="E230"/>
  <c r="AL215"/>
  <c r="E215" s="1"/>
  <c r="F221"/>
  <c r="F220"/>
  <c r="F219"/>
  <c r="F218"/>
  <c r="F217"/>
  <c r="F216"/>
  <c r="E221"/>
  <c r="E220"/>
  <c r="E219"/>
  <c r="E218"/>
  <c r="E217"/>
  <c r="E216"/>
  <c r="AP103" l="1"/>
  <c r="AO103"/>
  <c r="AM103"/>
  <c r="AL103"/>
  <c r="AJ103"/>
  <c r="AK103" s="1"/>
  <c r="AI103"/>
  <c r="F214"/>
  <c r="E214"/>
  <c r="F213"/>
  <c r="E213"/>
  <c r="F212"/>
  <c r="E212"/>
  <c r="F211"/>
  <c r="E211"/>
  <c r="F210"/>
  <c r="E210"/>
  <c r="F209"/>
  <c r="E209"/>
  <c r="AL208"/>
  <c r="E208" s="1"/>
  <c r="F207"/>
  <c r="E207"/>
  <c r="F206"/>
  <c r="E206"/>
  <c r="F205"/>
  <c r="E205"/>
  <c r="F204"/>
  <c r="E204"/>
  <c r="F203"/>
  <c r="E203"/>
  <c r="F202"/>
  <c r="E202"/>
  <c r="AM201"/>
  <c r="F201" s="1"/>
  <c r="AL201"/>
  <c r="E201" s="1"/>
  <c r="AJ70"/>
  <c r="AI70"/>
  <c r="AJ69"/>
  <c r="AI69"/>
  <c r="AI357" s="1"/>
  <c r="AJ68"/>
  <c r="AJ67" s="1"/>
  <c r="AI68"/>
  <c r="AI67" s="1"/>
  <c r="AG70"/>
  <c r="AF70"/>
  <c r="AF358" s="1"/>
  <c r="AG69"/>
  <c r="AF69"/>
  <c r="AF357" s="1"/>
  <c r="AG68"/>
  <c r="AF68"/>
  <c r="AC70"/>
  <c r="AD69"/>
  <c r="AC69"/>
  <c r="AC357" s="1"/>
  <c r="AD68"/>
  <c r="AC68"/>
  <c r="Z70"/>
  <c r="AB70" s="1"/>
  <c r="AA69"/>
  <c r="Z69"/>
  <c r="Z357" s="1"/>
  <c r="AA68"/>
  <c r="Z68"/>
  <c r="W70"/>
  <c r="Y70" s="1"/>
  <c r="X69"/>
  <c r="W69"/>
  <c r="W357" s="1"/>
  <c r="X68"/>
  <c r="W68"/>
  <c r="T70"/>
  <c r="T358" s="1"/>
  <c r="U69"/>
  <c r="T69"/>
  <c r="T357" s="1"/>
  <c r="U68"/>
  <c r="T68"/>
  <c r="Q70"/>
  <c r="R69"/>
  <c r="Q69"/>
  <c r="Q357" s="1"/>
  <c r="R68"/>
  <c r="Q68"/>
  <c r="O69"/>
  <c r="N69"/>
  <c r="N357" s="1"/>
  <c r="O68"/>
  <c r="N68"/>
  <c r="L70"/>
  <c r="K70"/>
  <c r="L69"/>
  <c r="K69"/>
  <c r="K357" s="1"/>
  <c r="L68"/>
  <c r="K68"/>
  <c r="I69"/>
  <c r="I70"/>
  <c r="H70"/>
  <c r="H69"/>
  <c r="I68"/>
  <c r="H68"/>
  <c r="AP70"/>
  <c r="AO70"/>
  <c r="AP69"/>
  <c r="AO69"/>
  <c r="AO357" s="1"/>
  <c r="AP68"/>
  <c r="AO68"/>
  <c r="AO67" s="1"/>
  <c r="AM70"/>
  <c r="AM358" s="1"/>
  <c r="AL70"/>
  <c r="AL358" s="1"/>
  <c r="AM69"/>
  <c r="AL69"/>
  <c r="AL357" s="1"/>
  <c r="AM68"/>
  <c r="AL68"/>
  <c r="AM95"/>
  <c r="F95" s="1"/>
  <c r="AL95"/>
  <c r="E95" s="1"/>
  <c r="F101"/>
  <c r="F100"/>
  <c r="F99"/>
  <c r="F98"/>
  <c r="F97"/>
  <c r="F96"/>
  <c r="E101"/>
  <c r="E100"/>
  <c r="E99"/>
  <c r="E98"/>
  <c r="E97"/>
  <c r="E96"/>
  <c r="AG166"/>
  <c r="F200"/>
  <c r="E200"/>
  <c r="F199"/>
  <c r="E199"/>
  <c r="F198"/>
  <c r="E198"/>
  <c r="AH197"/>
  <c r="F197"/>
  <c r="E197"/>
  <c r="F196"/>
  <c r="E196"/>
  <c r="F195"/>
  <c r="E195"/>
  <c r="AP194"/>
  <c r="AO194"/>
  <c r="AM194"/>
  <c r="AL194"/>
  <c r="AJ194"/>
  <c r="AI194"/>
  <c r="AG194"/>
  <c r="AF194"/>
  <c r="AD194"/>
  <c r="AC194"/>
  <c r="AA194"/>
  <c r="Z194"/>
  <c r="X194"/>
  <c r="W194"/>
  <c r="U194"/>
  <c r="T194"/>
  <c r="R194"/>
  <c r="Q194"/>
  <c r="O194"/>
  <c r="N194"/>
  <c r="L194"/>
  <c r="K194"/>
  <c r="I194"/>
  <c r="H194"/>
  <c r="E194" s="1"/>
  <c r="F194"/>
  <c r="F193"/>
  <c r="E193"/>
  <c r="F192"/>
  <c r="E192"/>
  <c r="F191"/>
  <c r="E191"/>
  <c r="F190"/>
  <c r="E190"/>
  <c r="F189"/>
  <c r="E189"/>
  <c r="F188"/>
  <c r="E188"/>
  <c r="AP187"/>
  <c r="AO187"/>
  <c r="AM187"/>
  <c r="AL187"/>
  <c r="AJ187"/>
  <c r="AI187"/>
  <c r="AG187"/>
  <c r="AF187"/>
  <c r="AD187"/>
  <c r="AC187"/>
  <c r="AA187"/>
  <c r="Z187"/>
  <c r="X187"/>
  <c r="W187"/>
  <c r="U187"/>
  <c r="T187"/>
  <c r="R187"/>
  <c r="Q187"/>
  <c r="O187"/>
  <c r="N187"/>
  <c r="L187"/>
  <c r="K187"/>
  <c r="I187"/>
  <c r="H187"/>
  <c r="E187" s="1"/>
  <c r="F186"/>
  <c r="E186"/>
  <c r="F185"/>
  <c r="E185"/>
  <c r="F184"/>
  <c r="E184"/>
  <c r="AK183"/>
  <c r="AB183"/>
  <c r="S183"/>
  <c r="M183"/>
  <c r="F183"/>
  <c r="E183"/>
  <c r="F182"/>
  <c r="E182"/>
  <c r="F181"/>
  <c r="E181"/>
  <c r="AP180"/>
  <c r="AO180"/>
  <c r="AM180"/>
  <c r="AL180"/>
  <c r="AJ180"/>
  <c r="AI180"/>
  <c r="AG180"/>
  <c r="AF180"/>
  <c r="AD180"/>
  <c r="AC180"/>
  <c r="AA180"/>
  <c r="Z180"/>
  <c r="X180"/>
  <c r="W180"/>
  <c r="U180"/>
  <c r="T180"/>
  <c r="R180"/>
  <c r="Q180"/>
  <c r="O180"/>
  <c r="N180"/>
  <c r="L180"/>
  <c r="K180"/>
  <c r="I180"/>
  <c r="F180" s="1"/>
  <c r="H180"/>
  <c r="AG176"/>
  <c r="AF176"/>
  <c r="AD176"/>
  <c r="AC176"/>
  <c r="AA176"/>
  <c r="Z176"/>
  <c r="X176"/>
  <c r="W176"/>
  <c r="U176"/>
  <c r="T176"/>
  <c r="R176"/>
  <c r="Q176"/>
  <c r="O176"/>
  <c r="N176"/>
  <c r="L176"/>
  <c r="I176"/>
  <c r="F176" s="1"/>
  <c r="H176"/>
  <c r="AP175"/>
  <c r="AM175"/>
  <c r="AL175"/>
  <c r="AJ175"/>
  <c r="AI175"/>
  <c r="AG175"/>
  <c r="AF175"/>
  <c r="AD175"/>
  <c r="AC175"/>
  <c r="AA175"/>
  <c r="Z175"/>
  <c r="X175"/>
  <c r="W175"/>
  <c r="U175"/>
  <c r="T175"/>
  <c r="R175"/>
  <c r="Q175"/>
  <c r="O175"/>
  <c r="N175"/>
  <c r="L175"/>
  <c r="K175"/>
  <c r="I175"/>
  <c r="I104" s="1"/>
  <c r="H175"/>
  <c r="E175" s="1"/>
  <c r="AP174"/>
  <c r="AO174"/>
  <c r="AM174"/>
  <c r="AL174"/>
  <c r="AJ174"/>
  <c r="AI174"/>
  <c r="AG174"/>
  <c r="AF174"/>
  <c r="AD174"/>
  <c r="AC174"/>
  <c r="AA174"/>
  <c r="Z174"/>
  <c r="X174"/>
  <c r="W174"/>
  <c r="U174"/>
  <c r="T174"/>
  <c r="R174"/>
  <c r="Q174"/>
  <c r="O174"/>
  <c r="N174"/>
  <c r="L174"/>
  <c r="K174"/>
  <c r="I174"/>
  <c r="F174" s="1"/>
  <c r="H174"/>
  <c r="F172"/>
  <c r="E172"/>
  <c r="F171"/>
  <c r="E171"/>
  <c r="F170"/>
  <c r="E170"/>
  <c r="F169"/>
  <c r="E169"/>
  <c r="AH168"/>
  <c r="F168"/>
  <c r="E168"/>
  <c r="F167"/>
  <c r="F166" s="1"/>
  <c r="E167"/>
  <c r="AP166"/>
  <c r="AO166"/>
  <c r="AM166"/>
  <c r="AL166"/>
  <c r="AJ166"/>
  <c r="AI166"/>
  <c r="AF166"/>
  <c r="AD166"/>
  <c r="AC166"/>
  <c r="AA166"/>
  <c r="Z166"/>
  <c r="X166"/>
  <c r="W166"/>
  <c r="U166"/>
  <c r="T166"/>
  <c r="R166"/>
  <c r="Q166"/>
  <c r="O166"/>
  <c r="N166"/>
  <c r="L166"/>
  <c r="K166"/>
  <c r="I166"/>
  <c r="H166"/>
  <c r="F165"/>
  <c r="E165"/>
  <c r="F164"/>
  <c r="E164"/>
  <c r="F163"/>
  <c r="E163"/>
  <c r="F162"/>
  <c r="E162"/>
  <c r="AB161"/>
  <c r="F161"/>
  <c r="E161"/>
  <c r="F160"/>
  <c r="F159" s="1"/>
  <c r="E160"/>
  <c r="AP159"/>
  <c r="AO159"/>
  <c r="AM159"/>
  <c r="AL159"/>
  <c r="AJ159"/>
  <c r="AI159"/>
  <c r="AG159"/>
  <c r="AF159"/>
  <c r="AD159"/>
  <c r="AC159"/>
  <c r="AA159"/>
  <c r="Z159"/>
  <c r="X159"/>
  <c r="W159"/>
  <c r="U159"/>
  <c r="T159"/>
  <c r="R159"/>
  <c r="Q159"/>
  <c r="O159"/>
  <c r="N159"/>
  <c r="I159"/>
  <c r="H159"/>
  <c r="E159" s="1"/>
  <c r="F158"/>
  <c r="E158"/>
  <c r="F157"/>
  <c r="E157"/>
  <c r="F156"/>
  <c r="E156"/>
  <c r="F155"/>
  <c r="E155"/>
  <c r="F154"/>
  <c r="E154"/>
  <c r="F153"/>
  <c r="F152" s="1"/>
  <c r="E153"/>
  <c r="AP152"/>
  <c r="AO152"/>
  <c r="AM152"/>
  <c r="AL152"/>
  <c r="AJ152"/>
  <c r="AI152"/>
  <c r="AG152"/>
  <c r="AF152"/>
  <c r="AD152"/>
  <c r="AC152"/>
  <c r="AA152"/>
  <c r="Z152"/>
  <c r="X152"/>
  <c r="W152"/>
  <c r="U152"/>
  <c r="T152"/>
  <c r="R152"/>
  <c r="Q152"/>
  <c r="O152"/>
  <c r="N152"/>
  <c r="L152"/>
  <c r="K152"/>
  <c r="I152"/>
  <c r="H152"/>
  <c r="F151"/>
  <c r="E151"/>
  <c r="F150"/>
  <c r="E150"/>
  <c r="F149"/>
  <c r="E149"/>
  <c r="F148"/>
  <c r="E148"/>
  <c r="F147"/>
  <c r="E147"/>
  <c r="F146"/>
  <c r="E146"/>
  <c r="AP145"/>
  <c r="AO145"/>
  <c r="AM145"/>
  <c r="AL145"/>
  <c r="AJ145"/>
  <c r="AI145"/>
  <c r="AG145"/>
  <c r="AF145"/>
  <c r="AD145"/>
  <c r="AC145"/>
  <c r="AA145"/>
  <c r="Z145"/>
  <c r="X145"/>
  <c r="W145"/>
  <c r="U145"/>
  <c r="T145"/>
  <c r="R145"/>
  <c r="Q145"/>
  <c r="O145"/>
  <c r="N145"/>
  <c r="L145"/>
  <c r="K145"/>
  <c r="I145"/>
  <c r="H145"/>
  <c r="F144"/>
  <c r="E144"/>
  <c r="F143"/>
  <c r="E143"/>
  <c r="F142"/>
  <c r="E142"/>
  <c r="F141"/>
  <c r="F139"/>
  <c r="E139"/>
  <c r="AP138"/>
  <c r="AO138"/>
  <c r="AM138"/>
  <c r="AL138"/>
  <c r="AJ138"/>
  <c r="AI138"/>
  <c r="AG138"/>
  <c r="AF138"/>
  <c r="AD138"/>
  <c r="AC138"/>
  <c r="AA138"/>
  <c r="Z138"/>
  <c r="X138"/>
  <c r="W138"/>
  <c r="U138"/>
  <c r="T138"/>
  <c r="R138"/>
  <c r="Q138"/>
  <c r="O138"/>
  <c r="N138"/>
  <c r="L138"/>
  <c r="K138"/>
  <c r="I138"/>
  <c r="H138"/>
  <c r="F137"/>
  <c r="E137"/>
  <c r="F136"/>
  <c r="E136"/>
  <c r="F135"/>
  <c r="E135"/>
  <c r="F134"/>
  <c r="E134"/>
  <c r="AE133"/>
  <c r="AB133"/>
  <c r="V133"/>
  <c r="S133"/>
  <c r="P133"/>
  <c r="M133"/>
  <c r="F133"/>
  <c r="E133"/>
  <c r="F132"/>
  <c r="E132"/>
  <c r="AP131"/>
  <c r="AO131"/>
  <c r="AM131"/>
  <c r="AL131"/>
  <c r="AJ131"/>
  <c r="AI131"/>
  <c r="AG131"/>
  <c r="AF131"/>
  <c r="AD131"/>
  <c r="AC131"/>
  <c r="AA131"/>
  <c r="Z131"/>
  <c r="X131"/>
  <c r="W131"/>
  <c r="U131"/>
  <c r="T131"/>
  <c r="R131"/>
  <c r="Q131"/>
  <c r="O131"/>
  <c r="N131"/>
  <c r="L131"/>
  <c r="K131"/>
  <c r="I131"/>
  <c r="H131"/>
  <c r="E131" s="1"/>
  <c r="F131"/>
  <c r="F123"/>
  <c r="E123"/>
  <c r="F122"/>
  <c r="E122"/>
  <c r="F121"/>
  <c r="E121"/>
  <c r="F120"/>
  <c r="E120"/>
  <c r="V119"/>
  <c r="F119"/>
  <c r="E119"/>
  <c r="F118"/>
  <c r="E118"/>
  <c r="AP117"/>
  <c r="AO117"/>
  <c r="AM117"/>
  <c r="AL117"/>
  <c r="AJ117"/>
  <c r="AI117"/>
  <c r="AG117"/>
  <c r="AF117"/>
  <c r="AD117"/>
  <c r="AC117"/>
  <c r="AA117"/>
  <c r="Z117"/>
  <c r="X117"/>
  <c r="W117"/>
  <c r="U117"/>
  <c r="T117"/>
  <c r="Q117"/>
  <c r="O117"/>
  <c r="N117"/>
  <c r="L117"/>
  <c r="K117"/>
  <c r="I117"/>
  <c r="F117" s="1"/>
  <c r="H117"/>
  <c r="F116"/>
  <c r="E116"/>
  <c r="F115"/>
  <c r="E115"/>
  <c r="F114"/>
  <c r="E114"/>
  <c r="H113"/>
  <c r="F113"/>
  <c r="F112"/>
  <c r="E112"/>
  <c r="AK111"/>
  <c r="AB111"/>
  <c r="M111"/>
  <c r="F111"/>
  <c r="E111"/>
  <c r="AP110"/>
  <c r="AO110"/>
  <c r="AM110"/>
  <c r="AL110"/>
  <c r="AJ110"/>
  <c r="AI110"/>
  <c r="AG110"/>
  <c r="AF110"/>
  <c r="AD110"/>
  <c r="AC110"/>
  <c r="AA110"/>
  <c r="Z110"/>
  <c r="X110"/>
  <c r="W110"/>
  <c r="U110"/>
  <c r="T110"/>
  <c r="R110"/>
  <c r="Q110"/>
  <c r="O110"/>
  <c r="N110"/>
  <c r="L110"/>
  <c r="K110"/>
  <c r="I110"/>
  <c r="AP109"/>
  <c r="AO109"/>
  <c r="AO73" s="1"/>
  <c r="AM109"/>
  <c r="AM73" s="1"/>
  <c r="AL109"/>
  <c r="AL73" s="1"/>
  <c r="AJ109"/>
  <c r="AJ73" s="1"/>
  <c r="AI109"/>
  <c r="AI73" s="1"/>
  <c r="AG109"/>
  <c r="AG73" s="1"/>
  <c r="AF109"/>
  <c r="AF73" s="1"/>
  <c r="AD109"/>
  <c r="AC109"/>
  <c r="AC73" s="1"/>
  <c r="AA109"/>
  <c r="AA73" s="1"/>
  <c r="Z109"/>
  <c r="Z73" s="1"/>
  <c r="X109"/>
  <c r="X73" s="1"/>
  <c r="W109"/>
  <c r="W73" s="1"/>
  <c r="U109"/>
  <c r="U73" s="1"/>
  <c r="T109"/>
  <c r="T73" s="1"/>
  <c r="R109"/>
  <c r="R73" s="1"/>
  <c r="Q109"/>
  <c r="Q73" s="1"/>
  <c r="O109"/>
  <c r="O73" s="1"/>
  <c r="N109"/>
  <c r="N73" s="1"/>
  <c r="L109"/>
  <c r="L73" s="1"/>
  <c r="K109"/>
  <c r="K73" s="1"/>
  <c r="I109"/>
  <c r="I73" s="1"/>
  <c r="H109"/>
  <c r="E109" s="1"/>
  <c r="AP108"/>
  <c r="AO108"/>
  <c r="AO72" s="1"/>
  <c r="AM108"/>
  <c r="AM72" s="1"/>
  <c r="AL108"/>
  <c r="AL72" s="1"/>
  <c r="AJ108"/>
  <c r="AJ72" s="1"/>
  <c r="AI108"/>
  <c r="AI72" s="1"/>
  <c r="AG108"/>
  <c r="AG72" s="1"/>
  <c r="AF108"/>
  <c r="AF72" s="1"/>
  <c r="AD108"/>
  <c r="AD72" s="1"/>
  <c r="AC108"/>
  <c r="AC72" s="1"/>
  <c r="AA108"/>
  <c r="AA72" s="1"/>
  <c r="Z108"/>
  <c r="Z72" s="1"/>
  <c r="X108"/>
  <c r="X72" s="1"/>
  <c r="W108"/>
  <c r="W72" s="1"/>
  <c r="U108"/>
  <c r="U72" s="1"/>
  <c r="T108"/>
  <c r="T72" s="1"/>
  <c r="R108"/>
  <c r="Q108"/>
  <c r="Q72" s="1"/>
  <c r="O108"/>
  <c r="O72" s="1"/>
  <c r="N108"/>
  <c r="N72" s="1"/>
  <c r="L108"/>
  <c r="L72" s="1"/>
  <c r="K108"/>
  <c r="K72" s="1"/>
  <c r="I108"/>
  <c r="F108" s="1"/>
  <c r="H108"/>
  <c r="H72" s="1"/>
  <c r="F107"/>
  <c r="E107"/>
  <c r="AP106"/>
  <c r="AO106"/>
  <c r="AM106"/>
  <c r="AL106"/>
  <c r="AJ106"/>
  <c r="AI106"/>
  <c r="AG106"/>
  <c r="AF106"/>
  <c r="AD106"/>
  <c r="AC106"/>
  <c r="AA106"/>
  <c r="Z106"/>
  <c r="X106"/>
  <c r="W106"/>
  <c r="U106"/>
  <c r="T106"/>
  <c r="R106"/>
  <c r="Q106"/>
  <c r="O106"/>
  <c r="N106"/>
  <c r="L106"/>
  <c r="K106"/>
  <c r="I106"/>
  <c r="AO104"/>
  <c r="AL104"/>
  <c r="AI104"/>
  <c r="AF104"/>
  <c r="AC104"/>
  <c r="Z104"/>
  <c r="W104"/>
  <c r="T104"/>
  <c r="Q104"/>
  <c r="N104"/>
  <c r="K104"/>
  <c r="H104"/>
  <c r="AG103"/>
  <c r="AF103"/>
  <c r="AD103"/>
  <c r="AC103"/>
  <c r="AA103"/>
  <c r="Z103"/>
  <c r="X103"/>
  <c r="W103"/>
  <c r="U103"/>
  <c r="T103"/>
  <c r="R103"/>
  <c r="Q103"/>
  <c r="O103"/>
  <c r="N103"/>
  <c r="L103"/>
  <c r="K103"/>
  <c r="I103"/>
  <c r="H103"/>
  <c r="AP73"/>
  <c r="AD73"/>
  <c r="AP72"/>
  <c r="R72"/>
  <c r="AP71"/>
  <c r="AO71"/>
  <c r="AM71"/>
  <c r="AL71"/>
  <c r="AJ71"/>
  <c r="AI71"/>
  <c r="AG71"/>
  <c r="AF71"/>
  <c r="AD71"/>
  <c r="AC71"/>
  <c r="AA71"/>
  <c r="Z71"/>
  <c r="X71"/>
  <c r="W71"/>
  <c r="U71"/>
  <c r="T71"/>
  <c r="R71"/>
  <c r="Q71"/>
  <c r="O71"/>
  <c r="N71"/>
  <c r="L71"/>
  <c r="K71"/>
  <c r="I71"/>
  <c r="H71"/>
  <c r="AN70"/>
  <c r="E69"/>
  <c r="AL67"/>
  <c r="E138" l="1"/>
  <c r="AQ110"/>
  <c r="M70"/>
  <c r="Y131"/>
  <c r="AQ103"/>
  <c r="AQ70"/>
  <c r="E72"/>
  <c r="F104"/>
  <c r="E152"/>
  <c r="F145"/>
  <c r="E70"/>
  <c r="F68"/>
  <c r="F70"/>
  <c r="F69"/>
  <c r="G69" s="1"/>
  <c r="E145"/>
  <c r="AH194"/>
  <c r="F71"/>
  <c r="E113"/>
  <c r="AJ173"/>
  <c r="AP173"/>
  <c r="E104"/>
  <c r="F106"/>
  <c r="E117"/>
  <c r="AH166"/>
  <c r="G194"/>
  <c r="AP53"/>
  <c r="F110"/>
  <c r="AQ131"/>
  <c r="H110"/>
  <c r="E110" s="1"/>
  <c r="AK131"/>
  <c r="AH70"/>
  <c r="AG358"/>
  <c r="AH358" s="1"/>
  <c r="AN131"/>
  <c r="H50"/>
  <c r="K50"/>
  <c r="N50"/>
  <c r="Q50"/>
  <c r="T50"/>
  <c r="W50"/>
  <c r="Z50"/>
  <c r="AC50"/>
  <c r="AF50"/>
  <c r="I50"/>
  <c r="L50"/>
  <c r="O50"/>
  <c r="R50"/>
  <c r="U50"/>
  <c r="X50"/>
  <c r="AA50"/>
  <c r="AD50"/>
  <c r="AG50"/>
  <c r="AJ53"/>
  <c r="G197"/>
  <c r="AI102"/>
  <c r="AL102"/>
  <c r="AO102"/>
  <c r="AJ102"/>
  <c r="E108"/>
  <c r="F73"/>
  <c r="L173"/>
  <c r="I72"/>
  <c r="F72" s="1"/>
  <c r="H106"/>
  <c r="E106" s="1"/>
  <c r="Q173"/>
  <c r="W173"/>
  <c r="AC173"/>
  <c r="AI173"/>
  <c r="R173"/>
  <c r="S173" s="1"/>
  <c r="X173"/>
  <c r="AD173"/>
  <c r="K67"/>
  <c r="Q67"/>
  <c r="W67"/>
  <c r="AC67"/>
  <c r="O67"/>
  <c r="U67"/>
  <c r="AA67"/>
  <c r="AG67"/>
  <c r="AM67"/>
  <c r="AN67" s="1"/>
  <c r="AM173"/>
  <c r="AO173"/>
  <c r="N67"/>
  <c r="T67"/>
  <c r="Z67"/>
  <c r="H73"/>
  <c r="E73" s="1"/>
  <c r="L102"/>
  <c r="I102"/>
  <c r="O102"/>
  <c r="R102"/>
  <c r="U102"/>
  <c r="X102"/>
  <c r="AA102"/>
  <c r="AD102"/>
  <c r="AG102"/>
  <c r="M110"/>
  <c r="I173"/>
  <c r="O173"/>
  <c r="U173"/>
  <c r="AA173"/>
  <c r="AG173"/>
  <c r="E166"/>
  <c r="H102"/>
  <c r="K102"/>
  <c r="N102"/>
  <c r="Q102"/>
  <c r="T102"/>
  <c r="W102"/>
  <c r="Z102"/>
  <c r="AC102"/>
  <c r="AF102"/>
  <c r="AH102" s="1"/>
  <c r="AB159"/>
  <c r="M180"/>
  <c r="S180"/>
  <c r="AK173"/>
  <c r="AB176"/>
  <c r="E71"/>
  <c r="L67"/>
  <c r="R67"/>
  <c r="X67"/>
  <c r="Y67" s="1"/>
  <c r="AD67"/>
  <c r="AP67"/>
  <c r="AQ67" s="1"/>
  <c r="F103"/>
  <c r="M104"/>
  <c r="P104"/>
  <c r="S104"/>
  <c r="V104"/>
  <c r="Y104"/>
  <c r="AB104"/>
  <c r="AE104"/>
  <c r="AQ104"/>
  <c r="M131"/>
  <c r="P131"/>
  <c r="S131"/>
  <c r="V131"/>
  <c r="AB131"/>
  <c r="AE131"/>
  <c r="V102"/>
  <c r="E103"/>
  <c r="AM102"/>
  <c r="AN102" s="1"/>
  <c r="AP102"/>
  <c r="M103"/>
  <c r="AB103"/>
  <c r="AB110"/>
  <c r="V117"/>
  <c r="G159"/>
  <c r="G161"/>
  <c r="G166"/>
  <c r="G168"/>
  <c r="H173"/>
  <c r="K173"/>
  <c r="M173" s="1"/>
  <c r="N173"/>
  <c r="T173"/>
  <c r="Z173"/>
  <c r="AF173"/>
  <c r="AL173"/>
  <c r="M176"/>
  <c r="S176"/>
  <c r="AK176"/>
  <c r="AE102"/>
  <c r="AB173"/>
  <c r="AB180"/>
  <c r="G190"/>
  <c r="AN104"/>
  <c r="G111"/>
  <c r="AK70"/>
  <c r="AF67"/>
  <c r="E68"/>
  <c r="AK110"/>
  <c r="G119"/>
  <c r="G183"/>
  <c r="AK180"/>
  <c r="AK67"/>
  <c r="AK104"/>
  <c r="G104"/>
  <c r="AH104"/>
  <c r="G131"/>
  <c r="AH131"/>
  <c r="G133"/>
  <c r="E174"/>
  <c r="F175"/>
  <c r="E176"/>
  <c r="G176" s="1"/>
  <c r="E180"/>
  <c r="G180" s="1"/>
  <c r="F187"/>
  <c r="G187" s="1"/>
  <c r="G117"/>
  <c r="F109"/>
  <c r="F138"/>
  <c r="G70"/>
  <c r="AB67" l="1"/>
  <c r="P67"/>
  <c r="AB102"/>
  <c r="G110"/>
  <c r="S102"/>
  <c r="M102"/>
  <c r="AQ102"/>
  <c r="G103"/>
  <c r="M67"/>
  <c r="AK102"/>
  <c r="P102"/>
  <c r="F173"/>
  <c r="Y102"/>
  <c r="E102"/>
  <c r="S67"/>
  <c r="F102"/>
  <c r="I67"/>
  <c r="F67" s="1"/>
  <c r="AH67"/>
  <c r="H67"/>
  <c r="E173"/>
  <c r="G173" l="1"/>
  <c r="G102"/>
  <c r="E67"/>
  <c r="G67" s="1"/>
  <c r="AF74"/>
  <c r="AI74"/>
  <c r="AF273" l="1"/>
  <c r="AA27"/>
  <c r="AA28"/>
  <c r="AP28"/>
  <c r="E61" l="1"/>
  <c r="F280"/>
  <c r="AA36"/>
  <c r="Z36"/>
  <c r="AC36"/>
  <c r="AB61"/>
  <c r="Z273" l="1"/>
  <c r="X369"/>
  <c r="Z369"/>
  <c r="AA369"/>
  <c r="AB369"/>
  <c r="AC369"/>
  <c r="AD369"/>
  <c r="AE369"/>
  <c r="AI369"/>
  <c r="AJ369"/>
  <c r="AL369"/>
  <c r="AM369"/>
  <c r="AN369"/>
  <c r="AO369"/>
  <c r="AP369"/>
  <c r="AQ369"/>
  <c r="AR369"/>
  <c r="W369"/>
  <c r="T272" l="1"/>
  <c r="Q272"/>
  <c r="Q273"/>
  <c r="E369" l="1"/>
  <c r="F369"/>
  <c r="E370"/>
  <c r="F370"/>
  <c r="E371"/>
  <c r="F371"/>
  <c r="E372"/>
  <c r="F372"/>
  <c r="AK369"/>
  <c r="E373"/>
  <c r="F373"/>
  <c r="E374"/>
  <c r="F374"/>
  <c r="E375"/>
  <c r="F375"/>
  <c r="E377"/>
  <c r="F377"/>
  <c r="E378"/>
  <c r="E376" s="1"/>
  <c r="F378"/>
  <c r="F376" s="1"/>
  <c r="E379"/>
  <c r="F379"/>
  <c r="E380"/>
  <c r="F380"/>
  <c r="E381"/>
  <c r="F381"/>
  <c r="E382"/>
  <c r="F382"/>
  <c r="H383"/>
  <c r="I383"/>
  <c r="J383"/>
  <c r="K383"/>
  <c r="L383"/>
  <c r="M383"/>
  <c r="N383"/>
  <c r="O383"/>
  <c r="P383"/>
  <c r="Q383"/>
  <c r="R383"/>
  <c r="S383"/>
  <c r="T383"/>
  <c r="U383"/>
  <c r="V383"/>
  <c r="W383"/>
  <c r="X383"/>
  <c r="Y383"/>
  <c r="Z383"/>
  <c r="AA383"/>
  <c r="AB383"/>
  <c r="AC383"/>
  <c r="AD383"/>
  <c r="AE383"/>
  <c r="AF383"/>
  <c r="AG383"/>
  <c r="AH383"/>
  <c r="AI383"/>
  <c r="AJ383"/>
  <c r="AL383"/>
  <c r="AM383"/>
  <c r="AO383"/>
  <c r="AP383"/>
  <c r="E384"/>
  <c r="F384"/>
  <c r="E385"/>
  <c r="F385"/>
  <c r="E386"/>
  <c r="F386"/>
  <c r="E387"/>
  <c r="F387"/>
  <c r="E388"/>
  <c r="F388"/>
  <c r="E389"/>
  <c r="F389"/>
  <c r="F383" l="1"/>
  <c r="E383"/>
  <c r="J15" i="5"/>
  <c r="G16"/>
  <c r="G17"/>
  <c r="G18"/>
  <c r="G15"/>
  <c r="G13"/>
  <c r="G12"/>
  <c r="G11"/>
  <c r="AH61" i="13" l="1"/>
  <c r="AE61"/>
  <c r="Y61"/>
  <c r="V61"/>
  <c r="S61"/>
  <c r="P61" l="1"/>
  <c r="N53"/>
  <c r="K53"/>
  <c r="M61"/>
  <c r="J16" i="5" l="1"/>
  <c r="J17"/>
  <c r="J18"/>
  <c r="J11"/>
  <c r="I42" i="13"/>
  <c r="J44" l="1"/>
  <c r="AQ294"/>
  <c r="AE246"/>
  <c r="AE70"/>
  <c r="J13" i="5"/>
  <c r="J12"/>
  <c r="F361" i="13" l="1"/>
  <c r="F360"/>
  <c r="F359"/>
  <c r="E361"/>
  <c r="E360"/>
  <c r="E359"/>
  <c r="AQ298" l="1"/>
  <c r="AP271"/>
  <c r="AP272"/>
  <c r="AP273"/>
  <c r="AP277"/>
  <c r="AP284"/>
  <c r="AP291"/>
  <c r="AP298"/>
  <c r="AP306"/>
  <c r="AP307"/>
  <c r="AP309"/>
  <c r="AP310"/>
  <c r="AP311"/>
  <c r="AP312"/>
  <c r="AP308" s="1"/>
  <c r="I298"/>
  <c r="K298"/>
  <c r="L298"/>
  <c r="M298"/>
  <c r="N298"/>
  <c r="O298"/>
  <c r="P298"/>
  <c r="Q298"/>
  <c r="R298"/>
  <c r="S298"/>
  <c r="T298"/>
  <c r="U298"/>
  <c r="V298"/>
  <c r="W298"/>
  <c r="X298"/>
  <c r="Y298"/>
  <c r="Z298"/>
  <c r="AA298"/>
  <c r="AB298"/>
  <c r="AC298"/>
  <c r="AD298"/>
  <c r="AE298"/>
  <c r="AF298"/>
  <c r="AG298"/>
  <c r="AH298"/>
  <c r="AI298"/>
  <c r="AJ298"/>
  <c r="AK298"/>
  <c r="AL298"/>
  <c r="AM298"/>
  <c r="AN298"/>
  <c r="AO298"/>
  <c r="H298"/>
  <c r="F278"/>
  <c r="F279"/>
  <c r="F282"/>
  <c r="F283"/>
  <c r="F285"/>
  <c r="F286"/>
  <c r="F287"/>
  <c r="F288"/>
  <c r="F289"/>
  <c r="F290"/>
  <c r="F292"/>
  <c r="F293"/>
  <c r="F294"/>
  <c r="F296"/>
  <c r="F297"/>
  <c r="F299"/>
  <c r="F300"/>
  <c r="F301"/>
  <c r="F302"/>
  <c r="F303"/>
  <c r="F304"/>
  <c r="F313"/>
  <c r="F314"/>
  <c r="F316"/>
  <c r="F317"/>
  <c r="F318"/>
  <c r="N271"/>
  <c r="O31" s="1"/>
  <c r="AO273"/>
  <c r="AO342" s="1"/>
  <c r="AM273"/>
  <c r="AM342" s="1"/>
  <c r="AJ273"/>
  <c r="AG273"/>
  <c r="AD273"/>
  <c r="AA273"/>
  <c r="X273"/>
  <c r="U273"/>
  <c r="R273"/>
  <c r="O273"/>
  <c r="L273"/>
  <c r="I273"/>
  <c r="AO272"/>
  <c r="AM272"/>
  <c r="AL272"/>
  <c r="AL341" s="1"/>
  <c r="AJ272"/>
  <c r="AG272"/>
  <c r="AF272"/>
  <c r="AD272"/>
  <c r="AA272"/>
  <c r="Z272"/>
  <c r="X272"/>
  <c r="W272"/>
  <c r="U272"/>
  <c r="R272"/>
  <c r="O272"/>
  <c r="N272"/>
  <c r="L272"/>
  <c r="I272"/>
  <c r="AO271"/>
  <c r="AP31" s="1"/>
  <c r="AM271"/>
  <c r="AL271"/>
  <c r="AM31" s="1"/>
  <c r="AJ271"/>
  <c r="AI271"/>
  <c r="AJ31" s="1"/>
  <c r="AG271"/>
  <c r="AF271"/>
  <c r="AG31" s="1"/>
  <c r="AD271"/>
  <c r="AC271"/>
  <c r="AD31" s="1"/>
  <c r="AA271"/>
  <c r="Z271"/>
  <c r="AA31" s="1"/>
  <c r="X271"/>
  <c r="W271"/>
  <c r="X31" s="1"/>
  <c r="U271"/>
  <c r="T271"/>
  <c r="U31" s="1"/>
  <c r="R271"/>
  <c r="Q271"/>
  <c r="R31" s="1"/>
  <c r="O271"/>
  <c r="L271"/>
  <c r="K271"/>
  <c r="L31" s="1"/>
  <c r="I271"/>
  <c r="H272"/>
  <c r="H271"/>
  <c r="I31" s="1"/>
  <c r="E318"/>
  <c r="E317"/>
  <c r="E316"/>
  <c r="E314"/>
  <c r="E313"/>
  <c r="E304"/>
  <c r="E303"/>
  <c r="E302"/>
  <c r="E301"/>
  <c r="E300"/>
  <c r="E299"/>
  <c r="E297"/>
  <c r="E296"/>
  <c r="E292"/>
  <c r="E290"/>
  <c r="E289"/>
  <c r="E288"/>
  <c r="E287"/>
  <c r="E286"/>
  <c r="E285"/>
  <c r="E283"/>
  <c r="E282"/>
  <c r="E279"/>
  <c r="E278"/>
  <c r="N273"/>
  <c r="K272"/>
  <c r="AF291"/>
  <c r="H273"/>
  <c r="H277"/>
  <c r="H284"/>
  <c r="H291"/>
  <c r="H306"/>
  <c r="H307"/>
  <c r="H309"/>
  <c r="H310"/>
  <c r="H344" s="1"/>
  <c r="H311"/>
  <c r="H312"/>
  <c r="H308" s="1"/>
  <c r="AI273"/>
  <c r="AG312"/>
  <c r="AG308" s="1"/>
  <c r="AF312"/>
  <c r="AF308" s="1"/>
  <c r="AF342" s="1"/>
  <c r="AA312"/>
  <c r="AA308" s="1"/>
  <c r="Z312"/>
  <c r="Z308" s="1"/>
  <c r="X312"/>
  <c r="X308" s="1"/>
  <c r="W312"/>
  <c r="W308" s="1"/>
  <c r="U312"/>
  <c r="U308" s="1"/>
  <c r="R312"/>
  <c r="R308" s="1"/>
  <c r="Q312"/>
  <c r="Q308" s="1"/>
  <c r="O312"/>
  <c r="O308" s="1"/>
  <c r="K312"/>
  <c r="K308" s="1"/>
  <c r="I312"/>
  <c r="I308" s="1"/>
  <c r="AG311"/>
  <c r="AF311"/>
  <c r="AF345" s="1"/>
  <c r="AD311"/>
  <c r="AC345"/>
  <c r="AA311"/>
  <c r="Z311"/>
  <c r="Z345" s="1"/>
  <c r="X311"/>
  <c r="W311"/>
  <c r="W345" s="1"/>
  <c r="U311"/>
  <c r="T311"/>
  <c r="T345" s="1"/>
  <c r="R311"/>
  <c r="Q311"/>
  <c r="O311"/>
  <c r="N311"/>
  <c r="N345" s="1"/>
  <c r="L311"/>
  <c r="K311"/>
  <c r="K345" s="1"/>
  <c r="I311"/>
  <c r="AG310"/>
  <c r="AF310"/>
  <c r="AD310"/>
  <c r="AC344"/>
  <c r="AA310"/>
  <c r="Z310"/>
  <c r="Z344" s="1"/>
  <c r="X310"/>
  <c r="W310"/>
  <c r="W344" s="1"/>
  <c r="U310"/>
  <c r="T310"/>
  <c r="T344" s="1"/>
  <c r="R310"/>
  <c r="Q310"/>
  <c r="O310"/>
  <c r="N310"/>
  <c r="N344" s="1"/>
  <c r="L310"/>
  <c r="K310"/>
  <c r="K344" s="1"/>
  <c r="I310"/>
  <c r="AG309"/>
  <c r="AG295" s="1"/>
  <c r="AF309"/>
  <c r="AF281" s="1"/>
  <c r="AD309"/>
  <c r="AC295"/>
  <c r="AA309"/>
  <c r="Z309"/>
  <c r="Z281" s="1"/>
  <c r="X309"/>
  <c r="W309"/>
  <c r="W295" s="1"/>
  <c r="U309"/>
  <c r="T309"/>
  <c r="T281" s="1"/>
  <c r="R309"/>
  <c r="Q309"/>
  <c r="Q295" s="1"/>
  <c r="O309"/>
  <c r="O295" s="1"/>
  <c r="N309"/>
  <c r="N281" s="1"/>
  <c r="L309"/>
  <c r="K309"/>
  <c r="K295" s="1"/>
  <c r="I309"/>
  <c r="I295" s="1"/>
  <c r="I274" s="1"/>
  <c r="AG342"/>
  <c r="W342"/>
  <c r="AG307"/>
  <c r="AF307"/>
  <c r="AD307"/>
  <c r="AA307"/>
  <c r="Z307"/>
  <c r="Z341" s="1"/>
  <c r="X307"/>
  <c r="W307"/>
  <c r="W341" s="1"/>
  <c r="U307"/>
  <c r="T307"/>
  <c r="R307"/>
  <c r="Q307"/>
  <c r="O307"/>
  <c r="N307"/>
  <c r="N341" s="1"/>
  <c r="L307"/>
  <c r="K307"/>
  <c r="K341" s="1"/>
  <c r="I307"/>
  <c r="AG306"/>
  <c r="AF306"/>
  <c r="AD306"/>
  <c r="AA306"/>
  <c r="Z306"/>
  <c r="X306"/>
  <c r="W306"/>
  <c r="U306"/>
  <c r="T306"/>
  <c r="R306"/>
  <c r="Q306"/>
  <c r="O306"/>
  <c r="N306"/>
  <c r="L306"/>
  <c r="K306"/>
  <c r="I306"/>
  <c r="AA295"/>
  <c r="U295"/>
  <c r="AG291"/>
  <c r="AD291"/>
  <c r="AA291"/>
  <c r="Z291"/>
  <c r="X291"/>
  <c r="W291"/>
  <c r="U291"/>
  <c r="R291"/>
  <c r="Q291"/>
  <c r="O291"/>
  <c r="N291"/>
  <c r="L291"/>
  <c r="K291"/>
  <c r="I291"/>
  <c r="N284"/>
  <c r="AG284"/>
  <c r="AF284"/>
  <c r="AD284"/>
  <c r="AC284"/>
  <c r="AA284"/>
  <c r="Z284"/>
  <c r="X284"/>
  <c r="W284"/>
  <c r="U284"/>
  <c r="T284"/>
  <c r="R284"/>
  <c r="Q284"/>
  <c r="O284"/>
  <c r="L284"/>
  <c r="K284"/>
  <c r="I284"/>
  <c r="AD281"/>
  <c r="X281"/>
  <c r="R281"/>
  <c r="L281"/>
  <c r="N277"/>
  <c r="AG277"/>
  <c r="AF277"/>
  <c r="AD277"/>
  <c r="AC277"/>
  <c r="AA277"/>
  <c r="Z277"/>
  <c r="X277"/>
  <c r="W277"/>
  <c r="U277"/>
  <c r="T277"/>
  <c r="R277"/>
  <c r="Q277"/>
  <c r="O277"/>
  <c r="L277"/>
  <c r="K277"/>
  <c r="I277"/>
  <c r="AF274"/>
  <c r="AD274"/>
  <c r="Z274"/>
  <c r="X274"/>
  <c r="T274"/>
  <c r="R274"/>
  <c r="N274"/>
  <c r="L274"/>
  <c r="F327"/>
  <c r="E327"/>
  <c r="F326"/>
  <c r="E326"/>
  <c r="F325"/>
  <c r="E325"/>
  <c r="F324"/>
  <c r="E324"/>
  <c r="F323"/>
  <c r="E323"/>
  <c r="F322"/>
  <c r="E322"/>
  <c r="F321"/>
  <c r="E321"/>
  <c r="F249"/>
  <c r="E249"/>
  <c r="F248"/>
  <c r="E248"/>
  <c r="F247"/>
  <c r="E247"/>
  <c r="F246"/>
  <c r="E246"/>
  <c r="F245"/>
  <c r="E245"/>
  <c r="F244"/>
  <c r="E244"/>
  <c r="F94"/>
  <c r="E94"/>
  <c r="F93"/>
  <c r="E93"/>
  <c r="F92"/>
  <c r="E92"/>
  <c r="F91"/>
  <c r="E91"/>
  <c r="F90"/>
  <c r="E90"/>
  <c r="F89"/>
  <c r="E89"/>
  <c r="F87"/>
  <c r="E87"/>
  <c r="F86"/>
  <c r="E86"/>
  <c r="F85"/>
  <c r="E85"/>
  <c r="F83"/>
  <c r="E83"/>
  <c r="F82"/>
  <c r="E82"/>
  <c r="F80"/>
  <c r="E80"/>
  <c r="F79"/>
  <c r="E79"/>
  <c r="F78"/>
  <c r="E78"/>
  <c r="F76"/>
  <c r="E76"/>
  <c r="F75"/>
  <c r="E75"/>
  <c r="E45"/>
  <c r="AO358"/>
  <c r="J61"/>
  <c r="G298" l="1"/>
  <c r="AP342"/>
  <c r="K340"/>
  <c r="F298"/>
  <c r="N340"/>
  <c r="T340"/>
  <c r="W340"/>
  <c r="W339" s="1"/>
  <c r="Z340"/>
  <c r="AC340"/>
  <c r="E271"/>
  <c r="E44"/>
  <c r="T291"/>
  <c r="AC291"/>
  <c r="K274"/>
  <c r="Q274"/>
  <c r="W274"/>
  <c r="AC274"/>
  <c r="O274"/>
  <c r="U274"/>
  <c r="AA274"/>
  <c r="AA343" s="1"/>
  <c r="AG274"/>
  <c r="AG305"/>
  <c r="N342"/>
  <c r="Z342"/>
  <c r="AC312"/>
  <c r="AC308" s="1"/>
  <c r="H358"/>
  <c r="H53"/>
  <c r="H342"/>
  <c r="E298"/>
  <c r="L340"/>
  <c r="O340"/>
  <c r="U340"/>
  <c r="AA340"/>
  <c r="AD340"/>
  <c r="AG340"/>
  <c r="L342"/>
  <c r="O342"/>
  <c r="R342"/>
  <c r="U342"/>
  <c r="X342"/>
  <c r="AA342"/>
  <c r="AD342"/>
  <c r="L344"/>
  <c r="O344"/>
  <c r="R344"/>
  <c r="U344"/>
  <c r="X344"/>
  <c r="AA344"/>
  <c r="AD344"/>
  <c r="AG344"/>
  <c r="AI291"/>
  <c r="AL273"/>
  <c r="O270"/>
  <c r="R270"/>
  <c r="U270"/>
  <c r="X270"/>
  <c r="AA270"/>
  <c r="AD270"/>
  <c r="AG270"/>
  <c r="AJ270"/>
  <c r="AM340"/>
  <c r="AM341"/>
  <c r="AP344"/>
  <c r="AP340"/>
  <c r="Q305"/>
  <c r="T341"/>
  <c r="E281"/>
  <c r="L341"/>
  <c r="O341"/>
  <c r="R341"/>
  <c r="U341"/>
  <c r="X341"/>
  <c r="AA341"/>
  <c r="AD341"/>
  <c r="AG341"/>
  <c r="AD343"/>
  <c r="AG343"/>
  <c r="L345"/>
  <c r="O345"/>
  <c r="R345"/>
  <c r="U345"/>
  <c r="X345"/>
  <c r="AA345"/>
  <c r="AD345"/>
  <c r="AG345"/>
  <c r="AC272"/>
  <c r="AC341" s="1"/>
  <c r="E294"/>
  <c r="G294" s="1"/>
  <c r="AC273"/>
  <c r="I270"/>
  <c r="L270"/>
  <c r="AL340"/>
  <c r="AO270"/>
  <c r="AP345"/>
  <c r="AP295"/>
  <c r="AP341"/>
  <c r="T342"/>
  <c r="AQ273"/>
  <c r="U305"/>
  <c r="I305"/>
  <c r="K305"/>
  <c r="O305"/>
  <c r="W305"/>
  <c r="AA305"/>
  <c r="N339"/>
  <c r="R305"/>
  <c r="X305"/>
  <c r="AD305"/>
  <c r="K343"/>
  <c r="U343"/>
  <c r="W343"/>
  <c r="AC343"/>
  <c r="L343"/>
  <c r="N343"/>
  <c r="R343"/>
  <c r="T343"/>
  <c r="X343"/>
  <c r="Z343"/>
  <c r="E293"/>
  <c r="Q270"/>
  <c r="W270"/>
  <c r="AI272"/>
  <c r="AI270" s="1"/>
  <c r="K273"/>
  <c r="K270" s="1"/>
  <c r="H345"/>
  <c r="H341"/>
  <c r="I340"/>
  <c r="R340"/>
  <c r="X340"/>
  <c r="I342"/>
  <c r="I343"/>
  <c r="I344"/>
  <c r="AP270"/>
  <c r="L305"/>
  <c r="N305"/>
  <c r="T305"/>
  <c r="Z305"/>
  <c r="AF305"/>
  <c r="H305"/>
  <c r="G280"/>
  <c r="T270"/>
  <c r="Z270"/>
  <c r="AF270"/>
  <c r="F272"/>
  <c r="F273"/>
  <c r="H340"/>
  <c r="I341"/>
  <c r="I345"/>
  <c r="AP305"/>
  <c r="F271"/>
  <c r="H270"/>
  <c r="N270"/>
  <c r="H295"/>
  <c r="AO355"/>
  <c r="AO311"/>
  <c r="AO345" s="1"/>
  <c r="AO310"/>
  <c r="AO344" s="1"/>
  <c r="AO309"/>
  <c r="AO295" s="1"/>
  <c r="AO274" s="1"/>
  <c r="AO307"/>
  <c r="AO341" s="1"/>
  <c r="AO306"/>
  <c r="AO340" s="1"/>
  <c r="AO291"/>
  <c r="AQ291" s="1"/>
  <c r="AO284"/>
  <c r="AO277"/>
  <c r="AP243"/>
  <c r="AO243"/>
  <c r="AP242"/>
  <c r="AO242"/>
  <c r="AO66" s="1"/>
  <c r="AP241"/>
  <c r="AP65" s="1"/>
  <c r="AO241"/>
  <c r="AP240"/>
  <c r="AP64" s="1"/>
  <c r="AO240"/>
  <c r="AO64" s="1"/>
  <c r="AP239"/>
  <c r="AO239"/>
  <c r="AP238"/>
  <c r="AP60" s="1"/>
  <c r="AP51" s="1"/>
  <c r="AO238"/>
  <c r="AP237"/>
  <c r="AO237"/>
  <c r="AP236"/>
  <c r="AP88"/>
  <c r="AO88"/>
  <c r="AP81"/>
  <c r="AO81"/>
  <c r="AQ73"/>
  <c r="AQ72"/>
  <c r="AQ71"/>
  <c r="AP74"/>
  <c r="AO74"/>
  <c r="AP358"/>
  <c r="AP29" s="1"/>
  <c r="AP66"/>
  <c r="AO65"/>
  <c r="AQ61"/>
  <c r="AO60"/>
  <c r="AO51" s="1"/>
  <c r="AP57"/>
  <c r="AP48" s="1"/>
  <c r="AP41" s="1"/>
  <c r="AO53"/>
  <c r="AO38"/>
  <c r="AO37"/>
  <c r="AN61"/>
  <c r="AK61"/>
  <c r="AC342" l="1"/>
  <c r="AO253"/>
  <c r="AG339"/>
  <c r="AF339"/>
  <c r="AQ270"/>
  <c r="O343"/>
  <c r="O339"/>
  <c r="L339"/>
  <c r="AP59"/>
  <c r="AO59"/>
  <c r="AO58" s="1"/>
  <c r="U339"/>
  <c r="T339"/>
  <c r="AC270"/>
  <c r="Z339"/>
  <c r="AC339"/>
  <c r="AP274"/>
  <c r="AP339"/>
  <c r="AP55"/>
  <c r="AP46" s="1"/>
  <c r="AP39" s="1"/>
  <c r="AQ342"/>
  <c r="AD339"/>
  <c r="AA339"/>
  <c r="AP355"/>
  <c r="AQ355" s="1"/>
  <c r="H339"/>
  <c r="E273"/>
  <c r="G273" s="1"/>
  <c r="AP56"/>
  <c r="AP47" s="1"/>
  <c r="AP40" s="1"/>
  <c r="AQ51"/>
  <c r="K342"/>
  <c r="AP58"/>
  <c r="AP50"/>
  <c r="F61"/>
  <c r="X339"/>
  <c r="R339"/>
  <c r="AO343"/>
  <c r="I339"/>
  <c r="E272"/>
  <c r="AO56"/>
  <c r="AO47" s="1"/>
  <c r="AO40" s="1"/>
  <c r="AO57"/>
  <c r="AO48" s="1"/>
  <c r="AO41" s="1"/>
  <c r="AO339"/>
  <c r="H274"/>
  <c r="AO252"/>
  <c r="AO9" s="1"/>
  <c r="AO350" s="1"/>
  <c r="AO55"/>
  <c r="AO46" s="1"/>
  <c r="AO39" s="1"/>
  <c r="AQ74"/>
  <c r="AQ81"/>
  <c r="AP256"/>
  <c r="AP16" s="1"/>
  <c r="AQ358"/>
  <c r="AO236"/>
  <c r="AP255"/>
  <c r="AO305"/>
  <c r="AQ305" s="1"/>
  <c r="AL355"/>
  <c r="AL312"/>
  <c r="AL308" s="1"/>
  <c r="AL342" s="1"/>
  <c r="AN44"/>
  <c r="AK44"/>
  <c r="AJ342"/>
  <c r="AI358"/>
  <c r="AI355" s="1"/>
  <c r="AJ38"/>
  <c r="AI38"/>
  <c r="G24" i="5"/>
  <c r="AI277" i="13"/>
  <c r="AJ291"/>
  <c r="AI312"/>
  <c r="AI308" s="1"/>
  <c r="AI342" s="1"/>
  <c r="AJ309"/>
  <c r="AJ310"/>
  <c r="AJ311"/>
  <c r="AI311"/>
  <c r="AM305"/>
  <c r="AL305"/>
  <c r="AJ307"/>
  <c r="AJ306"/>
  <c r="AI307"/>
  <c r="AI309"/>
  <c r="AI310"/>
  <c r="AI306"/>
  <c r="AM295"/>
  <c r="AL295"/>
  <c r="AJ37"/>
  <c r="I358"/>
  <c r="I29" s="1"/>
  <c r="K358"/>
  <c r="L358"/>
  <c r="N358"/>
  <c r="N355" s="1"/>
  <c r="U358"/>
  <c r="W358"/>
  <c r="X358"/>
  <c r="Z358"/>
  <c r="Z355" s="1"/>
  <c r="AA358"/>
  <c r="AD358"/>
  <c r="AF355"/>
  <c r="AJ358"/>
  <c r="AJ355" s="1"/>
  <c r="H357"/>
  <c r="E357" s="1"/>
  <c r="I357"/>
  <c r="L51"/>
  <c r="O51"/>
  <c r="R51"/>
  <c r="H356"/>
  <c r="I356"/>
  <c r="AI37"/>
  <c r="AI39"/>
  <c r="AO254" l="1"/>
  <c r="AO29" s="1"/>
  <c r="AO50"/>
  <c r="AO251" s="1"/>
  <c r="AO8" s="1"/>
  <c r="AO349" s="1"/>
  <c r="AP251"/>
  <c r="AQ251" s="1"/>
  <c r="AK73"/>
  <c r="AK71"/>
  <c r="AD29"/>
  <c r="AO256"/>
  <c r="AO31" s="1"/>
  <c r="AO27"/>
  <c r="AK72"/>
  <c r="E312"/>
  <c r="E308" s="1"/>
  <c r="M358"/>
  <c r="AC358"/>
  <c r="AC355" s="1"/>
  <c r="AC53"/>
  <c r="W53"/>
  <c r="Q358"/>
  <c r="Q355" s="1"/>
  <c r="Q53"/>
  <c r="T355"/>
  <c r="T53"/>
  <c r="R358"/>
  <c r="S358" s="1"/>
  <c r="R53"/>
  <c r="AO255"/>
  <c r="AO30" s="1"/>
  <c r="AP254"/>
  <c r="O358"/>
  <c r="P358" s="1"/>
  <c r="O53"/>
  <c r="P53" s="1"/>
  <c r="AQ58"/>
  <c r="AQ53"/>
  <c r="H355"/>
  <c r="E356"/>
  <c r="K355"/>
  <c r="F295"/>
  <c r="AJ341"/>
  <c r="AJ345"/>
  <c r="F312"/>
  <c r="F308" s="1"/>
  <c r="AP343"/>
  <c r="AN305"/>
  <c r="AQ339"/>
  <c r="F356"/>
  <c r="I355"/>
  <c r="F357"/>
  <c r="AN358"/>
  <c r="AM29"/>
  <c r="AG355"/>
  <c r="AH355" s="1"/>
  <c r="AD355"/>
  <c r="AA355"/>
  <c r="AB355" s="1"/>
  <c r="X355"/>
  <c r="U355"/>
  <c r="O355"/>
  <c r="P355" s="1"/>
  <c r="L355"/>
  <c r="AJ340"/>
  <c r="AJ344"/>
  <c r="AK355"/>
  <c r="K339"/>
  <c r="AO35"/>
  <c r="AO49"/>
  <c r="AI344"/>
  <c r="E310"/>
  <c r="AI341"/>
  <c r="E341" s="1"/>
  <c r="E307"/>
  <c r="F307"/>
  <c r="F311"/>
  <c r="F309"/>
  <c r="AI340"/>
  <c r="E306"/>
  <c r="E309"/>
  <c r="F306"/>
  <c r="AI345"/>
  <c r="E311"/>
  <c r="F310"/>
  <c r="E342"/>
  <c r="H343"/>
  <c r="AK358"/>
  <c r="AP49"/>
  <c r="AO42"/>
  <c r="AO11"/>
  <c r="AO351" s="1"/>
  <c r="AO26"/>
  <c r="AP15"/>
  <c r="AI53"/>
  <c r="AK37"/>
  <c r="AL274"/>
  <c r="AL343" s="1"/>
  <c r="AL291"/>
  <c r="E291" s="1"/>
  <c r="AI295"/>
  <c r="AJ305"/>
  <c r="AI305"/>
  <c r="E305" s="1"/>
  <c r="AM291"/>
  <c r="AL275"/>
  <c r="AQ50" l="1"/>
  <c r="AO354"/>
  <c r="E358"/>
  <c r="M355"/>
  <c r="AP38"/>
  <c r="R355"/>
  <c r="S355" s="1"/>
  <c r="AO28"/>
  <c r="AQ28" s="1"/>
  <c r="AO7"/>
  <c r="F358"/>
  <c r="AP14"/>
  <c r="W355"/>
  <c r="Y355" s="1"/>
  <c r="Y358"/>
  <c r="S53"/>
  <c r="AO250"/>
  <c r="AQ49"/>
  <c r="AQ44"/>
  <c r="F305"/>
  <c r="G305" s="1"/>
  <c r="AM355"/>
  <c r="AN355" s="1"/>
  <c r="F291"/>
  <c r="G291" s="1"/>
  <c r="AN342"/>
  <c r="AJ339"/>
  <c r="E355"/>
  <c r="AO353"/>
  <c r="AO352"/>
  <c r="E275"/>
  <c r="AL344"/>
  <c r="AP8"/>
  <c r="AP42"/>
  <c r="AQ42" s="1"/>
  <c r="AI339"/>
  <c r="AK342"/>
  <c r="E295"/>
  <c r="AL277"/>
  <c r="E277" s="1"/>
  <c r="AL284"/>
  <c r="AL276" s="1"/>
  <c r="AL345" s="1"/>
  <c r="E345" s="1"/>
  <c r="AJ281"/>
  <c r="AJ274"/>
  <c r="AM284"/>
  <c r="AM275"/>
  <c r="AM274"/>
  <c r="AO25" l="1"/>
  <c r="AQ8"/>
  <c r="AP349"/>
  <c r="AQ349" s="1"/>
  <c r="G358"/>
  <c r="AP253"/>
  <c r="F355"/>
  <c r="G355" s="1"/>
  <c r="AQ37"/>
  <c r="AP252"/>
  <c r="AO348"/>
  <c r="AM344"/>
  <c r="AJ343"/>
  <c r="AM343"/>
  <c r="AM276"/>
  <c r="F276" s="1"/>
  <c r="F281"/>
  <c r="AK339"/>
  <c r="F275"/>
  <c r="AL339"/>
  <c r="E344"/>
  <c r="AP35"/>
  <c r="F274"/>
  <c r="E276"/>
  <c r="AL270"/>
  <c r="E270" s="1"/>
  <c r="F341"/>
  <c r="AJ284"/>
  <c r="AJ277"/>
  <c r="F342"/>
  <c r="G342" s="1"/>
  <c r="AM277"/>
  <c r="AI284"/>
  <c r="E284" s="1"/>
  <c r="AI274"/>
  <c r="AM270" l="1"/>
  <c r="AQ253"/>
  <c r="AP11"/>
  <c r="AP351" s="1"/>
  <c r="AQ35"/>
  <c r="AP250"/>
  <c r="AQ250" s="1"/>
  <c r="F343"/>
  <c r="AQ252"/>
  <c r="AP9"/>
  <c r="F284"/>
  <c r="AM345"/>
  <c r="F277"/>
  <c r="G277" s="1"/>
  <c r="E274"/>
  <c r="AI343"/>
  <c r="AP26"/>
  <c r="AQ26" s="1"/>
  <c r="F270"/>
  <c r="G270" s="1"/>
  <c r="F344"/>
  <c r="F340"/>
  <c r="E340"/>
  <c r="E339"/>
  <c r="AP27" l="1"/>
  <c r="AQ27" s="1"/>
  <c r="AP350"/>
  <c r="AQ350" s="1"/>
  <c r="AQ11"/>
  <c r="AP25"/>
  <c r="AQ25" s="1"/>
  <c r="AQ9"/>
  <c r="F345"/>
  <c r="AM339"/>
  <c r="AN339" s="1"/>
  <c r="AP7"/>
  <c r="AQ7" s="1"/>
  <c r="E343"/>
  <c r="AP348" l="1"/>
  <c r="AQ348" s="1"/>
  <c r="AQ351"/>
  <c r="F339"/>
  <c r="G339" s="1"/>
  <c r="AM242"/>
  <c r="AM66" s="1"/>
  <c r="AL242"/>
  <c r="AL66" s="1"/>
  <c r="AM241"/>
  <c r="AM65" s="1"/>
  <c r="AL241"/>
  <c r="AL65" s="1"/>
  <c r="AM240"/>
  <c r="AM64" s="1"/>
  <c r="AL240"/>
  <c r="AL64" s="1"/>
  <c r="AM239"/>
  <c r="AL239"/>
  <c r="AM238"/>
  <c r="AL238"/>
  <c r="AM237"/>
  <c r="AL237"/>
  <c r="AL251" s="1"/>
  <c r="AL8" s="1"/>
  <c r="AL349" s="1"/>
  <c r="AJ242"/>
  <c r="AI242"/>
  <c r="AI66" s="1"/>
  <c r="E66" s="1"/>
  <c r="AJ241"/>
  <c r="AI241"/>
  <c r="AI65" s="1"/>
  <c r="E65" s="1"/>
  <c r="AJ240"/>
  <c r="AI240"/>
  <c r="AI64" s="1"/>
  <c r="E64" s="1"/>
  <c r="AJ239"/>
  <c r="AI239"/>
  <c r="AI253" s="1"/>
  <c r="AJ238"/>
  <c r="AI238"/>
  <c r="AJ237"/>
  <c r="AI237"/>
  <c r="AG242"/>
  <c r="AF242"/>
  <c r="AG241"/>
  <c r="AF241"/>
  <c r="AG240"/>
  <c r="AF240"/>
  <c r="AG239"/>
  <c r="AF239"/>
  <c r="AG238"/>
  <c r="AF238"/>
  <c r="AG237"/>
  <c r="AF237"/>
  <c r="AF236" s="1"/>
  <c r="AD242"/>
  <c r="AC242"/>
  <c r="AD241"/>
  <c r="AC241"/>
  <c r="AD240"/>
  <c r="AC240"/>
  <c r="AC239"/>
  <c r="AD238"/>
  <c r="AC238"/>
  <c r="AD237"/>
  <c r="AC237"/>
  <c r="AA242"/>
  <c r="Z242"/>
  <c r="AA241"/>
  <c r="Z241"/>
  <c r="AA240"/>
  <c r="Z240"/>
  <c r="AA239"/>
  <c r="Z239"/>
  <c r="AA238"/>
  <c r="Z238"/>
  <c r="AA237"/>
  <c r="Z237"/>
  <c r="X242"/>
  <c r="W242"/>
  <c r="X241"/>
  <c r="W241"/>
  <c r="X240"/>
  <c r="W240"/>
  <c r="X239"/>
  <c r="W239"/>
  <c r="X238"/>
  <c r="W238"/>
  <c r="X237"/>
  <c r="W237"/>
  <c r="U242"/>
  <c r="T242"/>
  <c r="U241"/>
  <c r="T241"/>
  <c r="U240"/>
  <c r="T240"/>
  <c r="U239"/>
  <c r="T239"/>
  <c r="U238"/>
  <c r="T238"/>
  <c r="U237"/>
  <c r="T237"/>
  <c r="R242"/>
  <c r="R241"/>
  <c r="R240"/>
  <c r="R239"/>
  <c r="R238"/>
  <c r="R237"/>
  <c r="O242"/>
  <c r="N242"/>
  <c r="O241"/>
  <c r="N241"/>
  <c r="O240"/>
  <c r="N240"/>
  <c r="O239"/>
  <c r="N239"/>
  <c r="O238"/>
  <c r="N238"/>
  <c r="O237"/>
  <c r="N237"/>
  <c r="L242"/>
  <c r="K242"/>
  <c r="L241"/>
  <c r="K241"/>
  <c r="L240"/>
  <c r="K240"/>
  <c r="L239"/>
  <c r="K239"/>
  <c r="L238"/>
  <c r="K238"/>
  <c r="L237"/>
  <c r="K237"/>
  <c r="I238"/>
  <c r="F238" s="1"/>
  <c r="I239"/>
  <c r="I240"/>
  <c r="I241"/>
  <c r="I242"/>
  <c r="F242" s="1"/>
  <c r="H238"/>
  <c r="E238" s="1"/>
  <c r="H239"/>
  <c r="H240"/>
  <c r="E240" s="1"/>
  <c r="H241"/>
  <c r="H242"/>
  <c r="E242" s="1"/>
  <c r="I237"/>
  <c r="F237" s="1"/>
  <c r="H237"/>
  <c r="E237" s="1"/>
  <c r="AN68"/>
  <c r="AH73"/>
  <c r="AH71"/>
  <c r="AH68"/>
  <c r="AE72"/>
  <c r="AE71"/>
  <c r="AB73"/>
  <c r="AB72"/>
  <c r="AB71"/>
  <c r="AL243"/>
  <c r="AI243"/>
  <c r="AF243"/>
  <c r="AC243"/>
  <c r="Z243"/>
  <c r="W243"/>
  <c r="T243"/>
  <c r="N243"/>
  <c r="K243"/>
  <c r="H243"/>
  <c r="AM243"/>
  <c r="AJ243"/>
  <c r="AG243"/>
  <c r="AD243"/>
  <c r="AA243"/>
  <c r="X243"/>
  <c r="U243"/>
  <c r="R243"/>
  <c r="O243"/>
  <c r="L243"/>
  <c r="I243"/>
  <c r="AI236"/>
  <c r="AI254"/>
  <c r="AF57"/>
  <c r="AF48" s="1"/>
  <c r="AF41" s="1"/>
  <c r="R57"/>
  <c r="Z88"/>
  <c r="T88"/>
  <c r="Q88"/>
  <c r="N88"/>
  <c r="K88"/>
  <c r="AM88"/>
  <c r="AJ88"/>
  <c r="AG88"/>
  <c r="AD88"/>
  <c r="AA88"/>
  <c r="W88"/>
  <c r="AM81"/>
  <c r="AG81"/>
  <c r="AL81"/>
  <c r="AI81"/>
  <c r="AF81"/>
  <c r="AC81"/>
  <c r="X81"/>
  <c r="U81"/>
  <c r="R81"/>
  <c r="O81"/>
  <c r="L81"/>
  <c r="I81"/>
  <c r="AM74"/>
  <c r="T74"/>
  <c r="N74"/>
  <c r="AG74"/>
  <c r="AD74"/>
  <c r="AA74"/>
  <c r="Z58"/>
  <c r="W58"/>
  <c r="T58"/>
  <c r="Q58"/>
  <c r="N58"/>
  <c r="K58"/>
  <c r="H58"/>
  <c r="AG58"/>
  <c r="H25" i="3"/>
  <c r="E25"/>
  <c r="D23"/>
  <c r="K8" i="2"/>
  <c r="Z8"/>
  <c r="Y9"/>
  <c r="B24" i="8"/>
  <c r="D23"/>
  <c r="C22" s="1"/>
  <c r="D22" s="1"/>
  <c r="D21"/>
  <c r="D20"/>
  <c r="D18"/>
  <c r="C17" s="1"/>
  <c r="D17" s="1"/>
  <c r="D16"/>
  <c r="D15"/>
  <c r="D13"/>
  <c r="D12"/>
  <c r="D10"/>
  <c r="D9"/>
  <c r="D7"/>
  <c r="D6"/>
  <c r="AD8" i="2"/>
  <c r="AO8"/>
  <c r="K6"/>
  <c r="AD9"/>
  <c r="AQ9"/>
  <c r="K9"/>
  <c r="Z5"/>
  <c r="U8"/>
  <c r="AO9"/>
  <c r="R7"/>
  <c r="AJ9"/>
  <c r="AU8"/>
  <c r="H8"/>
  <c r="AO5"/>
  <c r="E7"/>
  <c r="AN6"/>
  <c r="AR7"/>
  <c r="N7"/>
  <c r="AJ7"/>
  <c r="H5"/>
  <c r="AE9"/>
  <c r="AO6"/>
  <c r="AI5"/>
  <c r="AO7"/>
  <c r="AS9"/>
  <c r="N5"/>
  <c r="R9"/>
  <c r="V6"/>
  <c r="M7"/>
  <c r="AS5"/>
  <c r="AJ5"/>
  <c r="AQ8"/>
  <c r="Y8"/>
  <c r="M8"/>
  <c r="AV8"/>
  <c r="G8"/>
  <c r="N9"/>
  <c r="H6"/>
  <c r="AG7"/>
  <c r="W8"/>
  <c r="AD5"/>
  <c r="AH8"/>
  <c r="Q9"/>
  <c r="AR8"/>
  <c r="AQ7"/>
  <c r="AF6"/>
  <c r="W7"/>
  <c r="W9"/>
  <c r="X5"/>
  <c r="AG6"/>
  <c r="X9"/>
  <c r="AR5"/>
  <c r="AF5"/>
  <c r="AJ6"/>
  <c r="V5"/>
  <c r="M6"/>
  <c r="M9"/>
  <c r="O9"/>
  <c r="E5"/>
  <c r="J7"/>
  <c r="L7"/>
  <c r="U9"/>
  <c r="L6"/>
  <c r="J6"/>
  <c r="O7"/>
  <c r="Y5"/>
  <c r="M5"/>
  <c r="AG5"/>
  <c r="AK6"/>
  <c r="AK8"/>
  <c r="AI8"/>
  <c r="AH6"/>
  <c r="AN5"/>
  <c r="AP5"/>
  <c r="AV5"/>
  <c r="AT5"/>
  <c r="V8"/>
  <c r="S7"/>
  <c r="AV6"/>
  <c r="AT6"/>
  <c r="AG9"/>
  <c r="AP6"/>
  <c r="AP8"/>
  <c r="AN8"/>
  <c r="W6"/>
  <c r="U6"/>
  <c r="S5"/>
  <c r="S9"/>
  <c r="D6"/>
  <c r="AC5"/>
  <c r="AE5"/>
  <c r="J8"/>
  <c r="L8"/>
  <c r="AJ8"/>
  <c r="T9"/>
  <c r="U7"/>
  <c r="K7"/>
  <c r="J9"/>
  <c r="L9"/>
  <c r="AB9"/>
  <c r="AM9"/>
  <c r="D9"/>
  <c r="F9"/>
  <c r="AN7"/>
  <c r="AP7"/>
  <c r="AT7"/>
  <c r="AV7"/>
  <c r="AH7"/>
  <c r="O8"/>
  <c r="W5"/>
  <c r="U5"/>
  <c r="AJ3"/>
  <c r="S6"/>
  <c r="AK5"/>
  <c r="F5"/>
  <c r="AD7"/>
  <c r="AD3"/>
  <c r="AI6"/>
  <c r="V7"/>
  <c r="G5"/>
  <c r="G9"/>
  <c r="Y6"/>
  <c r="AC7"/>
  <c r="N6"/>
  <c r="I7"/>
  <c r="AU9"/>
  <c r="AU5"/>
  <c r="I5"/>
  <c r="M3"/>
  <c r="AS7"/>
  <c r="AK7"/>
  <c r="AI7"/>
  <c r="F8"/>
  <c r="AB8"/>
  <c r="D8"/>
  <c r="Q8"/>
  <c r="AM8"/>
  <c r="AC8"/>
  <c r="AE8"/>
  <c r="N8"/>
  <c r="D7"/>
  <c r="F7"/>
  <c r="J5"/>
  <c r="J3"/>
  <c r="T5"/>
  <c r="R5"/>
  <c r="H9"/>
  <c r="AA9"/>
  <c r="I9"/>
  <c r="X7"/>
  <c r="L5"/>
  <c r="AH5"/>
  <c r="AS8"/>
  <c r="Z9"/>
  <c r="O5"/>
  <c r="AN3"/>
  <c r="X6"/>
  <c r="AF7"/>
  <c r="AO3"/>
  <c r="AV9"/>
  <c r="U3"/>
  <c r="AT8"/>
  <c r="AC9"/>
  <c r="AF8"/>
  <c r="O6"/>
  <c r="I8"/>
  <c r="K3"/>
  <c r="AQ5"/>
  <c r="T7"/>
  <c r="AQ3"/>
  <c r="AS6"/>
  <c r="AQ6"/>
  <c r="G6"/>
  <c r="I6"/>
  <c r="AC6"/>
  <c r="R6"/>
  <c r="T6"/>
  <c r="AE6"/>
  <c r="K5"/>
  <c r="AE7"/>
  <c r="E9"/>
  <c r="S8"/>
  <c r="AR9"/>
  <c r="AM5"/>
  <c r="AA5"/>
  <c r="E6"/>
  <c r="F6"/>
  <c r="X8"/>
  <c r="AD6"/>
  <c r="Q5"/>
  <c r="D3"/>
  <c r="AB5"/>
  <c r="AR6"/>
  <c r="G7"/>
  <c r="V9"/>
  <c r="T8"/>
  <c r="R8"/>
  <c r="E8"/>
  <c r="AG8"/>
  <c r="P8"/>
  <c r="H7"/>
  <c r="D5"/>
  <c r="E3"/>
  <c r="Z7"/>
  <c r="AL9"/>
  <c r="P9"/>
  <c r="P5"/>
  <c r="L3"/>
  <c r="X3"/>
  <c r="AK9"/>
  <c r="AI9"/>
  <c r="AT9"/>
  <c r="Z6"/>
  <c r="AP9"/>
  <c r="AN9"/>
  <c r="AS3"/>
  <c r="AL5"/>
  <c r="AI3"/>
  <c r="AK3"/>
  <c r="AP3"/>
  <c r="Y7"/>
  <c r="AE3"/>
  <c r="AC3"/>
  <c r="AH9"/>
  <c r="AF9"/>
  <c r="AF3"/>
  <c r="P6"/>
  <c r="Q6"/>
  <c r="V3"/>
  <c r="W3"/>
  <c r="F3"/>
  <c r="R3"/>
  <c r="T3"/>
  <c r="I3"/>
  <c r="G3"/>
  <c r="H3"/>
  <c r="P7"/>
  <c r="Q7"/>
  <c r="S3"/>
  <c r="N3"/>
  <c r="O3"/>
  <c r="AG3"/>
  <c r="AR3"/>
  <c r="AT3"/>
  <c r="AV3"/>
  <c r="AH3"/>
  <c r="Z3"/>
  <c r="Y3"/>
  <c r="AB6"/>
  <c r="AA6"/>
  <c r="AA8"/>
  <c r="AL8"/>
  <c r="P3"/>
  <c r="Q3"/>
  <c r="AB7"/>
  <c r="AA7"/>
  <c r="AM6"/>
  <c r="AL6"/>
  <c r="AL7"/>
  <c r="AM7"/>
  <c r="AB3"/>
  <c r="AA3"/>
  <c r="AM3"/>
  <c r="AL3"/>
  <c r="AU7"/>
  <c r="AU6"/>
  <c r="AU3"/>
  <c r="AL236" i="13" l="1"/>
  <c r="L236"/>
  <c r="O236"/>
  <c r="U236"/>
  <c r="AE68"/>
  <c r="AE73"/>
  <c r="AH72"/>
  <c r="F240"/>
  <c r="R236"/>
  <c r="X236"/>
  <c r="C5" i="8"/>
  <c r="C8"/>
  <c r="D8" s="1"/>
  <c r="C11"/>
  <c r="D11" s="1"/>
  <c r="I236" i="13"/>
  <c r="AN72"/>
  <c r="F241"/>
  <c r="F239"/>
  <c r="AN71"/>
  <c r="AN73"/>
  <c r="AE243"/>
  <c r="AC56"/>
  <c r="AF56"/>
  <c r="E241"/>
  <c r="AH81"/>
  <c r="E243"/>
  <c r="AE239"/>
  <c r="F243"/>
  <c r="E239"/>
  <c r="AM59"/>
  <c r="AM60"/>
  <c r="AI60"/>
  <c r="AI51" s="1"/>
  <c r="AI252" s="1"/>
  <c r="AL59"/>
  <c r="AL60"/>
  <c r="AD56"/>
  <c r="AD47" s="1"/>
  <c r="AD40" s="1"/>
  <c r="AD255" s="1"/>
  <c r="AD15" s="1"/>
  <c r="L57"/>
  <c r="X57"/>
  <c r="AI59"/>
  <c r="AL53"/>
  <c r="AJ254"/>
  <c r="AI56"/>
  <c r="AI47" s="1"/>
  <c r="AI40" s="1"/>
  <c r="AI57"/>
  <c r="AI48" s="1"/>
  <c r="AI41" s="1"/>
  <c r="AJ59"/>
  <c r="AJ50" s="1"/>
  <c r="AJ60"/>
  <c r="AJ64"/>
  <c r="AJ65"/>
  <c r="AJ56" s="1"/>
  <c r="AJ66"/>
  <c r="K51"/>
  <c r="Q51"/>
  <c r="W51"/>
  <c r="Z55"/>
  <c r="W55"/>
  <c r="Q55"/>
  <c r="K55"/>
  <c r="I51"/>
  <c r="Z51"/>
  <c r="AF53"/>
  <c r="AG55"/>
  <c r="AG46" s="1"/>
  <c r="AG39" s="1"/>
  <c r="AG254" s="1"/>
  <c r="AG14" s="1"/>
  <c r="AG29" s="1"/>
  <c r="U55"/>
  <c r="O55"/>
  <c r="I55"/>
  <c r="AM55"/>
  <c r="AM46" s="1"/>
  <c r="AM39" s="1"/>
  <c r="AL56"/>
  <c r="AL57"/>
  <c r="AL48" s="1"/>
  <c r="AL41" s="1"/>
  <c r="AD53"/>
  <c r="X53"/>
  <c r="U51"/>
  <c r="L53"/>
  <c r="Z56"/>
  <c r="Z47" s="1"/>
  <c r="Z40" s="1"/>
  <c r="Z255" s="1"/>
  <c r="Z15" s="1"/>
  <c r="Z30" s="1"/>
  <c r="T56"/>
  <c r="N56"/>
  <c r="AF256"/>
  <c r="AF16" s="1"/>
  <c r="AF31" s="1"/>
  <c r="H236"/>
  <c r="N236"/>
  <c r="Q236"/>
  <c r="T236"/>
  <c r="W236"/>
  <c r="Z236"/>
  <c r="AC236"/>
  <c r="AD58"/>
  <c r="Q74"/>
  <c r="AA58"/>
  <c r="AB58" s="1"/>
  <c r="G246"/>
  <c r="K74"/>
  <c r="W74"/>
  <c r="Z74"/>
  <c r="AB74" s="1"/>
  <c r="AJ74"/>
  <c r="AC88"/>
  <c r="AF88"/>
  <c r="AI88"/>
  <c r="AL88"/>
  <c r="L88"/>
  <c r="R88"/>
  <c r="X88"/>
  <c r="N81"/>
  <c r="P81" s="1"/>
  <c r="T81"/>
  <c r="Z81"/>
  <c r="I88"/>
  <c r="O88"/>
  <c r="P88" s="1"/>
  <c r="U88"/>
  <c r="I58"/>
  <c r="L58"/>
  <c r="M58" s="1"/>
  <c r="O58"/>
  <c r="P58" s="1"/>
  <c r="R58"/>
  <c r="S58" s="1"/>
  <c r="U58"/>
  <c r="V58" s="1"/>
  <c r="X58"/>
  <c r="Y58" s="1"/>
  <c r="AC58"/>
  <c r="AF58"/>
  <c r="AH58" s="1"/>
  <c r="L74"/>
  <c r="O74"/>
  <c r="P74" s="1"/>
  <c r="R74"/>
  <c r="U74"/>
  <c r="V74" s="1"/>
  <c r="X74"/>
  <c r="AC74"/>
  <c r="AE74" s="1"/>
  <c r="AH74"/>
  <c r="AL74"/>
  <c r="AN74" s="1"/>
  <c r="H81"/>
  <c r="K81"/>
  <c r="Q81"/>
  <c r="W81"/>
  <c r="Y81" s="1"/>
  <c r="AA81"/>
  <c r="AD81"/>
  <c r="AJ81"/>
  <c r="H88"/>
  <c r="AL51"/>
  <c r="K236"/>
  <c r="AA236"/>
  <c r="AD236"/>
  <c r="AG236"/>
  <c r="AJ236"/>
  <c r="AM236"/>
  <c r="C14" i="8"/>
  <c r="D14" s="1"/>
  <c r="C19"/>
  <c r="D19" s="1"/>
  <c r="D5"/>
  <c r="G239" i="13" l="1"/>
  <c r="AE236"/>
  <c r="AL58"/>
  <c r="P73"/>
  <c r="AI256"/>
  <c r="AI16" s="1"/>
  <c r="AI31" s="1"/>
  <c r="F60"/>
  <c r="E59"/>
  <c r="AI50"/>
  <c r="AK50" s="1"/>
  <c r="AI58"/>
  <c r="Y72"/>
  <c r="F59"/>
  <c r="P71"/>
  <c r="P72"/>
  <c r="P68"/>
  <c r="Y73"/>
  <c r="Y71"/>
  <c r="AM58"/>
  <c r="E58"/>
  <c r="E88"/>
  <c r="S74"/>
  <c r="M74"/>
  <c r="J58"/>
  <c r="AL256"/>
  <c r="AL16" s="1"/>
  <c r="AL31" s="1"/>
  <c r="AD38"/>
  <c r="AE53"/>
  <c r="Y74"/>
  <c r="AE58"/>
  <c r="AJ253"/>
  <c r="AK53"/>
  <c r="AF354"/>
  <c r="Z353"/>
  <c r="J358"/>
  <c r="F236"/>
  <c r="F66"/>
  <c r="F65"/>
  <c r="F64"/>
  <c r="F88"/>
  <c r="E60"/>
  <c r="C24" i="8"/>
  <c r="E81" i="13"/>
  <c r="E236"/>
  <c r="F81"/>
  <c r="AD253"/>
  <c r="AD11" s="1"/>
  <c r="AD351" s="1"/>
  <c r="AK74"/>
  <c r="AM254"/>
  <c r="AM14" s="1"/>
  <c r="AJ51"/>
  <c r="AJ252" s="1"/>
  <c r="AK252" s="1"/>
  <c r="T57"/>
  <c r="T48" s="1"/>
  <c r="T41" s="1"/>
  <c r="T256" s="1"/>
  <c r="T16" s="1"/>
  <c r="T31" s="1"/>
  <c r="H57"/>
  <c r="H48" s="1"/>
  <c r="AC55"/>
  <c r="AA57"/>
  <c r="M51"/>
  <c r="U57"/>
  <c r="U48" s="1"/>
  <c r="O57"/>
  <c r="O48" s="1"/>
  <c r="I57"/>
  <c r="AJ55"/>
  <c r="AJ46" s="1"/>
  <c r="AJ39" s="1"/>
  <c r="W56"/>
  <c r="Q56"/>
  <c r="Q47" s="1"/>
  <c r="Q40" s="1"/>
  <c r="Q255" s="1"/>
  <c r="Q15" s="1"/>
  <c r="Q30" s="1"/>
  <c r="K56"/>
  <c r="I53"/>
  <c r="Z251"/>
  <c r="W43"/>
  <c r="W36" s="1"/>
  <c r="AJ58"/>
  <c r="AK58" s="1"/>
  <c r="Z57"/>
  <c r="Z48" s="1"/>
  <c r="Z41" s="1"/>
  <c r="Z256" s="1"/>
  <c r="Z16" s="1"/>
  <c r="Z31" s="1"/>
  <c r="N57"/>
  <c r="N48" s="1"/>
  <c r="N41" s="1"/>
  <c r="N256" s="1"/>
  <c r="N16" s="1"/>
  <c r="N31" s="1"/>
  <c r="Z53"/>
  <c r="AC57"/>
  <c r="AC48" s="1"/>
  <c r="AC41" s="1"/>
  <c r="AC256" s="1"/>
  <c r="AC16" s="1"/>
  <c r="AC31" s="1"/>
  <c r="AD55"/>
  <c r="AD46" s="1"/>
  <c r="AD39" s="1"/>
  <c r="AD254" s="1"/>
  <c r="AD14" s="1"/>
  <c r="H56"/>
  <c r="H47" s="1"/>
  <c r="AC51"/>
  <c r="T43"/>
  <c r="T36" s="1"/>
  <c r="G243"/>
  <c r="G61"/>
  <c r="AI55"/>
  <c r="AJ47"/>
  <c r="AM53"/>
  <c r="AN53" s="1"/>
  <c r="AM50"/>
  <c r="AM251" s="1"/>
  <c r="K47"/>
  <c r="K40" s="1"/>
  <c r="K255" s="1"/>
  <c r="K15" s="1"/>
  <c r="K30" s="1"/>
  <c r="AA48"/>
  <c r="AD57"/>
  <c r="AM56"/>
  <c r="AM47" s="1"/>
  <c r="AM40" s="1"/>
  <c r="AM255" s="1"/>
  <c r="AM15" s="1"/>
  <c r="R43"/>
  <c r="AA53"/>
  <c r="AG53"/>
  <c r="AH53" s="1"/>
  <c r="W57"/>
  <c r="Q57"/>
  <c r="K57"/>
  <c r="AF51"/>
  <c r="AM57"/>
  <c r="AM48" s="1"/>
  <c r="X56"/>
  <c r="R56"/>
  <c r="R47" s="1"/>
  <c r="L56"/>
  <c r="L47" s="1"/>
  <c r="R55"/>
  <c r="AA55"/>
  <c r="AA46" s="1"/>
  <c r="AA39" s="1"/>
  <c r="AA254" s="1"/>
  <c r="AA14" s="1"/>
  <c r="AL55"/>
  <c r="AL46" s="1"/>
  <c r="N51"/>
  <c r="P51" s="1"/>
  <c r="H51"/>
  <c r="H55"/>
  <c r="H46" s="1"/>
  <c r="N55"/>
  <c r="N46" s="1"/>
  <c r="N39" s="1"/>
  <c r="N254" s="1"/>
  <c r="N14" s="1"/>
  <c r="N29" s="1"/>
  <c r="AG51"/>
  <c r="AA51"/>
  <c r="AB51" s="1"/>
  <c r="AM51"/>
  <c r="AD43"/>
  <c r="AG57"/>
  <c r="AG48" s="1"/>
  <c r="AG56"/>
  <c r="AG47" s="1"/>
  <c r="AG40" s="1"/>
  <c r="AG255" s="1"/>
  <c r="AG15" s="1"/>
  <c r="AA56"/>
  <c r="S51"/>
  <c r="U53"/>
  <c r="V53" s="1"/>
  <c r="X51"/>
  <c r="Y51" s="1"/>
  <c r="AB50"/>
  <c r="AJ57"/>
  <c r="U56"/>
  <c r="U47" s="1"/>
  <c r="O56"/>
  <c r="O47" s="1"/>
  <c r="L55"/>
  <c r="X55"/>
  <c r="AD51"/>
  <c r="AE51" s="1"/>
  <c r="T51"/>
  <c r="V51" s="1"/>
  <c r="I56"/>
  <c r="I47" s="1"/>
  <c r="T55"/>
  <c r="T46" s="1"/>
  <c r="T39" s="1"/>
  <c r="T254" s="1"/>
  <c r="T14" s="1"/>
  <c r="T29" s="1"/>
  <c r="AF55"/>
  <c r="AF46" s="1"/>
  <c r="Y53"/>
  <c r="W46"/>
  <c r="W39" s="1"/>
  <c r="W254" s="1"/>
  <c r="W14" s="1"/>
  <c r="W29" s="1"/>
  <c r="Y44"/>
  <c r="X48"/>
  <c r="X41" s="1"/>
  <c r="X256" s="1"/>
  <c r="X16" s="1"/>
  <c r="W47"/>
  <c r="W40" s="1"/>
  <c r="W255" s="1"/>
  <c r="W15" s="1"/>
  <c r="W30" s="1"/>
  <c r="V44"/>
  <c r="T47"/>
  <c r="T40" s="1"/>
  <c r="T255" s="1"/>
  <c r="T15" s="1"/>
  <c r="T30" s="1"/>
  <c r="Q43"/>
  <c r="Q36" s="1"/>
  <c r="Q46"/>
  <c r="Q39" s="1"/>
  <c r="Q254" s="1"/>
  <c r="Q14" s="1"/>
  <c r="Q29" s="1"/>
  <c r="R48"/>
  <c r="R41" s="1"/>
  <c r="R256" s="1"/>
  <c r="R16" s="1"/>
  <c r="N38"/>
  <c r="N43"/>
  <c r="N36" s="1"/>
  <c r="N47"/>
  <c r="N40" s="1"/>
  <c r="N255" s="1"/>
  <c r="N15" s="1"/>
  <c r="N30" s="1"/>
  <c r="M44"/>
  <c r="L48"/>
  <c r="L41" s="1"/>
  <c r="L256" s="1"/>
  <c r="L16" s="1"/>
  <c r="K46"/>
  <c r="K39" s="1"/>
  <c r="K254" s="1"/>
  <c r="K14" s="1"/>
  <c r="K29" s="1"/>
  <c r="AL47"/>
  <c r="AF47"/>
  <c r="AC46"/>
  <c r="AC47"/>
  <c r="Z46"/>
  <c r="Q38"/>
  <c r="U46"/>
  <c r="O46"/>
  <c r="Q37"/>
  <c r="Q252" s="1"/>
  <c r="Q9" s="1"/>
  <c r="Q350" s="1"/>
  <c r="K37"/>
  <c r="K252" s="1"/>
  <c r="T37"/>
  <c r="AM41"/>
  <c r="K48"/>
  <c r="T38"/>
  <c r="U37"/>
  <c r="R38"/>
  <c r="R253" s="1"/>
  <c r="O38"/>
  <c r="AI49"/>
  <c r="X37"/>
  <c r="I37"/>
  <c r="X253"/>
  <c r="AF36"/>
  <c r="AF251" s="1"/>
  <c r="AC251"/>
  <c r="D24" i="8"/>
  <c r="AH51" i="13" l="1"/>
  <c r="Q27"/>
  <c r="AN58"/>
  <c r="X11"/>
  <c r="X351" s="1"/>
  <c r="G81"/>
  <c r="AB53"/>
  <c r="AD28"/>
  <c r="AI354"/>
  <c r="AL354"/>
  <c r="R40"/>
  <c r="R255" s="1"/>
  <c r="R15" s="1"/>
  <c r="F58"/>
  <c r="E46"/>
  <c r="W49"/>
  <c r="K251"/>
  <c r="K8" s="1"/>
  <c r="K349" s="1"/>
  <c r="L49"/>
  <c r="K9"/>
  <c r="K350" s="1"/>
  <c r="M50"/>
  <c r="L251"/>
  <c r="M251" s="1"/>
  <c r="J53"/>
  <c r="N353"/>
  <c r="O37"/>
  <c r="O252" s="1"/>
  <c r="O9" s="1"/>
  <c r="P44"/>
  <c r="Q352"/>
  <c r="W353"/>
  <c r="W352"/>
  <c r="T354"/>
  <c r="Q353"/>
  <c r="K352"/>
  <c r="N352"/>
  <c r="T353"/>
  <c r="T352"/>
  <c r="AC354"/>
  <c r="K353"/>
  <c r="Z354"/>
  <c r="N354"/>
  <c r="U252"/>
  <c r="V37"/>
  <c r="F51"/>
  <c r="G58"/>
  <c r="F55"/>
  <c r="U41"/>
  <c r="U256" s="1"/>
  <c r="U16" s="1"/>
  <c r="I252"/>
  <c r="F56"/>
  <c r="H41"/>
  <c r="E55"/>
  <c r="F57"/>
  <c r="L37"/>
  <c r="M37" s="1"/>
  <c r="E47"/>
  <c r="I48"/>
  <c r="E56"/>
  <c r="F53"/>
  <c r="F50"/>
  <c r="E57"/>
  <c r="T252"/>
  <c r="T9" s="1"/>
  <c r="T350" s="1"/>
  <c r="E51"/>
  <c r="X252"/>
  <c r="E50"/>
  <c r="AG43"/>
  <c r="AG42" s="1"/>
  <c r="O253"/>
  <c r="O11" s="1"/>
  <c r="AA253"/>
  <c r="AM38"/>
  <c r="AM253" s="1"/>
  <c r="AM11" s="1"/>
  <c r="AM351" s="1"/>
  <c r="AD49"/>
  <c r="Q253"/>
  <c r="Q11" s="1"/>
  <c r="Q351" s="1"/>
  <c r="X9"/>
  <c r="Q251"/>
  <c r="Q8" s="1"/>
  <c r="Q349" s="1"/>
  <c r="W251"/>
  <c r="W8" s="1"/>
  <c r="W349" s="1"/>
  <c r="T253"/>
  <c r="T11" s="1"/>
  <c r="T351" s="1"/>
  <c r="AM37"/>
  <c r="AM252" s="1"/>
  <c r="AM9" s="1"/>
  <c r="AM350" s="1"/>
  <c r="X43"/>
  <c r="O43"/>
  <c r="T251"/>
  <c r="T8" s="1"/>
  <c r="T349" s="1"/>
  <c r="N253"/>
  <c r="N11" s="1"/>
  <c r="N351" s="1"/>
  <c r="N251"/>
  <c r="N8" s="1"/>
  <c r="N349" s="1"/>
  <c r="AN51"/>
  <c r="AK51"/>
  <c r="G236"/>
  <c r="AI9"/>
  <c r="AI350" s="1"/>
  <c r="W38"/>
  <c r="N37"/>
  <c r="P37" s="1"/>
  <c r="Q49"/>
  <c r="AG41"/>
  <c r="Q48"/>
  <c r="Q42" s="1"/>
  <c r="Z49"/>
  <c r="K38"/>
  <c r="K42"/>
  <c r="L40"/>
  <c r="L255" s="1"/>
  <c r="L15" s="1"/>
  <c r="AJ14"/>
  <c r="AJ29" s="1"/>
  <c r="AJ40"/>
  <c r="AJ255" s="1"/>
  <c r="R11"/>
  <c r="X49"/>
  <c r="T49"/>
  <c r="N42"/>
  <c r="T42"/>
  <c r="AJ11"/>
  <c r="AJ351" s="1"/>
  <c r="AJ36"/>
  <c r="AJ251" s="1"/>
  <c r="AA41"/>
  <c r="AL49"/>
  <c r="AG49"/>
  <c r="AM49"/>
  <c r="AJ48"/>
  <c r="AJ41" s="1"/>
  <c r="AA251"/>
  <c r="AA47"/>
  <c r="AD36"/>
  <c r="AD48"/>
  <c r="K49"/>
  <c r="N49"/>
  <c r="U49"/>
  <c r="AC49"/>
  <c r="AF49"/>
  <c r="AA49"/>
  <c r="AM42"/>
  <c r="O49"/>
  <c r="R49"/>
  <c r="S49" s="1"/>
  <c r="AJ49"/>
  <c r="AM256"/>
  <c r="AG256"/>
  <c r="AL26"/>
  <c r="AF8"/>
  <c r="AF349" s="1"/>
  <c r="AC8"/>
  <c r="AC349" s="1"/>
  <c r="AL37"/>
  <c r="AL252" s="1"/>
  <c r="AL40"/>
  <c r="AL39"/>
  <c r="AF37"/>
  <c r="AF252" s="1"/>
  <c r="AF40"/>
  <c r="AF39"/>
  <c r="AC37"/>
  <c r="AC252" s="1"/>
  <c r="AC40"/>
  <c r="AC39"/>
  <c r="Z39"/>
  <c r="Z38"/>
  <c r="Z253" s="1"/>
  <c r="X47"/>
  <c r="F47" s="1"/>
  <c r="W48"/>
  <c r="O41"/>
  <c r="O256" s="1"/>
  <c r="I46"/>
  <c r="L46"/>
  <c r="L42" s="1"/>
  <c r="M42" s="1"/>
  <c r="X46"/>
  <c r="I38"/>
  <c r="I253" s="1"/>
  <c r="T35"/>
  <c r="K41"/>
  <c r="K256" s="1"/>
  <c r="K16" s="1"/>
  <c r="K31" s="1"/>
  <c r="H37"/>
  <c r="O40"/>
  <c r="O255" s="1"/>
  <c r="R36"/>
  <c r="R251" s="1"/>
  <c r="O42"/>
  <c r="U40"/>
  <c r="U255" s="1"/>
  <c r="H39"/>
  <c r="U43"/>
  <c r="R46"/>
  <c r="H40"/>
  <c r="H38"/>
  <c r="H253" s="1"/>
  <c r="H11" s="1"/>
  <c r="H351" s="1"/>
  <c r="X36"/>
  <c r="X251" s="1"/>
  <c r="O39"/>
  <c r="U39"/>
  <c r="I40"/>
  <c r="AB253" l="1"/>
  <c r="AC26"/>
  <c r="R28"/>
  <c r="R351"/>
  <c r="T26"/>
  <c r="T28"/>
  <c r="Q26"/>
  <c r="Q28"/>
  <c r="O28"/>
  <c r="O351"/>
  <c r="O27"/>
  <c r="O350"/>
  <c r="AF26"/>
  <c r="W26"/>
  <c r="X27"/>
  <c r="X350"/>
  <c r="T27"/>
  <c r="K27"/>
  <c r="K26"/>
  <c r="X28"/>
  <c r="AB49"/>
  <c r="AG36"/>
  <c r="AJ28"/>
  <c r="O36"/>
  <c r="O251" s="1"/>
  <c r="O8" s="1"/>
  <c r="O349" s="1"/>
  <c r="N35"/>
  <c r="N250" s="1"/>
  <c r="AM28"/>
  <c r="AM27"/>
  <c r="AM348"/>
  <c r="J37"/>
  <c r="T25"/>
  <c r="L252"/>
  <c r="M252" s="1"/>
  <c r="H28"/>
  <c r="AI27"/>
  <c r="O26"/>
  <c r="N28"/>
  <c r="P28" s="1"/>
  <c r="N26"/>
  <c r="F44"/>
  <c r="G44" s="1"/>
  <c r="Y49"/>
  <c r="E40"/>
  <c r="V49"/>
  <c r="P42"/>
  <c r="V252"/>
  <c r="S253"/>
  <c r="AH49"/>
  <c r="AE49"/>
  <c r="P11"/>
  <c r="P49"/>
  <c r="AG37"/>
  <c r="AG252" s="1"/>
  <c r="AH44"/>
  <c r="AD37"/>
  <c r="AD252" s="1"/>
  <c r="AE44"/>
  <c r="AA37"/>
  <c r="AB44"/>
  <c r="S11"/>
  <c r="S28" s="1"/>
  <c r="P253"/>
  <c r="M49"/>
  <c r="Z8"/>
  <c r="Z349" s="1"/>
  <c r="X42"/>
  <c r="R37"/>
  <c r="R252" s="1"/>
  <c r="S252" s="1"/>
  <c r="S44"/>
  <c r="K354"/>
  <c r="AA252"/>
  <c r="E48"/>
  <c r="J253"/>
  <c r="H252"/>
  <c r="H256"/>
  <c r="I255"/>
  <c r="H254"/>
  <c r="E39"/>
  <c r="F48"/>
  <c r="I41"/>
  <c r="F46"/>
  <c r="N252"/>
  <c r="AK49"/>
  <c r="K35"/>
  <c r="K250" s="1"/>
  <c r="AG253"/>
  <c r="AG11" s="1"/>
  <c r="AG351" s="1"/>
  <c r="I9"/>
  <c r="AD251"/>
  <c r="AD8" s="1"/>
  <c r="AD349" s="1"/>
  <c r="AM8"/>
  <c r="AM349" s="1"/>
  <c r="X8"/>
  <c r="R8"/>
  <c r="T250"/>
  <c r="W253"/>
  <c r="Y253" s="1"/>
  <c r="L8"/>
  <c r="L349" s="1"/>
  <c r="AA11"/>
  <c r="AA351" s="1"/>
  <c r="AN49"/>
  <c r="AN37"/>
  <c r="Q41"/>
  <c r="O15"/>
  <c r="AG16"/>
  <c r="AJ9"/>
  <c r="AJ350" s="1"/>
  <c r="AM16"/>
  <c r="AJ15"/>
  <c r="U15"/>
  <c r="O16"/>
  <c r="G51"/>
  <c r="AI36"/>
  <c r="AI42"/>
  <c r="H255"/>
  <c r="AD41"/>
  <c r="AA40"/>
  <c r="AA8"/>
  <c r="AA349" s="1"/>
  <c r="AD42"/>
  <c r="AJ42"/>
  <c r="U38"/>
  <c r="AA256"/>
  <c r="AJ35"/>
  <c r="AJ250" s="1"/>
  <c r="AG35"/>
  <c r="AA42"/>
  <c r="AL254"/>
  <c r="AL14" s="1"/>
  <c r="AL29" s="1"/>
  <c r="AL255"/>
  <c r="AL15" s="1"/>
  <c r="AL30" s="1"/>
  <c r="AI255"/>
  <c r="AI15" s="1"/>
  <c r="AI30" s="1"/>
  <c r="AF254"/>
  <c r="AF14" s="1"/>
  <c r="AF29" s="1"/>
  <c r="AF255"/>
  <c r="AF15" s="1"/>
  <c r="AF30" s="1"/>
  <c r="AC254"/>
  <c r="AC14" s="1"/>
  <c r="AC29" s="1"/>
  <c r="AC255"/>
  <c r="AC15" s="1"/>
  <c r="AC30" s="1"/>
  <c r="AC9"/>
  <c r="AC350" s="1"/>
  <c r="Z254"/>
  <c r="Z14" s="1"/>
  <c r="Z29" s="1"/>
  <c r="Z11"/>
  <c r="Z351" s="1"/>
  <c r="U254"/>
  <c r="O254"/>
  <c r="M31"/>
  <c r="H14"/>
  <c r="H29" s="1"/>
  <c r="X40"/>
  <c r="X255" s="1"/>
  <c r="W41"/>
  <c r="W256" s="1"/>
  <c r="W16" s="1"/>
  <c r="W31" s="1"/>
  <c r="R39"/>
  <c r="R35" s="1"/>
  <c r="O35"/>
  <c r="X39"/>
  <c r="L39"/>
  <c r="AC38"/>
  <c r="AC42"/>
  <c r="I39"/>
  <c r="AF38"/>
  <c r="AF253" s="1"/>
  <c r="AF42"/>
  <c r="AH42" s="1"/>
  <c r="W37"/>
  <c r="Y37" s="1"/>
  <c r="W42"/>
  <c r="L38"/>
  <c r="U36"/>
  <c r="U42"/>
  <c r="V42" s="1"/>
  <c r="AL38"/>
  <c r="AL42"/>
  <c r="AN42" s="1"/>
  <c r="Z37"/>
  <c r="Z252" s="1"/>
  <c r="Z42"/>
  <c r="R42"/>
  <c r="AA9" l="1"/>
  <c r="AA350" s="1"/>
  <c r="AB252"/>
  <c r="X26"/>
  <c r="X25" s="1"/>
  <c r="X349"/>
  <c r="X348" s="1"/>
  <c r="Z28"/>
  <c r="AC27"/>
  <c r="Z26"/>
  <c r="R26"/>
  <c r="R349"/>
  <c r="AJ348"/>
  <c r="P351"/>
  <c r="AG28"/>
  <c r="AG251"/>
  <c r="AA26"/>
  <c r="AA25" s="1"/>
  <c r="AA348"/>
  <c r="AA35"/>
  <c r="AA250" s="1"/>
  <c r="AD35"/>
  <c r="AD250" s="1"/>
  <c r="AE37"/>
  <c r="AE252"/>
  <c r="AD9"/>
  <c r="AH37"/>
  <c r="L9"/>
  <c r="F37"/>
  <c r="S37"/>
  <c r="E37"/>
  <c r="AI8"/>
  <c r="AI349" s="1"/>
  <c r="AI251"/>
  <c r="AK251" s="1"/>
  <c r="S351"/>
  <c r="J252"/>
  <c r="F252"/>
  <c r="AH252"/>
  <c r="AG9"/>
  <c r="AG350" s="1"/>
  <c r="AC253"/>
  <c r="AE253" s="1"/>
  <c r="O25"/>
  <c r="AK9"/>
  <c r="AJ27"/>
  <c r="AK27" s="1"/>
  <c r="M349"/>
  <c r="L26"/>
  <c r="I27"/>
  <c r="S42"/>
  <c r="F42"/>
  <c r="R9"/>
  <c r="O348"/>
  <c r="P252"/>
  <c r="N9"/>
  <c r="N350" s="1"/>
  <c r="AB11"/>
  <c r="AB28" s="1"/>
  <c r="AB42"/>
  <c r="AE42"/>
  <c r="Y42"/>
  <c r="M8"/>
  <c r="AB349"/>
  <c r="AB37"/>
  <c r="AB351"/>
  <c r="AC353"/>
  <c r="AC352"/>
  <c r="AI353"/>
  <c r="AK350"/>
  <c r="W354"/>
  <c r="H352"/>
  <c r="Z352"/>
  <c r="AF353"/>
  <c r="AF352"/>
  <c r="AL353"/>
  <c r="AL352"/>
  <c r="I350"/>
  <c r="Q348"/>
  <c r="T348"/>
  <c r="R250"/>
  <c r="AG250"/>
  <c r="O250"/>
  <c r="P250" s="1"/>
  <c r="P35"/>
  <c r="E41"/>
  <c r="I11"/>
  <c r="H16"/>
  <c r="H31" s="1"/>
  <c r="H9"/>
  <c r="F40"/>
  <c r="I254"/>
  <c r="F39"/>
  <c r="H15"/>
  <c r="H30" s="1"/>
  <c r="E255"/>
  <c r="I256"/>
  <c r="F41"/>
  <c r="I15"/>
  <c r="I353" s="1"/>
  <c r="F353" s="1"/>
  <c r="E254"/>
  <c r="E38"/>
  <c r="W252"/>
  <c r="AL253"/>
  <c r="AN253" s="1"/>
  <c r="AF9"/>
  <c r="AF350" s="1"/>
  <c r="U251"/>
  <c r="U8" s="1"/>
  <c r="L253"/>
  <c r="U253"/>
  <c r="V253" s="1"/>
  <c r="W11"/>
  <c r="W351" s="1"/>
  <c r="AI35"/>
  <c r="AI250" s="1"/>
  <c r="AM35"/>
  <c r="AM250" s="1"/>
  <c r="AK42"/>
  <c r="Q256"/>
  <c r="E256" s="1"/>
  <c r="Q35"/>
  <c r="Q250" s="1"/>
  <c r="X15"/>
  <c r="O14"/>
  <c r="U14"/>
  <c r="AA16"/>
  <c r="AI14"/>
  <c r="AI29" s="1"/>
  <c r="AJ8"/>
  <c r="AJ256"/>
  <c r="AA255"/>
  <c r="F255" s="1"/>
  <c r="AD256"/>
  <c r="AF11"/>
  <c r="AF351" s="1"/>
  <c r="AC11"/>
  <c r="AC351" s="1"/>
  <c r="Z9"/>
  <c r="Z350" s="1"/>
  <c r="X254"/>
  <c r="R254"/>
  <c r="N7"/>
  <c r="L254"/>
  <c r="X35"/>
  <c r="AL35"/>
  <c r="AF35"/>
  <c r="AF250" s="1"/>
  <c r="AC35"/>
  <c r="AC250" s="1"/>
  <c r="Z35"/>
  <c r="Z250" s="1"/>
  <c r="U35"/>
  <c r="W35"/>
  <c r="W250" s="1"/>
  <c r="O7"/>
  <c r="L35"/>
  <c r="L250" s="1"/>
  <c r="U26" l="1"/>
  <c r="U349"/>
  <c r="H27"/>
  <c r="H350"/>
  <c r="I28"/>
  <c r="J28" s="1"/>
  <c r="I351"/>
  <c r="AI26"/>
  <c r="L27"/>
  <c r="M27" s="1"/>
  <c r="L350"/>
  <c r="AE9"/>
  <c r="AE27" s="1"/>
  <c r="AD350"/>
  <c r="AF28"/>
  <c r="AK8"/>
  <c r="AJ349"/>
  <c r="W28"/>
  <c r="P7"/>
  <c r="R27"/>
  <c r="S27" s="1"/>
  <c r="R350"/>
  <c r="W9"/>
  <c r="W350" s="1"/>
  <c r="Y252"/>
  <c r="AG27"/>
  <c r="AG8"/>
  <c r="AG349" s="1"/>
  <c r="AG348" s="1"/>
  <c r="I14"/>
  <c r="I352" s="1"/>
  <c r="AH250"/>
  <c r="AD27"/>
  <c r="AD25" s="1"/>
  <c r="AD348"/>
  <c r="G37"/>
  <c r="R7"/>
  <c r="AL11"/>
  <c r="AL351" s="1"/>
  <c r="S9"/>
  <c r="AJ26"/>
  <c r="AJ25" s="1"/>
  <c r="E252"/>
  <c r="G252" s="1"/>
  <c r="AE11"/>
  <c r="AE28" s="1"/>
  <c r="AC28"/>
  <c r="AC25" s="1"/>
  <c r="AK26"/>
  <c r="J27"/>
  <c r="R25"/>
  <c r="M26"/>
  <c r="AB9"/>
  <c r="AB27" s="1"/>
  <c r="Z27"/>
  <c r="Z25" s="1"/>
  <c r="AH9"/>
  <c r="AH27" s="1"/>
  <c r="AF27"/>
  <c r="AF25" s="1"/>
  <c r="Y9"/>
  <c r="Y27" s="1"/>
  <c r="W27"/>
  <c r="W25" s="1"/>
  <c r="P350"/>
  <c r="N27"/>
  <c r="AH11"/>
  <c r="AF7"/>
  <c r="Y11"/>
  <c r="Y28" s="1"/>
  <c r="Y351"/>
  <c r="M350"/>
  <c r="X7"/>
  <c r="P9"/>
  <c r="L11"/>
  <c r="E14"/>
  <c r="E29" s="1"/>
  <c r="AI352"/>
  <c r="AN11"/>
  <c r="E15"/>
  <c r="E30" s="1"/>
  <c r="H353"/>
  <c r="E353" s="1"/>
  <c r="J11"/>
  <c r="J9"/>
  <c r="AE351"/>
  <c r="AH351"/>
  <c r="F352"/>
  <c r="H354"/>
  <c r="J350"/>
  <c r="M250"/>
  <c r="M35"/>
  <c r="U250"/>
  <c r="V35"/>
  <c r="X250"/>
  <c r="Y35"/>
  <c r="AE35"/>
  <c r="AB35"/>
  <c r="AH253"/>
  <c r="AH35"/>
  <c r="S35"/>
  <c r="F253"/>
  <c r="AK35"/>
  <c r="I16"/>
  <c r="I354" s="1"/>
  <c r="F354" s="1"/>
  <c r="F256"/>
  <c r="F254"/>
  <c r="V26"/>
  <c r="M9"/>
  <c r="AN252"/>
  <c r="AL9"/>
  <c r="AL350" s="1"/>
  <c r="AN35"/>
  <c r="AL250"/>
  <c r="AN250" s="1"/>
  <c r="U9"/>
  <c r="AJ16"/>
  <c r="AJ7" s="1"/>
  <c r="Q16"/>
  <c r="Q31" s="1"/>
  <c r="Q25" s="1"/>
  <c r="R14"/>
  <c r="AI11"/>
  <c r="AI351" s="1"/>
  <c r="AK253"/>
  <c r="L14"/>
  <c r="X14"/>
  <c r="U11"/>
  <c r="AD16"/>
  <c r="AA15"/>
  <c r="AA7" s="1"/>
  <c r="T7"/>
  <c r="M30"/>
  <c r="AK250"/>
  <c r="AG7"/>
  <c r="AH7" s="1"/>
  <c r="W7"/>
  <c r="U28" l="1"/>
  <c r="U351"/>
  <c r="U27"/>
  <c r="U350"/>
  <c r="L28"/>
  <c r="L351"/>
  <c r="Y7"/>
  <c r="AG26"/>
  <c r="AG25" s="1"/>
  <c r="AI7"/>
  <c r="AK7" s="1"/>
  <c r="L7"/>
  <c r="AE350"/>
  <c r="AL27"/>
  <c r="E27" s="1"/>
  <c r="AL28"/>
  <c r="AN28" s="1"/>
  <c r="AM26"/>
  <c r="AM25" s="1"/>
  <c r="J31"/>
  <c r="AM7"/>
  <c r="AE25"/>
  <c r="E352"/>
  <c r="AN351"/>
  <c r="U25"/>
  <c r="AL25"/>
  <c r="AK11"/>
  <c r="AI28"/>
  <c r="F9"/>
  <c r="F27" s="1"/>
  <c r="P27"/>
  <c r="N25"/>
  <c r="P25" s="1"/>
  <c r="L25"/>
  <c r="S25"/>
  <c r="AC348"/>
  <c r="AE348" s="1"/>
  <c r="V350"/>
  <c r="R348"/>
  <c r="S348" s="1"/>
  <c r="S350"/>
  <c r="U7"/>
  <c r="V7" s="1"/>
  <c r="V351"/>
  <c r="V9"/>
  <c r="V27" s="1"/>
  <c r="V11"/>
  <c r="V28" s="1"/>
  <c r="K253"/>
  <c r="M253" s="1"/>
  <c r="M53"/>
  <c r="E53"/>
  <c r="G53" s="1"/>
  <c r="AD7"/>
  <c r="E16"/>
  <c r="E31" s="1"/>
  <c r="Q354"/>
  <c r="E354" s="1"/>
  <c r="AH350"/>
  <c r="AF348"/>
  <c r="AH348" s="1"/>
  <c r="AK349"/>
  <c r="E9"/>
  <c r="N348"/>
  <c r="P348" s="1"/>
  <c r="J351"/>
  <c r="Y350"/>
  <c r="W348"/>
  <c r="Y348" s="1"/>
  <c r="AB350"/>
  <c r="Z348"/>
  <c r="AB348" s="1"/>
  <c r="E350"/>
  <c r="F14"/>
  <c r="F29" s="1"/>
  <c r="F15"/>
  <c r="F30" s="1"/>
  <c r="F16"/>
  <c r="F31" s="1"/>
  <c r="F11"/>
  <c r="F28" s="1"/>
  <c r="AN9"/>
  <c r="Q7"/>
  <c r="S7" s="1"/>
  <c r="Y26"/>
  <c r="Y25" s="1"/>
  <c r="M29"/>
  <c r="Z7"/>
  <c r="AB7" s="1"/>
  <c r="AB25" s="1"/>
  <c r="AL7"/>
  <c r="AC7"/>
  <c r="J29"/>
  <c r="I74"/>
  <c r="F74" s="1"/>
  <c r="AE7" l="1"/>
  <c r="AN27"/>
  <c r="F351"/>
  <c r="AN7"/>
  <c r="V25"/>
  <c r="F350"/>
  <c r="G350" s="1"/>
  <c r="AN25"/>
  <c r="G27"/>
  <c r="AK28"/>
  <c r="AI25"/>
  <c r="AK25" s="1"/>
  <c r="L348"/>
  <c r="U348"/>
  <c r="V348" s="1"/>
  <c r="K11"/>
  <c r="K351" s="1"/>
  <c r="E253"/>
  <c r="G253" s="1"/>
  <c r="G9"/>
  <c r="AK351"/>
  <c r="AI348"/>
  <c r="AK348" s="1"/>
  <c r="AN350"/>
  <c r="AL348"/>
  <c r="AN348" s="1"/>
  <c r="J30"/>
  <c r="K28" l="1"/>
  <c r="K25" s="1"/>
  <c r="M25" s="1"/>
  <c r="E11"/>
  <c r="G11" s="1"/>
  <c r="M28"/>
  <c r="M351"/>
  <c r="M11"/>
  <c r="I49"/>
  <c r="I43"/>
  <c r="F43" s="1"/>
  <c r="E28" l="1"/>
  <c r="G28" s="1"/>
  <c r="K348"/>
  <c r="M348" s="1"/>
  <c r="E351"/>
  <c r="G351" s="1"/>
  <c r="F49"/>
  <c r="I36"/>
  <c r="F36" s="1"/>
  <c r="I251" l="1"/>
  <c r="F251" s="1"/>
  <c r="I35"/>
  <c r="F35" s="1"/>
  <c r="I8" l="1"/>
  <c r="I26" s="1"/>
  <c r="I25" s="1"/>
  <c r="I250"/>
  <c r="F250" s="1"/>
  <c r="F8" l="1"/>
  <c r="F26" s="1"/>
  <c r="I349"/>
  <c r="H74"/>
  <c r="E74" s="1"/>
  <c r="F25" l="1"/>
  <c r="I348"/>
  <c r="F349"/>
  <c r="F348" s="1"/>
  <c r="G74"/>
  <c r="H49" l="1"/>
  <c r="H43"/>
  <c r="E43" s="1"/>
  <c r="E49" l="1"/>
  <c r="G49" s="1"/>
  <c r="J49"/>
  <c r="H36"/>
  <c r="E36" s="1"/>
  <c r="H42"/>
  <c r="G50"/>
  <c r="E42" l="1"/>
  <c r="G42" s="1"/>
  <c r="J42"/>
  <c r="H251"/>
  <c r="H35"/>
  <c r="J35" s="1"/>
  <c r="E251" l="1"/>
  <c r="G251" s="1"/>
  <c r="H250"/>
  <c r="E250" s="1"/>
  <c r="E35"/>
  <c r="G35" s="1"/>
  <c r="H8"/>
  <c r="H349" s="1"/>
  <c r="I7"/>
  <c r="K7"/>
  <c r="M7" s="1"/>
  <c r="H26" l="1"/>
  <c r="E8"/>
  <c r="G8" s="1"/>
  <c r="G250"/>
  <c r="J250"/>
  <c r="F7"/>
  <c r="H7"/>
  <c r="J26"/>
  <c r="J7" l="1"/>
  <c r="E7"/>
  <c r="G7" s="1"/>
  <c r="H25"/>
  <c r="E26"/>
  <c r="G26" s="1"/>
  <c r="E349"/>
  <c r="H348"/>
  <c r="J348" s="1"/>
  <c r="E25" l="1"/>
  <c r="G25" s="1"/>
  <c r="J25"/>
  <c r="E348"/>
  <c r="G348" s="1"/>
  <c r="G349"/>
</calcChain>
</file>

<file path=xl/sharedStrings.xml><?xml version="1.0" encoding="utf-8"?>
<sst xmlns="http://schemas.openxmlformats.org/spreadsheetml/2006/main" count="1242" uniqueCount="523">
  <si>
    <t>№ п/п</t>
  </si>
  <si>
    <t>1.1.</t>
  </si>
  <si>
    <t>бюджет автономного округа</t>
  </si>
  <si>
    <t>1.2.</t>
  </si>
  <si>
    <t>1.3.</t>
  </si>
  <si>
    <t>1.4.</t>
  </si>
  <si>
    <t>2.1.</t>
  </si>
  <si>
    <t>2.2.</t>
  </si>
  <si>
    <t>2.3.</t>
  </si>
  <si>
    <t>1.5.</t>
  </si>
  <si>
    <t>1.6.</t>
  </si>
  <si>
    <t>Комплектование музейных фондов</t>
  </si>
  <si>
    <t>1.9.</t>
  </si>
  <si>
    <t>Поддержка конференций российского и регионального значения</t>
  </si>
  <si>
    <t>2.4.</t>
  </si>
  <si>
    <t>2.5.</t>
  </si>
  <si>
    <t>3.1.</t>
  </si>
  <si>
    <t>январь</t>
  </si>
  <si>
    <t>февраль</t>
  </si>
  <si>
    <t>%</t>
  </si>
  <si>
    <t>план</t>
  </si>
  <si>
    <t>факт</t>
  </si>
  <si>
    <t>март</t>
  </si>
  <si>
    <t>1 квартал</t>
  </si>
  <si>
    <t>апрель</t>
  </si>
  <si>
    <t>май</t>
  </si>
  <si>
    <t>июнь</t>
  </si>
  <si>
    <t>1 полугодие</t>
  </si>
  <si>
    <t>июль</t>
  </si>
  <si>
    <t>август</t>
  </si>
  <si>
    <t>сентябрь</t>
  </si>
  <si>
    <t>9 месяцев</t>
  </si>
  <si>
    <t>октябрь</t>
  </si>
  <si>
    <t>ноябрь</t>
  </si>
  <si>
    <t>декабрь</t>
  </si>
  <si>
    <t>Всего по программе:</t>
  </si>
  <si>
    <t>в том числе:</t>
  </si>
  <si>
    <t>федеральный бюджет</t>
  </si>
  <si>
    <t>программа "Сотрудничество"</t>
  </si>
  <si>
    <t>Наименование программы</t>
  </si>
  <si>
    <t>Источники финансирования</t>
  </si>
  <si>
    <t>всего:</t>
  </si>
  <si>
    <t>Наименование показателей результатов</t>
  </si>
  <si>
    <t>внебюджетные источники</t>
  </si>
  <si>
    <t>местный бюджет</t>
  </si>
  <si>
    <t>Финансовые затраты на реализацию программы в 2012 году (тыс.рублей)</t>
  </si>
  <si>
    <t>Наименование мероприятий программы</t>
  </si>
  <si>
    <t>Исполнитель</t>
  </si>
  <si>
    <t>утвержденный план</t>
  </si>
  <si>
    <t>фактически профинансировано</t>
  </si>
  <si>
    <t>Причины отклонения плана от факта</t>
  </si>
  <si>
    <t>Приложение 2</t>
  </si>
  <si>
    <t>Наименование критерия / подкритерия</t>
  </si>
  <si>
    <t>Балл (0-10)</t>
  </si>
  <si>
    <t>Оценка по критерию / подкритерию</t>
  </si>
  <si>
    <t>Комментарии</t>
  </si>
  <si>
    <t>ИТОГО</t>
  </si>
  <si>
    <t>R=     "   "</t>
  </si>
  <si>
    <t>Отчет по оценке результативности и эффективности  целевой программы за 2012 год</t>
  </si>
  <si>
    <r>
      <t>Вес, Z</t>
    </r>
    <r>
      <rPr>
        <vertAlign val="subscript"/>
        <sz val="10"/>
        <color indexed="8"/>
        <rFont val="Times New Roman"/>
        <family val="1"/>
        <charset val="204"/>
      </rPr>
      <t>i</t>
    </r>
    <r>
      <rPr>
        <sz val="10"/>
        <color indexed="8"/>
        <rFont val="Times New Roman"/>
        <family val="1"/>
        <charset val="204"/>
      </rPr>
      <t>, z</t>
    </r>
    <r>
      <rPr>
        <vertAlign val="subscript"/>
        <sz val="10"/>
        <color indexed="8"/>
        <rFont val="Times New Roman"/>
        <family val="1"/>
        <charset val="204"/>
      </rPr>
      <t>ij</t>
    </r>
  </si>
  <si>
    <r>
      <t>K</t>
    </r>
    <r>
      <rPr>
        <b/>
        <vertAlign val="subscript"/>
        <sz val="10"/>
        <color indexed="8"/>
        <rFont val="Times New Roman"/>
        <family val="1"/>
        <charset val="204"/>
      </rPr>
      <t>1</t>
    </r>
    <r>
      <rPr>
        <b/>
        <sz val="10"/>
        <color indexed="8"/>
        <rFont val="Times New Roman"/>
        <family val="1"/>
        <charset val="204"/>
      </rPr>
      <t xml:space="preserve"> Соответствие ДЦП приоритетным направлениям, стратегическим приоритетам, целям социально-экономического развития Югры, законодательству и актуальность показателей целей ДЦП</t>
    </r>
  </si>
  <si>
    <r>
      <t>k</t>
    </r>
    <r>
      <rPr>
        <vertAlign val="subscript"/>
        <sz val="10"/>
        <color indexed="8"/>
        <rFont val="Times New Roman"/>
        <family val="1"/>
        <charset val="204"/>
      </rPr>
      <t>1.1</t>
    </r>
    <r>
      <rPr>
        <sz val="10"/>
        <color indexed="8"/>
        <rFont val="Times New Roman"/>
        <family val="1"/>
        <charset val="204"/>
      </rPr>
      <t xml:space="preserve"> Соответствие ДЦП приоритетным направлениям, стратегическим приоритетам, целям социально-экономического развития Югры до 2020 года, программам экономического и социального развития Югры, целям СБП, законодательству</t>
    </r>
  </si>
  <si>
    <r>
      <t>k</t>
    </r>
    <r>
      <rPr>
        <vertAlign val="subscript"/>
        <sz val="10"/>
        <color indexed="8"/>
        <rFont val="Times New Roman"/>
        <family val="1"/>
        <charset val="204"/>
      </rPr>
      <t>1.2</t>
    </r>
    <r>
      <rPr>
        <sz val="10"/>
        <color indexed="8"/>
        <rFont val="Times New Roman"/>
        <family val="1"/>
        <charset val="204"/>
      </rPr>
      <t xml:space="preserve"> Актуальность показателей достижения целей ДЦП</t>
    </r>
  </si>
  <si>
    <r>
      <t>K</t>
    </r>
    <r>
      <rPr>
        <b/>
        <vertAlign val="subscript"/>
        <sz val="10"/>
        <color indexed="8"/>
        <rFont val="Times New Roman"/>
        <family val="1"/>
        <charset val="204"/>
      </rPr>
      <t>2</t>
    </r>
    <r>
      <rPr>
        <b/>
        <sz val="10"/>
        <color indexed="8"/>
        <rFont val="Times New Roman"/>
        <family val="1"/>
        <charset val="204"/>
      </rPr>
      <t xml:space="preserve"> Адекватность и достаточность комплекса мероприятий ДЦП для достижения ее целей</t>
    </r>
  </si>
  <si>
    <r>
      <t>k</t>
    </r>
    <r>
      <rPr>
        <vertAlign val="subscript"/>
        <sz val="10"/>
        <color indexed="8"/>
        <rFont val="Times New Roman"/>
        <family val="1"/>
        <charset val="204"/>
      </rPr>
      <t>2.1</t>
    </r>
    <r>
      <rPr>
        <sz val="10"/>
        <color indexed="8"/>
        <rFont val="Times New Roman"/>
        <family val="1"/>
        <charset val="204"/>
      </rPr>
      <t xml:space="preserve"> Адекватность комплекса мероприятий ДЦП для достижения ее целей</t>
    </r>
  </si>
  <si>
    <r>
      <t>k</t>
    </r>
    <r>
      <rPr>
        <vertAlign val="subscript"/>
        <sz val="10"/>
        <color indexed="8"/>
        <rFont val="Times New Roman"/>
        <family val="1"/>
        <charset val="204"/>
      </rPr>
      <t>2.2</t>
    </r>
    <r>
      <rPr>
        <sz val="10"/>
        <color indexed="8"/>
        <rFont val="Times New Roman"/>
        <family val="1"/>
        <charset val="204"/>
      </rPr>
      <t xml:space="preserve"> Достаточность комплекса мероприятий ДЦП для достижения ее целей</t>
    </r>
  </si>
  <si>
    <r>
      <t>K</t>
    </r>
    <r>
      <rPr>
        <b/>
        <vertAlign val="subscript"/>
        <sz val="10"/>
        <color indexed="8"/>
        <rFont val="Times New Roman"/>
        <family val="1"/>
        <charset val="204"/>
      </rPr>
      <t>3</t>
    </r>
    <r>
      <rPr>
        <b/>
        <sz val="10"/>
        <color indexed="8"/>
        <rFont val="Times New Roman"/>
        <family val="1"/>
        <charset val="204"/>
      </rPr>
      <t xml:space="preserve"> Выполнение плановых объемов финансирования и привлечение дополнительных средств для реализации ДЦП</t>
    </r>
  </si>
  <si>
    <r>
      <t>k</t>
    </r>
    <r>
      <rPr>
        <vertAlign val="subscript"/>
        <sz val="10"/>
        <color indexed="8"/>
        <rFont val="Times New Roman"/>
        <family val="1"/>
        <charset val="204"/>
      </rPr>
      <t>3.1</t>
    </r>
    <r>
      <rPr>
        <sz val="10"/>
        <color indexed="8"/>
        <rFont val="Times New Roman"/>
        <family val="1"/>
        <charset val="204"/>
      </rPr>
      <t xml:space="preserve"> Отношение общего фактического объема финансирования ДЦП за прошедший период ее реализации к объему, предусмотренному в уточненном плане финансирования</t>
    </r>
  </si>
  <si>
    <r>
      <t>k</t>
    </r>
    <r>
      <rPr>
        <vertAlign val="subscript"/>
        <sz val="10"/>
        <color indexed="8"/>
        <rFont val="Times New Roman"/>
        <family val="1"/>
        <charset val="204"/>
      </rPr>
      <t>3.2</t>
    </r>
    <r>
      <rPr>
        <sz val="10"/>
        <color indexed="8"/>
        <rFont val="Times New Roman"/>
        <family val="1"/>
        <charset val="204"/>
      </rPr>
      <t xml:space="preserve"> Привлечение дополнительных средств для реализации ДЦП</t>
    </r>
  </si>
  <si>
    <r>
      <t>K</t>
    </r>
    <r>
      <rPr>
        <b/>
        <vertAlign val="subscript"/>
        <sz val="10"/>
        <color indexed="8"/>
        <rFont val="Times New Roman"/>
        <family val="1"/>
        <charset val="204"/>
      </rPr>
      <t>4</t>
    </r>
    <r>
      <rPr>
        <b/>
        <sz val="10"/>
        <color indexed="8"/>
        <rFont val="Times New Roman"/>
        <family val="1"/>
        <charset val="204"/>
      </rPr>
      <t xml:space="preserve"> Степень достижения целевых значений показателей целей ДЦП и выполнения ее мероприятий (результативность ДЦП)</t>
    </r>
  </si>
  <si>
    <r>
      <t>k</t>
    </r>
    <r>
      <rPr>
        <vertAlign val="subscript"/>
        <sz val="10"/>
        <rFont val="Times New Roman"/>
        <family val="1"/>
        <charset val="204"/>
      </rPr>
      <t>4.1</t>
    </r>
    <r>
      <rPr>
        <sz val="10"/>
        <rFont val="Times New Roman"/>
        <family val="1"/>
        <charset val="204"/>
      </rPr>
      <t xml:space="preserve"> Степень достижения целевых значений показателей целей ДЦП</t>
    </r>
  </si>
  <si>
    <r>
      <t>k</t>
    </r>
    <r>
      <rPr>
        <vertAlign val="subscript"/>
        <sz val="10"/>
        <color indexed="8"/>
        <rFont val="Times New Roman"/>
        <family val="1"/>
        <charset val="204"/>
      </rPr>
      <t>4.2</t>
    </r>
    <r>
      <rPr>
        <sz val="10"/>
        <color indexed="8"/>
        <rFont val="Times New Roman"/>
        <family val="1"/>
        <charset val="204"/>
      </rPr>
      <t xml:space="preserve"> Степень выполнения мероприятий ДЦП в отчетном году</t>
    </r>
  </si>
  <si>
    <r>
      <t>K</t>
    </r>
    <r>
      <rPr>
        <b/>
        <vertAlign val="subscript"/>
        <sz val="10"/>
        <color indexed="8"/>
        <rFont val="Times New Roman"/>
        <family val="1"/>
        <charset val="204"/>
      </rPr>
      <t>5</t>
    </r>
    <r>
      <rPr>
        <b/>
        <sz val="10"/>
        <color indexed="8"/>
        <rFont val="Times New Roman"/>
        <family val="1"/>
        <charset val="204"/>
      </rPr>
      <t xml:space="preserve"> Динамика показателей эффективности ДЦП</t>
    </r>
  </si>
  <si>
    <r>
      <t>k</t>
    </r>
    <r>
      <rPr>
        <vertAlign val="subscript"/>
        <sz val="10"/>
        <color indexed="8"/>
        <rFont val="Times New Roman"/>
        <family val="1"/>
        <charset val="204"/>
      </rPr>
      <t>5</t>
    </r>
    <r>
      <rPr>
        <sz val="10"/>
        <color indexed="8"/>
        <rFont val="Times New Roman"/>
        <family val="1"/>
        <charset val="204"/>
      </rPr>
      <t xml:space="preserve"> Динамика показателей эффективности ДЦП</t>
    </r>
  </si>
  <si>
    <r>
      <t>K</t>
    </r>
    <r>
      <rPr>
        <b/>
        <vertAlign val="subscript"/>
        <sz val="10"/>
        <color indexed="8"/>
        <rFont val="Times New Roman"/>
        <family val="1"/>
        <charset val="204"/>
      </rPr>
      <t>6</t>
    </r>
    <r>
      <rPr>
        <b/>
        <sz val="10"/>
        <color indexed="8"/>
        <rFont val="Times New Roman"/>
        <family val="1"/>
        <charset val="204"/>
      </rPr>
      <t xml:space="preserve"> Наличие идентификации негативных внешних факторов и рисков, мер смягчения их воздействия</t>
    </r>
  </si>
  <si>
    <r>
      <t>k</t>
    </r>
    <r>
      <rPr>
        <vertAlign val="subscript"/>
        <sz val="10"/>
        <color indexed="8"/>
        <rFont val="Times New Roman"/>
        <family val="1"/>
        <charset val="204"/>
      </rPr>
      <t>6.1</t>
    </r>
    <r>
      <rPr>
        <sz val="10"/>
        <color indexed="8"/>
        <rFont val="Times New Roman"/>
        <family val="1"/>
        <charset val="204"/>
      </rPr>
      <t xml:space="preserve"> Идентификация негативных внешних факторов и рисков</t>
    </r>
  </si>
  <si>
    <r>
      <t>k</t>
    </r>
    <r>
      <rPr>
        <vertAlign val="subscript"/>
        <sz val="10"/>
        <color indexed="8"/>
        <rFont val="Times New Roman"/>
        <family val="1"/>
        <charset val="204"/>
      </rPr>
      <t>6.2</t>
    </r>
    <r>
      <rPr>
        <sz val="10"/>
        <color indexed="8"/>
        <rFont val="Times New Roman"/>
        <family val="1"/>
        <charset val="204"/>
      </rPr>
      <t xml:space="preserve"> Принятие мер по смягчению воздействия негативных внешних факторов и рисков на ход реализации ДЦП</t>
    </r>
  </si>
  <si>
    <r>
      <t>K</t>
    </r>
    <r>
      <rPr>
        <b/>
        <vertAlign val="subscript"/>
        <sz val="10"/>
        <color indexed="8"/>
        <rFont val="Times New Roman"/>
        <family val="1"/>
        <charset val="204"/>
      </rPr>
      <t>7</t>
    </r>
    <r>
      <rPr>
        <b/>
        <sz val="10"/>
        <color indexed="8"/>
        <rFont val="Times New Roman"/>
        <family val="1"/>
        <charset val="204"/>
      </rPr>
      <t xml:space="preserve"> Количество изменений (корректировок), вносимых в действующую ДЦП в течение года</t>
    </r>
  </si>
  <si>
    <r>
      <t>k</t>
    </r>
    <r>
      <rPr>
        <vertAlign val="subscript"/>
        <sz val="10"/>
        <color indexed="8"/>
        <rFont val="Times New Roman"/>
        <family val="1"/>
        <charset val="204"/>
      </rPr>
      <t>7.1</t>
    </r>
    <r>
      <rPr>
        <sz val="10"/>
        <color indexed="8"/>
        <rFont val="Times New Roman"/>
        <family val="1"/>
        <charset val="204"/>
      </rPr>
      <t xml:space="preserve"> Количество изменений (корректировок), вносимых в действующую ДЦП в течение года</t>
    </r>
  </si>
  <si>
    <r>
      <t xml:space="preserve">1. </t>
    </r>
    <r>
      <rPr>
        <b/>
        <sz val="10"/>
        <color indexed="8"/>
        <rFont val="Times New Roman"/>
        <family val="1"/>
        <charset val="204"/>
      </rPr>
      <t>Пояснения к оценке:</t>
    </r>
    <r>
      <rPr>
        <sz val="10"/>
        <color indexed="8"/>
        <rFont val="Times New Roman"/>
        <family val="1"/>
        <charset val="204"/>
      </rPr>
      <t xml:space="preserve"> </t>
    </r>
  </si>
  <si>
    <r>
      <t xml:space="preserve">2. </t>
    </r>
    <r>
      <rPr>
        <b/>
        <sz val="10"/>
        <color indexed="8"/>
        <rFont val="Times New Roman"/>
        <family val="1"/>
        <charset val="204"/>
      </rPr>
      <t>Выводы</t>
    </r>
  </si>
  <si>
    <t>Результат реализации программы</t>
  </si>
  <si>
    <t>План реализации мероприятий целевой программы Ханты-Мансийского автономного округа - Югры "Информационное общество - Югра на 2011-2013 годы" на  2012 год</t>
  </si>
  <si>
    <t>Целевая программа Ханты-Мансийского автономного округа - Югры "Информационное общество - Югра на 2011-2013 годы"</t>
  </si>
  <si>
    <t>Задача 1. Управление развитием информационного общества и формированием электронного правительства</t>
  </si>
  <si>
    <t>Организация процессов управления и мониторинга развития информационного общества и электронного правительства в автономном округе (обеспечение управления проектами и мероприятиями, а также мониторинг, информационное, методическое и аналитическое сопровождение реализации основных направлений, разработка и сопровождение информационной системы для управления программой "Информационное общество - Югра на 2011-2013 годы")</t>
  </si>
  <si>
    <t>Подготовка и принятие законодательных и иных нормативных правовых актов и организационно-методических документов по вопросам развития информационного общества и формирования электронного правительства</t>
  </si>
  <si>
    <t>Проведение научно-практических конференций, семинаров, выставок и конкурсов, а также участие в международных, всероссийских, региональных конференциях, семинарах, выставках и конкурсах в сфере развития информационного общества и формирования электронного правительства</t>
  </si>
  <si>
    <t>Разработка информационно-аналитической системы «Учреждения социальной инфраструктуры Ханты-Мансийского автономного округа – Югры</t>
  </si>
  <si>
    <t>Задача 2. Формирование региональной телекоммуникационной инфраструктуры и обеспечение доступности населению современных информационно-коммуникационных услуг</t>
  </si>
  <si>
    <t>Развитие телекоммуникационной инфраструктуры широкополосного доступа в сеть Интернет населенных пунктов автономного округа</t>
  </si>
  <si>
    <t>Задача 3. Использование информационно-коммуникационных технологий в ситеме здравоохранения и социальной защиты населения</t>
  </si>
  <si>
    <t>Задача 4. Использование информационно-коммуникационных технологий для обеспечения безопасности жизнедеятельности населения</t>
  </si>
  <si>
    <t>Создание и развитие автоматизированной информационно-управляющей системы территориальной подсистемы Ханты-Мансийского автономного округа-Югры единой государственной системы предупреждения и ликвидации чрезвычайных ситуаций РФ в рамках антикризисного управления</t>
  </si>
  <si>
    <t>4.1.</t>
  </si>
  <si>
    <t>Задача 5. Использование информационно-коммуникационных технологий в культуре и системе культурного и гуманитарного просвещения</t>
  </si>
  <si>
    <t>5.1.</t>
  </si>
  <si>
    <t>Развитие цифрового контента и сохранение культурного наследия (в том числе перевод библиотечных, музейных и архивных фондов в электронный вид)</t>
  </si>
  <si>
    <t>5.2.</t>
  </si>
  <si>
    <t>Задача 6. Формирование электронного правительства</t>
  </si>
  <si>
    <t>6.1.1.</t>
  </si>
  <si>
    <t>6.1.2.</t>
  </si>
  <si>
    <t>Создание и развитие информационной системы мониторинга и анализа социально-экономического развития автономного округа</t>
  </si>
  <si>
    <t>6.1.3.</t>
  </si>
  <si>
    <t>Технологическое сопровождение функционирования информационной системы мониторинга и анализа социально-экономического развития автономного округа, в том числе поставка оборудования</t>
  </si>
  <si>
    <t>6.1.4.</t>
  </si>
  <si>
    <t>Использование электронного документооборота в деятельности органов государственной власти и муниципальных образований</t>
  </si>
  <si>
    <t>Модернизация, развитие и поддержка инфраструктуры для реализации проектов электронного правительства автономного округа</t>
  </si>
  <si>
    <t>6.1.5.</t>
  </si>
  <si>
    <t>6.1.6.</t>
  </si>
  <si>
    <t>Модернизация, развитие и поддержка корпоративной сети органов государственной власти Ханты-Мансийского автономного округа – Югры, в том числе включение в сеть 106 муниципальных образований</t>
  </si>
  <si>
    <t>6.1.7.</t>
  </si>
  <si>
    <t>Создание регионального сегмента данных Единой информационно аналитической системы расчета, прогнозирования и анализа тарифов организаций регулируемой инфраструктуры на территории автономного округа</t>
  </si>
  <si>
    <t>Обеспечение деятельности мировых судей автономного округа и реализация прав граждан при взаимодействии с судебной системой автономного округа</t>
  </si>
  <si>
    <t>6.1.8.</t>
  </si>
  <si>
    <t>6.1.9.</t>
  </si>
  <si>
    <t>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t>
  </si>
  <si>
    <t>6.2.</t>
  </si>
  <si>
    <t>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t>
  </si>
  <si>
    <t>Формирование информационных ресурсов и обеспечение доступа к ним с помощью интернет-сайтов, порталов и информационных систем</t>
  </si>
  <si>
    <t>6.3.</t>
  </si>
  <si>
    <t>6.4.</t>
  </si>
  <si>
    <t>Развитие системы информационно-аналитического обеспечения деятельности Губернатора Ханты-Мансийского автономного округа – Югры</t>
  </si>
  <si>
    <t>6.5.</t>
  </si>
  <si>
    <t>Развитие системы непрерывного обучения государственных гражданских и муниципальных служащих, работников бюджетной сферы в области информационных технологий</t>
  </si>
  <si>
    <t>6.6.</t>
  </si>
  <si>
    <t>Развитие и модернизация системы оказания государственных и муниципальных услуг в электронном виде</t>
  </si>
  <si>
    <t>6.7.</t>
  </si>
  <si>
    <t>Развитие сети многофункциональных центров предоставления государственных и муницыпальных услуг на территории автономного округа</t>
  </si>
  <si>
    <t>Организация предоставления услуг с использованием базы данных библиотечных, музейных и архивных фондов</t>
  </si>
  <si>
    <t>Целевая программа Ханты-Мансийского автономного округа - Югры:  "Информационное общество - Югра на 2011-2013 годы"</t>
  </si>
  <si>
    <t>Разработка ТЗ</t>
  </si>
  <si>
    <t>Разработка ТЗ, подготовка расчета начальной (максимальной) цены контракта</t>
  </si>
  <si>
    <t>Согласование с ДИТ ТЗ и  расчета начальной (максимальной) цены контракта, разработка проекта государственного контракта</t>
  </si>
  <si>
    <t>объявление открытого конкурса на выполнение работ "Третий этап создания регионального сегмента данных Единой информационно аналитической системы расчета, прогнозирования и анализа тарифов организаций регулируемой инфраструктуры на территории автономного округа "</t>
  </si>
  <si>
    <t xml:space="preserve">заключение государственного контракта на выполнение работ </t>
  </si>
  <si>
    <t>Выполнение Исполнителем работ по государственного контракту</t>
  </si>
  <si>
    <t>Оплата работ по государственному контракту</t>
  </si>
  <si>
    <t xml:space="preserve">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 прогнозирования и анализа тарифов организаций регулируемой инфраструктуры на территории автономного округа </t>
  </si>
  <si>
    <t>Подготовка технического задания на модернизацию Прикладного программного обеспечения Автоматизированной системы обработки информации</t>
  </si>
  <si>
    <t>Подготовка конкурсной документации</t>
  </si>
  <si>
    <t>Проведение торгов</t>
  </si>
  <si>
    <t>Контроль исполнения государственного контракта</t>
  </si>
  <si>
    <t>подготовка технических заданий</t>
  </si>
  <si>
    <t>согласование аукционной документации и проведение электронных торгов</t>
  </si>
  <si>
    <t>заключение государственных контрактов и их исполнение</t>
  </si>
  <si>
    <t>исполнение государственных контрактов</t>
  </si>
  <si>
    <t>приемка и оплата исполненных государственных контрактов</t>
  </si>
  <si>
    <t>подготовка и согласование технических заданий</t>
  </si>
  <si>
    <t xml:space="preserve"> участие на седьмой Всероссийской форум – выставке «ГОСЗАКАЗ – 2012». </t>
  </si>
  <si>
    <t>обучение заказчиков курсы повышения квалификации в сфере размещения электронных закупок:</t>
  </si>
  <si>
    <t xml:space="preserve">Семинар по развитию электронных закупок в автономном округе для 250 человек. </t>
  </si>
  <si>
    <t xml:space="preserve">Создание модуля предотвращения и выявления правонарушений и технической поддержке автоматизированной информационной системы "Государственный заказ" . </t>
  </si>
  <si>
    <t>Приобретение программного обеспечения и оборудования для модернизации автоматизированной информационной системы «Государственный заказ». Разработка и утверждение нормативных правовых актов и организационно-методических документов</t>
  </si>
  <si>
    <t>Создание и внедрение типового решения для регулярного проведения анализа и мониторинга финансового и социально-экономического состояния муниципального образования</t>
  </si>
  <si>
    <t>окончательный расчет по государственному контракту 2011 года</t>
  </si>
  <si>
    <t>разработка порядка выплаты субсидий муниципальным образованиям</t>
  </si>
  <si>
    <t>перечисление субсидий муниципальным образованиям</t>
  </si>
  <si>
    <t>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 Югры</t>
  </si>
  <si>
    <t xml:space="preserve">проведение конкурса </t>
  </si>
  <si>
    <t>заключение контракта на создание концепции развития инфраструктуры широкополосного доступа в сеть Интернет на территории автономного округа – Югры. координация выполнения государственного контракта по разработке Концепции</t>
  </si>
  <si>
    <t xml:space="preserve">координация выполнения государственного контракта по разработке Концепции. </t>
  </si>
  <si>
    <t>приемка работ.</t>
  </si>
  <si>
    <t>Технологическое обеспечение и развитие сегментов информационно-справочного Портала «Твой портал для жизни!»</t>
  </si>
  <si>
    <t xml:space="preserve">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Ханты-Мансийского автономного округа - Югры </t>
  </si>
  <si>
    <t xml:space="preserve">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Ханты-Мансийского автономного округа - Югры </t>
  </si>
  <si>
    <t xml:space="preserve">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Ханты-Мансийского автономного округа - Югры </t>
  </si>
  <si>
    <t>Объявление открытого конкурса на проведение технологических работ по сопровождению и развитию официального портала ОГВ</t>
  </si>
  <si>
    <t xml:space="preserve">Заключение контракта на проведение технологических работ по сопровождению и развитию официального портала ОГВ Аванс 30% </t>
  </si>
  <si>
    <t xml:space="preserve">Контроль за выполнением контракта на проведение технологических работ по сопровождению и развитию официального портала ОГВ </t>
  </si>
  <si>
    <t>Закрытие контракта по сопровождению и развитию официального портала ОГВ Оплата 70%</t>
  </si>
  <si>
    <t xml:space="preserve">Заключение государственного контракта на выполнение работ </t>
  </si>
  <si>
    <t>Создание 7 центров ощественного доступа с использованием стутниковых технологий</t>
  </si>
  <si>
    <t>Создано 7 центров общественного одоступа в труднодоступных населенных пунктах с использлованием спутникового оборудования</t>
  </si>
  <si>
    <t>Подготовка  конкурсной документации. Проведение торгов</t>
  </si>
  <si>
    <t>Контроль исполнения государственного контракта. Промежуточный отчет за месяц.</t>
  </si>
  <si>
    <t>Контроль исполнения государственного контракта. Промежуточный отчет за месяц. Прием и оплата работ по государственному контракту.</t>
  </si>
  <si>
    <t>Прием и оплата работ по государственному контракту</t>
  </si>
  <si>
    <t>Повышение компьютерной грамотности населения. Обучено 11 тыс. жителей автономного округа, в том числе работники бюджетной сферы</t>
  </si>
  <si>
    <t>Создание или модернизация 25 центров общественного доступа, в том числе 1 центр общественного доступа для слепых и слабовидящих</t>
  </si>
  <si>
    <t>Подготовка конкурскной документации.Объявление аукциона.</t>
  </si>
  <si>
    <t>Создано или модернизировано 12 центров общественного доступа</t>
  </si>
  <si>
    <t>Создано 37 центров общественного доступа, в том числе 1 центр общественного доступа для слепых и слабовидящих.</t>
  </si>
  <si>
    <t>создано  5 интернет-центров шахматного мастерства</t>
  </si>
  <si>
    <t>Создано 10 интернет-центров шажхматного мастерства</t>
  </si>
  <si>
    <t>Подготовка конкурсной документации. Проведение торгов</t>
  </si>
  <si>
    <t>Контроль исполнения государственного контракта. Промежуточный отчет за квартал.</t>
  </si>
  <si>
    <t>Контроль исполнения государственного контракта. Прием и оплата работ по государственному контракту.</t>
  </si>
  <si>
    <t>Обучение 400 государственных и муниципальных служащих</t>
  </si>
  <si>
    <t>1-я очередь ТИС Югры, включая ведомственный сегмент, готова к вводу в промышленную эксплуатацию. Внедрение 2-й очереди ТИС Югры в опытную эксплуатацию. Технический проект 3-й очереди ТИС Югры</t>
  </si>
  <si>
    <t>Заключение государственных контрактов на сопровождение системы, на выполнение работ по модернизации системы. Оплата аванса по государственным контрактам по сопровождению</t>
  </si>
  <si>
    <t>Выполнение работ по государственным контрактам.</t>
  </si>
  <si>
    <t>Выполнение  работ по государственным контрактам.</t>
  </si>
  <si>
    <t>Выполнение  работ по государственным контрактам. Оплата работ по государственному контракту на выполнение работ по развитию за 1 этап.</t>
  </si>
  <si>
    <t>Выполнение  работ по государственным контрактам. Оплата работ по государственному контракту по сопровождению за 1 этап. Оплата работ по государственному контракту на выполнение работ по развитию за 2 этап.</t>
  </si>
  <si>
    <t xml:space="preserve">Выполнение  работ по государственным контрактам. Оплата работ по государственному контракту на выполнение работ по развитию за 3 этап. </t>
  </si>
  <si>
    <t>Выполнение  работ по государственным контрактам. Оплата работ по государственному контракту по сопровождению за 2 этап. Оплата работ по государственному контракту на выполнение работ по развитию за 4 этап.</t>
  </si>
  <si>
    <t>Оплата работ по государственным контрактам по сопровождению. Оплата работ по государственному контракту на выполнение работ по развитию за 5 этап.</t>
  </si>
  <si>
    <t>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Ханты-Мансийского автономного округа – Югры</t>
  </si>
  <si>
    <t>Предоставление 156 государственных и муниципальных услуг в электронном виде</t>
  </si>
  <si>
    <t>подготовка технического задания на проведение аукциона в электронной форме</t>
  </si>
  <si>
    <t>согласование аукционой документации и передача в Департамент государственного заказа для размещения на сайте</t>
  </si>
  <si>
    <t>проведение аукциона в электронной форме</t>
  </si>
  <si>
    <t xml:space="preserve">заключение контракта </t>
  </si>
  <si>
    <t>проведение аукциона в электронной форме заключение контракта</t>
  </si>
  <si>
    <t>выполнение работ</t>
  </si>
  <si>
    <t>организация и проведение семинара для ОМСУ</t>
  </si>
  <si>
    <t>участие в международной выставке CeBIT, Ганновер</t>
  </si>
  <si>
    <t>участие в выставке "СвязьЭкспоком"</t>
  </si>
  <si>
    <t>участие в Тверском социально-экономическом Форуме "Информационное общество"</t>
  </si>
  <si>
    <t>участие  в выставке "Иннопром-2012", Екатеринбурн</t>
  </si>
  <si>
    <t>участие в выставке Softool, г. Москва</t>
  </si>
  <si>
    <t>Подготовка ТЗ на ЦУКС и ЕДДС (Сургут, Сургутский р-н, Ханты-Мансийск, Ханты-Мансийский р-н, Нефтеюганск)</t>
  </si>
  <si>
    <t>Подготовка ТЗ на ЦУКС и ЕДДС (Сургут, Сургутский р-н, Ханты-Мансийск, Ханты-Мансийский р-н, Нефтеюганск), госэкспертиза проектной документации</t>
  </si>
  <si>
    <t>Подготовка конкурсной документации на ЦУКС и ЕДДС (Сургут, Сургутский р-н, Ханты-Мансийск, Ханты-Мансийский р-н, Нефтеюганск)</t>
  </si>
  <si>
    <t>Приемка работ</t>
  </si>
  <si>
    <t xml:space="preserve">Консультант отдела финансово-экономического обеспечения
Раевская Алла Юрьевна
Тел.: 8 (3467) 39-22-31
</t>
  </si>
  <si>
    <t>Объявление открытого конкурса на предоставление услуг по информационному и аналитическому сопровождению программы</t>
  </si>
  <si>
    <t>Заключение контракта на предоставление услуг по информационному и аналитическому сопровождению программы и контроль за исполнением контракта</t>
  </si>
  <si>
    <t>Контроль за исполнением контракта на предоставление услуг по информационному и аналитическому сопровождению программы.</t>
  </si>
  <si>
    <t xml:space="preserve">Контроль за исполнением контракта на предоставление услуг по информационному и аналитическому сопровождению программы.Оплата 25% по контракту </t>
  </si>
  <si>
    <t>Контроль за исполнением контракта на предоставление услуг по информационномуи аналитическому сопровождению программы.</t>
  </si>
  <si>
    <t>Контроль за исполнением контракта на предоставление услуг по информационному и аналтическому сопровождению программы.</t>
  </si>
  <si>
    <t xml:space="preserve">Контроль за исполнением контракта на предоставление услуг по информационному и аналитическому сопровождению программы. </t>
  </si>
  <si>
    <t xml:space="preserve">Контроль за исполнением контракта на предоставление услуг по информационному и аналитическому сопровождению программы.Оплата 25% по контракту  </t>
  </si>
  <si>
    <t xml:space="preserve">Оплата 25% по контракту на  предоставление услуг по информационному и аналитическому сопровождению программы </t>
  </si>
  <si>
    <t>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t>
  </si>
  <si>
    <t>Создание Территориальной информационной системы Югры и реализация государственных и муниципальных функций в электронном виде с ее использованием</t>
  </si>
  <si>
    <t>Развитие системы управления процессами закупок товаров,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t>
  </si>
  <si>
    <t>Создание условий для повышения компьютерной грамотности жителей автономного округа, в том числе работников бюджетной сферы и выпускников учреждений профессионального образования</t>
  </si>
  <si>
    <t>Развитие (создание новых и модернизация существующих) сети центров  общественного доступа к информации, государственным и муниципальным услугам, предоставляемым в электронной форме на территории автономного округа</t>
  </si>
  <si>
    <t>Развитие (создание новых и модернизация существующих) сети Интернет-центров шахматного мастерства на территории автономного округа</t>
  </si>
  <si>
    <t>Развитие и модернизация автоматизированной системы обработки информации в сфере социальной защиты населения автономного округа</t>
  </si>
  <si>
    <t>Контроль за исполнением контракта</t>
  </si>
  <si>
    <t>Заключение контракта</t>
  </si>
  <si>
    <t>Контроль за исполнением контракта с ОАО «Ростелеком» на оказание услуги комплексного сервиса по организации функционирования региональной инфраструктуры электронного правительства автономного округа – и обеспечение централизованной инфокоммуникационной поддержки процессов оказания государственных и муниципальных услуг</t>
  </si>
  <si>
    <t>Закрытие 1-го этапа</t>
  </si>
  <si>
    <t>Закрытие контракта</t>
  </si>
  <si>
    <t>Заключение очередного сервисного контракта</t>
  </si>
  <si>
    <t>Контроль за исполнением государственного контракта</t>
  </si>
  <si>
    <t>планируется сдача первого этапа работы до 30 марта 2012 года</t>
  </si>
  <si>
    <t>подготовка конкурсной документации</t>
  </si>
  <si>
    <t>подготовка конкурсной документации, объявление аукциона</t>
  </si>
  <si>
    <t>Подготовка  конкурсной документации</t>
  </si>
  <si>
    <t>подготовка конкурсной документации, проведение аукциона</t>
  </si>
  <si>
    <t>Подготовка документации. проведение торгов</t>
  </si>
  <si>
    <t>Подготовка документации</t>
  </si>
  <si>
    <t>контроль за исполнением контракта</t>
  </si>
  <si>
    <t>ежемесячный платех за аренду услуг связи</t>
  </si>
  <si>
    <t>30% от заключаемых контрактов в 1 кв.</t>
  </si>
  <si>
    <t>70% от заключаемых контрактов в 1 кв.</t>
  </si>
  <si>
    <t>30% от заключаемых контрактов по  подключению 106 МО</t>
  </si>
  <si>
    <t>поддержка функционирования межсетевых экранов, обеспечение антивируса</t>
  </si>
  <si>
    <t>защита от нежелательной почты</t>
  </si>
  <si>
    <t>70% от заключаемых контрактов по  подключению 106 МО</t>
  </si>
  <si>
    <t>Заместитель директора Департамента_________________________________Ю.И. Торгашин</t>
  </si>
  <si>
    <t>в том числе</t>
  </si>
  <si>
    <t>Показатели непосредственных результатов</t>
  </si>
  <si>
    <t xml:space="preserve">Показатели конечных результатов </t>
  </si>
  <si>
    <t>Всего</t>
  </si>
  <si>
    <t>Итого по подпрограмме 1</t>
  </si>
  <si>
    <t>Всего:</t>
  </si>
  <si>
    <t>1.1</t>
  </si>
  <si>
    <t>Ответственный исполнитель /соисполнитель</t>
  </si>
  <si>
    <t>Итого по подпрограмме 2</t>
  </si>
  <si>
    <t>фактически
профинансировано</t>
  </si>
  <si>
    <t>1.</t>
  </si>
  <si>
    <t>2.</t>
  </si>
  <si>
    <t>Информация о контрактной системе в сфере закупок:</t>
  </si>
  <si>
    <t xml:space="preserve">объем закупок, тыс. рублей  </t>
  </si>
  <si>
    <t>количество заявок, единиц</t>
  </si>
  <si>
    <t>объем не обеспеченных контрактами средств, тыс. рублей;                                                                                              причины отсутствия контрактных обязательств по ним</t>
  </si>
  <si>
    <t>3.</t>
  </si>
  <si>
    <t>Причины невыполнения программных мероприятий и отклонения фактически исполненных расходных обязательств над запланированными</t>
  </si>
  <si>
    <t>4.</t>
  </si>
  <si>
    <t>привлеченные средства</t>
  </si>
  <si>
    <t>Наименование мероприятий муниципальной программы*</t>
  </si>
  <si>
    <t>Всего по муниципальной программе</t>
  </si>
  <si>
    <t>и т.д.</t>
  </si>
  <si>
    <t>Всего по муниципальной программе (в разрезе исполнителей, соисполнителей):</t>
  </si>
  <si>
    <t>Базовый показатель на начало реализации муниципальной программы</t>
  </si>
  <si>
    <t>Результаты реализации муниципальной программы</t>
  </si>
  <si>
    <t xml:space="preserve">Наличие, объемы и состояние объектов незавершенного строительства, в том числе:
местный бюджет </t>
  </si>
  <si>
    <t>Причина отклонения плановых показателей от фактических</t>
  </si>
  <si>
    <t>бюджет района</t>
  </si>
  <si>
    <t xml:space="preserve">бюджет поселений </t>
  </si>
  <si>
    <t>Таблица 4</t>
  </si>
  <si>
    <t>Таблица 5</t>
  </si>
  <si>
    <t>наименование муниципальной программы</t>
  </si>
  <si>
    <r>
      <t xml:space="preserve">Пояснения к отчету о </t>
    </r>
    <r>
      <rPr>
        <b/>
        <sz val="14"/>
        <color indexed="8"/>
        <rFont val="Times New Roman"/>
        <family val="1"/>
        <charset val="204"/>
      </rPr>
      <t xml:space="preserve">ходе исполнения графика (сетевого графика) по реализации муниципальной программы </t>
    </r>
  </si>
  <si>
    <t>инвестиции в объекты муниципальной собственности (указать номера мероприятий, относящихся к указанным расходам)</t>
  </si>
  <si>
    <t>прочие расходы (указать номера мероприятий, относящихся к указанным расходам)</t>
  </si>
  <si>
    <t>в том числе безвозмездные поступления физических и юридических лиц</t>
  </si>
  <si>
    <t>сумма экономии по итогам закупок, предложения по перераспределению сэкономленных средств</t>
  </si>
  <si>
    <t>1.1.1</t>
  </si>
  <si>
    <t>Расчет и распределение дотации из бюджета муниципального района на выравнивание бюджетной обеспеченности поселений</t>
  </si>
  <si>
    <t>1.2</t>
  </si>
  <si>
    <t>Расчет и распределение по поселениям района дотации на поддержку мер по обеспечению сбалансированности местных бюджетов</t>
  </si>
  <si>
    <t>1.2.1</t>
  </si>
  <si>
    <t>1.2.2</t>
  </si>
  <si>
    <t>1.2.2.1</t>
  </si>
  <si>
    <t xml:space="preserve">Иные межбюджетные трансферты на содержание подъездных дорог (полномочия, делегированные районом поселениям)
</t>
  </si>
  <si>
    <t>1.2.2.2</t>
  </si>
  <si>
    <t>1.2.2.3</t>
  </si>
  <si>
    <t>1.2.3</t>
  </si>
  <si>
    <t>1.2.3.1</t>
  </si>
  <si>
    <t>1.2.3.2</t>
  </si>
  <si>
    <t>1.2.3.3</t>
  </si>
  <si>
    <t>1.2.3.4</t>
  </si>
  <si>
    <t>1.2.4.1</t>
  </si>
  <si>
    <t>1.2.4.2</t>
  </si>
  <si>
    <t>1.2.4.3</t>
  </si>
  <si>
    <t>1.2.4.4</t>
  </si>
  <si>
    <t>1.2.4.5</t>
  </si>
  <si>
    <t>1.2.4.6</t>
  </si>
  <si>
    <t>1.2.4.7</t>
  </si>
  <si>
    <t>Цель:Обеспечение эффективной финансовой поддержки городских и сельских поселений района.</t>
  </si>
  <si>
    <t xml:space="preserve">Задача 1.Оказание финансовой поддержки городским и сельским поселениям района для обеспечения равных условий для устойчивого исполнения расходных обязательств поселений и повышение качества управления муниципальными финансами в поселениях.
</t>
  </si>
  <si>
    <t xml:space="preserve">Подпрограмма 1. Создание условий для эффективного управления муниципальными финансами, повышения устойчивости бюджетов поселений Нижневартовского района.
</t>
  </si>
  <si>
    <t>1.3.1</t>
  </si>
  <si>
    <t>Цель: Обеспечение долгосрочной сбалансированности и устойчивости бюджета Нижневартовского района, повышение качества управления муниципальными финансами района</t>
  </si>
  <si>
    <t>Задача  Достижение долгосрочного устойчивого и экономически обоснованного соответствия расходных обязательств бюджета района источникам их финансового обеспечения, обеспечение условий для регулирования бюджетного процесса в районе и его совершенствования.</t>
  </si>
  <si>
    <t>Подпрограмма 2  Управление муниципальными финансами в Нижневартовском районе</t>
  </si>
  <si>
    <t>Долгосрочное бюджетное планирование</t>
  </si>
  <si>
    <t>Департамент финансов администрации района, структурные подразделения администрации района</t>
  </si>
  <si>
    <t>всего</t>
  </si>
  <si>
    <t>за счет финансирования основной деятельности ответственного исполнителя и соисполнителей муниципальной программы</t>
  </si>
  <si>
    <t>бюджет поселений</t>
  </si>
  <si>
    <t>иные внебюджетные источники</t>
  </si>
  <si>
    <t>2.1.1.</t>
  </si>
  <si>
    <t>Разработка Бюджетного прогноза Нижневартовского района на долгосрочный период</t>
  </si>
  <si>
    <t>х</t>
  </si>
  <si>
    <t>2.1.2.</t>
  </si>
  <si>
    <t>Формирование и утверждение «программного бюджета»</t>
  </si>
  <si>
    <t>2.1.3.</t>
  </si>
  <si>
    <t>Формирование муниципальных заданий на оказание муниципальных услуг (выполнение работ)</t>
  </si>
  <si>
    <t>Департамент финансов администрации района</t>
  </si>
  <si>
    <t>Управление резервными средствами бюджета Нижневартовского района</t>
  </si>
  <si>
    <t>2.3.1.</t>
  </si>
  <si>
    <t>Формирование Резервного фонда администрации района</t>
  </si>
  <si>
    <t>2.3.2.</t>
  </si>
  <si>
    <t>Формирование условно утверждаемых расходов</t>
  </si>
  <si>
    <t>2.3.3.</t>
  </si>
  <si>
    <t>Формирование резерва на исполнение Указов Президента Российской Федерации от 07.05.2012 года № 597, от 01.06.2012 № 761</t>
  </si>
  <si>
    <t>2.3.4.</t>
  </si>
  <si>
    <t>Формирование резерва на софинансирование государственных программ</t>
  </si>
  <si>
    <t>Эффективное управление муниципальным долгом</t>
  </si>
  <si>
    <t>2.4.1.</t>
  </si>
  <si>
    <t>Обслуживание муниципального долга района</t>
  </si>
  <si>
    <t>2.4.2.</t>
  </si>
  <si>
    <t>Планирование ассигнований по погашению и обслуживанию долговых обязательств района</t>
  </si>
  <si>
    <t>за счет финансирования основной деятельности ответственного исполнителя муниципальной программы</t>
  </si>
  <si>
    <t>2.4.3.</t>
  </si>
  <si>
    <t>Осуществление учета долговых обязательств района</t>
  </si>
  <si>
    <t>Реализация бюджетных мер принуждения</t>
  </si>
  <si>
    <t>2.5.1.</t>
  </si>
  <si>
    <t>Применение бюджетных мер принуждения за совершение бюджетного нарушения</t>
  </si>
  <si>
    <t>2.6.</t>
  </si>
  <si>
    <t>Повышение финансовой грамотности населения в Нижневартовском районе</t>
  </si>
  <si>
    <t>2.6.1.</t>
  </si>
  <si>
    <t>Обеспечение открытости и доступности для граждан и организаций информации о бюджетном процессе района путем размещения на официальном сайте администрации района «Бюджета для граждан», организации публичных слушаний по проекту бюджета района на очередной финансовый год и плановый период, по годовому отчету об исполнении бюджета района</t>
  </si>
  <si>
    <t>2.6.2.</t>
  </si>
  <si>
    <t>Участие во Всероссийской акции «Дни финансовой грамотности в учебных заведениях» (проведение «классных часов», лекций, заседаний, тренингов), проведение «Дня открытых дверей» в департаменте финансов администрации района</t>
  </si>
  <si>
    <t>2.5</t>
  </si>
  <si>
    <t>Выравнивание бюджетной обеспеченности поселений из районного фонда финансовой поддержки</t>
  </si>
  <si>
    <t>департамент финансов ад-министрации района</t>
  </si>
  <si>
    <t>Предоставление межбюджетных трансфертов бюджетам поселений района в иных случаях (на иные цели), в рамках муниципальных программ и ведомственных целевых программ района с целью финансового обеспечения расходных обязательств поселений при выполнении полномочий органов местного самоуправления поселений по вопросам местного значения в части конкретных мероприятий, в том числе:</t>
  </si>
  <si>
    <t>Наличие нормативных правовых актов района об утверждении порядка предоставления бюджетам поселений района:</t>
  </si>
  <si>
    <t>Количество поселений района оценка качества организации и осуществления бюджетного процесса, которых выше среднего показателя сложившегося по поселениям района</t>
  </si>
  <si>
    <t>5.</t>
  </si>
  <si>
    <t>6.</t>
  </si>
  <si>
    <t>Подпрограмма II. Управление муниципальными финансами в Нижневартовском районе</t>
  </si>
  <si>
    <t>7.</t>
  </si>
  <si>
    <t>8.</t>
  </si>
  <si>
    <t>9.</t>
  </si>
  <si>
    <t>Наличие результатов контроля учредителями муниципальных учреждений за исполнением муниципальных заданий на предоставление муниципальных услуг (выполнение работ) юридическим и физическим лицам</t>
  </si>
  <si>
    <t>10.</t>
  </si>
  <si>
    <t>11.</t>
  </si>
  <si>
    <t>Количество главных администраторов бюджетных средств, главных распорядителей средств бюджета района, имеющих оценку качества финансового менеджмента выше среднего уровня</t>
  </si>
  <si>
    <t>12.</t>
  </si>
  <si>
    <t xml:space="preserve">Формирование резервного фонда администрации района </t>
  </si>
  <si>
    <t>13.</t>
  </si>
  <si>
    <t xml:space="preserve">Формирование условно утвержденных расходов </t>
  </si>
  <si>
    <t>14.</t>
  </si>
  <si>
    <t>Соблюдение предельного объема муниципального внутреннего долга района, установленного нормативными правовыми актами района, тыс. рублей</t>
  </si>
  <si>
    <t>15.</t>
  </si>
  <si>
    <t xml:space="preserve">Процент исполнения бюджетных мер принуждения к нарушителям бюджетного законодательства Российской Федерации, иных нормативных правовых актов, регулирующих бюджетные правоотношения, % </t>
  </si>
  <si>
    <t>16.</t>
  </si>
  <si>
    <t xml:space="preserve">Доля размещенной в сети Интернет (на официальном сайте администрации района) информации и муниципальных правовых актов, регулирующих бюджетный процесс в районе, % </t>
  </si>
  <si>
    <t>17.</t>
  </si>
  <si>
    <t>Увеличение числа лиц, охваченных мероприятиями, направленными на повышение финансовой грамотности населения в районе, человек</t>
  </si>
  <si>
    <t xml:space="preserve">Подпрограмма I. Создание условий для эффективного управления муниципальными финансами, повышения 
устойчивости бюджетов поселений Нижневартовского района
</t>
  </si>
  <si>
    <t>Целевые показатели муниципальной программы «Управление в сфере муниципальных финансов в Нижневартовском районе на 2015−2020 годы»</t>
  </si>
  <si>
    <t>Обеспечение прозрачности и объективности процедуры выравнивания бюджетной обеспеченности поселений района на основе единых методик (да/нет; 1,0)</t>
  </si>
  <si>
    <t>Отсутствие просроченной задолженности по выплате заработной платы и оплате коммунальных услуг (да/нет; 1,0)</t>
  </si>
  <si>
    <t>Средняя итоговая оценка качества организации и осуществления бюджетного процесса в поселениях  района не менее 28 баллов</t>
  </si>
  <si>
    <t>Своевременное перечисление финансовой помощи поселениям района (да/нет; 1,0)</t>
  </si>
  <si>
    <t>Качественное формирование проекта решения Думы района о бюджете на очередной финансовый год и плановый период и об отчете об исполнении бюджета района в соответствии с требованиями бюджетного законодательства, %</t>
  </si>
  <si>
    <t>Исполнение первоначальных плановых назначений по налоговым и неналоговым налогам, %</t>
  </si>
  <si>
    <t>Исполнение расходных обязательств района за отчетный финансовый год в размере не менее 90% от бюджетных ассигнований, утвержденных решением Думы района о бюджете, %</t>
  </si>
  <si>
    <t>Погашение долговых обязательств района в соответствии с Графиком погашения, %</t>
  </si>
  <si>
    <t>Размещение в сети Интернет расчетов по распределению:                                                                                                                                                                                                                      -дотаций на выравнивание бюджетной обеспеченности поселений района (да/нет; 1/0);                                                                                                                                                         -дотаций на поддержку мер по обеспечению сбалансированности бюджетов поселений района (да/нет; 1/0);                                                                        -дотаций на поддержку мер по обеспечению сбалансированности бюджетов поселений района (да/нет; 1/0);                                                                                                                                 -иных межбюджетных трансфертов из дорожного фонда района (да/нет; 1/0)</t>
  </si>
  <si>
    <t>не более 3% от общего объема расходов бюджета района</t>
  </si>
  <si>
    <t>&gt;= 100%</t>
  </si>
  <si>
    <t>&gt;= 90%</t>
  </si>
  <si>
    <t>Иные межбюджетные трансферты                          (на финансирование наказов избирателей депутатам Ханты-Мансийского автономного округа − Югры)</t>
  </si>
  <si>
    <t>Субвенции на осуществление федеральных полномочий по ЗАГС</t>
  </si>
  <si>
    <t>Предоставление межбюджетных трансфертов поселениям района из вышестоящих бюджетов, в том числе:</t>
  </si>
  <si>
    <t>Иные межбюджетные трансферты на дорожное хозяйство (полномочия, делегированные поселениями району)</t>
  </si>
  <si>
    <t>Повышение эффективности управления муниципальными финансами</t>
  </si>
  <si>
    <t xml:space="preserve">Ответственный исполнитель                                                                                                                                                                                                                                                                  (Департамент финансов администрации района)
</t>
  </si>
  <si>
    <t xml:space="preserve">Соисполнитель 1                                                                                                                                                                                                                                                                                                      (Отдел транспорта и связи администрации района)
</t>
  </si>
  <si>
    <t>Обеспечение сба-лансированности бюджетов поселений района, предоставление межбюджетных трансфертов на исполнение вопросов местного значения по-селений, для компенсации дополнительных расходов, возникших в результате решений, принятых органами власти другого уровня</t>
  </si>
  <si>
    <t>Процент отклонения фактического объема налоговых и неналоговых доходов бюджета района за отчетный год от первоначально утвержденного плана</t>
  </si>
  <si>
    <t>значение показателя определяется по итогам года</t>
  </si>
  <si>
    <t>Доля расходов бюджета района, формируемых в рамках муниципальных программ в общем объеме расходов бюджета района (за исключением расходов, осуществляемых за счет субсидий, предоставляемых в рамках государственных программ автономного округа и субвенций, предоставляемых из бюджета автономного округа)</t>
  </si>
  <si>
    <t>Доля главных распорядителей средств бюджета района и муниципальных об-разований района, представивших отчетность в сроки, установленные департаментом финансов администрации района</t>
  </si>
  <si>
    <t>Предоставление из муниципального дорожного фонда Нижневартовского района финансовой поддержки поселениям района для обеспечения расходов по самостоятельному исполнению вопросов местного значения поселений по дорожной деятельности, для обеспечения расходов на содержание подъездных автомобильных дорог района по передаваемым поселениям полномочиям, в том числе:</t>
  </si>
  <si>
    <t>1.2.3.5</t>
  </si>
  <si>
    <t>план
на 2016 год</t>
  </si>
  <si>
    <t xml:space="preserve">Соисполнитель 2                                                                                                                                                                                                                                                                                                           (Управление 
организации деятельности                                       
администрации района) </t>
  </si>
  <si>
    <t>Предоставление дотации на поощрение достижения высоких показателей качества организации и осуществления бюджетного процесса в поселениях района</t>
  </si>
  <si>
    <t>Исполнитель:</t>
  </si>
  <si>
    <t>Специалист эксперт отдела межбюджетных трансфертов</t>
  </si>
  <si>
    <t>Мальцева Светлана Валентиновна</t>
  </si>
  <si>
    <t>тел. 8 (3466) 49-86-48</t>
  </si>
  <si>
    <t>1.2.3.6</t>
  </si>
  <si>
    <t xml:space="preserve">по муниципальной  программе «Управление в сфере муниципальных финансов в Нижневартовском районе на 2015–2020 годы» </t>
  </si>
  <si>
    <t>Иные межбюджетные трансферты (наказы избирателей)</t>
  </si>
  <si>
    <t>не более 3% от общего объема расходов бюджета района на первый год планового периода в объеме не менее 2,5% от общего объ-ема расходов бюджета района (без учета расходов бюджета, предусмотренных за счет межбюджетных трансфертов из других бюджетов бюджетной системы Российской Федерации, имеющих целевое назначение), на второй год планового периода не менее 5% от общего объема расходов бюджета района (без учета расходов бюджета, предусмотренных за счет межбюджетных трансфертов из других бюджетов бюджетной си-стемы Российской Федерации, имеющих целевое назначение)</t>
  </si>
  <si>
    <t>Показатель за 2016 год будет рассчитан в 3 квартале 2017 года</t>
  </si>
  <si>
    <t>_______________</t>
  </si>
  <si>
    <t>и сводного планирования департамента финансов администрации Нижневартовского района</t>
  </si>
  <si>
    <t>Специалист-эксперт отдела межбюджетных трансфертов</t>
  </si>
  <si>
    <t>и сводного планирования департамнта финансов администрации Нижневартовского района_______________Мальцева Светлана Валентиновна</t>
  </si>
  <si>
    <t>1.2.4</t>
  </si>
  <si>
    <t>1.2.3.7</t>
  </si>
  <si>
    <t>Иные межбюджетные трансферты (из средств Правительства Тюменской области)</t>
  </si>
  <si>
    <t>Городскому поселению Новоаганск на разработку программы комплексного развития транспортной инфраструктуры</t>
  </si>
  <si>
    <t>1.2.3.8</t>
  </si>
  <si>
    <t>Иные межбюджетные трансферты (г.п. Излучинск на благоустройство)</t>
  </si>
  <si>
    <t>Исполняющий обязанности директора департамента финансов:_____________ Синева Марина Александровна</t>
  </si>
  <si>
    <t>Исполняющий обязанности директора департамента финансов: ___________Синева Марина Александровна</t>
  </si>
  <si>
    <t>1.2.2.4</t>
  </si>
  <si>
    <t>Иные межбюджетные трансферты (с.п. Ваховск на ремонт шедов)</t>
  </si>
  <si>
    <t>Иные межбюджетные трансферты (с.п. Аган на ремонт печей в жилых домах)</t>
  </si>
  <si>
    <t>Исполнение составило в сумме 8 886,6тыс.рублей или 100%</t>
  </si>
  <si>
    <t>Исполнение составило в сумме 600,0 тыс.рублей  или                                                                                                                                                                                                                               100 %.</t>
  </si>
  <si>
    <t>Иные межбюджетные трансферты (в рамках программы «Содействие занятости»)</t>
  </si>
  <si>
    <t xml:space="preserve">Из бюджета автономного округа перечислены средства на благоустройство  г.п. Излучинск  в сумме  4 448,0 тыс. рублей.  </t>
  </si>
  <si>
    <t>Исполнение составило в сумме 4 448,0 тыс. рублей или 100%.</t>
  </si>
  <si>
    <t xml:space="preserve">Заместитель начальника 
отдела расходов бюджета департамента финансов администрации Нижневартовского района    </t>
  </si>
  <si>
    <t xml:space="preserve">                                              ______________Нестеренко  Юлия Артемовна  </t>
  </si>
  <si>
    <t>Нестеренко Юлия Артемовна</t>
  </si>
  <si>
    <t>_____________</t>
  </si>
  <si>
    <t>тел. 8 (3466) 49-86-53</t>
  </si>
  <si>
    <t xml:space="preserve">Нестеренко  Юлия Артемовна  </t>
  </si>
  <si>
    <t>2015 год-30</t>
  </si>
  <si>
    <t>Средняя итоговая оценка качества организации и осуществления бюджетного процесса в поселениях  района за 2015 год-43,49</t>
  </si>
  <si>
    <t>дотаций на поддержку мер по обеспечению сбалансированности местных бюджетов (да/нет; 1/0)</t>
  </si>
  <si>
    <t>иных межбюджетных трансфертов из дорожного фонда района (да/нет; 1/0)</t>
  </si>
  <si>
    <t>дотаций выделяемых на поощрение достижения высоких показателей качества организации и осуществления бюджетного процесса в поселениях района (да/нет; 1/0)</t>
  </si>
  <si>
    <t>Размещение в сети Интернет результатов мониторинга и оценки качества организации и осуществления бюджетного процесса в поселениях района, их рейтинга и распределение по ним дотаций (да/нет; 1/0)</t>
  </si>
  <si>
    <t>Своевременность перечисления межбюджетных трансфертов (включая субвенции, субсидии, иные межбюджетные трансферты из вышестоящих бюджетов) поселениям района (да/нет; 1/0)</t>
  </si>
  <si>
    <t>Отсутствие просроченной кредиторской задолженности в бюджетах поселений района по выплате заработной платы и оплате коммунальных услуг (да/нет; 1/0)</t>
  </si>
  <si>
    <t>График (сетевой график) реализации  муниципальной программы за декабрь 2016 года</t>
  </si>
  <si>
    <t>Иные межбюджетные трансферты (городскому поселению Новоаганскна премирование победителей окружного конкурса "Лидеы туриндустрии Югры")</t>
  </si>
  <si>
    <t>Из бюджета района перечислено в сумме 616,6 тыс. рублей или 100%.</t>
  </si>
  <si>
    <t>на ремонт печей в жилых домах в с.п. Аган в сумме 616,6 тыс.рублей.</t>
  </si>
  <si>
    <t>Иные межбюджетные трансферты (городскому поселению Новоаганск  на благоуст-ройство тер-ритории дома-музея Вэллы Ю.К.)</t>
  </si>
  <si>
    <t>На благоустройство тер-ритории дома-музея Вэллы Ю.К. вг.п. Новоаганск всумме 912,9 тыс. рублей.</t>
  </si>
  <si>
    <t>Из бюджета района перечислено в сумме 912,9 или 100 %.</t>
  </si>
  <si>
    <t>Иные межбюджетные трансферты (городскому поселению Новоаганск  на снос десяти много-квартирных домов и од-ного одно-этажного дома в с. Варьеган и утилизацию строительного мусора)</t>
  </si>
  <si>
    <t>На снос десяти много-квартирных домов и од-ного одно-этажного дома в с. Варьеган и утилизацию строительного мусора в сумме 1 100,0 тыс. рублей.</t>
  </si>
  <si>
    <t>Из бюджета района перечислено в сумме 1 100,0 тыс.рублей или 100%.</t>
  </si>
  <si>
    <t xml:space="preserve">с.п. Ваховск на ремонт шедов в сумме 3 669,1 ты. рублей </t>
  </si>
  <si>
    <t>Из бюджета района перечислено в сумме 3 669,1 тыс. рублей.</t>
  </si>
  <si>
    <t xml:space="preserve">                                                                                                                                                                                                                                                                    -городскому поселению Новоаганск на приобретение малых архитектурных форм в сумме 772,8 тыс. рублей</t>
  </si>
  <si>
    <t xml:space="preserve">Количество выявленных нарушений бюджетного законодательства, соблюдение финансовой дисциплины </t>
  </si>
  <si>
    <t>Условно утвержденные расходы предусмотрены в бюджете района в соответствующих бюджетному кодексу РФ размерах, на  плановый период 2018 -2019 годах</t>
  </si>
  <si>
    <t>базовый показатель не определяется, расходы предусматриваются на плановый период, в процентах от объема бюджета</t>
  </si>
  <si>
    <t>Специалист-эксперт отдела межбюджетых трансфертов и сводного планирования департамента финансов администрации Нижневартовского района</t>
  </si>
  <si>
    <t>_______</t>
  </si>
  <si>
    <t>Исполняющий обязанности директора департамента финансов: ________  Синева Марина Александровна</t>
  </si>
  <si>
    <t>Из бюджета автономного округа перечислены средства:                                                                                                                                                                                                                                    -на формирование резерва на исполнение Указов Президента Российской Федерации от 07.05.2012 года № 597, от 01.06.2012 № 761  в сумме 8 886,6 тыс.рублей</t>
  </si>
  <si>
    <t xml:space="preserve">Из бюджета автономного округа перечислены средства Правительства Тюменской области   в сумме 600,0 тыс. рублей.  </t>
  </si>
  <si>
    <t xml:space="preserve">Снос старого здания школы, расположенного по адресу с.п. Вата ул. Центральная, 15 </t>
  </si>
  <si>
    <t>Иные межбюджетные трансферты на содержание ОМС (на исполнение полномочий по содержанию подъездных дорог городских поселений Излучинск,Новоаганск, сельских поселений Аган,Ваховск)</t>
  </si>
  <si>
    <t>Иные межбюджетные трансферты на дорожное хозяйство (для исплнения полномочий поселением (на изготовление и монтаж сигнального освещения по типу Т7))</t>
  </si>
  <si>
    <t>Иные межбюджетные трансферты на дорожное хозяйство (для исполнения полномочий  поселением)</t>
  </si>
  <si>
    <t>Субвенции на осуществление полномочий по первичному воинскому учету на территориях, где отсутствуют военные комиссариаты</t>
  </si>
  <si>
    <t xml:space="preserve">Исполнено по муниципальной программе в сумме  29 486,0 тыс. рублей или 4%, в том числе:                                                                                                                                                                                                                                    </t>
  </si>
  <si>
    <t>Соисполнитель 5                                                                                                                                                                                                                                                                                                                    (Управление культуры администрации района)</t>
  </si>
  <si>
    <t>Соисполнитель 2                                                                                                                                                                                                                                                                                                         (Отдел по  жилищно-коммунальному хозяйству  и  строительству администрации района)</t>
  </si>
  <si>
    <t>Соисполнитель 3                                                                                                                                                                                                                                                                                                           (Управление культуры администрации района)</t>
  </si>
  <si>
    <r>
      <t xml:space="preserve">Исполнение составило в сумме 12 630,0 тыс.рублей или 8%, в том числе:                                                                                                                                                                                                                                                                                                                                                                                                                                                                                                                                                                                                                                                                                                                                                                                                                                                                                                                                                                                                                                                                                                                                                                                                                                          </t>
    </r>
    <r>
      <rPr>
        <i/>
        <u/>
        <sz val="14"/>
        <rFont val="Times New Roman"/>
        <family val="1"/>
        <charset val="204"/>
      </rPr>
      <t/>
    </r>
  </si>
  <si>
    <t>Исполнение составило в сумме  16 856,0 тыс. рублей или 3,2%, в том числе:</t>
  </si>
  <si>
    <r>
      <t xml:space="preserve">Исполнение 16 549,7  тыс.рублей, или 3,4%, в том числе:                                                                                                                                                                                                                                                                                                                                    </t>
    </r>
    <r>
      <rPr>
        <u/>
        <sz val="14"/>
        <rFont val="Times New Roman"/>
        <family val="1"/>
        <charset val="204"/>
      </rPr>
      <t/>
    </r>
  </si>
  <si>
    <t>Исполнение составило в сумме 306,3 тыс. рублей или 1,9 %:</t>
  </si>
  <si>
    <t>Исполнение составило в сумме 306,3 тыс.рублей или 100%.</t>
  </si>
  <si>
    <t xml:space="preserve">Исполнение 29 486,0 тыс. рублей или 4,2%, в том числе:      </t>
  </si>
  <si>
    <t xml:space="preserve">Из бюджета автономного округа:                                                                                                                                                                                                                                                                                                                               -перечислена дотация на выравнивание бюджетной обеспеченности  поселениям района в сумме  12 630,0 тыс.рублей.                                                                                                                                          </t>
  </si>
  <si>
    <t xml:space="preserve">Из бюджета автономного округа перечислена дотация на выравнивание бюджетной обеспеченности  поселениям района 12 630,0 тыс.рублей.                                                                                                                                                                                                                                                                 </t>
  </si>
  <si>
    <t xml:space="preserve">Из бюджета автономного округа перечислена дотация на выравнивание бюджетной обеспеченности  поселениям района 12 630,0 тыс.рублей.                                                                                                                                                                                                                                                               </t>
  </si>
  <si>
    <t xml:space="preserve">Из бюджета автономного округа перечислена субвенция на осуществление федеральных полномочий по ЗАГС в сумме 306,3 тыс.рублей.                                                                                                                                                                                                                                                                                                                                                                                                                                                                                                                                                                                                                                                                                                                                                                                                      </t>
  </si>
  <si>
    <t xml:space="preserve">Из бюджета  района поселениям района перечислена:                                                                                                                                                                                                                                                                                                                                                                                                                                                                                                                                                                                                        -дотация на поддержку мер по обеспечению сбалансированности бюджетов  в сумме 16 549,7 тыс. рублей, которая направляется для  финансового обеспечения вопросов местного значения городских и сельских поселений района, исполняемых самостоятельно и решение вопросов местного значения поселений. Перечисление дотаций на обеспечение сбалансированности бюджетов бюджетам поселений осуществляется ежемесячно в пределах сумм, утвержденных решением о бюджете района для соответствующего городского и сельского поселения, входящего в состав Нижневартовского  района.                                                                                                                                                                 </t>
  </si>
  <si>
    <t xml:space="preserve">Из бюджета автономного округа перечислена субвенция на осуществление федеральных полномочий по ЗАГС в сумме 306,3 тыс.рублей.                                                                                                                                                                </t>
  </si>
  <si>
    <t xml:space="preserve">Из бюджета автономного округа перечислена субвенция на осуществление федеральных полномочий по ЗАГС в сумме 306,3 тыс.рублей.                                                                                                                                                                                                                                                     </t>
  </si>
  <si>
    <t xml:space="preserve">Из бюджета  района:                                                                                                                                                                                                                                                                                                                                                                                                                                                                                                                                                                                                  -перечислена поселениям района дотация на поддержку мер по обеспечению сбалансированности бюджетов  в сумме 16 549,7  тыс.рублей, , которая направляется для  финансового обеспечения вопросов местного значения городских и сельских поселений района, исполняемых самостоятельно и решение вопросов местного значения поселений. Перечисление дотаций на обеспечение сбалансированности бюджетов бюджетам поселений осуществляется ежемесячно в пределах сумм, утвержденных решением о бюджете района для соответствующего городского и сельского поселения, входящего в состав Нижневартовского  района.                                                                                                                                                                                          </t>
  </si>
  <si>
    <t>Значение показателя на 2017 год</t>
  </si>
  <si>
    <t>7 000,0</t>
  </si>
  <si>
    <t xml:space="preserve">Исполнено по муниципальной программе в сумме  29 486,0 тыс. рублей или 4%, в том числе:                  </t>
  </si>
  <si>
    <r>
      <t xml:space="preserve">Из бюджета  района перечислено  16 549,7 тыс.рублей:                                                                                                                                                                                                                                                                                                                                                                                                                                                                                                                                                                                                        -поселениям района перечислена дотация на поддержку мер по обеспечению сбалансированности бюджетов  в сумме 16 549,7 тыс. рублей, которая направляется для  финансового обеспечения вопросов местного значения городских и сельских поселений района, исполняемых самостоятельно и решение вопросов местного значения поселений. Перечисление дотаций на обеспечение сбалансированности бюджетов бюджетам поселений осуществляется ежемесячно в пределах сумм, утвержденных решением о бюджете района для соответствующего городского и сельского поселения, входящего в состав Нижневартовского  района. Перечисление дотаций на сбалансированность по делегированным полномочиям осуществляется по фактическому исполнению работ, ежемесячно в пределах сумм, утвержденных решением о бюджете района для соответствующего городского и сельского поселения, входящего в состав Нижневартовского  района.                                                                                                                                                                                                                                                                                                                                                                            </t>
    </r>
    <r>
      <rPr>
        <b/>
        <u/>
        <sz val="28"/>
        <rFont val="Times New Roman"/>
        <family val="1"/>
        <charset val="204"/>
      </rPr>
      <t/>
    </r>
  </si>
  <si>
    <r>
      <rPr>
        <b/>
        <sz val="14"/>
        <rFont val="Times New Roman"/>
        <family val="1"/>
        <charset val="204"/>
      </rPr>
      <t xml:space="preserve">Подпрограмма 1       </t>
    </r>
    <r>
      <rPr>
        <sz val="14"/>
        <rFont val="Times New Roman"/>
        <family val="1"/>
        <charset val="204"/>
      </rPr>
      <t xml:space="preserve">                                                                                                                                                                                                                                                                                                                                                                                                                                                                                                                                                                                                                                 </t>
    </r>
    <r>
      <rPr>
        <b/>
        <sz val="14"/>
        <rFont val="Times New Roman"/>
        <family val="1"/>
        <charset val="204"/>
      </rPr>
      <t xml:space="preserve">Из бюджета автономного округа перечислено 12 936,3 тыс. рублей или 7%, в том числе:                                                                                                                                                                                                                                                          </t>
    </r>
    <r>
      <rPr>
        <sz val="14"/>
        <rFont val="Times New Roman"/>
        <family val="1"/>
        <charset val="204"/>
      </rPr>
      <t xml:space="preserve">                                                                                                                                                                                                                                                                                                                                               -дотация на выравнивание бюджетной обеспеченности  поселениям района 12 630,0 тыс.рублей.                                                                                                                                      -субвенция на осуществление федеральных полномочий по ЗАГС в сумме 306,3 тыс.рублей.                    </t>
    </r>
    <r>
      <rPr>
        <b/>
        <sz val="14"/>
        <rFont val="Times New Roman"/>
        <family val="1"/>
        <charset val="204"/>
      </rPr>
      <t xml:space="preserve">                                                                                                                                    </t>
    </r>
    <r>
      <rPr>
        <sz val="14"/>
        <rFont val="Times New Roman"/>
        <family val="1"/>
        <charset val="204"/>
      </rPr>
      <t xml:space="preserve">                                                                                                                                                                                                                                                                                                                                                                                                                                                                                                                                                                                                                                                                                                                                                                                                                                                                                                                                                                                                                                                                                                                                                                                                                                                                                                                                                                                                                           </t>
    </r>
    <r>
      <rPr>
        <b/>
        <sz val="14"/>
        <rFont val="Times New Roman"/>
        <family val="1"/>
        <charset val="204"/>
      </rPr>
      <t xml:space="preserve">      Из бюджета  района перечислено  16 549,7 тыс.рублей:                                                                                                                                                                                                                                                                                                                                                                                                                                                                                                                                                                                                        </t>
    </r>
    <r>
      <rPr>
        <sz val="14"/>
        <rFont val="Times New Roman"/>
        <family val="1"/>
        <charset val="204"/>
      </rPr>
      <t xml:space="preserve">-поселениям района перечислена дотация на поддержку мер по обеспечению сбалансированности бюджетов  в сумме 16 549,7 тыс. рублей, которая направляется для  финансового обеспечения вопросов местного значения городских и сельских поселений района, исполняемых самостоятельно и решение вопросов местного значения поселений. Перечисление дотаций на обеспечение сбалансированности бюджетов бюджетам поселений осуществляется ежемесячно в пределах сумм, утвержденных решением о бюджете района для соответствующего городского и сельского поселения, входящего в состав Нижневартовского  района.                   </t>
    </r>
    <r>
      <rPr>
        <b/>
        <sz val="14"/>
        <rFont val="Times New Roman"/>
        <family val="1"/>
        <charset val="204"/>
      </rPr>
      <t/>
    </r>
  </si>
  <si>
    <r>
      <t xml:space="preserve">Подпрограмма 2                                                                                                                                                                         </t>
    </r>
    <r>
      <rPr>
        <sz val="14"/>
        <color theme="1"/>
        <rFont val="Times New Roman"/>
        <family val="1"/>
        <charset val="204"/>
      </rPr>
      <t xml:space="preserve">Исполнение отсутствует.   </t>
    </r>
  </si>
  <si>
    <t>«Управление в сфере муниципальных финансов в Нижневартовском районе на 2015−2020 годы» за январь 2016 год</t>
  </si>
  <si>
    <t xml:space="preserve">Из бюджета автономного округа перечислено                                                                                                                                                                                                                                                      12 936,3 тыс. рублей или 7%, в том числе:                                                                                                                                                                                                                                                                                                                                                      -дотация на выравнивание бюджетной обеспеченности  поселениям района 12 630,0 тыс.рублей.                                                                                                                                      -субвенция на осуществление федеральных полномочий по ЗАГС в сумме 306,3 тыс. рублей.                                                                                                                                                        </t>
  </si>
  <si>
    <t>за  январь 2017 года</t>
  </si>
  <si>
    <t>результаты после 1 ареля</t>
  </si>
  <si>
    <t>по итогам года в декабре 2017 года</t>
  </si>
  <si>
    <t>Начальник отдела доходов департаменнта финансов</t>
  </si>
  <si>
    <t xml:space="preserve">администрации района                                                               _____________ Мажорова Елена Анатольевна     </t>
  </si>
  <si>
    <t>тел. 8 (3466) 49-87-45</t>
  </si>
</sst>
</file>

<file path=xl/styles.xml><?xml version="1.0" encoding="utf-8"?>
<styleSheet xmlns="http://schemas.openxmlformats.org/spreadsheetml/2006/main">
  <numFmts count="8">
    <numFmt numFmtId="41" formatCode="_-* #,##0_р_._-;\-* #,##0_р_._-;_-* &quot;-&quot;_р_._-;_-@_-"/>
    <numFmt numFmtId="43" formatCode="_-* #,##0.00_р_._-;\-* #,##0.00_р_._-;_-* &quot;-&quot;??_р_._-;_-@_-"/>
    <numFmt numFmtId="164" formatCode="0.0"/>
    <numFmt numFmtId="165" formatCode="#,##0.0"/>
    <numFmt numFmtId="166" formatCode="#,##0.0_ ;\-#,##0.0\ "/>
    <numFmt numFmtId="167" formatCode="#,##0.000"/>
    <numFmt numFmtId="168" formatCode="_-* #,##0.0_р_._-;\-* #,##0.0_р_._-;_-* &quot;-&quot;?_р_._-;_-@_-"/>
    <numFmt numFmtId="169" formatCode="0.0%"/>
  </numFmts>
  <fonts count="51">
    <font>
      <sz val="11"/>
      <color theme="1"/>
      <name val="Calibri"/>
      <family val="2"/>
      <charset val="204"/>
      <scheme val="minor"/>
    </font>
    <font>
      <b/>
      <sz val="10"/>
      <name val="Times New Roman"/>
      <family val="1"/>
      <charset val="204"/>
    </font>
    <font>
      <i/>
      <sz val="10"/>
      <name val="Times New Roman"/>
      <family val="1"/>
      <charset val="204"/>
    </font>
    <font>
      <sz val="10"/>
      <name val="Times New Roman"/>
      <family val="1"/>
      <charset val="204"/>
    </font>
    <font>
      <sz val="10"/>
      <color indexed="8"/>
      <name val="Times New Roman"/>
      <family val="1"/>
      <charset val="204"/>
    </font>
    <font>
      <b/>
      <sz val="10"/>
      <color indexed="8"/>
      <name val="Times New Roman"/>
      <family val="1"/>
      <charset val="204"/>
    </font>
    <font>
      <sz val="11"/>
      <name val="Times New Roman"/>
      <family val="1"/>
      <charset val="204"/>
    </font>
    <font>
      <vertAlign val="subscript"/>
      <sz val="10"/>
      <color indexed="8"/>
      <name val="Times New Roman"/>
      <family val="1"/>
      <charset val="204"/>
    </font>
    <font>
      <b/>
      <vertAlign val="subscript"/>
      <sz val="10"/>
      <color indexed="8"/>
      <name val="Times New Roman"/>
      <family val="1"/>
      <charset val="204"/>
    </font>
    <font>
      <vertAlign val="subscript"/>
      <sz val="10"/>
      <name val="Times New Roman"/>
      <family val="1"/>
      <charset val="204"/>
    </font>
    <font>
      <sz val="8"/>
      <name val="Times New Roman"/>
      <family val="1"/>
      <charset val="204"/>
    </font>
    <font>
      <sz val="8"/>
      <name val="Aharoni"/>
      <charset val="177"/>
    </font>
    <font>
      <sz val="8.3000000000000007"/>
      <name val="Times New Roman"/>
      <family val="1"/>
      <charset val="204"/>
    </font>
    <font>
      <sz val="11"/>
      <color theme="1"/>
      <name val="Calibri"/>
      <family val="2"/>
      <charset val="204"/>
      <scheme val="minor"/>
    </font>
    <font>
      <sz val="11"/>
      <color theme="1"/>
      <name val="Calibri"/>
      <family val="2"/>
      <scheme val="minor"/>
    </font>
    <font>
      <sz val="11"/>
      <color theme="1"/>
      <name val="Times New Roman"/>
      <family val="1"/>
      <charset val="204"/>
    </font>
    <font>
      <sz val="10"/>
      <color theme="1"/>
      <name val="Times New Roman"/>
      <family val="1"/>
      <charset val="204"/>
    </font>
    <font>
      <b/>
      <sz val="8"/>
      <name val="Times New Roman"/>
      <family val="1"/>
      <charset val="204"/>
    </font>
    <font>
      <b/>
      <sz val="12"/>
      <name val="Times New Roman"/>
      <family val="1"/>
      <charset val="204"/>
    </font>
    <font>
      <sz val="12"/>
      <name val="Times New Roman"/>
      <family val="1"/>
      <charset val="204"/>
    </font>
    <font>
      <sz val="14"/>
      <name val="Times New Roman"/>
      <family val="1"/>
      <charset val="204"/>
    </font>
    <font>
      <sz val="12"/>
      <color theme="1"/>
      <name val="Times New Roman"/>
      <family val="1"/>
      <charset val="204"/>
    </font>
    <font>
      <sz val="14"/>
      <color theme="1"/>
      <name val="Times New Roman"/>
      <family val="1"/>
      <charset val="204"/>
    </font>
    <font>
      <b/>
      <sz val="14"/>
      <name val="Times New Roman"/>
      <family val="1"/>
      <charset val="204"/>
    </font>
    <font>
      <b/>
      <sz val="14"/>
      <color theme="1"/>
      <name val="Times New Roman"/>
      <family val="1"/>
      <charset val="204"/>
    </font>
    <font>
      <b/>
      <sz val="14"/>
      <color indexed="8"/>
      <name val="Times New Roman"/>
      <family val="1"/>
      <charset val="204"/>
    </font>
    <font>
      <sz val="16"/>
      <name val="Times New Roman"/>
      <family val="1"/>
      <charset val="204"/>
    </font>
    <font>
      <b/>
      <sz val="16"/>
      <name val="Times New Roman"/>
      <family val="1"/>
      <charset val="204"/>
    </font>
    <font>
      <sz val="16"/>
      <color theme="1"/>
      <name val="Times New Roman"/>
      <family val="1"/>
      <charset val="204"/>
    </font>
    <font>
      <i/>
      <u/>
      <sz val="14"/>
      <name val="Times New Roman"/>
      <family val="1"/>
      <charset val="204"/>
    </font>
    <font>
      <u/>
      <sz val="14"/>
      <name val="Times New Roman"/>
      <family val="1"/>
      <charset val="204"/>
    </font>
    <font>
      <sz val="18"/>
      <name val="Times New Roman"/>
      <family val="1"/>
      <charset val="204"/>
    </font>
    <font>
      <b/>
      <u/>
      <sz val="16"/>
      <name val="Times New Roman"/>
      <family val="1"/>
      <charset val="204"/>
    </font>
    <font>
      <b/>
      <sz val="28"/>
      <color theme="1"/>
      <name val="Times New Roman"/>
      <family val="1"/>
      <charset val="204"/>
    </font>
    <font>
      <sz val="28"/>
      <name val="Times New Roman"/>
      <family val="1"/>
      <charset val="204"/>
    </font>
    <font>
      <sz val="28"/>
      <color theme="1"/>
      <name val="Times New Roman"/>
      <family val="1"/>
      <charset val="204"/>
    </font>
    <font>
      <b/>
      <sz val="26"/>
      <name val="Times New Roman"/>
      <family val="1"/>
      <charset val="204"/>
    </font>
    <font>
      <sz val="26"/>
      <name val="Times New Roman"/>
      <family val="1"/>
      <charset val="204"/>
    </font>
    <font>
      <sz val="26"/>
      <color theme="1"/>
      <name val="Times New Roman"/>
      <family val="1"/>
      <charset val="204"/>
    </font>
    <font>
      <b/>
      <sz val="26"/>
      <color theme="1"/>
      <name val="Calibri"/>
      <family val="2"/>
      <charset val="204"/>
      <scheme val="minor"/>
    </font>
    <font>
      <b/>
      <sz val="36"/>
      <name val="Times New Roman"/>
      <family val="1"/>
      <charset val="204"/>
    </font>
    <font>
      <sz val="36"/>
      <name val="Times New Roman"/>
      <family val="1"/>
      <charset val="204"/>
    </font>
    <font>
      <sz val="36"/>
      <color theme="1"/>
      <name val="Times New Roman"/>
      <family val="1"/>
      <charset val="204"/>
    </font>
    <font>
      <b/>
      <u/>
      <sz val="28"/>
      <name val="Times New Roman"/>
      <family val="1"/>
      <charset val="204"/>
    </font>
    <font>
      <b/>
      <sz val="26"/>
      <color rgb="FF00B050"/>
      <name val="Times New Roman"/>
      <family val="1"/>
      <charset val="204"/>
    </font>
    <font>
      <sz val="10"/>
      <color rgb="FF00B050"/>
      <name val="Times New Roman"/>
      <family val="1"/>
      <charset val="204"/>
    </font>
    <font>
      <b/>
      <sz val="11"/>
      <name val="Times New Roman"/>
      <family val="1"/>
      <charset val="204"/>
    </font>
    <font>
      <b/>
      <sz val="28"/>
      <name val="Times New Roman"/>
      <family val="1"/>
      <charset val="204"/>
    </font>
    <font>
      <b/>
      <i/>
      <sz val="26"/>
      <name val="Times New Roman"/>
      <family val="1"/>
      <charset val="204"/>
    </font>
    <font>
      <b/>
      <sz val="26"/>
      <name val="Calibri"/>
      <family val="2"/>
      <charset val="204"/>
      <scheme val="minor"/>
    </font>
    <font>
      <b/>
      <i/>
      <sz val="28"/>
      <name val="Times New Roman"/>
      <family val="1"/>
      <charset val="204"/>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dotted">
        <color indexed="64"/>
      </top>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3">
    <xf numFmtId="0" fontId="0" fillId="0" borderId="0"/>
    <xf numFmtId="0" fontId="14" fillId="0" borderId="0"/>
    <xf numFmtId="43" fontId="13" fillId="0" borderId="0" applyFont="0" applyFill="0" applyBorder="0" applyAlignment="0" applyProtection="0"/>
  </cellStyleXfs>
  <cellXfs count="820">
    <xf numFmtId="0" fontId="0" fillId="0" borderId="0" xfId="0"/>
    <xf numFmtId="0" fontId="15" fillId="0" borderId="0" xfId="0" applyFont="1" applyAlignment="1" applyProtection="1">
      <alignment vertical="center"/>
      <protection hidden="1"/>
    </xf>
    <xf numFmtId="164" fontId="16" fillId="0" borderId="1" xfId="0" applyNumberFormat="1" applyFont="1" applyBorder="1" applyAlignment="1" applyProtection="1">
      <alignment horizontal="center" vertical="top" wrapText="1"/>
      <protection hidden="1"/>
    </xf>
    <xf numFmtId="164" fontId="16" fillId="2" borderId="1" xfId="0" applyNumberFormat="1" applyFont="1" applyFill="1" applyBorder="1" applyAlignment="1" applyProtection="1">
      <alignment horizontal="center" vertical="top" wrapText="1"/>
      <protection hidden="1"/>
    </xf>
    <xf numFmtId="164" fontId="1" fillId="0" borderId="1" xfId="0" applyNumberFormat="1" applyFont="1" applyFill="1" applyBorder="1" applyAlignment="1" applyProtection="1">
      <alignment horizontal="left" vertical="center" wrapText="1"/>
      <protection hidden="1"/>
    </xf>
    <xf numFmtId="164" fontId="2" fillId="0" borderId="1" xfId="0" applyNumberFormat="1" applyFont="1" applyFill="1" applyBorder="1" applyAlignment="1" applyProtection="1">
      <alignment horizontal="left" vertical="center" wrapText="1"/>
      <protection hidden="1"/>
    </xf>
    <xf numFmtId="164" fontId="16" fillId="0" borderId="0" xfId="0" applyNumberFormat="1" applyFont="1" applyAlignment="1" applyProtection="1">
      <alignment vertical="center"/>
      <protection hidden="1"/>
    </xf>
    <xf numFmtId="164" fontId="16" fillId="2" borderId="0" xfId="0" applyNumberFormat="1" applyFont="1" applyFill="1" applyAlignment="1" applyProtection="1">
      <alignment vertical="center"/>
      <protection hidden="1"/>
    </xf>
    <xf numFmtId="164" fontId="3" fillId="0" borderId="1" xfId="0" applyNumberFormat="1" applyFont="1" applyFill="1" applyBorder="1" applyAlignment="1" applyProtection="1">
      <alignment horizontal="left" vertical="center" wrapText="1"/>
      <protection hidden="1"/>
    </xf>
    <xf numFmtId="164" fontId="16" fillId="0" borderId="2" xfId="0" applyNumberFormat="1" applyFont="1" applyBorder="1" applyAlignment="1" applyProtection="1">
      <alignment vertical="center"/>
      <protection hidden="1"/>
    </xf>
    <xf numFmtId="164" fontId="16" fillId="0" borderId="3" xfId="0" applyNumberFormat="1" applyFont="1" applyBorder="1" applyAlignment="1" applyProtection="1">
      <alignment horizontal="center" vertical="top" wrapText="1"/>
      <protection hidden="1"/>
    </xf>
    <xf numFmtId="164" fontId="16" fillId="0" borderId="2" xfId="0" applyNumberFormat="1" applyFont="1" applyBorder="1" applyAlignment="1" applyProtection="1">
      <alignment horizontal="center" vertical="top" wrapText="1"/>
      <protection hidden="1"/>
    </xf>
    <xf numFmtId="0" fontId="4" fillId="0" borderId="0" xfId="0" applyFont="1"/>
    <xf numFmtId="0" fontId="4" fillId="0" borderId="1" xfId="0" applyFont="1" applyBorder="1" applyAlignment="1">
      <alignment horizontal="center" vertical="center" wrapText="1"/>
    </xf>
    <xf numFmtId="0" fontId="5" fillId="0" borderId="1" xfId="0" applyFont="1" applyBorder="1" applyAlignment="1">
      <alignment horizontal="left" vertical="top" wrapText="1"/>
    </xf>
    <xf numFmtId="4" fontId="5" fillId="0" borderId="1" xfId="0" applyNumberFormat="1" applyFont="1" applyBorder="1" applyAlignment="1">
      <alignment horizontal="right" vertical="center" wrapText="1"/>
    </xf>
    <xf numFmtId="3" fontId="5" fillId="0" borderId="1" xfId="0" applyNumberFormat="1" applyFont="1" applyBorder="1" applyAlignment="1">
      <alignment horizontal="right" vertical="center" wrapText="1"/>
    </xf>
    <xf numFmtId="0" fontId="4" fillId="0" borderId="1" xfId="0" applyFont="1" applyBorder="1" applyAlignment="1">
      <alignment horizontal="left" vertical="top" wrapText="1"/>
    </xf>
    <xf numFmtId="4" fontId="4" fillId="0" borderId="1" xfId="0" applyNumberFormat="1" applyFont="1" applyBorder="1" applyAlignment="1">
      <alignment horizontal="right" vertical="center" wrapText="1"/>
    </xf>
    <xf numFmtId="3" fontId="4" fillId="0" borderId="1" xfId="0" applyNumberFormat="1" applyFont="1" applyBorder="1" applyAlignment="1">
      <alignment horizontal="right" vertical="center" wrapText="1"/>
    </xf>
    <xf numFmtId="3" fontId="4" fillId="0" borderId="1" xfId="0" applyNumberFormat="1" applyFont="1" applyFill="1" applyBorder="1" applyAlignment="1">
      <alignment horizontal="right" vertical="center" wrapText="1"/>
    </xf>
    <xf numFmtId="4" fontId="4" fillId="0" borderId="1" xfId="0" applyNumberFormat="1" applyFont="1" applyFill="1" applyBorder="1" applyAlignment="1">
      <alignment horizontal="right" vertical="center" wrapText="1"/>
    </xf>
    <xf numFmtId="9" fontId="4" fillId="0" borderId="1" xfId="0" applyNumberFormat="1" applyFont="1" applyFill="1" applyBorder="1" applyAlignment="1">
      <alignment horizontal="left" vertical="top" wrapText="1"/>
    </xf>
    <xf numFmtId="0" fontId="4" fillId="0" borderId="1" xfId="0" applyFont="1" applyFill="1" applyBorder="1" applyAlignment="1">
      <alignment horizontal="left" vertical="top" wrapText="1"/>
    </xf>
    <xf numFmtId="0" fontId="3" fillId="0" borderId="1" xfId="0" applyFont="1" applyBorder="1" applyAlignment="1">
      <alignment horizontal="left" vertical="top" wrapText="1"/>
    </xf>
    <xf numFmtId="4" fontId="3" fillId="0" borderId="1" xfId="0" applyNumberFormat="1" applyFont="1" applyBorder="1" applyAlignment="1">
      <alignment horizontal="right" vertical="center" wrapText="1"/>
    </xf>
    <xf numFmtId="3" fontId="3" fillId="0" borderId="1" xfId="0" applyNumberFormat="1" applyFont="1" applyBorder="1" applyAlignment="1">
      <alignment horizontal="right" vertical="center" wrapText="1"/>
    </xf>
    <xf numFmtId="0" fontId="5" fillId="0" borderId="4" xfId="0" applyFont="1" applyBorder="1" applyAlignment="1">
      <alignment vertical="top" wrapText="1"/>
    </xf>
    <xf numFmtId="0" fontId="4" fillId="0" borderId="0" xfId="0" applyFont="1" applyAlignment="1">
      <alignment wrapText="1"/>
    </xf>
    <xf numFmtId="164" fontId="16" fillId="0" borderId="2" xfId="0" applyNumberFormat="1" applyFont="1" applyBorder="1" applyAlignment="1" applyProtection="1">
      <alignment horizontal="center" vertical="top" wrapText="1"/>
      <protection hidden="1"/>
    </xf>
    <xf numFmtId="0" fontId="3" fillId="0" borderId="1" xfId="0" applyFont="1" applyFill="1" applyBorder="1" applyAlignment="1">
      <alignment horizontal="center" vertical="center" wrapText="1"/>
    </xf>
    <xf numFmtId="166" fontId="3" fillId="0" borderId="1" xfId="2" applyNumberFormat="1" applyFont="1" applyFill="1" applyBorder="1" applyAlignment="1">
      <alignment horizontal="right" vertical="center" wrapText="1"/>
    </xf>
    <xf numFmtId="0" fontId="1" fillId="0" borderId="1" xfId="0" applyFont="1" applyFill="1" applyBorder="1" applyAlignment="1" applyProtection="1">
      <alignment vertical="top"/>
      <protection locked="0"/>
    </xf>
    <xf numFmtId="0" fontId="1" fillId="0" borderId="5" xfId="0" applyFont="1" applyFill="1" applyBorder="1" applyAlignment="1" applyProtection="1">
      <alignment vertical="top"/>
      <protection locked="0"/>
    </xf>
    <xf numFmtId="0" fontId="1" fillId="0" borderId="0" xfId="0" applyFont="1" applyFill="1" applyBorder="1" applyAlignment="1" applyProtection="1">
      <alignment vertical="top"/>
      <protection locked="0"/>
    </xf>
    <xf numFmtId="0" fontId="3" fillId="0" borderId="0" xfId="0" applyFont="1" applyAlignment="1">
      <alignment horizontal="right"/>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Fill="1"/>
    <xf numFmtId="0" fontId="6" fillId="0" borderId="0" xfId="0" applyFont="1" applyFill="1" applyAlignment="1">
      <alignment vertical="center"/>
    </xf>
    <xf numFmtId="167" fontId="6" fillId="0" borderId="0" xfId="0" applyNumberFormat="1" applyFont="1" applyFill="1" applyAlignment="1">
      <alignment vertical="center"/>
    </xf>
    <xf numFmtId="0" fontId="10" fillId="0" borderId="0" xfId="0" applyFont="1" applyFill="1"/>
    <xf numFmtId="0" fontId="10" fillId="0" borderId="0" xfId="0" applyFont="1" applyFill="1" applyAlignment="1">
      <alignment vertical="center"/>
    </xf>
    <xf numFmtId="167" fontId="10" fillId="0" borderId="0" xfId="0" applyNumberFormat="1" applyFont="1" applyFill="1" applyAlignment="1">
      <alignment vertical="center"/>
    </xf>
    <xf numFmtId="0" fontId="3" fillId="0" borderId="0" xfId="0" applyFont="1" applyAlignment="1">
      <alignment horizontal="center"/>
    </xf>
    <xf numFmtId="0" fontId="3" fillId="0" borderId="0" xfId="0" applyFont="1" applyBorder="1" applyAlignment="1">
      <alignment horizontal="center"/>
    </xf>
    <xf numFmtId="0" fontId="1" fillId="0" borderId="6" xfId="0" applyFont="1" applyBorder="1"/>
    <xf numFmtId="0" fontId="3" fillId="0" borderId="6" xfId="0" applyFont="1" applyBorder="1" applyAlignment="1">
      <alignment horizontal="center"/>
    </xf>
    <xf numFmtId="0" fontId="3" fillId="0" borderId="5" xfId="0" applyFont="1" applyFill="1" applyBorder="1" applyAlignment="1">
      <alignment horizontal="center" vertical="center" wrapText="1"/>
    </xf>
    <xf numFmtId="0" fontId="3" fillId="0" borderId="0" xfId="0" applyFont="1" applyBorder="1" applyAlignment="1">
      <alignment horizontal="center" vertical="center"/>
    </xf>
    <xf numFmtId="0" fontId="1" fillId="0" borderId="4" xfId="0" applyFont="1" applyBorder="1" applyAlignment="1">
      <alignment vertical="top"/>
    </xf>
    <xf numFmtId="0" fontId="1" fillId="0" borderId="7" xfId="0" applyFont="1" applyBorder="1" applyAlignment="1">
      <alignment vertical="top" wrapText="1"/>
    </xf>
    <xf numFmtId="0" fontId="3" fillId="0" borderId="3" xfId="0" applyFont="1" applyBorder="1" applyAlignment="1">
      <alignment horizontal="center"/>
    </xf>
    <xf numFmtId="0" fontId="3" fillId="0" borderId="1" xfId="0" applyFont="1" applyFill="1" applyBorder="1" applyAlignment="1">
      <alignment horizontal="center" vertical="top" wrapText="1"/>
    </xf>
    <xf numFmtId="0" fontId="3" fillId="0" borderId="1" xfId="0" applyFont="1" applyFill="1" applyBorder="1" applyAlignment="1">
      <alignment horizontal="left" vertical="top"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10" fillId="0" borderId="4"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2" xfId="0"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0" fontId="1" fillId="0" borderId="7" xfId="0" applyFont="1" applyFill="1" applyBorder="1" applyAlignment="1">
      <alignment vertical="top"/>
    </xf>
    <xf numFmtId="166" fontId="10" fillId="0" borderId="1" xfId="2" applyNumberFormat="1" applyFont="1" applyFill="1" applyBorder="1" applyAlignment="1">
      <alignment horizontal="center" vertical="center" wrapText="1"/>
    </xf>
    <xf numFmtId="0" fontId="10" fillId="3" borderId="0" xfId="1"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1" xfId="1" applyFont="1" applyFill="1" applyBorder="1" applyAlignment="1">
      <alignment horizontal="center" vertical="center" wrapText="1"/>
    </xf>
    <xf numFmtId="0" fontId="11" fillId="3" borderId="1" xfId="1" applyFont="1" applyFill="1" applyBorder="1" applyAlignment="1">
      <alignment horizontal="center" vertical="center" wrapText="1"/>
    </xf>
    <xf numFmtId="0" fontId="3" fillId="3" borderId="1" xfId="0" applyFont="1" applyFill="1" applyBorder="1" applyAlignment="1">
      <alignment horizontal="center" vertical="top" wrapText="1"/>
    </xf>
    <xf numFmtId="0" fontId="3" fillId="3" borderId="0" xfId="0" applyFont="1" applyFill="1" applyBorder="1" applyAlignment="1">
      <alignment horizontal="center"/>
    </xf>
    <xf numFmtId="0" fontId="10" fillId="3" borderId="0" xfId="0" applyFont="1" applyFill="1" applyAlignment="1">
      <alignment horizontal="center" vertical="center"/>
    </xf>
    <xf numFmtId="0" fontId="3" fillId="0" borderId="1" xfId="0" applyFont="1" applyFill="1" applyBorder="1" applyAlignment="1">
      <alignment horizontal="left" vertical="top"/>
    </xf>
    <xf numFmtId="0" fontId="3" fillId="0" borderId="5" xfId="0" applyFont="1" applyFill="1" applyBorder="1" applyAlignment="1">
      <alignment horizontal="left" vertical="top" wrapText="1"/>
    </xf>
    <xf numFmtId="0" fontId="3" fillId="0" borderId="5" xfId="0" applyFont="1" applyFill="1" applyBorder="1" applyAlignment="1">
      <alignment horizontal="center" vertical="top" wrapText="1"/>
    </xf>
    <xf numFmtId="0" fontId="10" fillId="0" borderId="8" xfId="0" applyFont="1" applyFill="1" applyBorder="1" applyAlignment="1">
      <alignment horizontal="center" vertical="center" wrapText="1"/>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0" xfId="0" applyFont="1" applyFill="1" applyBorder="1" applyAlignment="1">
      <alignment horizontal="center" vertical="center"/>
    </xf>
    <xf numFmtId="0" fontId="3" fillId="0" borderId="0" xfId="0" applyFont="1" applyFill="1" applyBorder="1" applyAlignment="1">
      <alignment horizontal="left" vertical="top" wrapText="1"/>
    </xf>
    <xf numFmtId="0" fontId="3" fillId="0" borderId="0" xfId="0" applyFont="1" applyFill="1" applyBorder="1" applyAlignment="1">
      <alignment horizontal="center" vertical="top" wrapText="1"/>
    </xf>
    <xf numFmtId="0" fontId="10" fillId="0" borderId="0" xfId="0" applyFont="1" applyFill="1" applyBorder="1" applyAlignment="1">
      <alignment horizontal="center" vertical="center" wrapText="1"/>
    </xf>
    <xf numFmtId="0" fontId="10" fillId="0" borderId="2" xfId="0" applyFont="1" applyFill="1" applyBorder="1" applyAlignment="1">
      <alignment horizontal="center" vertical="center" wrapText="1"/>
    </xf>
    <xf numFmtId="2" fontId="10"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3" fillId="0" borderId="10" xfId="0" applyFont="1" applyFill="1" applyBorder="1" applyAlignment="1">
      <alignment horizontal="center" vertical="top" wrapText="1"/>
    </xf>
    <xf numFmtId="0" fontId="10" fillId="0" borderId="10" xfId="0" applyFont="1" applyFill="1" applyBorder="1" applyAlignment="1">
      <alignment horizontal="center" vertical="center"/>
    </xf>
    <xf numFmtId="0" fontId="10" fillId="0" borderId="10"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0" xfId="0" applyFont="1" applyAlignment="1">
      <alignment horizontal="center" vertical="center" wrapText="1"/>
    </xf>
    <xf numFmtId="0" fontId="10" fillId="3" borderId="4" xfId="0" applyFont="1" applyFill="1" applyBorder="1" applyAlignment="1">
      <alignment horizontal="center" vertical="center" wrapText="1"/>
    </xf>
    <xf numFmtId="165" fontId="10" fillId="0" borderId="1" xfId="0" applyNumberFormat="1" applyFont="1" applyBorder="1" applyAlignment="1">
      <alignment horizontal="center" vertical="center" wrapText="1"/>
    </xf>
    <xf numFmtId="0" fontId="3" fillId="0" borderId="0" xfId="0" applyFont="1" applyFill="1" applyAlignment="1">
      <alignment horizontal="center"/>
    </xf>
    <xf numFmtId="0" fontId="10" fillId="0" borderId="1" xfId="0" applyFont="1" applyFill="1" applyBorder="1" applyAlignment="1">
      <alignment vertical="center" wrapText="1"/>
    </xf>
    <xf numFmtId="0" fontId="12" fillId="0" borderId="0" xfId="0" applyFont="1" applyAlignment="1">
      <alignment horizontal="center" vertical="center" wrapText="1"/>
    </xf>
    <xf numFmtId="0" fontId="16" fillId="0" borderId="10" xfId="0" applyFont="1" applyFill="1" applyBorder="1" applyAlignment="1">
      <alignment horizontal="center" wrapText="1"/>
    </xf>
    <xf numFmtId="0" fontId="3" fillId="0" borderId="0" xfId="0" applyFont="1" applyFill="1" applyBorder="1" applyAlignment="1" applyProtection="1">
      <alignment vertical="center"/>
    </xf>
    <xf numFmtId="0" fontId="10" fillId="0" borderId="0" xfId="0" applyFont="1" applyFill="1" applyBorder="1" applyAlignment="1" applyProtection="1">
      <alignment vertical="center"/>
    </xf>
    <xf numFmtId="0" fontId="10" fillId="0" borderId="0" xfId="0" applyFont="1" applyFill="1" applyBorder="1" applyAlignment="1" applyProtection="1">
      <alignment horizontal="justify" vertical="top"/>
    </xf>
    <xf numFmtId="0" fontId="3" fillId="0" borderId="0" xfId="0" applyFont="1" applyFill="1" applyBorder="1" applyAlignment="1" applyProtection="1">
      <alignment horizontal="justify" vertical="top"/>
    </xf>
    <xf numFmtId="0" fontId="3" fillId="0" borderId="0" xfId="0" applyFont="1" applyFill="1" applyAlignment="1" applyProtection="1">
      <alignment vertical="center"/>
    </xf>
    <xf numFmtId="0" fontId="3" fillId="0" borderId="0" xfId="0" applyFont="1" applyFill="1" applyBorder="1" applyAlignment="1" applyProtection="1">
      <alignment vertical="center" wrapText="1"/>
    </xf>
    <xf numFmtId="164" fontId="3" fillId="0" borderId="0" xfId="2" applyNumberFormat="1" applyFont="1" applyFill="1" applyBorder="1" applyAlignment="1" applyProtection="1">
      <alignment vertical="center" wrapText="1"/>
    </xf>
    <xf numFmtId="164" fontId="3" fillId="0" borderId="0" xfId="0" applyNumberFormat="1" applyFont="1" applyFill="1" applyBorder="1" applyAlignment="1" applyProtection="1">
      <alignment vertical="center" wrapText="1"/>
    </xf>
    <xf numFmtId="0" fontId="3" fillId="0" borderId="0" xfId="0" applyFont="1" applyFill="1" applyAlignment="1" applyProtection="1">
      <alignment horizontal="left" vertical="center"/>
    </xf>
    <xf numFmtId="0" fontId="3" fillId="0" borderId="0" xfId="0" applyFont="1" applyFill="1" applyAlignment="1" applyProtection="1">
      <alignment horizontal="right" vertical="center"/>
    </xf>
    <xf numFmtId="166" fontId="3" fillId="0" borderId="0" xfId="0" applyNumberFormat="1" applyFont="1" applyFill="1" applyAlignment="1" applyProtection="1">
      <alignment vertical="center"/>
    </xf>
    <xf numFmtId="0" fontId="19" fillId="0" borderId="0" xfId="0" applyFont="1" applyFill="1" applyBorder="1" applyAlignment="1" applyProtection="1">
      <alignment vertical="center"/>
    </xf>
    <xf numFmtId="0" fontId="20" fillId="0" borderId="0" xfId="0" applyFont="1" applyFill="1" applyAlignment="1" applyProtection="1">
      <alignment vertical="center"/>
    </xf>
    <xf numFmtId="164" fontId="20" fillId="0" borderId="0" xfId="2" applyNumberFormat="1" applyFont="1" applyFill="1" applyBorder="1" applyAlignment="1" applyProtection="1">
      <alignment vertical="center" wrapText="1"/>
    </xf>
    <xf numFmtId="164" fontId="20" fillId="0" borderId="0" xfId="0" applyNumberFormat="1" applyFont="1" applyFill="1" applyBorder="1" applyAlignment="1" applyProtection="1">
      <alignment horizontal="left"/>
    </xf>
    <xf numFmtId="0" fontId="20" fillId="0" borderId="0" xfId="0" applyFont="1" applyFill="1" applyAlignment="1" applyProtection="1">
      <alignment horizontal="left" vertical="center"/>
    </xf>
    <xf numFmtId="0" fontId="20" fillId="0" borderId="0" xfId="0" applyFont="1" applyFill="1" applyAlignment="1" applyProtection="1">
      <alignment horizontal="right" vertical="center"/>
    </xf>
    <xf numFmtId="0" fontId="20" fillId="0" borderId="0" xfId="0" applyFont="1" applyFill="1" applyBorder="1" applyAlignment="1" applyProtection="1">
      <alignment vertical="center"/>
    </xf>
    <xf numFmtId="0" fontId="19" fillId="0" borderId="0" xfId="0" applyFont="1" applyFill="1" applyAlignment="1" applyProtection="1">
      <alignment vertical="center"/>
    </xf>
    <xf numFmtId="0" fontId="19" fillId="0" borderId="0" xfId="0" applyFont="1" applyFill="1" applyAlignment="1" applyProtection="1">
      <alignment horizontal="right" vertical="center"/>
    </xf>
    <xf numFmtId="164" fontId="19" fillId="0" borderId="0" xfId="2" applyNumberFormat="1" applyFont="1" applyFill="1" applyBorder="1" applyAlignment="1" applyProtection="1">
      <alignment vertical="center" wrapText="1"/>
    </xf>
    <xf numFmtId="0" fontId="22" fillId="0" borderId="0" xfId="0" applyFont="1"/>
    <xf numFmtId="0" fontId="20" fillId="0" borderId="0" xfId="0" applyFont="1" applyFill="1" applyBorder="1" applyAlignment="1" applyProtection="1">
      <alignment horizontal="left"/>
    </xf>
    <xf numFmtId="0" fontId="22" fillId="0" borderId="0" xfId="0" applyNumberFormat="1" applyFont="1" applyAlignment="1">
      <alignment horizontal="center"/>
    </xf>
    <xf numFmtId="0" fontId="22" fillId="0" borderId="0" xfId="0" applyFont="1" applyFill="1" applyAlignment="1">
      <alignment horizontal="right"/>
    </xf>
    <xf numFmtId="0" fontId="22" fillId="0" borderId="0" xfId="0" applyNumberFormat="1" applyFont="1" applyBorder="1" applyAlignment="1">
      <alignment horizontal="center"/>
    </xf>
    <xf numFmtId="0" fontId="22" fillId="0" borderId="6" xfId="0" applyNumberFormat="1" applyFont="1" applyBorder="1" applyAlignment="1">
      <alignment horizontal="center"/>
    </xf>
    <xf numFmtId="0" fontId="20" fillId="0" borderId="1" xfId="0" applyFont="1" applyFill="1" applyBorder="1" applyAlignment="1">
      <alignment horizontal="left" vertical="top" wrapText="1"/>
    </xf>
    <xf numFmtId="4" fontId="20" fillId="0" borderId="1" xfId="0" applyNumberFormat="1" applyFont="1" applyFill="1" applyBorder="1" applyAlignment="1">
      <alignment horizontal="left" vertical="top" wrapText="1"/>
    </xf>
    <xf numFmtId="4" fontId="22" fillId="0" borderId="1" xfId="0" applyNumberFormat="1" applyFont="1" applyFill="1" applyBorder="1" applyAlignment="1">
      <alignment horizontal="left" vertical="top"/>
    </xf>
    <xf numFmtId="0" fontId="20" fillId="0" borderId="8" xfId="0" applyFont="1" applyFill="1" applyBorder="1" applyAlignment="1">
      <alignment horizontal="left" vertical="top" wrapText="1"/>
    </xf>
    <xf numFmtId="0" fontId="22" fillId="0" borderId="0" xfId="0" applyFont="1" applyFill="1"/>
    <xf numFmtId="0" fontId="22" fillId="0" borderId="0" xfId="0" applyNumberFormat="1" applyFont="1" applyAlignment="1">
      <alignment horizontal="left"/>
    </xf>
    <xf numFmtId="0" fontId="20" fillId="0" borderId="0" xfId="0" applyFont="1" applyFill="1" applyBorder="1" applyAlignment="1" applyProtection="1">
      <alignment horizontal="left"/>
    </xf>
    <xf numFmtId="43" fontId="19" fillId="0" borderId="1" xfId="2" applyFont="1" applyFill="1" applyBorder="1" applyAlignment="1">
      <alignment horizontal="left" vertical="top" wrapText="1"/>
    </xf>
    <xf numFmtId="0" fontId="21" fillId="0" borderId="1" xfId="0" applyFont="1" applyBorder="1" applyAlignment="1">
      <alignment horizontal="left" vertical="top" wrapText="1"/>
    </xf>
    <xf numFmtId="0" fontId="19" fillId="0" borderId="1" xfId="0" applyFont="1" applyFill="1" applyBorder="1" applyAlignment="1">
      <alignment horizontal="left" vertical="top" wrapText="1"/>
    </xf>
    <xf numFmtId="0" fontId="19" fillId="0" borderId="1" xfId="0" applyNumberFormat="1" applyFont="1" applyBorder="1" applyAlignment="1">
      <alignment horizontal="center" vertical="top"/>
    </xf>
    <xf numFmtId="0" fontId="21" fillId="0" borderId="1" xfId="0" applyNumberFormat="1" applyFont="1" applyBorder="1" applyAlignment="1">
      <alignment horizontal="center" vertical="top"/>
    </xf>
    <xf numFmtId="41" fontId="19" fillId="0" borderId="1" xfId="2" applyNumberFormat="1" applyFont="1" applyFill="1" applyBorder="1" applyAlignment="1">
      <alignment horizontal="left" vertical="top" wrapText="1"/>
    </xf>
    <xf numFmtId="0" fontId="26" fillId="0" borderId="0" xfId="0" applyFont="1" applyFill="1" applyAlignment="1" applyProtection="1">
      <alignment vertical="center"/>
    </xf>
    <xf numFmtId="0" fontId="26" fillId="0" borderId="0" xfId="0" applyFont="1" applyFill="1" applyAlignment="1" applyProtection="1">
      <alignment horizontal="left" vertical="center"/>
    </xf>
    <xf numFmtId="0" fontId="26" fillId="0" borderId="0" xfId="0" applyFont="1" applyFill="1" applyBorder="1" applyAlignment="1" applyProtection="1">
      <alignment vertical="center"/>
    </xf>
    <xf numFmtId="164" fontId="3" fillId="0" borderId="0" xfId="0" applyNumberFormat="1" applyFont="1" applyFill="1" applyBorder="1" applyAlignment="1">
      <alignment horizontal="justify" vertical="center" wrapText="1"/>
    </xf>
    <xf numFmtId="0" fontId="3" fillId="0" borderId="0" xfId="0" applyFont="1" applyFill="1" applyBorder="1" applyAlignment="1">
      <alignment horizontal="justify" vertical="center"/>
    </xf>
    <xf numFmtId="0" fontId="19" fillId="0" borderId="0" xfId="0" applyFont="1" applyFill="1" applyBorder="1" applyAlignment="1">
      <alignment horizontal="justify" vertical="center"/>
    </xf>
    <xf numFmtId="0" fontId="19" fillId="0" borderId="0" xfId="0" applyFont="1" applyFill="1" applyBorder="1" applyAlignment="1" applyProtection="1">
      <alignment horizontal="left" vertical="center"/>
    </xf>
    <xf numFmtId="3" fontId="6" fillId="0" borderId="0" xfId="0" applyNumberFormat="1" applyFont="1" applyFill="1" applyAlignment="1">
      <alignment horizontal="center" vertical="center"/>
    </xf>
    <xf numFmtId="0" fontId="19" fillId="0" borderId="0" xfId="0" applyFont="1" applyFill="1" applyAlignment="1">
      <alignment vertical="center"/>
    </xf>
    <xf numFmtId="3" fontId="3" fillId="0" borderId="0" xfId="0" applyNumberFormat="1" applyFont="1" applyFill="1" applyAlignment="1">
      <alignment horizontal="center" vertical="center"/>
    </xf>
    <xf numFmtId="0" fontId="3" fillId="0" borderId="0" xfId="0" applyFont="1" applyFill="1" applyAlignment="1">
      <alignment vertical="center"/>
    </xf>
    <xf numFmtId="0" fontId="16" fillId="0" borderId="0" xfId="0" applyFont="1" applyFill="1" applyBorder="1" applyAlignment="1">
      <alignment horizontal="justify" vertical="center" wrapText="1"/>
    </xf>
    <xf numFmtId="0" fontId="21" fillId="0" borderId="0" xfId="0" applyFont="1" applyFill="1" applyBorder="1" applyAlignment="1">
      <alignment horizontal="justify" vertical="center" wrapText="1"/>
    </xf>
    <xf numFmtId="0" fontId="6" fillId="0" borderId="0" xfId="0" applyFont="1" applyFill="1" applyAlignment="1">
      <alignment horizontal="center" vertical="center"/>
    </xf>
    <xf numFmtId="0" fontId="3" fillId="3" borderId="0" xfId="0" applyFont="1" applyFill="1" applyBorder="1" applyAlignment="1" applyProtection="1">
      <alignment vertical="center"/>
    </xf>
    <xf numFmtId="0" fontId="17" fillId="0" borderId="0" xfId="0" applyFont="1" applyFill="1" applyBorder="1" applyAlignment="1" applyProtection="1">
      <alignment vertical="top" wrapText="1"/>
    </xf>
    <xf numFmtId="0" fontId="28" fillId="0" borderId="0" xfId="0" applyFont="1" applyBorder="1" applyAlignment="1"/>
    <xf numFmtId="0" fontId="26" fillId="0" borderId="0" xfId="0" applyFont="1" applyFill="1" applyBorder="1" applyAlignment="1">
      <alignment horizontal="justify"/>
    </xf>
    <xf numFmtId="3" fontId="26" fillId="0" borderId="0" xfId="0" applyNumberFormat="1" applyFont="1" applyAlignment="1"/>
    <xf numFmtId="0" fontId="28" fillId="0" borderId="0" xfId="0" applyFont="1" applyFill="1" applyBorder="1" applyAlignment="1">
      <alignment wrapText="1"/>
    </xf>
    <xf numFmtId="0" fontId="28" fillId="0" borderId="0" xfId="0" applyFont="1" applyAlignment="1"/>
    <xf numFmtId="164" fontId="26" fillId="0" borderId="0" xfId="0" applyNumberFormat="1" applyFont="1" applyFill="1" applyBorder="1" applyAlignment="1" applyProtection="1">
      <alignment horizontal="left" vertical="top" wrapText="1"/>
    </xf>
    <xf numFmtId="0" fontId="19" fillId="0" borderId="0" xfId="0" applyFont="1" applyFill="1" applyBorder="1" applyAlignment="1" applyProtection="1">
      <alignment horizontal="left" vertical="top" wrapText="1"/>
    </xf>
    <xf numFmtId="168" fontId="18" fillId="0" borderId="0" xfId="2" applyNumberFormat="1" applyFont="1" applyFill="1" applyBorder="1" applyAlignment="1" applyProtection="1">
      <alignment vertical="top" wrapText="1"/>
    </xf>
    <xf numFmtId="0" fontId="26" fillId="0" borderId="0" xfId="0" applyFont="1" applyFill="1"/>
    <xf numFmtId="0" fontId="26" fillId="0" borderId="0" xfId="0" applyFont="1" applyFill="1" applyAlignment="1">
      <alignment vertical="center"/>
    </xf>
    <xf numFmtId="0" fontId="28" fillId="0" borderId="0" xfId="0" applyFont="1" applyFill="1" applyBorder="1" applyAlignment="1">
      <alignment vertical="center" wrapText="1"/>
    </xf>
    <xf numFmtId="0" fontId="19" fillId="0" borderId="0" xfId="0" applyFont="1" applyFill="1" applyBorder="1" applyAlignment="1" applyProtection="1">
      <alignment horizontal="left"/>
    </xf>
    <xf numFmtId="0" fontId="19" fillId="0" borderId="0" xfId="0" applyFont="1" applyFill="1"/>
    <xf numFmtId="0" fontId="21" fillId="0" borderId="0" xfId="0" applyFont="1" applyAlignment="1"/>
    <xf numFmtId="0" fontId="18" fillId="0" borderId="0" xfId="0" applyFont="1" applyFill="1" applyAlignment="1">
      <alignment horizontal="center" vertical="center" wrapText="1"/>
    </xf>
    <xf numFmtId="0" fontId="28" fillId="0" borderId="0" xfId="0" applyFont="1" applyFill="1" applyBorder="1" applyAlignment="1"/>
    <xf numFmtId="3" fontId="26" fillId="0" borderId="0" xfId="0" applyNumberFormat="1" applyFont="1" applyFill="1" applyAlignment="1"/>
    <xf numFmtId="0" fontId="28" fillId="0" borderId="0" xfId="0" applyFont="1" applyFill="1" applyAlignment="1"/>
    <xf numFmtId="0" fontId="23" fillId="3" borderId="31" xfId="0" applyFont="1" applyFill="1" applyBorder="1" applyAlignment="1" applyProtection="1">
      <alignment vertical="top" wrapText="1"/>
    </xf>
    <xf numFmtId="0" fontId="31" fillId="3" borderId="47" xfId="0" applyNumberFormat="1" applyFont="1" applyFill="1" applyBorder="1" applyAlignment="1" applyProtection="1">
      <alignment horizontal="center" vertical="center" wrapText="1"/>
    </xf>
    <xf numFmtId="1" fontId="31" fillId="3" borderId="47" xfId="0" applyNumberFormat="1" applyFont="1" applyFill="1" applyBorder="1" applyAlignment="1" applyProtection="1">
      <alignment horizontal="center" vertical="center" wrapText="1"/>
    </xf>
    <xf numFmtId="0" fontId="19" fillId="0" borderId="0" xfId="0" applyFont="1" applyFill="1" applyBorder="1" applyAlignment="1" applyProtection="1">
      <alignment horizontal="left" vertical="top" wrapText="1"/>
    </xf>
    <xf numFmtId="0" fontId="31" fillId="3" borderId="46" xfId="0" applyNumberFormat="1" applyFont="1" applyFill="1" applyBorder="1" applyAlignment="1" applyProtection="1">
      <alignment horizontal="center" vertical="center" wrapText="1"/>
    </xf>
    <xf numFmtId="0" fontId="31" fillId="3" borderId="48" xfId="0" applyFont="1" applyFill="1" applyBorder="1" applyAlignment="1" applyProtection="1">
      <alignment horizontal="center" vertical="center"/>
    </xf>
    <xf numFmtId="164" fontId="20" fillId="3" borderId="0" xfId="2" applyNumberFormat="1" applyFont="1" applyFill="1" applyBorder="1" applyAlignment="1" applyProtection="1">
      <alignment vertical="center" wrapText="1"/>
    </xf>
    <xf numFmtId="164" fontId="3" fillId="3" borderId="0" xfId="2" applyNumberFormat="1" applyFont="1" applyFill="1" applyBorder="1" applyAlignment="1" applyProtection="1">
      <alignment vertical="center" wrapText="1"/>
    </xf>
    <xf numFmtId="0" fontId="3" fillId="3" borderId="0" xfId="0" applyFont="1" applyFill="1" applyAlignment="1" applyProtection="1">
      <alignment vertical="center"/>
    </xf>
    <xf numFmtId="166" fontId="3" fillId="3" borderId="0" xfId="0" applyNumberFormat="1" applyFont="1" applyFill="1" applyAlignment="1" applyProtection="1">
      <alignment vertical="center"/>
    </xf>
    <xf numFmtId="0" fontId="20" fillId="3" borderId="0" xfId="0" applyFont="1" applyFill="1" applyAlignment="1" applyProtection="1">
      <alignment vertical="center"/>
    </xf>
    <xf numFmtId="0" fontId="19" fillId="0" borderId="0" xfId="0" applyFont="1" applyFill="1" applyAlignment="1"/>
    <xf numFmtId="0" fontId="28" fillId="0" borderId="1" xfId="0" applyFont="1" applyFill="1" applyBorder="1" applyAlignment="1">
      <alignment horizontal="justify" vertical="center" wrapText="1"/>
    </xf>
    <xf numFmtId="0" fontId="27"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9" fontId="26" fillId="0" borderId="1" xfId="0" applyNumberFormat="1" applyFont="1" applyFill="1" applyBorder="1" applyAlignment="1">
      <alignment horizontal="center" vertical="center" wrapText="1"/>
    </xf>
    <xf numFmtId="0" fontId="26" fillId="0" borderId="1" xfId="0" applyFont="1" applyFill="1" applyBorder="1" applyAlignment="1">
      <alignment horizontal="center" vertical="center" wrapText="1"/>
    </xf>
    <xf numFmtId="0" fontId="28" fillId="0" borderId="1" xfId="0" applyFont="1" applyFill="1" applyBorder="1" applyAlignment="1">
      <alignment horizontal="left" vertical="center" wrapText="1"/>
    </xf>
    <xf numFmtId="3" fontId="26" fillId="0" borderId="1" xfId="0" applyNumberFormat="1" applyFont="1" applyFill="1" applyBorder="1" applyAlignment="1" applyProtection="1">
      <alignment vertical="center" wrapText="1"/>
      <protection locked="0"/>
    </xf>
    <xf numFmtId="9" fontId="28" fillId="0" borderId="1" xfId="0" applyNumberFormat="1" applyFont="1" applyFill="1" applyBorder="1" applyAlignment="1">
      <alignment horizontal="center" vertical="center" wrapText="1"/>
    </xf>
    <xf numFmtId="0" fontId="28" fillId="0" borderId="1" xfId="0" applyFont="1" applyFill="1" applyBorder="1" applyAlignment="1">
      <alignment vertical="center" wrapText="1"/>
    </xf>
    <xf numFmtId="169" fontId="28" fillId="0" borderId="1" xfId="0" applyNumberFormat="1" applyFont="1" applyFill="1" applyBorder="1" applyAlignment="1">
      <alignment horizontal="center" vertical="center" wrapText="1"/>
    </xf>
    <xf numFmtId="1" fontId="28" fillId="0" borderId="1" xfId="0" applyNumberFormat="1" applyFont="1" applyFill="1" applyBorder="1" applyAlignment="1">
      <alignment horizontal="center" vertical="center" wrapText="1"/>
    </xf>
    <xf numFmtId="164" fontId="26" fillId="0" borderId="1" xfId="0" applyNumberFormat="1" applyFont="1" applyFill="1" applyBorder="1" applyAlignment="1">
      <alignment horizontal="center" vertical="center" wrapText="1"/>
    </xf>
    <xf numFmtId="0" fontId="33" fillId="0" borderId="0" xfId="0" applyFont="1" applyFill="1" applyBorder="1" applyAlignment="1" applyProtection="1">
      <alignment horizontal="justify" vertical="center" wrapText="1"/>
    </xf>
    <xf numFmtId="0" fontId="34" fillId="0" borderId="0" xfId="0" applyFont="1" applyFill="1" applyBorder="1" applyAlignment="1" applyProtection="1">
      <alignment horizontal="left" vertical="center" wrapText="1"/>
    </xf>
    <xf numFmtId="0" fontId="34" fillId="0" borderId="0" xfId="0" applyFont="1" applyFill="1" applyBorder="1" applyAlignment="1" applyProtection="1">
      <alignment vertical="center" wrapText="1"/>
    </xf>
    <xf numFmtId="0" fontId="34" fillId="0" borderId="0" xfId="0" applyFont="1" applyFill="1" applyBorder="1" applyAlignment="1" applyProtection="1">
      <alignment wrapText="1"/>
    </xf>
    <xf numFmtId="0" fontId="34" fillId="0" borderId="0" xfId="0" applyFont="1" applyFill="1" applyAlignment="1" applyProtection="1"/>
    <xf numFmtId="0" fontId="34" fillId="0" borderId="0" xfId="0" applyFont="1" applyFill="1" applyAlignment="1" applyProtection="1">
      <alignment vertical="center"/>
    </xf>
    <xf numFmtId="0" fontId="35" fillId="0" borderId="0" xfId="0" applyFont="1" applyBorder="1" applyAlignment="1"/>
    <xf numFmtId="0" fontId="26" fillId="0" borderId="1" xfId="0" applyFont="1" applyFill="1" applyBorder="1" applyAlignment="1">
      <alignment horizontal="justify" vertical="center" wrapText="1"/>
    </xf>
    <xf numFmtId="9" fontId="19" fillId="3" borderId="1" xfId="0" applyNumberFormat="1" applyFont="1" applyFill="1" applyBorder="1" applyAlignment="1">
      <alignment horizontal="center" vertical="center" wrapText="1"/>
    </xf>
    <xf numFmtId="169" fontId="19" fillId="3" borderId="1" xfId="0" applyNumberFormat="1" applyFont="1" applyFill="1" applyBorder="1" applyAlignment="1">
      <alignment horizontal="center" vertical="center" wrapText="1"/>
    </xf>
    <xf numFmtId="169" fontId="6" fillId="3" borderId="1" xfId="0"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1" fontId="26" fillId="0" borderId="1" xfId="0" applyNumberFormat="1" applyFont="1" applyFill="1" applyBorder="1" applyAlignment="1">
      <alignment horizontal="center" vertical="center" wrapText="1"/>
    </xf>
    <xf numFmtId="3" fontId="28" fillId="0" borderId="1" xfId="0" applyNumberFormat="1" applyFont="1" applyFill="1" applyBorder="1" applyAlignment="1">
      <alignment horizontal="center" vertical="center" wrapText="1"/>
    </xf>
    <xf numFmtId="0" fontId="34" fillId="0" borderId="0" xfId="0" applyFont="1" applyFill="1" applyBorder="1" applyAlignment="1" applyProtection="1">
      <alignment horizontal="left"/>
    </xf>
    <xf numFmtId="0" fontId="20" fillId="0" borderId="0" xfId="0" applyFont="1" applyFill="1"/>
    <xf numFmtId="0" fontId="20" fillId="0" borderId="0" xfId="0" applyFont="1" applyFill="1" applyAlignment="1">
      <alignment vertical="center"/>
    </xf>
    <xf numFmtId="0" fontId="20" fillId="0" borderId="0" xfId="0" applyFont="1" applyFill="1" applyBorder="1" applyAlignment="1" applyProtection="1">
      <alignment horizontal="left" vertical="top" wrapText="1"/>
    </xf>
    <xf numFmtId="168" fontId="23" fillId="0" borderId="0" xfId="2" applyNumberFormat="1" applyFont="1" applyFill="1" applyBorder="1" applyAlignment="1" applyProtection="1">
      <alignment vertical="top" wrapText="1"/>
    </xf>
    <xf numFmtId="0" fontId="22" fillId="0" borderId="0" xfId="0" applyFont="1" applyFill="1" applyBorder="1" applyAlignment="1">
      <alignment horizontal="justify" vertical="center" wrapText="1"/>
    </xf>
    <xf numFmtId="0" fontId="22" fillId="0" borderId="0" xfId="0" applyFont="1" applyFill="1" applyAlignment="1"/>
    <xf numFmtId="0" fontId="20" fillId="0" borderId="0" xfId="0" applyFont="1" applyFill="1" applyBorder="1" applyAlignment="1" applyProtection="1">
      <alignment horizontal="left" vertical="center"/>
    </xf>
    <xf numFmtId="168" fontId="36" fillId="3" borderId="11" xfId="2" applyNumberFormat="1" applyFont="1" applyFill="1" applyBorder="1" applyAlignment="1" applyProtection="1">
      <alignment horizontal="center" vertical="center" wrapText="1"/>
    </xf>
    <xf numFmtId="9" fontId="36" fillId="3" borderId="1" xfId="2" applyNumberFormat="1" applyFont="1" applyFill="1" applyBorder="1" applyAlignment="1" applyProtection="1">
      <alignment horizontal="center" vertical="center" wrapText="1"/>
    </xf>
    <xf numFmtId="9" fontId="36" fillId="3" borderId="11" xfId="2" applyNumberFormat="1" applyFont="1" applyFill="1" applyBorder="1" applyAlignment="1" applyProtection="1">
      <alignment horizontal="center" vertical="center" wrapText="1"/>
    </xf>
    <xf numFmtId="168" fontId="36" fillId="3" borderId="1" xfId="2" applyNumberFormat="1" applyFont="1" applyFill="1" applyBorder="1" applyAlignment="1" applyProtection="1">
      <alignment horizontal="center" vertical="center" wrapText="1"/>
    </xf>
    <xf numFmtId="10" fontId="36" fillId="3" borderId="1" xfId="2" applyNumberFormat="1" applyFont="1" applyFill="1" applyBorder="1" applyAlignment="1" applyProtection="1">
      <alignment horizontal="center" vertical="center" wrapText="1"/>
    </xf>
    <xf numFmtId="168" fontId="36" fillId="3" borderId="1" xfId="2" applyNumberFormat="1" applyFont="1" applyFill="1" applyBorder="1" applyAlignment="1" applyProtection="1">
      <alignment horizontal="right" vertical="center" wrapText="1"/>
    </xf>
    <xf numFmtId="10" fontId="36" fillId="3" borderId="1" xfId="2" applyNumberFormat="1" applyFont="1" applyFill="1" applyBorder="1" applyAlignment="1" applyProtection="1">
      <alignment horizontal="right" vertical="center" wrapText="1"/>
    </xf>
    <xf numFmtId="0" fontId="36" fillId="3" borderId="29" xfId="0" applyFont="1" applyFill="1" applyBorder="1" applyAlignment="1" applyProtection="1">
      <alignment vertical="center" wrapText="1"/>
    </xf>
    <xf numFmtId="168" fontId="36" fillId="3" borderId="12" xfId="2" applyNumberFormat="1" applyFont="1" applyFill="1" applyBorder="1" applyAlignment="1" applyProtection="1">
      <alignment horizontal="center" vertical="center" wrapText="1"/>
    </xf>
    <xf numFmtId="10" fontId="36" fillId="3" borderId="12" xfId="2" applyNumberFormat="1" applyFont="1" applyFill="1" applyBorder="1" applyAlignment="1" applyProtection="1">
      <alignment horizontal="right" vertical="center" wrapText="1"/>
    </xf>
    <xf numFmtId="168" fontId="36" fillId="3" borderId="12" xfId="2" applyNumberFormat="1" applyFont="1" applyFill="1" applyBorder="1" applyAlignment="1" applyProtection="1">
      <alignment horizontal="right" vertical="center" wrapText="1"/>
    </xf>
    <xf numFmtId="0" fontId="36" fillId="3" borderId="30" xfId="0" applyFont="1" applyFill="1" applyBorder="1" applyAlignment="1" applyProtection="1">
      <alignment vertical="center" wrapText="1"/>
    </xf>
    <xf numFmtId="168" fontId="36" fillId="3" borderId="11" xfId="2" applyNumberFormat="1" applyFont="1" applyFill="1" applyBorder="1" applyAlignment="1" applyProtection="1">
      <alignment horizontal="right" vertical="center" wrapText="1"/>
    </xf>
    <xf numFmtId="10" fontId="36" fillId="3" borderId="11" xfId="2" applyNumberFormat="1" applyFont="1" applyFill="1" applyBorder="1" applyAlignment="1" applyProtection="1">
      <alignment horizontal="right" vertical="center" wrapText="1"/>
    </xf>
    <xf numFmtId="165" fontId="36" fillId="3" borderId="1" xfId="0" applyNumberFormat="1" applyFont="1" applyFill="1" applyBorder="1" applyAlignment="1">
      <alignment horizontal="center" vertical="center" wrapText="1"/>
    </xf>
    <xf numFmtId="0" fontId="36" fillId="3" borderId="27" xfId="0" applyFont="1" applyFill="1" applyBorder="1" applyAlignment="1" applyProtection="1">
      <alignment vertical="center" wrapText="1"/>
    </xf>
    <xf numFmtId="0" fontId="36" fillId="3" borderId="27" xfId="0" applyFont="1" applyFill="1" applyBorder="1" applyAlignment="1" applyProtection="1">
      <alignment horizontal="left" vertical="center" wrapText="1"/>
    </xf>
    <xf numFmtId="0" fontId="36" fillId="3" borderId="29" xfId="0" applyFont="1" applyFill="1" applyBorder="1" applyAlignment="1" applyProtection="1">
      <alignment horizontal="left" vertical="center" wrapText="1"/>
    </xf>
    <xf numFmtId="0" fontId="36" fillId="3" borderId="30" xfId="0" applyFont="1" applyFill="1" applyBorder="1" applyAlignment="1" applyProtection="1">
      <alignment horizontal="left" vertical="center" wrapText="1"/>
    </xf>
    <xf numFmtId="164" fontId="36" fillId="3" borderId="11" xfId="2" applyNumberFormat="1" applyFont="1" applyFill="1" applyBorder="1" applyAlignment="1" applyProtection="1">
      <alignment horizontal="center" vertical="center" wrapText="1"/>
    </xf>
    <xf numFmtId="0" fontId="36" fillId="3" borderId="5" xfId="0" applyFont="1" applyFill="1" applyBorder="1" applyAlignment="1" applyProtection="1">
      <alignment vertical="center" wrapText="1"/>
    </xf>
    <xf numFmtId="168" fontId="36" fillId="3" borderId="1" xfId="2" applyNumberFormat="1" applyFont="1" applyFill="1" applyBorder="1" applyAlignment="1" applyProtection="1">
      <alignment vertical="center" wrapText="1"/>
    </xf>
    <xf numFmtId="165" fontId="36" fillId="3" borderId="12" xfId="0" applyNumberFormat="1" applyFont="1" applyFill="1" applyBorder="1" applyAlignment="1">
      <alignment horizontal="center" vertical="center" wrapText="1"/>
    </xf>
    <xf numFmtId="0" fontId="36" fillId="0" borderId="1" xfId="0" applyFont="1" applyFill="1" applyBorder="1" applyAlignment="1" applyProtection="1">
      <alignment horizontal="left" vertical="center" wrapText="1"/>
    </xf>
    <xf numFmtId="168" fontId="36" fillId="0" borderId="1" xfId="2" applyNumberFormat="1" applyFont="1" applyFill="1" applyBorder="1" applyAlignment="1" applyProtection="1">
      <alignment vertical="center" wrapText="1"/>
    </xf>
    <xf numFmtId="10" fontId="36" fillId="0" borderId="1" xfId="2" applyNumberFormat="1" applyFont="1" applyFill="1" applyBorder="1" applyAlignment="1" applyProtection="1">
      <alignment vertical="center" wrapText="1"/>
    </xf>
    <xf numFmtId="10" fontId="36" fillId="3" borderId="1" xfId="2" applyNumberFormat="1" applyFont="1" applyFill="1" applyBorder="1" applyAlignment="1" applyProtection="1">
      <alignment vertical="center" wrapText="1"/>
    </xf>
    <xf numFmtId="164" fontId="36" fillId="0" borderId="1" xfId="0" applyNumberFormat="1" applyFont="1" applyFill="1" applyBorder="1" applyAlignment="1" applyProtection="1">
      <alignment horizontal="left" vertical="center" wrapText="1"/>
    </xf>
    <xf numFmtId="168" fontId="36" fillId="2" borderId="11" xfId="2" applyNumberFormat="1" applyFont="1" applyFill="1" applyBorder="1" applyAlignment="1" applyProtection="1">
      <alignment horizontal="center" vertical="center" wrapText="1"/>
    </xf>
    <xf numFmtId="0" fontId="36" fillId="0" borderId="1" xfId="0" applyFont="1" applyFill="1" applyBorder="1" applyAlignment="1" applyProtection="1">
      <alignment vertical="center"/>
    </xf>
    <xf numFmtId="9" fontId="36" fillId="3" borderId="1" xfId="2" applyNumberFormat="1" applyFont="1" applyFill="1" applyBorder="1" applyAlignment="1" applyProtection="1">
      <alignment vertical="center" wrapText="1"/>
    </xf>
    <xf numFmtId="0" fontId="36" fillId="0" borderId="1" xfId="0" applyFont="1" applyFill="1" applyBorder="1" applyAlignment="1" applyProtection="1">
      <alignment vertical="center" wrapText="1"/>
    </xf>
    <xf numFmtId="0" fontId="36" fillId="2" borderId="1" xfId="0" applyFont="1" applyFill="1" applyBorder="1" applyAlignment="1" applyProtection="1">
      <alignment horizontal="left" vertical="center" wrapText="1"/>
    </xf>
    <xf numFmtId="9" fontId="36" fillId="2" borderId="1" xfId="2" applyNumberFormat="1" applyFont="1" applyFill="1" applyBorder="1" applyAlignment="1" applyProtection="1">
      <alignment horizontal="center" vertical="center" wrapText="1"/>
    </xf>
    <xf numFmtId="0" fontId="36" fillId="2" borderId="1" xfId="0" applyFont="1" applyFill="1" applyBorder="1" applyAlignment="1" applyProtection="1">
      <alignment vertical="center"/>
    </xf>
    <xf numFmtId="10" fontId="36" fillId="0" borderId="1" xfId="2" applyNumberFormat="1" applyFont="1" applyFill="1" applyBorder="1" applyAlignment="1" applyProtection="1">
      <alignment horizontal="center" vertical="center" wrapText="1"/>
    </xf>
    <xf numFmtId="9" fontId="36" fillId="0" borderId="1" xfId="2" applyNumberFormat="1" applyFont="1" applyFill="1" applyBorder="1" applyAlignment="1" applyProtection="1">
      <alignment horizontal="center" vertical="center" wrapText="1"/>
    </xf>
    <xf numFmtId="9" fontId="36" fillId="2" borderId="1" xfId="2" applyNumberFormat="1" applyFont="1" applyFill="1" applyBorder="1" applyAlignment="1" applyProtection="1">
      <alignment vertical="center" wrapText="1"/>
    </xf>
    <xf numFmtId="168" fontId="36" fillId="2" borderId="1" xfId="2" applyNumberFormat="1" applyFont="1" applyFill="1" applyBorder="1" applyAlignment="1" applyProtection="1">
      <alignment vertical="center" wrapText="1"/>
    </xf>
    <xf numFmtId="10" fontId="36" fillId="2" borderId="1" xfId="2" applyNumberFormat="1" applyFont="1" applyFill="1" applyBorder="1" applyAlignment="1" applyProtection="1">
      <alignment vertical="center" wrapText="1"/>
    </xf>
    <xf numFmtId="2" fontId="36" fillId="3" borderId="1" xfId="2" applyNumberFormat="1" applyFont="1" applyFill="1" applyBorder="1" applyAlignment="1" applyProtection="1">
      <alignment vertical="center" wrapText="1"/>
    </xf>
    <xf numFmtId="0" fontId="38" fillId="0" borderId="0" xfId="0" applyFont="1" applyFill="1" applyBorder="1" applyAlignment="1" applyProtection="1">
      <alignment horizontal="justify" vertical="center" wrapText="1"/>
    </xf>
    <xf numFmtId="0" fontId="38" fillId="3" borderId="0" xfId="0" applyFont="1" applyFill="1" applyBorder="1" applyAlignment="1" applyProtection="1">
      <alignment horizontal="justify" vertical="center" wrapText="1"/>
    </xf>
    <xf numFmtId="0" fontId="37" fillId="0" borderId="0" xfId="0" applyFont="1" applyFill="1" applyBorder="1" applyAlignment="1" applyProtection="1">
      <alignment horizontal="left" vertical="center"/>
    </xf>
    <xf numFmtId="0" fontId="37" fillId="0" borderId="0" xfId="0" applyFont="1" applyFill="1" applyBorder="1" applyAlignment="1" applyProtection="1">
      <alignment horizontal="left" vertical="center" wrapText="1"/>
    </xf>
    <xf numFmtId="0" fontId="37" fillId="0" borderId="0" xfId="0" applyFont="1" applyFill="1" applyBorder="1" applyAlignment="1" applyProtection="1">
      <alignment vertical="center" wrapText="1"/>
    </xf>
    <xf numFmtId="0" fontId="37" fillId="3" borderId="0" xfId="0" applyFont="1" applyFill="1" applyBorder="1" applyAlignment="1" applyProtection="1">
      <alignment vertical="center" wrapText="1"/>
    </xf>
    <xf numFmtId="0" fontId="37" fillId="0" borderId="0" xfId="0" applyFont="1" applyFill="1" applyBorder="1" applyAlignment="1" applyProtection="1">
      <alignment vertical="center"/>
    </xf>
    <xf numFmtId="0" fontId="37" fillId="0" borderId="0" xfId="0" applyFont="1" applyFill="1" applyBorder="1" applyAlignment="1" applyProtection="1">
      <alignment wrapText="1"/>
    </xf>
    <xf numFmtId="0" fontId="37" fillId="0" borderId="0" xfId="0" applyFont="1" applyFill="1" applyBorder="1" applyAlignment="1" applyProtection="1"/>
    <xf numFmtId="0" fontId="37" fillId="3" borderId="0" xfId="0" applyFont="1" applyFill="1" applyBorder="1" applyAlignment="1" applyProtection="1">
      <alignment horizontal="left" vertical="center" wrapText="1"/>
    </xf>
    <xf numFmtId="0" fontId="37" fillId="3" borderId="0" xfId="0" applyFont="1" applyFill="1" applyBorder="1" applyAlignment="1" applyProtection="1">
      <alignment horizontal="left" vertical="center"/>
    </xf>
    <xf numFmtId="0" fontId="37" fillId="0" borderId="0" xfId="0" applyFont="1" applyFill="1" applyAlignment="1" applyProtection="1">
      <alignment horizontal="left" vertical="center"/>
    </xf>
    <xf numFmtId="0" fontId="37" fillId="0" borderId="0" xfId="0" applyFont="1" applyFill="1" applyAlignment="1" applyProtection="1">
      <alignment vertical="center"/>
    </xf>
    <xf numFmtId="164" fontId="37" fillId="0" borderId="0" xfId="2" applyNumberFormat="1" applyFont="1" applyFill="1" applyBorder="1" applyAlignment="1" applyProtection="1">
      <alignment vertical="center" wrapText="1"/>
    </xf>
    <xf numFmtId="164" fontId="37" fillId="3" borderId="0" xfId="2" applyNumberFormat="1" applyFont="1" applyFill="1" applyBorder="1" applyAlignment="1" applyProtection="1">
      <alignment vertical="center" wrapText="1"/>
    </xf>
    <xf numFmtId="0" fontId="37" fillId="3" borderId="0" xfId="0" applyFont="1" applyFill="1" applyAlignment="1" applyProtection="1">
      <alignment vertical="center"/>
    </xf>
    <xf numFmtId="164" fontId="37" fillId="0" borderId="0" xfId="0" applyNumberFormat="1" applyFont="1" applyFill="1" applyBorder="1" applyAlignment="1" applyProtection="1">
      <alignment horizontal="left" vertical="center"/>
    </xf>
    <xf numFmtId="0" fontId="37" fillId="0" borderId="0" xfId="0" applyFont="1" applyFill="1" applyAlignment="1" applyProtection="1">
      <alignment horizontal="right" vertical="center"/>
    </xf>
    <xf numFmtId="164" fontId="36" fillId="3" borderId="12" xfId="0" applyNumberFormat="1" applyFont="1" applyFill="1" applyBorder="1" applyAlignment="1" applyProtection="1">
      <alignment horizontal="center" vertical="top" wrapText="1"/>
    </xf>
    <xf numFmtId="10" fontId="36" fillId="3" borderId="12" xfId="0" applyNumberFormat="1" applyFont="1" applyFill="1" applyBorder="1" applyAlignment="1" applyProtection="1">
      <alignment horizontal="center" vertical="top" wrapText="1"/>
    </xf>
    <xf numFmtId="10" fontId="36" fillId="3" borderId="25" xfId="0" applyNumberFormat="1" applyFont="1" applyFill="1" applyBorder="1" applyAlignment="1" applyProtection="1">
      <alignment horizontal="center" vertical="top" wrapText="1"/>
    </xf>
    <xf numFmtId="0" fontId="40" fillId="3" borderId="29" xfId="0" applyFont="1" applyFill="1" applyBorder="1" applyAlignment="1" applyProtection="1">
      <alignment vertical="center" wrapText="1"/>
    </xf>
    <xf numFmtId="0" fontId="42" fillId="0" borderId="0" xfId="0" applyFont="1" applyBorder="1" applyAlignment="1"/>
    <xf numFmtId="0" fontId="41" fillId="0" borderId="0" xfId="0" applyFont="1" applyFill="1" applyBorder="1" applyAlignment="1" applyProtection="1">
      <alignment horizontal="left" vertical="center"/>
    </xf>
    <xf numFmtId="0" fontId="41" fillId="0" borderId="0" xfId="0" applyFont="1" applyFill="1" applyAlignment="1">
      <alignment vertical="center"/>
    </xf>
    <xf numFmtId="0" fontId="41" fillId="0" borderId="0" xfId="0" applyFont="1" applyFill="1" applyBorder="1" applyAlignment="1" applyProtection="1">
      <alignment horizontal="left" vertical="center" wrapText="1"/>
    </xf>
    <xf numFmtId="168" fontId="40" fillId="0" borderId="0" xfId="2" applyNumberFormat="1" applyFont="1" applyFill="1" applyBorder="1" applyAlignment="1" applyProtection="1">
      <alignment vertical="center" wrapText="1"/>
    </xf>
    <xf numFmtId="0" fontId="42" fillId="0" borderId="0" xfId="0" applyFont="1" applyFill="1" applyBorder="1" applyAlignment="1">
      <alignment horizontal="justify" vertical="center" wrapText="1"/>
    </xf>
    <xf numFmtId="0" fontId="41" fillId="0" borderId="0" xfId="0" applyFont="1" applyFill="1" applyBorder="1" applyAlignment="1" applyProtection="1">
      <alignment vertical="center" wrapText="1"/>
    </xf>
    <xf numFmtId="0" fontId="41" fillId="0" borderId="0" xfId="0" applyFont="1" applyFill="1" applyBorder="1" applyAlignment="1" applyProtection="1">
      <alignment wrapText="1"/>
    </xf>
    <xf numFmtId="0" fontId="42" fillId="0" borderId="0" xfId="0" applyFont="1" applyAlignment="1"/>
    <xf numFmtId="0" fontId="41" fillId="0" borderId="0" xfId="0" applyFont="1" applyFill="1" applyBorder="1" applyAlignment="1" applyProtection="1"/>
    <xf numFmtId="0" fontId="41" fillId="0" borderId="0" xfId="0" applyFont="1" applyFill="1" applyBorder="1" applyAlignment="1" applyProtection="1">
      <alignment horizontal="left"/>
    </xf>
    <xf numFmtId="0" fontId="41" fillId="0" borderId="0" xfId="0" applyFont="1" applyFill="1" applyAlignment="1"/>
    <xf numFmtId="0" fontId="41" fillId="0" borderId="0" xfId="0" applyFont="1" applyFill="1" applyAlignment="1" applyProtection="1">
      <alignment horizontal="left" vertical="center"/>
    </xf>
    <xf numFmtId="0" fontId="41" fillId="0" borderId="0" xfId="0" applyFont="1" applyFill="1" applyAlignment="1" applyProtection="1">
      <alignment horizontal="left"/>
    </xf>
    <xf numFmtId="0" fontId="41" fillId="0" borderId="0" xfId="0" applyFont="1" applyFill="1" applyAlignment="1" applyProtection="1"/>
    <xf numFmtId="0" fontId="42" fillId="0" borderId="0" xfId="0" applyFont="1" applyFill="1" applyBorder="1" applyAlignment="1">
      <alignment horizontal="justify" wrapText="1"/>
    </xf>
    <xf numFmtId="0" fontId="20" fillId="0" borderId="10" xfId="0" applyFont="1" applyFill="1" applyBorder="1" applyAlignment="1">
      <alignment vertical="top" wrapText="1"/>
    </xf>
    <xf numFmtId="168" fontId="36" fillId="3" borderId="10" xfId="2" applyNumberFormat="1" applyFont="1" applyFill="1" applyBorder="1" applyAlignment="1" applyProtection="1">
      <alignment horizontal="center" vertical="center" wrapText="1"/>
    </xf>
    <xf numFmtId="168" fontId="36" fillId="3" borderId="5" xfId="2" applyNumberFormat="1" applyFont="1" applyFill="1" applyBorder="1" applyAlignment="1" applyProtection="1">
      <alignment horizontal="center" vertical="center" wrapText="1"/>
    </xf>
    <xf numFmtId="9" fontId="36" fillId="3" borderId="5" xfId="2" applyNumberFormat="1" applyFont="1" applyFill="1" applyBorder="1" applyAlignment="1" applyProtection="1">
      <alignment horizontal="center" vertical="center" wrapText="1"/>
    </xf>
    <xf numFmtId="169" fontId="36" fillId="3" borderId="5" xfId="2" applyNumberFormat="1" applyFont="1" applyFill="1" applyBorder="1" applyAlignment="1" applyProtection="1">
      <alignment horizontal="center" vertical="center" wrapText="1"/>
    </xf>
    <xf numFmtId="164" fontId="36" fillId="3" borderId="1" xfId="0" applyNumberFormat="1" applyFont="1" applyFill="1" applyBorder="1" applyAlignment="1" applyProtection="1">
      <alignment horizontal="left" vertical="center" wrapText="1"/>
    </xf>
    <xf numFmtId="0" fontId="36" fillId="3" borderId="11" xfId="0" applyFont="1" applyFill="1" applyBorder="1" applyAlignment="1" applyProtection="1">
      <alignment horizontal="left" vertical="center" wrapText="1"/>
    </xf>
    <xf numFmtId="0" fontId="36" fillId="3" borderId="1" xfId="0" applyFont="1" applyFill="1" applyBorder="1" applyAlignment="1" applyProtection="1">
      <alignment horizontal="left" vertical="center" wrapText="1"/>
    </xf>
    <xf numFmtId="0" fontId="36" fillId="3" borderId="12" xfId="0" applyFont="1" applyFill="1" applyBorder="1" applyAlignment="1" applyProtection="1">
      <alignment horizontal="left" vertical="center" wrapText="1"/>
    </xf>
    <xf numFmtId="168" fontId="36" fillId="3" borderId="1" xfId="2" applyNumberFormat="1" applyFont="1" applyFill="1" applyBorder="1" applyAlignment="1" applyProtection="1">
      <alignment horizontal="center" vertical="center" wrapText="1"/>
    </xf>
    <xf numFmtId="0" fontId="27" fillId="0" borderId="1" xfId="0" applyFont="1" applyFill="1" applyBorder="1" applyAlignment="1">
      <alignment horizontal="center" vertical="center" wrapText="1"/>
    </xf>
    <xf numFmtId="0" fontId="6" fillId="4" borderId="0" xfId="0" applyFont="1" applyFill="1" applyAlignment="1">
      <alignment vertical="center"/>
    </xf>
    <xf numFmtId="0" fontId="18" fillId="4" borderId="0" xfId="0" applyFont="1" applyFill="1" applyAlignment="1">
      <alignment horizontal="center" vertical="center" wrapText="1"/>
    </xf>
    <xf numFmtId="0" fontId="3" fillId="4" borderId="0" xfId="0" applyFont="1" applyFill="1" applyAlignment="1">
      <alignment vertical="center"/>
    </xf>
    <xf numFmtId="9" fontId="44" fillId="3" borderId="1" xfId="2" applyNumberFormat="1" applyFont="1" applyFill="1" applyBorder="1" applyAlignment="1" applyProtection="1">
      <alignment horizontal="center" vertical="center" wrapText="1"/>
    </xf>
    <xf numFmtId="168" fontId="44" fillId="3" borderId="11" xfId="2" applyNumberFormat="1" applyFont="1" applyFill="1" applyBorder="1" applyAlignment="1" applyProtection="1">
      <alignment horizontal="center" vertical="center" wrapText="1"/>
    </xf>
    <xf numFmtId="0" fontId="45" fillId="0" borderId="0" xfId="0" applyFont="1" applyFill="1" applyBorder="1" applyAlignment="1" applyProtection="1">
      <alignment vertical="center"/>
    </xf>
    <xf numFmtId="164" fontId="44" fillId="3" borderId="1" xfId="0" applyNumberFormat="1" applyFont="1" applyFill="1" applyBorder="1" applyAlignment="1" applyProtection="1">
      <alignment horizontal="left" vertical="center" wrapText="1"/>
    </xf>
    <xf numFmtId="168" fontId="44" fillId="3" borderId="1" xfId="2" applyNumberFormat="1" applyFont="1" applyFill="1" applyBorder="1" applyAlignment="1" applyProtection="1">
      <alignment horizontal="center" vertical="center" wrapText="1"/>
    </xf>
    <xf numFmtId="10" fontId="44" fillId="3" borderId="1" xfId="2" applyNumberFormat="1" applyFont="1" applyFill="1" applyBorder="1" applyAlignment="1" applyProtection="1">
      <alignment horizontal="center" vertical="center" wrapText="1"/>
    </xf>
    <xf numFmtId="169" fontId="44" fillId="3" borderId="1" xfId="2" applyNumberFormat="1" applyFont="1" applyFill="1" applyBorder="1" applyAlignment="1" applyProtection="1">
      <alignment horizontal="center" vertical="center" wrapText="1"/>
    </xf>
    <xf numFmtId="0" fontId="44" fillId="3" borderId="12" xfId="0" applyFont="1" applyFill="1" applyBorder="1" applyAlignment="1" applyProtection="1">
      <alignment horizontal="left" vertical="center" wrapText="1"/>
    </xf>
    <xf numFmtId="0" fontId="44" fillId="3" borderId="34" xfId="0" applyFont="1" applyFill="1" applyBorder="1" applyAlignment="1" applyProtection="1">
      <alignment vertical="top" wrapText="1"/>
    </xf>
    <xf numFmtId="9" fontId="44" fillId="3" borderId="10" xfId="2" applyNumberFormat="1" applyFont="1" applyFill="1" applyBorder="1" applyAlignment="1" applyProtection="1">
      <alignment horizontal="center" vertical="center" wrapText="1"/>
    </xf>
    <xf numFmtId="10" fontId="44" fillId="3" borderId="12" xfId="2" applyNumberFormat="1" applyFont="1" applyFill="1" applyBorder="1" applyAlignment="1" applyProtection="1">
      <alignment horizontal="center" vertical="center" wrapText="1"/>
    </xf>
    <xf numFmtId="168" fontId="44" fillId="3" borderId="12" xfId="2" applyNumberFormat="1" applyFont="1" applyFill="1" applyBorder="1" applyAlignment="1" applyProtection="1">
      <alignment horizontal="center" vertical="center" wrapText="1"/>
    </xf>
    <xf numFmtId="0" fontId="45" fillId="0" borderId="0" xfId="0" applyFont="1" applyFill="1" applyBorder="1" applyAlignment="1" applyProtection="1">
      <alignment horizontal="left" vertical="center"/>
    </xf>
    <xf numFmtId="165" fontId="44" fillId="3" borderId="1" xfId="0" applyNumberFormat="1" applyFont="1" applyFill="1" applyBorder="1" applyAlignment="1">
      <alignment horizontal="center" vertical="center" wrapText="1"/>
    </xf>
    <xf numFmtId="169" fontId="44" fillId="3" borderId="12" xfId="2" applyNumberFormat="1" applyFont="1" applyFill="1" applyBorder="1" applyAlignment="1" applyProtection="1">
      <alignment horizontal="center" vertical="center" wrapText="1"/>
    </xf>
    <xf numFmtId="0" fontId="44" fillId="3" borderId="5" xfId="0" applyFont="1" applyFill="1" applyBorder="1" applyAlignment="1" applyProtection="1">
      <alignment horizontal="left" vertical="center" wrapText="1"/>
    </xf>
    <xf numFmtId="168" fontId="44" fillId="3" borderId="5" xfId="2" applyNumberFormat="1" applyFont="1" applyFill="1" applyBorder="1" applyAlignment="1" applyProtection="1">
      <alignment horizontal="center" vertical="center" wrapText="1"/>
    </xf>
    <xf numFmtId="169" fontId="44" fillId="3" borderId="5" xfId="2" applyNumberFormat="1" applyFont="1" applyFill="1" applyBorder="1" applyAlignment="1" applyProtection="1">
      <alignment horizontal="center" vertical="center" wrapText="1"/>
    </xf>
    <xf numFmtId="9" fontId="44" fillId="3" borderId="5" xfId="2" applyNumberFormat="1" applyFont="1" applyFill="1" applyBorder="1" applyAlignment="1" applyProtection="1">
      <alignment horizontal="center" vertical="center" wrapText="1"/>
    </xf>
    <xf numFmtId="169" fontId="44" fillId="3" borderId="10" xfId="2" applyNumberFormat="1" applyFont="1" applyFill="1" applyBorder="1" applyAlignment="1" applyProtection="1">
      <alignment horizontal="center" vertical="center" wrapText="1"/>
    </xf>
    <xf numFmtId="0" fontId="45" fillId="3" borderId="0" xfId="0" applyFont="1" applyFill="1" applyBorder="1" applyAlignment="1" applyProtection="1">
      <alignment vertical="center"/>
    </xf>
    <xf numFmtId="0" fontId="44" fillId="3" borderId="29" xfId="0" applyFont="1" applyFill="1" applyBorder="1" applyAlignment="1" applyProtection="1">
      <alignment vertical="center" wrapText="1"/>
    </xf>
    <xf numFmtId="0" fontId="44" fillId="3" borderId="30" xfId="0" applyFont="1" applyFill="1" applyBorder="1" applyAlignment="1" applyProtection="1">
      <alignment vertical="center" wrapText="1"/>
    </xf>
    <xf numFmtId="164" fontId="44" fillId="3" borderId="1" xfId="2" applyNumberFormat="1" applyFont="1" applyFill="1" applyBorder="1" applyAlignment="1" applyProtection="1">
      <alignment horizontal="center" vertical="center" wrapText="1"/>
    </xf>
    <xf numFmtId="165" fontId="44" fillId="3" borderId="12" xfId="0" applyNumberFormat="1" applyFont="1" applyFill="1" applyBorder="1" applyAlignment="1">
      <alignment horizontal="center" vertical="center" wrapText="1"/>
    </xf>
    <xf numFmtId="165" fontId="44" fillId="3" borderId="12" xfId="0" applyNumberFormat="1" applyFont="1" applyFill="1" applyBorder="1" applyAlignment="1">
      <alignment horizontal="left" vertical="center" wrapText="1"/>
    </xf>
    <xf numFmtId="165" fontId="44" fillId="3" borderId="30" xfId="0" applyNumberFormat="1" applyFont="1" applyFill="1" applyBorder="1" applyAlignment="1">
      <alignment horizontal="left" vertical="center" wrapText="1"/>
    </xf>
    <xf numFmtId="0" fontId="44" fillId="3" borderId="5" xfId="0" applyFont="1" applyFill="1" applyBorder="1" applyAlignment="1" applyProtection="1">
      <alignment vertical="center" wrapText="1"/>
    </xf>
    <xf numFmtId="0" fontId="44" fillId="3" borderId="17" xfId="0" applyFont="1" applyFill="1" applyBorder="1" applyAlignment="1" applyProtection="1">
      <alignment vertical="center" wrapText="1"/>
    </xf>
    <xf numFmtId="168" fontId="44" fillId="3" borderId="46" xfId="2" applyNumberFormat="1" applyFont="1" applyFill="1" applyBorder="1" applyAlignment="1" applyProtection="1">
      <alignment horizontal="center" vertical="center" wrapText="1"/>
    </xf>
    <xf numFmtId="169" fontId="44" fillId="3" borderId="47" xfId="2" applyNumberFormat="1" applyFont="1" applyFill="1" applyBorder="1" applyAlignment="1" applyProtection="1">
      <alignment horizontal="center" vertical="center" wrapText="1"/>
    </xf>
    <xf numFmtId="168" fontId="44" fillId="3" borderId="47" xfId="2" applyNumberFormat="1" applyFont="1" applyFill="1" applyBorder="1" applyAlignment="1" applyProtection="1">
      <alignment horizontal="center" vertical="center" wrapText="1"/>
    </xf>
    <xf numFmtId="9" fontId="44" fillId="3" borderId="47" xfId="2" applyNumberFormat="1" applyFont="1" applyFill="1" applyBorder="1" applyAlignment="1" applyProtection="1">
      <alignment horizontal="center" vertical="center" wrapText="1"/>
    </xf>
    <xf numFmtId="166" fontId="44" fillId="3" borderId="47" xfId="2" applyNumberFormat="1" applyFont="1" applyFill="1" applyBorder="1" applyAlignment="1" applyProtection="1">
      <alignment horizontal="center" vertical="center" wrapText="1"/>
    </xf>
    <xf numFmtId="0" fontId="44" fillId="3" borderId="1" xfId="0" applyFont="1" applyFill="1" applyBorder="1" applyAlignment="1" applyProtection="1">
      <alignment vertical="top" wrapText="1"/>
    </xf>
    <xf numFmtId="168" fontId="44" fillId="3" borderId="5" xfId="2" applyNumberFormat="1" applyFont="1" applyFill="1" applyBorder="1" applyAlignment="1" applyProtection="1">
      <alignment vertical="center" wrapText="1"/>
    </xf>
    <xf numFmtId="164" fontId="44" fillId="3" borderId="1" xfId="0" applyNumberFormat="1" applyFont="1" applyFill="1" applyBorder="1" applyAlignment="1" applyProtection="1">
      <alignment vertical="center" wrapText="1"/>
    </xf>
    <xf numFmtId="164" fontId="44" fillId="3" borderId="10" xfId="0" applyNumberFormat="1" applyFont="1" applyFill="1" applyBorder="1" applyAlignment="1" applyProtection="1">
      <alignment vertical="center" wrapText="1"/>
    </xf>
    <xf numFmtId="0" fontId="44" fillId="3" borderId="37" xfId="0" applyFont="1" applyFill="1" applyBorder="1" applyAlignment="1" applyProtection="1">
      <alignment horizontal="left" vertical="top" wrapText="1"/>
    </xf>
    <xf numFmtId="0" fontId="44" fillId="3" borderId="12" xfId="0" applyFont="1" applyFill="1" applyBorder="1" applyAlignment="1" applyProtection="1">
      <alignment vertical="center" wrapText="1"/>
    </xf>
    <xf numFmtId="0" fontId="44" fillId="3" borderId="46" xfId="0" applyFont="1" applyFill="1" applyBorder="1" applyAlignment="1" applyProtection="1">
      <alignment horizontal="left" vertical="center" wrapText="1"/>
    </xf>
    <xf numFmtId="0" fontId="44" fillId="3" borderId="48" xfId="0" applyFont="1" applyFill="1" applyBorder="1" applyAlignment="1" applyProtection="1">
      <alignment vertical="center" wrapText="1"/>
    </xf>
    <xf numFmtId="0" fontId="44" fillId="3" borderId="31" xfId="0" applyFont="1" applyFill="1" applyBorder="1" applyAlignment="1" applyProtection="1">
      <alignment vertical="center" wrapText="1"/>
    </xf>
    <xf numFmtId="0" fontId="44" fillId="3" borderId="37" xfId="0" applyFont="1" applyFill="1" applyBorder="1" applyAlignment="1" applyProtection="1">
      <alignment vertical="center" wrapText="1"/>
    </xf>
    <xf numFmtId="0" fontId="44" fillId="2" borderId="5" xfId="0" applyFont="1" applyFill="1" applyBorder="1" applyAlignment="1" applyProtection="1">
      <alignment horizontal="left" vertical="center" wrapText="1"/>
    </xf>
    <xf numFmtId="168" fontId="44" fillId="2" borderId="5" xfId="2" applyNumberFormat="1" applyFont="1" applyFill="1" applyBorder="1" applyAlignment="1" applyProtection="1">
      <alignment horizontal="center" vertical="center" wrapText="1"/>
    </xf>
    <xf numFmtId="9" fontId="44" fillId="2" borderId="47" xfId="2" applyNumberFormat="1" applyFont="1" applyFill="1" applyBorder="1" applyAlignment="1" applyProtection="1">
      <alignment horizontal="center" vertical="center" wrapText="1"/>
    </xf>
    <xf numFmtId="168" fontId="44" fillId="2" borderId="5" xfId="2" applyNumberFormat="1" applyFont="1" applyFill="1" applyBorder="1" applyAlignment="1" applyProtection="1">
      <alignment vertical="center" wrapText="1"/>
    </xf>
    <xf numFmtId="169" fontId="44" fillId="2" borderId="47" xfId="2" applyNumberFormat="1" applyFont="1" applyFill="1" applyBorder="1" applyAlignment="1" applyProtection="1">
      <alignment horizontal="center" vertical="center" wrapText="1"/>
    </xf>
    <xf numFmtId="10" fontId="44" fillId="2" borderId="5" xfId="2" applyNumberFormat="1" applyFont="1" applyFill="1" applyBorder="1" applyAlignment="1" applyProtection="1">
      <alignment vertical="center" wrapText="1"/>
    </xf>
    <xf numFmtId="0" fontId="44" fillId="2" borderId="5" xfId="0" applyFont="1" applyFill="1" applyBorder="1" applyAlignment="1" applyProtection="1">
      <alignment vertical="center"/>
    </xf>
    <xf numFmtId="0" fontId="44" fillId="0" borderId="1" xfId="0" applyFont="1" applyFill="1" applyBorder="1" applyAlignment="1" applyProtection="1">
      <alignment horizontal="left" vertical="center" wrapText="1"/>
    </xf>
    <xf numFmtId="168" fontId="44" fillId="0" borderId="1" xfId="2" applyNumberFormat="1" applyFont="1" applyFill="1" applyBorder="1" applyAlignment="1" applyProtection="1">
      <alignment vertical="center" wrapText="1"/>
    </xf>
    <xf numFmtId="10" fontId="44" fillId="0" borderId="1" xfId="2" applyNumberFormat="1" applyFont="1" applyFill="1" applyBorder="1" applyAlignment="1" applyProtection="1">
      <alignment vertical="center" wrapText="1"/>
    </xf>
    <xf numFmtId="168" fontId="44" fillId="3" borderId="1" xfId="2" applyNumberFormat="1" applyFont="1" applyFill="1" applyBorder="1" applyAlignment="1" applyProtection="1">
      <alignment vertical="center" wrapText="1"/>
    </xf>
    <xf numFmtId="10" fontId="44" fillId="3" borderId="1" xfId="2" applyNumberFormat="1" applyFont="1" applyFill="1" applyBorder="1" applyAlignment="1" applyProtection="1">
      <alignment vertical="center" wrapText="1"/>
    </xf>
    <xf numFmtId="0" fontId="44" fillId="0" borderId="29" xfId="0" applyFont="1" applyFill="1" applyBorder="1" applyAlignment="1" applyProtection="1">
      <alignment vertical="center"/>
    </xf>
    <xf numFmtId="164" fontId="44" fillId="0" borderId="1" xfId="0" applyNumberFormat="1" applyFont="1" applyFill="1" applyBorder="1" applyAlignment="1" applyProtection="1">
      <alignment horizontal="left" vertical="center" wrapText="1"/>
    </xf>
    <xf numFmtId="164" fontId="44" fillId="3" borderId="1" xfId="2" applyNumberFormat="1" applyFont="1" applyFill="1" applyBorder="1" applyAlignment="1" applyProtection="1">
      <alignment vertical="center" wrapText="1"/>
    </xf>
    <xf numFmtId="0" fontId="44" fillId="0" borderId="29" xfId="0" applyFont="1" applyFill="1" applyBorder="1" applyAlignment="1" applyProtection="1">
      <alignment vertical="center" wrapText="1"/>
    </xf>
    <xf numFmtId="0" fontId="44" fillId="0" borderId="12" xfId="0" applyFont="1" applyFill="1" applyBorder="1" applyAlignment="1" applyProtection="1">
      <alignment horizontal="left" vertical="center" wrapText="1"/>
    </xf>
    <xf numFmtId="168" fontId="44" fillId="0" borderId="12" xfId="2" applyNumberFormat="1" applyFont="1" applyFill="1" applyBorder="1" applyAlignment="1" applyProtection="1">
      <alignment vertical="center" wrapText="1"/>
    </xf>
    <xf numFmtId="10" fontId="44" fillId="0" borderId="12" xfId="2" applyNumberFormat="1" applyFont="1" applyFill="1" applyBorder="1" applyAlignment="1" applyProtection="1">
      <alignment vertical="center" wrapText="1"/>
    </xf>
    <xf numFmtId="168" fontId="44" fillId="3" borderId="12" xfId="2" applyNumberFormat="1" applyFont="1" applyFill="1" applyBorder="1" applyAlignment="1" applyProtection="1">
      <alignment vertical="center" wrapText="1"/>
    </xf>
    <xf numFmtId="10" fontId="44" fillId="3" borderId="12" xfId="2" applyNumberFormat="1" applyFont="1" applyFill="1" applyBorder="1" applyAlignment="1" applyProtection="1">
      <alignment vertical="center" wrapText="1"/>
    </xf>
    <xf numFmtId="168" fontId="44" fillId="2" borderId="11" xfId="2" applyNumberFormat="1" applyFont="1" applyFill="1" applyBorder="1" applyAlignment="1" applyProtection="1">
      <alignment horizontal="center" vertical="center" wrapText="1"/>
    </xf>
    <xf numFmtId="9" fontId="44" fillId="2" borderId="5" xfId="2" applyNumberFormat="1" applyFont="1" applyFill="1" applyBorder="1" applyAlignment="1" applyProtection="1">
      <alignment horizontal="center" vertical="center" wrapText="1"/>
    </xf>
    <xf numFmtId="168" fontId="44" fillId="2" borderId="1" xfId="2" applyNumberFormat="1" applyFont="1" applyFill="1" applyBorder="1" applyAlignment="1" applyProtection="1">
      <alignment horizontal="center" vertical="center" wrapText="1"/>
    </xf>
    <xf numFmtId="9" fontId="44" fillId="2" borderId="5" xfId="2" applyNumberFormat="1" applyFont="1" applyFill="1" applyBorder="1" applyAlignment="1" applyProtection="1">
      <alignment vertical="center" wrapText="1"/>
    </xf>
    <xf numFmtId="10" fontId="44" fillId="0" borderId="1" xfId="2" applyNumberFormat="1" applyFont="1" applyFill="1" applyBorder="1" applyAlignment="1" applyProtection="1">
      <alignment horizontal="center" vertical="center" wrapText="1"/>
    </xf>
    <xf numFmtId="168" fontId="44" fillId="0" borderId="1" xfId="2" applyNumberFormat="1" applyFont="1" applyFill="1" applyBorder="1" applyAlignment="1" applyProtection="1">
      <alignment horizontal="center" vertical="center" wrapText="1"/>
    </xf>
    <xf numFmtId="0" fontId="44" fillId="0" borderId="1" xfId="0" applyFont="1" applyFill="1" applyBorder="1" applyAlignment="1" applyProtection="1">
      <alignment vertical="center"/>
    </xf>
    <xf numFmtId="9" fontId="44" fillId="3" borderId="1" xfId="2" applyNumberFormat="1" applyFont="1" applyFill="1" applyBorder="1" applyAlignment="1" applyProtection="1">
      <alignment vertical="center" wrapText="1"/>
    </xf>
    <xf numFmtId="9" fontId="44" fillId="0" borderId="1" xfId="2" applyNumberFormat="1" applyFont="1" applyFill="1" applyBorder="1" applyAlignment="1" applyProtection="1">
      <alignment horizontal="center" vertical="center" wrapText="1"/>
    </xf>
    <xf numFmtId="0" fontId="44" fillId="0" borderId="1" xfId="0" applyFont="1" applyFill="1" applyBorder="1" applyAlignment="1" applyProtection="1">
      <alignment vertical="center" wrapText="1"/>
    </xf>
    <xf numFmtId="0" fontId="44" fillId="2" borderId="1" xfId="0" applyFont="1" applyFill="1" applyBorder="1" applyAlignment="1" applyProtection="1">
      <alignment horizontal="left" vertical="center" wrapText="1"/>
    </xf>
    <xf numFmtId="10" fontId="44" fillId="2" borderId="1" xfId="2" applyNumberFormat="1" applyFont="1" applyFill="1" applyBorder="1" applyAlignment="1" applyProtection="1">
      <alignment horizontal="center" vertical="center" wrapText="1"/>
    </xf>
    <xf numFmtId="9" fontId="44" fillId="2" borderId="1" xfId="2" applyNumberFormat="1" applyFont="1" applyFill="1" applyBorder="1" applyAlignment="1" applyProtection="1">
      <alignment horizontal="center" vertical="center" wrapText="1"/>
    </xf>
    <xf numFmtId="0" fontId="44" fillId="2" borderId="1" xfId="0" applyFont="1" applyFill="1" applyBorder="1" applyAlignment="1" applyProtection="1">
      <alignment vertical="center"/>
    </xf>
    <xf numFmtId="165" fontId="36" fillId="3" borderId="1" xfId="0" applyNumberFormat="1" applyFont="1" applyFill="1" applyBorder="1" applyAlignment="1">
      <alignment vertical="center" wrapText="1"/>
    </xf>
    <xf numFmtId="0" fontId="36" fillId="3" borderId="1" xfId="0" applyFont="1" applyFill="1" applyBorder="1" applyAlignment="1">
      <alignment horizontal="center" vertical="center"/>
    </xf>
    <xf numFmtId="0" fontId="19" fillId="0" borderId="0" xfId="0" applyFont="1" applyFill="1" applyAlignment="1">
      <alignment horizontal="center" vertical="center"/>
    </xf>
    <xf numFmtId="165" fontId="36" fillId="3" borderId="10" xfId="0" applyNumberFormat="1" applyFont="1" applyFill="1" applyBorder="1" applyAlignment="1">
      <alignment horizontal="center" vertical="center" wrapText="1"/>
    </xf>
    <xf numFmtId="165" fontId="36" fillId="3" borderId="10" xfId="0" applyNumberFormat="1" applyFont="1" applyFill="1" applyBorder="1" applyAlignment="1">
      <alignment vertical="center" wrapText="1"/>
    </xf>
    <xf numFmtId="0" fontId="36" fillId="3" borderId="10" xfId="0" applyFont="1" applyFill="1" applyBorder="1" applyAlignment="1">
      <alignment horizontal="center" vertical="center"/>
    </xf>
    <xf numFmtId="0" fontId="3" fillId="5" borderId="0" xfId="0" applyFont="1" applyFill="1" applyBorder="1" applyAlignment="1" applyProtection="1">
      <alignment vertical="center"/>
    </xf>
    <xf numFmtId="165" fontId="36" fillId="3" borderId="28" xfId="0" applyNumberFormat="1" applyFont="1" applyFill="1" applyBorder="1" applyAlignment="1">
      <alignment horizontal="center" vertical="center" wrapText="1"/>
    </xf>
    <xf numFmtId="165" fontId="36" fillId="3" borderId="21" xfId="0" applyNumberFormat="1" applyFont="1" applyFill="1" applyBorder="1" applyAlignment="1">
      <alignment horizontal="center" vertical="center" wrapText="1"/>
    </xf>
    <xf numFmtId="165" fontId="36" fillId="3" borderId="27" xfId="0" applyNumberFormat="1" applyFont="1" applyFill="1" applyBorder="1" applyAlignment="1">
      <alignment horizontal="left" vertical="center" wrapText="1"/>
    </xf>
    <xf numFmtId="165" fontId="36" fillId="3" borderId="29" xfId="0" applyNumberFormat="1" applyFont="1" applyFill="1" applyBorder="1" applyAlignment="1">
      <alignment horizontal="left" vertical="center" wrapText="1"/>
    </xf>
    <xf numFmtId="165" fontId="36" fillId="3" borderId="11" xfId="0" applyNumberFormat="1" applyFont="1" applyFill="1" applyBorder="1" applyAlignment="1">
      <alignment horizontal="left" vertical="center" wrapText="1"/>
    </xf>
    <xf numFmtId="165" fontId="36" fillId="3" borderId="1" xfId="0" applyNumberFormat="1" applyFont="1" applyFill="1" applyBorder="1" applyAlignment="1">
      <alignment horizontal="left" vertical="center" wrapText="1"/>
    </xf>
    <xf numFmtId="0" fontId="26" fillId="0" borderId="1" xfId="0" applyFont="1" applyFill="1" applyBorder="1" applyAlignment="1">
      <alignment vertical="center" wrapText="1"/>
    </xf>
    <xf numFmtId="9" fontId="19" fillId="0" borderId="1" xfId="0" applyNumberFormat="1" applyFont="1" applyFill="1" applyBorder="1" applyAlignment="1">
      <alignment horizontal="center" vertical="center" wrapText="1"/>
    </xf>
    <xf numFmtId="169" fontId="19" fillId="0" borderId="1" xfId="0" applyNumberFormat="1" applyFont="1" applyFill="1" applyBorder="1" applyAlignment="1">
      <alignment horizontal="center" vertical="center" wrapText="1"/>
    </xf>
    <xf numFmtId="169" fontId="6" fillId="0" borderId="1" xfId="0" applyNumberFormat="1" applyFont="1" applyFill="1" applyBorder="1" applyAlignment="1">
      <alignment horizontal="center" vertical="center" wrapText="1"/>
    </xf>
    <xf numFmtId="165" fontId="36" fillId="3" borderId="1" xfId="0" applyNumberFormat="1" applyFont="1" applyFill="1" applyBorder="1" applyAlignment="1">
      <alignment horizontal="center" vertical="center" wrapText="1"/>
    </xf>
    <xf numFmtId="164" fontId="36" fillId="3" borderId="10" xfId="0" applyNumberFormat="1" applyFont="1" applyFill="1" applyBorder="1" applyAlignment="1" applyProtection="1">
      <alignment horizontal="center" vertical="center" wrapText="1"/>
    </xf>
    <xf numFmtId="164" fontId="36" fillId="3" borderId="1" xfId="0" applyNumberFormat="1" applyFont="1" applyFill="1" applyBorder="1" applyAlignment="1" applyProtection="1">
      <alignment horizontal="left" vertical="center" wrapText="1"/>
    </xf>
    <xf numFmtId="0" fontId="36" fillId="3" borderId="1" xfId="0" applyFont="1" applyFill="1" applyBorder="1" applyAlignment="1" applyProtection="1">
      <alignment horizontal="left" vertical="center" wrapText="1"/>
    </xf>
    <xf numFmtId="168" fontId="36" fillId="3" borderId="1" xfId="2" applyNumberFormat="1" applyFont="1" applyFill="1" applyBorder="1" applyAlignment="1" applyProtection="1">
      <alignment horizontal="center" vertical="center" wrapText="1"/>
    </xf>
    <xf numFmtId="164" fontId="36" fillId="3" borderId="11" xfId="0" applyNumberFormat="1" applyFont="1" applyFill="1" applyBorder="1" applyAlignment="1" applyProtection="1">
      <alignment horizontal="left" vertical="center" wrapText="1"/>
    </xf>
    <xf numFmtId="168" fontId="47" fillId="3" borderId="11" xfId="2" applyNumberFormat="1" applyFont="1" applyFill="1" applyBorder="1" applyAlignment="1" applyProtection="1">
      <alignment horizontal="center" vertical="center" wrapText="1"/>
    </xf>
    <xf numFmtId="9" fontId="47" fillId="3" borderId="1" xfId="2" applyNumberFormat="1" applyFont="1" applyFill="1" applyBorder="1" applyAlignment="1" applyProtection="1">
      <alignment horizontal="center" vertical="center" wrapText="1"/>
    </xf>
    <xf numFmtId="168" fontId="36" fillId="3" borderId="11" xfId="2" applyNumberFormat="1" applyFont="1" applyFill="1" applyBorder="1" applyAlignment="1" applyProtection="1">
      <alignment horizontal="left" vertical="center" wrapText="1"/>
    </xf>
    <xf numFmtId="1" fontId="36" fillId="3" borderId="11" xfId="2" applyNumberFormat="1" applyFont="1" applyFill="1" applyBorder="1" applyAlignment="1" applyProtection="1">
      <alignment horizontal="center" vertical="center" wrapText="1"/>
    </xf>
    <xf numFmtId="0" fontId="47" fillId="3" borderId="31" xfId="0" applyFont="1" applyFill="1" applyBorder="1" applyAlignment="1" applyProtection="1">
      <alignment vertical="top" wrapText="1"/>
    </xf>
    <xf numFmtId="168" fontId="47" fillId="3" borderId="1" xfId="2" applyNumberFormat="1" applyFont="1" applyFill="1" applyBorder="1" applyAlignment="1" applyProtection="1">
      <alignment horizontal="center" vertical="center" wrapText="1"/>
    </xf>
    <xf numFmtId="9" fontId="47" fillId="3" borderId="11" xfId="2" applyNumberFormat="1" applyFont="1" applyFill="1" applyBorder="1" applyAlignment="1" applyProtection="1">
      <alignment horizontal="center" vertical="center" wrapText="1"/>
    </xf>
    <xf numFmtId="1" fontId="36" fillId="3" borderId="1" xfId="2" applyNumberFormat="1" applyFont="1" applyFill="1" applyBorder="1" applyAlignment="1" applyProtection="1">
      <alignment horizontal="center" vertical="center" wrapText="1"/>
    </xf>
    <xf numFmtId="169" fontId="36" fillId="3" borderId="1" xfId="2" applyNumberFormat="1" applyFont="1" applyFill="1" applyBorder="1" applyAlignment="1" applyProtection="1">
      <alignment horizontal="center" vertical="center" wrapText="1"/>
    </xf>
    <xf numFmtId="0" fontId="47" fillId="3" borderId="29" xfId="0" applyFont="1" applyFill="1" applyBorder="1" applyAlignment="1" applyProtection="1">
      <alignment vertical="top" wrapText="1"/>
    </xf>
    <xf numFmtId="9" fontId="47" fillId="3" borderId="1" xfId="2" applyNumberFormat="1" applyFont="1" applyFill="1" applyBorder="1" applyAlignment="1" applyProtection="1">
      <alignment horizontal="right" vertical="center" wrapText="1"/>
    </xf>
    <xf numFmtId="9" fontId="36" fillId="3" borderId="1" xfId="2" applyNumberFormat="1" applyFont="1" applyFill="1" applyBorder="1" applyAlignment="1" applyProtection="1">
      <alignment horizontal="right" vertical="center" wrapText="1"/>
    </xf>
    <xf numFmtId="0" fontId="47" fillId="3" borderId="29" xfId="0" applyFont="1" applyFill="1" applyBorder="1" applyAlignment="1" applyProtection="1">
      <alignment vertical="center" wrapText="1"/>
    </xf>
    <xf numFmtId="10" fontId="47" fillId="3" borderId="1" xfId="2" applyNumberFormat="1" applyFont="1" applyFill="1" applyBorder="1" applyAlignment="1" applyProtection="1">
      <alignment horizontal="right" vertical="center" wrapText="1"/>
    </xf>
    <xf numFmtId="164" fontId="36" fillId="3" borderId="12" xfId="0" applyNumberFormat="1" applyFont="1" applyFill="1" applyBorder="1" applyAlignment="1" applyProtection="1">
      <alignment horizontal="left" vertical="center" wrapText="1"/>
    </xf>
    <xf numFmtId="168" fontId="47" fillId="3" borderId="12" xfId="2" applyNumberFormat="1" applyFont="1" applyFill="1" applyBorder="1" applyAlignment="1" applyProtection="1">
      <alignment horizontal="center" vertical="center" wrapText="1"/>
    </xf>
    <xf numFmtId="10" fontId="47" fillId="3" borderId="12" xfId="2" applyNumberFormat="1" applyFont="1" applyFill="1" applyBorder="1" applyAlignment="1" applyProtection="1">
      <alignment horizontal="right" vertical="center" wrapText="1"/>
    </xf>
    <xf numFmtId="0" fontId="47" fillId="3" borderId="30" xfId="0" applyFont="1" applyFill="1" applyBorder="1" applyAlignment="1" applyProtection="1">
      <alignment vertical="center" wrapText="1"/>
    </xf>
    <xf numFmtId="0" fontId="36" fillId="3" borderId="33" xfId="0" applyFont="1" applyFill="1" applyBorder="1" applyAlignment="1" applyProtection="1">
      <alignment vertical="center"/>
    </xf>
    <xf numFmtId="168" fontId="48" fillId="3" borderId="1" xfId="2" applyNumberFormat="1" applyFont="1" applyFill="1" applyBorder="1" applyAlignment="1" applyProtection="1">
      <alignment horizontal="right" vertical="center" wrapText="1"/>
    </xf>
    <xf numFmtId="0" fontId="36" fillId="3" borderId="34" xfId="0" applyFont="1" applyFill="1" applyBorder="1" applyAlignment="1" applyProtection="1">
      <alignment vertical="center"/>
    </xf>
    <xf numFmtId="168" fontId="48" fillId="3" borderId="12" xfId="2" applyNumberFormat="1" applyFont="1" applyFill="1" applyBorder="1" applyAlignment="1" applyProtection="1">
      <alignment horizontal="right" vertical="center" wrapText="1"/>
    </xf>
    <xf numFmtId="0" fontId="36" fillId="3" borderId="36" xfId="0" applyFont="1" applyFill="1" applyBorder="1" applyAlignment="1" applyProtection="1">
      <alignment vertical="center"/>
    </xf>
    <xf numFmtId="169" fontId="47" fillId="3" borderId="11" xfId="2" applyNumberFormat="1" applyFont="1" applyFill="1" applyBorder="1" applyAlignment="1" applyProtection="1">
      <alignment horizontal="center" vertical="center" wrapText="1"/>
    </xf>
    <xf numFmtId="0" fontId="36" fillId="3" borderId="31" xfId="0" applyFont="1" applyFill="1" applyBorder="1" applyAlignment="1" applyProtection="1">
      <alignment vertical="top" wrapText="1"/>
    </xf>
    <xf numFmtId="168" fontId="48" fillId="3" borderId="1" xfId="2" applyNumberFormat="1" applyFont="1" applyFill="1" applyBorder="1" applyAlignment="1" applyProtection="1">
      <alignment horizontal="center" vertical="center" wrapText="1"/>
    </xf>
    <xf numFmtId="0" fontId="36" fillId="3" borderId="29" xfId="0" applyFont="1" applyFill="1" applyBorder="1" applyAlignment="1" applyProtection="1">
      <alignment vertical="top" wrapText="1"/>
    </xf>
    <xf numFmtId="0" fontId="36" fillId="3" borderId="34" xfId="0" applyFont="1" applyFill="1" applyBorder="1" applyAlignment="1" applyProtection="1">
      <alignment vertical="top" wrapText="1"/>
    </xf>
    <xf numFmtId="164" fontId="36" fillId="3" borderId="10" xfId="0" applyNumberFormat="1" applyFont="1" applyFill="1" applyBorder="1" applyAlignment="1" applyProtection="1">
      <alignment horizontal="left" vertical="center" wrapText="1"/>
    </xf>
    <xf numFmtId="168" fontId="47" fillId="3" borderId="10" xfId="2" applyNumberFormat="1" applyFont="1" applyFill="1" applyBorder="1" applyAlignment="1" applyProtection="1">
      <alignment horizontal="center" vertical="center" wrapText="1"/>
    </xf>
    <xf numFmtId="9" fontId="47" fillId="3" borderId="10" xfId="2" applyNumberFormat="1" applyFont="1" applyFill="1" applyBorder="1" applyAlignment="1" applyProtection="1">
      <alignment horizontal="center" vertical="center" wrapText="1"/>
    </xf>
    <xf numFmtId="9" fontId="36" fillId="3" borderId="10" xfId="2" applyNumberFormat="1" applyFont="1" applyFill="1" applyBorder="1" applyAlignment="1" applyProtection="1">
      <alignment horizontal="center" vertical="center" wrapText="1"/>
    </xf>
    <xf numFmtId="9" fontId="36" fillId="3" borderId="52" xfId="2" applyNumberFormat="1" applyFont="1" applyFill="1" applyBorder="1" applyAlignment="1" applyProtection="1">
      <alignment horizontal="center" vertical="center" wrapText="1"/>
    </xf>
    <xf numFmtId="0" fontId="36" fillId="3" borderId="1" xfId="0" applyFont="1" applyFill="1" applyBorder="1" applyAlignment="1" applyProtection="1">
      <alignment horizontal="left" vertical="top" wrapText="1"/>
    </xf>
    <xf numFmtId="10" fontId="36" fillId="3" borderId="4" xfId="2" applyNumberFormat="1" applyFont="1" applyFill="1" applyBorder="1" applyAlignment="1" applyProtection="1">
      <alignment horizontal="center" vertical="center" wrapText="1"/>
    </xf>
    <xf numFmtId="0" fontId="49" fillId="3" borderId="1" xfId="0" applyFont="1" applyFill="1" applyBorder="1" applyAlignment="1">
      <alignment vertical="center"/>
    </xf>
    <xf numFmtId="168" fontId="50" fillId="3" borderId="1" xfId="2" applyNumberFormat="1" applyFont="1" applyFill="1" applyBorder="1" applyAlignment="1" applyProtection="1">
      <alignment horizontal="center" vertical="center" wrapText="1"/>
    </xf>
    <xf numFmtId="10" fontId="47" fillId="3" borderId="1" xfId="2" applyNumberFormat="1" applyFont="1" applyFill="1" applyBorder="1" applyAlignment="1" applyProtection="1">
      <alignment horizontal="center" vertical="center" wrapText="1"/>
    </xf>
    <xf numFmtId="168" fontId="48" fillId="3" borderId="12" xfId="2" applyNumberFormat="1" applyFont="1" applyFill="1" applyBorder="1" applyAlignment="1" applyProtection="1">
      <alignment horizontal="center" vertical="center" wrapText="1"/>
    </xf>
    <xf numFmtId="10" fontId="36" fillId="3" borderId="12" xfId="2" applyNumberFormat="1" applyFont="1" applyFill="1" applyBorder="1" applyAlignment="1" applyProtection="1">
      <alignment horizontal="center" vertical="center" wrapText="1"/>
    </xf>
    <xf numFmtId="0" fontId="40" fillId="3" borderId="27" xfId="0" applyFont="1" applyFill="1" applyBorder="1" applyAlignment="1" applyProtection="1">
      <alignment vertical="top" wrapText="1"/>
    </xf>
    <xf numFmtId="0" fontId="40" fillId="3" borderId="29" xfId="0" applyFont="1" applyFill="1" applyBorder="1" applyAlignment="1" applyProtection="1">
      <alignment vertical="top" wrapText="1"/>
    </xf>
    <xf numFmtId="0" fontId="40" fillId="3" borderId="30" xfId="0" applyFont="1" applyFill="1" applyBorder="1" applyAlignment="1" applyProtection="1">
      <alignment vertical="center" wrapText="1"/>
    </xf>
    <xf numFmtId="169" fontId="36" fillId="3" borderId="12" xfId="2" applyNumberFormat="1" applyFont="1" applyFill="1" applyBorder="1" applyAlignment="1" applyProtection="1">
      <alignment horizontal="center" vertical="center" wrapText="1"/>
    </xf>
    <xf numFmtId="10" fontId="36" fillId="3" borderId="25" xfId="2" applyNumberFormat="1" applyFont="1" applyFill="1" applyBorder="1" applyAlignment="1" applyProtection="1">
      <alignment horizontal="center" vertical="center" wrapText="1"/>
    </xf>
    <xf numFmtId="0" fontId="36" fillId="3" borderId="5" xfId="0" applyFont="1" applyFill="1" applyBorder="1" applyAlignment="1" applyProtection="1">
      <alignment horizontal="left" vertical="center" wrapText="1"/>
    </xf>
    <xf numFmtId="0" fontId="40" fillId="3" borderId="31" xfId="0" applyFont="1" applyFill="1" applyBorder="1" applyAlignment="1" applyProtection="1">
      <alignment vertical="center" wrapText="1"/>
    </xf>
    <xf numFmtId="169" fontId="36" fillId="3" borderId="11" xfId="2" applyNumberFormat="1" applyFont="1" applyFill="1" applyBorder="1" applyAlignment="1" applyProtection="1">
      <alignment horizontal="center" vertical="center" wrapText="1"/>
    </xf>
    <xf numFmtId="0" fontId="40" fillId="3" borderId="30" xfId="0" applyFont="1" applyFill="1" applyBorder="1" applyAlignment="1" applyProtection="1">
      <alignment vertical="top" wrapText="1"/>
    </xf>
    <xf numFmtId="10" fontId="36" fillId="3" borderId="11" xfId="2" applyNumberFormat="1" applyFont="1" applyFill="1" applyBorder="1" applyAlignment="1" applyProtection="1">
      <alignment horizontal="center" vertical="center" wrapText="1"/>
    </xf>
    <xf numFmtId="0" fontId="40" fillId="3" borderId="27" xfId="0" applyFont="1" applyFill="1" applyBorder="1" applyAlignment="1" applyProtection="1">
      <alignment vertical="center" wrapText="1"/>
    </xf>
    <xf numFmtId="0" fontId="41" fillId="3" borderId="29" xfId="0" applyFont="1" applyFill="1" applyBorder="1" applyAlignment="1" applyProtection="1">
      <alignment vertical="center" wrapText="1"/>
    </xf>
    <xf numFmtId="169" fontId="36" fillId="3" borderId="10" xfId="2" applyNumberFormat="1" applyFont="1" applyFill="1" applyBorder="1" applyAlignment="1" applyProtection="1">
      <alignment horizontal="center" vertical="center" wrapText="1"/>
    </xf>
    <xf numFmtId="10" fontId="36" fillId="3" borderId="10" xfId="2" applyNumberFormat="1" applyFont="1" applyFill="1" applyBorder="1" applyAlignment="1" applyProtection="1">
      <alignment horizontal="center" vertical="center" wrapText="1"/>
    </xf>
    <xf numFmtId="0" fontId="40" fillId="3" borderId="37" xfId="0" applyFont="1" applyFill="1" applyBorder="1" applyAlignment="1" applyProtection="1">
      <alignment vertical="center" wrapText="1"/>
    </xf>
    <xf numFmtId="164" fontId="36" fillId="3" borderId="8" xfId="0" applyNumberFormat="1" applyFont="1" applyFill="1" applyBorder="1" applyAlignment="1" applyProtection="1">
      <alignment horizontal="left" vertical="center" wrapText="1"/>
    </xf>
    <xf numFmtId="0" fontId="40" fillId="3" borderId="1" xfId="0" applyFont="1" applyFill="1" applyBorder="1" applyAlignment="1" applyProtection="1">
      <alignment vertical="center" wrapText="1"/>
    </xf>
    <xf numFmtId="9" fontId="37" fillId="3" borderId="1" xfId="2" applyNumberFormat="1" applyFont="1" applyFill="1" applyBorder="1" applyAlignment="1" applyProtection="1">
      <alignment horizontal="center" vertical="center" wrapText="1"/>
    </xf>
    <xf numFmtId="168" fontId="37" fillId="3" borderId="1" xfId="2" applyNumberFormat="1" applyFont="1" applyFill="1" applyBorder="1" applyAlignment="1" applyProtection="1">
      <alignment horizontal="center" vertical="center" wrapText="1"/>
    </xf>
    <xf numFmtId="10" fontId="37" fillId="3" borderId="1" xfId="2" applyNumberFormat="1" applyFont="1" applyFill="1" applyBorder="1" applyAlignment="1" applyProtection="1">
      <alignment horizontal="center" vertical="center" wrapText="1"/>
    </xf>
    <xf numFmtId="169" fontId="37" fillId="3" borderId="1" xfId="2" applyNumberFormat="1" applyFont="1" applyFill="1" applyBorder="1" applyAlignment="1" applyProtection="1">
      <alignment horizontal="center" vertical="center" wrapText="1"/>
    </xf>
    <xf numFmtId="168" fontId="37" fillId="3" borderId="11" xfId="2" applyNumberFormat="1" applyFont="1" applyFill="1" applyBorder="1" applyAlignment="1" applyProtection="1">
      <alignment horizontal="center" vertical="center" wrapText="1"/>
    </xf>
    <xf numFmtId="168" fontId="37" fillId="3" borderId="12" xfId="2" applyNumberFormat="1" applyFont="1" applyFill="1" applyBorder="1" applyAlignment="1" applyProtection="1">
      <alignment horizontal="center" vertical="center" wrapText="1"/>
    </xf>
    <xf numFmtId="9" fontId="37" fillId="3" borderId="12" xfId="2" applyNumberFormat="1" applyFont="1" applyFill="1" applyBorder="1" applyAlignment="1" applyProtection="1">
      <alignment horizontal="center" vertical="center" wrapText="1"/>
    </xf>
    <xf numFmtId="10" fontId="37" fillId="3" borderId="12" xfId="2" applyNumberFormat="1" applyFont="1" applyFill="1" applyBorder="1" applyAlignment="1" applyProtection="1">
      <alignment horizontal="center" vertical="center" wrapText="1"/>
    </xf>
    <xf numFmtId="169" fontId="37" fillId="3" borderId="12" xfId="2" applyNumberFormat="1" applyFont="1" applyFill="1" applyBorder="1" applyAlignment="1" applyProtection="1">
      <alignment horizontal="center" vertical="center" wrapText="1"/>
    </xf>
    <xf numFmtId="0" fontId="41" fillId="3" borderId="30" xfId="0" applyFont="1" applyFill="1" applyBorder="1" applyAlignment="1" applyProtection="1">
      <alignment vertical="center" wrapText="1"/>
    </xf>
    <xf numFmtId="0" fontId="37" fillId="3" borderId="5" xfId="0" applyFont="1" applyFill="1" applyBorder="1" applyAlignment="1" applyProtection="1">
      <alignment horizontal="left" vertical="center" wrapText="1"/>
    </xf>
    <xf numFmtId="168" fontId="37" fillId="3" borderId="5" xfId="2" applyNumberFormat="1" applyFont="1" applyFill="1" applyBorder="1" applyAlignment="1" applyProtection="1">
      <alignment horizontal="center" vertical="center" wrapText="1"/>
    </xf>
    <xf numFmtId="9" fontId="37" fillId="3" borderId="5" xfId="2" applyNumberFormat="1" applyFont="1" applyFill="1" applyBorder="1" applyAlignment="1" applyProtection="1">
      <alignment horizontal="center" vertical="center" wrapText="1"/>
    </xf>
    <xf numFmtId="10" fontId="37" fillId="3" borderId="5" xfId="2" applyNumberFormat="1" applyFont="1" applyFill="1" applyBorder="1" applyAlignment="1" applyProtection="1">
      <alignment horizontal="center" vertical="center" wrapText="1"/>
    </xf>
    <xf numFmtId="0" fontId="41" fillId="3" borderId="31" xfId="0" applyFont="1" applyFill="1" applyBorder="1" applyAlignment="1" applyProtection="1">
      <alignment vertical="center" wrapText="1"/>
    </xf>
    <xf numFmtId="0" fontId="37" fillId="3" borderId="1" xfId="0" applyFont="1" applyFill="1" applyBorder="1" applyAlignment="1" applyProtection="1">
      <alignment horizontal="left" vertical="center" wrapText="1"/>
    </xf>
    <xf numFmtId="164" fontId="37" fillId="3" borderId="1" xfId="0" applyNumberFormat="1" applyFont="1" applyFill="1" applyBorder="1" applyAlignment="1" applyProtection="1">
      <alignment horizontal="left" vertical="center" wrapText="1"/>
    </xf>
    <xf numFmtId="0" fontId="37" fillId="3" borderId="10" xfId="0" applyFont="1" applyFill="1" applyBorder="1" applyAlignment="1" applyProtection="1">
      <alignment horizontal="left" vertical="center" wrapText="1"/>
    </xf>
    <xf numFmtId="168" fontId="37" fillId="3" borderId="10" xfId="2" applyNumberFormat="1" applyFont="1" applyFill="1" applyBorder="1" applyAlignment="1" applyProtection="1">
      <alignment horizontal="center" vertical="center" wrapText="1"/>
    </xf>
    <xf numFmtId="169" fontId="37" fillId="3" borderId="10" xfId="2" applyNumberFormat="1" applyFont="1" applyFill="1" applyBorder="1" applyAlignment="1" applyProtection="1">
      <alignment horizontal="center" vertical="center" wrapText="1"/>
    </xf>
    <xf numFmtId="10" fontId="37" fillId="3" borderId="10" xfId="2" applyNumberFormat="1" applyFont="1" applyFill="1" applyBorder="1" applyAlignment="1" applyProtection="1">
      <alignment horizontal="center" vertical="center" wrapText="1"/>
    </xf>
    <xf numFmtId="0" fontId="41" fillId="3" borderId="34" xfId="0" applyFont="1" applyFill="1" applyBorder="1" applyAlignment="1" applyProtection="1">
      <alignment vertical="center" wrapText="1"/>
    </xf>
    <xf numFmtId="0" fontId="36" fillId="0" borderId="11" xfId="0" applyFont="1" applyFill="1" applyBorder="1" applyAlignment="1" applyProtection="1">
      <alignment horizontal="left" vertical="center" wrapText="1"/>
    </xf>
    <xf numFmtId="168" fontId="36" fillId="0" borderId="11" xfId="2" applyNumberFormat="1" applyFont="1" applyFill="1" applyBorder="1" applyAlignment="1" applyProtection="1">
      <alignment horizontal="center" vertical="center" wrapText="1"/>
    </xf>
    <xf numFmtId="169" fontId="36" fillId="0" borderId="11" xfId="2" applyNumberFormat="1" applyFont="1" applyFill="1" applyBorder="1" applyAlignment="1" applyProtection="1">
      <alignment horizontal="center" vertical="center" wrapText="1"/>
    </xf>
    <xf numFmtId="168" fontId="37" fillId="0" borderId="11" xfId="2" applyNumberFormat="1" applyFont="1" applyFill="1" applyBorder="1" applyAlignment="1" applyProtection="1">
      <alignment horizontal="center" vertical="center" wrapText="1"/>
    </xf>
    <xf numFmtId="10" fontId="37" fillId="0" borderId="11" xfId="2" applyNumberFormat="1" applyFont="1" applyFill="1" applyBorder="1" applyAlignment="1" applyProtection="1">
      <alignment horizontal="center" vertical="center" wrapText="1"/>
    </xf>
    <xf numFmtId="9" fontId="37" fillId="0" borderId="1" xfId="2" applyNumberFormat="1" applyFont="1" applyFill="1" applyBorder="1" applyAlignment="1" applyProtection="1">
      <alignment horizontal="center" vertical="center" wrapText="1"/>
    </xf>
    <xf numFmtId="9" fontId="37" fillId="0" borderId="11" xfId="2" applyNumberFormat="1" applyFont="1" applyFill="1" applyBorder="1" applyAlignment="1" applyProtection="1">
      <alignment horizontal="center" vertical="center" wrapText="1"/>
    </xf>
    <xf numFmtId="0" fontId="40" fillId="0" borderId="27" xfId="0" applyFont="1" applyFill="1" applyBorder="1" applyAlignment="1" applyProtection="1">
      <alignment vertical="center" wrapText="1"/>
    </xf>
    <xf numFmtId="168" fontId="36" fillId="0" borderId="1" xfId="2" applyNumberFormat="1" applyFont="1" applyFill="1" applyBorder="1" applyAlignment="1" applyProtection="1">
      <alignment horizontal="center" vertical="center" wrapText="1"/>
    </xf>
    <xf numFmtId="169" fontId="36" fillId="0" borderId="1" xfId="2" applyNumberFormat="1" applyFont="1" applyFill="1" applyBorder="1" applyAlignment="1" applyProtection="1">
      <alignment horizontal="center" vertical="center" wrapText="1"/>
    </xf>
    <xf numFmtId="168" fontId="37" fillId="0" borderId="1" xfId="2" applyNumberFormat="1" applyFont="1" applyFill="1" applyBorder="1" applyAlignment="1" applyProtection="1">
      <alignment horizontal="center" vertical="center" wrapText="1"/>
    </xf>
    <xf numFmtId="10" fontId="37" fillId="0" borderId="1" xfId="2" applyNumberFormat="1" applyFont="1" applyFill="1" applyBorder="1" applyAlignment="1" applyProtection="1">
      <alignment horizontal="center" vertical="center" wrapText="1"/>
    </xf>
    <xf numFmtId="169" fontId="37" fillId="0" borderId="1" xfId="2" applyNumberFormat="1" applyFont="1" applyFill="1" applyBorder="1" applyAlignment="1" applyProtection="1">
      <alignment horizontal="center" vertical="center" wrapText="1"/>
    </xf>
    <xf numFmtId="0" fontId="41" fillId="0" borderId="29" xfId="0" applyFont="1" applyFill="1" applyBorder="1" applyAlignment="1" applyProtection="1">
      <alignment vertical="center" wrapText="1"/>
    </xf>
    <xf numFmtId="0" fontId="40" fillId="0" borderId="29" xfId="0" applyFont="1" applyFill="1" applyBorder="1" applyAlignment="1" applyProtection="1">
      <alignment vertical="center" wrapText="1"/>
    </xf>
    <xf numFmtId="10" fontId="37" fillId="3" borderId="11" xfId="2" applyNumberFormat="1" applyFont="1" applyFill="1" applyBorder="1" applyAlignment="1" applyProtection="1">
      <alignment horizontal="center" vertical="center" wrapText="1"/>
    </xf>
    <xf numFmtId="9" fontId="37" fillId="3" borderId="11" xfId="2" applyNumberFormat="1" applyFont="1" applyFill="1" applyBorder="1" applyAlignment="1" applyProtection="1">
      <alignment horizontal="center" vertical="center" wrapText="1"/>
    </xf>
    <xf numFmtId="9" fontId="36" fillId="3" borderId="12" xfId="2" applyNumberFormat="1" applyFont="1" applyFill="1" applyBorder="1" applyAlignment="1" applyProtection="1">
      <alignment horizontal="center" vertical="center" wrapText="1"/>
    </xf>
    <xf numFmtId="0" fontId="41" fillId="3" borderId="36" xfId="0" applyFont="1" applyFill="1" applyBorder="1" applyAlignment="1" applyProtection="1">
      <alignment vertical="center" wrapText="1"/>
    </xf>
    <xf numFmtId="0" fontId="41" fillId="3" borderId="37" xfId="0" applyFont="1" applyFill="1" applyBorder="1" applyAlignment="1" applyProtection="1">
      <alignment vertical="center" wrapText="1"/>
    </xf>
    <xf numFmtId="0" fontId="40" fillId="3" borderId="1" xfId="0" applyFont="1" applyFill="1" applyBorder="1" applyAlignment="1" applyProtection="1">
      <alignment vertical="top" wrapText="1"/>
    </xf>
    <xf numFmtId="0" fontId="41" fillId="3" borderId="10" xfId="0" applyFont="1" applyFill="1" applyBorder="1" applyAlignment="1" applyProtection="1">
      <alignment vertical="center" wrapText="1"/>
    </xf>
    <xf numFmtId="164" fontId="37" fillId="3" borderId="8" xfId="0" applyNumberFormat="1" applyFont="1" applyFill="1" applyBorder="1" applyAlignment="1" applyProtection="1">
      <alignment horizontal="center" vertical="center" wrapText="1"/>
    </xf>
    <xf numFmtId="9" fontId="36" fillId="3" borderId="4" xfId="2" applyNumberFormat="1" applyFont="1" applyFill="1" applyBorder="1" applyAlignment="1" applyProtection="1">
      <alignment horizontal="center" vertical="center" wrapText="1"/>
    </xf>
    <xf numFmtId="0" fontId="40" fillId="3" borderId="61" xfId="0" applyFont="1" applyFill="1" applyBorder="1" applyAlignment="1" applyProtection="1">
      <alignment vertical="center" wrapText="1"/>
    </xf>
    <xf numFmtId="10" fontId="37" fillId="3" borderId="4" xfId="2" applyNumberFormat="1" applyFont="1" applyFill="1" applyBorder="1" applyAlignment="1" applyProtection="1">
      <alignment horizontal="center" vertical="center" wrapText="1"/>
    </xf>
    <xf numFmtId="0" fontId="41" fillId="3" borderId="62" xfId="0" applyFont="1" applyFill="1" applyBorder="1" applyAlignment="1" applyProtection="1">
      <alignment vertical="center" wrapText="1"/>
    </xf>
    <xf numFmtId="0" fontId="40" fillId="3" borderId="62" xfId="0" applyFont="1" applyFill="1" applyBorder="1" applyAlignment="1" applyProtection="1">
      <alignment vertical="center" wrapText="1"/>
    </xf>
    <xf numFmtId="9" fontId="37" fillId="3" borderId="10" xfId="2" applyNumberFormat="1" applyFont="1" applyFill="1" applyBorder="1" applyAlignment="1" applyProtection="1">
      <alignment horizontal="center" vertical="center" wrapText="1"/>
    </xf>
    <xf numFmtId="10" fontId="37" fillId="3" borderId="52" xfId="2" applyNumberFormat="1" applyFont="1" applyFill="1" applyBorder="1" applyAlignment="1" applyProtection="1">
      <alignment horizontal="center" vertical="center" wrapText="1"/>
    </xf>
    <xf numFmtId="0" fontId="41" fillId="3" borderId="64" xfId="0" applyFont="1" applyFill="1" applyBorder="1" applyAlignment="1" applyProtection="1">
      <alignment vertical="center" wrapText="1"/>
    </xf>
    <xf numFmtId="0" fontId="40" fillId="3" borderId="63" xfId="0" applyFont="1" applyFill="1" applyBorder="1" applyAlignment="1" applyProtection="1">
      <alignment vertical="center" wrapText="1"/>
    </xf>
    <xf numFmtId="0" fontId="40" fillId="3" borderId="65" xfId="0" applyFont="1" applyFill="1" applyBorder="1" applyAlignment="1" applyProtection="1">
      <alignment vertical="center" wrapText="1"/>
    </xf>
    <xf numFmtId="10" fontId="36" fillId="3" borderId="5" xfId="2" applyNumberFormat="1" applyFont="1" applyFill="1" applyBorder="1" applyAlignment="1" applyProtection="1">
      <alignment horizontal="center" vertical="center" wrapText="1"/>
    </xf>
    <xf numFmtId="9" fontId="36" fillId="3" borderId="19" xfId="2" applyNumberFormat="1" applyFont="1" applyFill="1" applyBorder="1" applyAlignment="1" applyProtection="1">
      <alignment horizontal="center" vertical="center" wrapText="1"/>
    </xf>
    <xf numFmtId="169" fontId="37" fillId="3" borderId="5" xfId="2" applyNumberFormat="1" applyFont="1" applyFill="1" applyBorder="1" applyAlignment="1" applyProtection="1">
      <alignment horizontal="center" vertical="center" wrapText="1"/>
    </xf>
    <xf numFmtId="10" fontId="37" fillId="3" borderId="19" xfId="2" applyNumberFormat="1" applyFont="1" applyFill="1" applyBorder="1" applyAlignment="1" applyProtection="1">
      <alignment horizontal="center" vertical="center" wrapText="1"/>
    </xf>
    <xf numFmtId="0" fontId="41" fillId="3" borderId="63" xfId="0" applyFont="1" applyFill="1" applyBorder="1" applyAlignment="1" applyProtection="1">
      <alignment vertical="center" wrapText="1"/>
    </xf>
    <xf numFmtId="10" fontId="36" fillId="3" borderId="19" xfId="2" applyNumberFormat="1" applyFont="1" applyFill="1" applyBorder="1" applyAlignment="1" applyProtection="1">
      <alignment horizontal="center" vertical="center" wrapText="1"/>
    </xf>
    <xf numFmtId="0" fontId="41" fillId="3" borderId="61" xfId="0" applyFont="1" applyFill="1" applyBorder="1" applyAlignment="1" applyProtection="1">
      <alignment vertical="center" wrapText="1"/>
    </xf>
    <xf numFmtId="0" fontId="40" fillId="3" borderId="36" xfId="0" applyFont="1" applyFill="1" applyBorder="1" applyAlignment="1" applyProtection="1">
      <alignment vertical="center" wrapText="1"/>
    </xf>
    <xf numFmtId="0" fontId="40" fillId="3" borderId="31" xfId="0" applyFont="1" applyFill="1" applyBorder="1" applyAlignment="1" applyProtection="1">
      <alignment vertical="top" wrapText="1"/>
    </xf>
    <xf numFmtId="0" fontId="40" fillId="3" borderId="34" xfId="0" applyFont="1" applyFill="1" applyBorder="1" applyAlignment="1" applyProtection="1">
      <alignment vertical="top" wrapText="1"/>
    </xf>
    <xf numFmtId="0" fontId="40" fillId="3" borderId="29" xfId="0" applyFont="1" applyFill="1" applyBorder="1" applyAlignment="1" applyProtection="1">
      <alignment horizontal="left" vertical="top" wrapText="1"/>
    </xf>
    <xf numFmtId="0" fontId="47" fillId="3" borderId="29" xfId="0" applyFont="1" applyFill="1" applyBorder="1" applyAlignment="1" applyProtection="1">
      <alignment vertical="center"/>
    </xf>
    <xf numFmtId="0" fontId="47" fillId="3" borderId="30" xfId="0" applyFont="1" applyFill="1" applyBorder="1" applyAlignment="1" applyProtection="1">
      <alignment vertical="center"/>
    </xf>
    <xf numFmtId="0" fontId="36" fillId="3" borderId="1" xfId="0" applyFont="1" applyFill="1" applyBorder="1" applyAlignment="1" applyProtection="1">
      <alignment vertical="center"/>
    </xf>
    <xf numFmtId="0" fontId="27" fillId="0" borderId="1" xfId="0" applyFont="1" applyFill="1" applyBorder="1" applyAlignment="1">
      <alignment horizontal="center" vertical="center" wrapText="1"/>
    </xf>
    <xf numFmtId="0" fontId="27" fillId="3" borderId="1" xfId="0" applyFont="1" applyFill="1" applyBorder="1" applyAlignment="1">
      <alignment horizontal="center" vertical="center" wrapText="1"/>
    </xf>
    <xf numFmtId="9" fontId="21" fillId="0" borderId="1" xfId="0" applyNumberFormat="1" applyFont="1" applyFill="1" applyBorder="1" applyAlignment="1">
      <alignment horizontal="center" vertical="center" wrapText="1"/>
    </xf>
    <xf numFmtId="2" fontId="28"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28" fillId="3" borderId="1" xfId="0" applyFont="1" applyFill="1" applyBorder="1" applyAlignment="1">
      <alignment horizontal="justify" vertical="center" wrapText="1"/>
    </xf>
    <xf numFmtId="0" fontId="28" fillId="3" borderId="1" xfId="0" applyFont="1" applyFill="1" applyBorder="1" applyAlignment="1">
      <alignment horizontal="center" vertical="center" wrapText="1"/>
    </xf>
    <xf numFmtId="9" fontId="26" fillId="3" borderId="1" xfId="0" applyNumberFormat="1" applyFont="1" applyFill="1" applyBorder="1" applyAlignment="1">
      <alignment horizontal="center" vertical="center" wrapText="1"/>
    </xf>
    <xf numFmtId="0" fontId="26" fillId="3" borderId="1" xfId="0" applyFont="1" applyFill="1" applyBorder="1" applyAlignment="1">
      <alignment horizontal="center" vertical="center" wrapText="1"/>
    </xf>
    <xf numFmtId="9" fontId="26" fillId="3" borderId="1" xfId="0" applyNumberFormat="1" applyFont="1" applyFill="1" applyBorder="1" applyAlignment="1">
      <alignment horizontal="left" vertical="center" wrapText="1"/>
    </xf>
    <xf numFmtId="0" fontId="26" fillId="3" borderId="0" xfId="0" applyFont="1" applyFill="1" applyBorder="1" applyAlignment="1" applyProtection="1">
      <alignment horizontal="left"/>
    </xf>
    <xf numFmtId="0" fontId="26" fillId="3" borderId="0" xfId="0" applyFont="1" applyFill="1"/>
    <xf numFmtId="0" fontId="20" fillId="3" borderId="0" xfId="0" applyFont="1" applyFill="1" applyAlignment="1">
      <alignment vertical="center"/>
    </xf>
    <xf numFmtId="0" fontId="20" fillId="3" borderId="0" xfId="0" applyFont="1" applyFill="1" applyBorder="1" applyAlignment="1" applyProtection="1">
      <alignment horizontal="left" vertical="top" wrapText="1"/>
    </xf>
    <xf numFmtId="168" fontId="23" fillId="3" borderId="0" xfId="2" applyNumberFormat="1" applyFont="1" applyFill="1" applyBorder="1" applyAlignment="1" applyProtection="1">
      <alignment vertical="top" wrapText="1"/>
    </xf>
    <xf numFmtId="0" fontId="22" fillId="3" borderId="0" xfId="0" applyFont="1" applyFill="1" applyBorder="1" applyAlignment="1">
      <alignment horizontal="justify" vertical="center" wrapText="1"/>
    </xf>
    <xf numFmtId="0" fontId="20" fillId="3" borderId="0" xfId="0" applyFont="1" applyFill="1"/>
    <xf numFmtId="0" fontId="19" fillId="3" borderId="0" xfId="0" applyFont="1" applyFill="1" applyBorder="1" applyAlignment="1" applyProtection="1">
      <alignment horizontal="left"/>
    </xf>
    <xf numFmtId="164" fontId="16" fillId="0" borderId="4" xfId="0" applyNumberFormat="1" applyFont="1" applyBorder="1" applyAlignment="1" applyProtection="1">
      <alignment horizontal="center" vertical="top" wrapText="1"/>
      <protection hidden="1"/>
    </xf>
    <xf numFmtId="164" fontId="16" fillId="0" borderId="7" xfId="0" applyNumberFormat="1" applyFont="1" applyBorder="1" applyAlignment="1" applyProtection="1">
      <alignment horizontal="center" vertical="top" wrapText="1"/>
      <protection hidden="1"/>
    </xf>
    <xf numFmtId="164" fontId="16" fillId="0" borderId="2" xfId="0" applyNumberFormat="1" applyFont="1" applyBorder="1" applyAlignment="1" applyProtection="1">
      <alignment horizontal="center" vertical="top" wrapText="1"/>
      <protection hidden="1"/>
    </xf>
    <xf numFmtId="164" fontId="16" fillId="2" borderId="4" xfId="0" applyNumberFormat="1" applyFont="1" applyFill="1" applyBorder="1" applyAlignment="1" applyProtection="1">
      <alignment horizontal="center" vertical="top" wrapText="1"/>
      <protection hidden="1"/>
    </xf>
    <xf numFmtId="164" fontId="16" fillId="2" borderId="2" xfId="0" applyNumberFormat="1" applyFont="1" applyFill="1" applyBorder="1" applyAlignment="1" applyProtection="1">
      <alignment horizontal="center" vertical="top" wrapText="1"/>
      <protection hidden="1"/>
    </xf>
    <xf numFmtId="164" fontId="16" fillId="2" borderId="7" xfId="0" applyNumberFormat="1" applyFont="1" applyFill="1" applyBorder="1" applyAlignment="1" applyProtection="1">
      <alignment horizontal="center" vertical="top" wrapText="1"/>
      <protection hidden="1"/>
    </xf>
    <xf numFmtId="164" fontId="16" fillId="0" borderId="1" xfId="0" applyNumberFormat="1" applyFont="1" applyBorder="1" applyAlignment="1" applyProtection="1">
      <alignment vertical="center"/>
      <protection hidden="1"/>
    </xf>
    <xf numFmtId="164" fontId="16" fillId="0" borderId="1" xfId="0" applyNumberFormat="1" applyFont="1" applyBorder="1" applyAlignment="1">
      <alignment vertical="center"/>
    </xf>
    <xf numFmtId="164" fontId="16" fillId="0" borderId="1" xfId="0" applyNumberFormat="1" applyFont="1" applyBorder="1" applyAlignment="1" applyProtection="1">
      <alignment vertical="center" wrapText="1"/>
      <protection hidden="1"/>
    </xf>
    <xf numFmtId="0" fontId="5" fillId="0" borderId="0" xfId="0" applyFont="1" applyAlignment="1">
      <alignment horizontal="center" vertical="center" wrapText="1"/>
    </xf>
    <xf numFmtId="0" fontId="5" fillId="0" borderId="0" xfId="0" applyFont="1" applyAlignment="1">
      <alignment horizontal="left" vertical="top" wrapText="1"/>
    </xf>
    <xf numFmtId="0" fontId="4" fillId="0" borderId="0" xfId="0" applyFont="1" applyAlignment="1">
      <alignment horizontal="left" vertical="top" wrapText="1"/>
    </xf>
    <xf numFmtId="0" fontId="3" fillId="0" borderId="0" xfId="0" applyFont="1" applyFill="1" applyAlignment="1">
      <alignment horizontal="left"/>
    </xf>
    <xf numFmtId="0" fontId="10" fillId="0" borderId="0" xfId="0" applyFont="1" applyFill="1" applyAlignment="1">
      <alignment horizontal="left" vertical="center" wrapText="1"/>
    </xf>
    <xf numFmtId="0" fontId="10" fillId="3" borderId="4"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3" fillId="0" borderId="1" xfId="0" applyFont="1" applyFill="1" applyBorder="1" applyAlignment="1">
      <alignment horizontal="left" vertical="top" wrapText="1"/>
    </xf>
    <xf numFmtId="0" fontId="1" fillId="0" borderId="0" xfId="0" applyFont="1" applyBorder="1" applyAlignment="1">
      <alignment horizontal="left" vertical="top"/>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3" fillId="3" borderId="1" xfId="0" applyFont="1" applyFill="1" applyBorder="1" applyAlignment="1">
      <alignment horizontal="left" vertical="top" wrapText="1"/>
    </xf>
    <xf numFmtId="0" fontId="3" fillId="0" borderId="10"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3" borderId="1" xfId="0" applyFont="1" applyFill="1" applyBorder="1" applyAlignment="1">
      <alignment horizontal="center" vertical="top" wrapText="1"/>
    </xf>
    <xf numFmtId="0" fontId="3" fillId="3" borderId="10" xfId="0" applyFont="1" applyFill="1" applyBorder="1" applyAlignment="1">
      <alignment horizontal="center" vertical="top" wrapText="1"/>
    </xf>
    <xf numFmtId="0" fontId="3" fillId="3" borderId="5" xfId="0" applyFont="1" applyFill="1" applyBorder="1" applyAlignment="1">
      <alignment horizontal="center" vertical="top" wrapText="1"/>
    </xf>
    <xf numFmtId="0" fontId="3" fillId="0" borderId="10" xfId="0" applyFont="1" applyFill="1" applyBorder="1" applyAlignment="1">
      <alignment horizontal="center" vertical="top" wrapText="1"/>
    </xf>
    <xf numFmtId="0" fontId="3" fillId="0" borderId="5" xfId="0" applyFont="1" applyFill="1" applyBorder="1" applyAlignment="1">
      <alignment horizontal="center" vertical="top" wrapText="1"/>
    </xf>
    <xf numFmtId="16" fontId="3" fillId="0" borderId="10" xfId="0" applyNumberFormat="1" applyFont="1" applyFill="1" applyBorder="1" applyAlignment="1">
      <alignment horizontal="center" vertical="top" wrapText="1"/>
    </xf>
    <xf numFmtId="16" fontId="3" fillId="0" borderId="5" xfId="0" applyNumberFormat="1" applyFont="1" applyFill="1" applyBorder="1" applyAlignment="1">
      <alignment horizontal="center" vertical="top" wrapText="1"/>
    </xf>
    <xf numFmtId="0" fontId="3" fillId="3" borderId="8" xfId="0" applyFont="1" applyFill="1" applyBorder="1" applyAlignment="1">
      <alignment horizontal="center" vertical="top" wrapText="1"/>
    </xf>
    <xf numFmtId="0" fontId="3" fillId="0" borderId="5" xfId="0" applyFont="1" applyBorder="1" applyAlignment="1">
      <alignment horizontal="center" vertical="center" wrapText="1"/>
    </xf>
    <xf numFmtId="0" fontId="10" fillId="0" borderId="4"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1" xfId="0" applyFont="1" applyFill="1" applyBorder="1" applyAlignment="1">
      <alignment horizontal="center" vertical="center" wrapText="1"/>
    </xf>
    <xf numFmtId="0" fontId="47" fillId="3" borderId="37" xfId="0" applyFont="1" applyFill="1" applyBorder="1" applyAlignment="1" applyProtection="1">
      <alignment horizontal="left" vertical="top" wrapText="1"/>
    </xf>
    <xf numFmtId="0" fontId="47" fillId="3" borderId="34" xfId="0" applyFont="1" applyFill="1" applyBorder="1" applyAlignment="1" applyProtection="1">
      <alignment horizontal="left" vertical="top" wrapText="1"/>
    </xf>
    <xf numFmtId="0" fontId="47" fillId="3" borderId="31" xfId="0" applyFont="1" applyFill="1" applyBorder="1" applyAlignment="1" applyProtection="1">
      <alignment horizontal="left" vertical="top" wrapText="1"/>
    </xf>
    <xf numFmtId="0" fontId="41" fillId="3" borderId="0" xfId="0" applyFont="1" applyFill="1" applyBorder="1" applyAlignment="1" applyProtection="1">
      <alignment horizontal="left" wrapText="1"/>
    </xf>
    <xf numFmtId="0" fontId="41" fillId="0" borderId="0" xfId="0" applyFont="1" applyFill="1" applyBorder="1" applyAlignment="1" applyProtection="1">
      <alignment horizontal="left" wrapText="1"/>
    </xf>
    <xf numFmtId="168" fontId="36" fillId="3" borderId="10" xfId="2" applyNumberFormat="1" applyFont="1" applyFill="1" applyBorder="1" applyAlignment="1" applyProtection="1">
      <alignment horizontal="center" vertical="center" wrapText="1"/>
    </xf>
    <xf numFmtId="168" fontId="36" fillId="3" borderId="8" xfId="2" applyNumberFormat="1" applyFont="1" applyFill="1" applyBorder="1" applyAlignment="1" applyProtection="1">
      <alignment horizontal="center" vertical="center" wrapText="1"/>
    </xf>
    <xf numFmtId="168" fontId="36" fillId="3" borderId="5" xfId="2" applyNumberFormat="1" applyFont="1" applyFill="1" applyBorder="1" applyAlignment="1" applyProtection="1">
      <alignment horizontal="center" vertical="center" wrapText="1"/>
    </xf>
    <xf numFmtId="9" fontId="36" fillId="3" borderId="10" xfId="2" applyNumberFormat="1" applyFont="1" applyFill="1" applyBorder="1" applyAlignment="1" applyProtection="1">
      <alignment horizontal="center" vertical="center" wrapText="1"/>
    </xf>
    <xf numFmtId="9" fontId="36" fillId="3" borderId="8" xfId="2" applyNumberFormat="1" applyFont="1" applyFill="1" applyBorder="1" applyAlignment="1" applyProtection="1">
      <alignment horizontal="center" vertical="center" wrapText="1"/>
    </xf>
    <xf numFmtId="9" fontId="36" fillId="3" borderId="5" xfId="2" applyNumberFormat="1" applyFont="1" applyFill="1" applyBorder="1" applyAlignment="1" applyProtection="1">
      <alignment horizontal="center" vertical="center" wrapText="1"/>
    </xf>
    <xf numFmtId="0" fontId="40" fillId="3" borderId="37" xfId="0" applyFont="1" applyFill="1" applyBorder="1" applyAlignment="1" applyProtection="1">
      <alignment horizontal="left" vertical="top" wrapText="1"/>
    </xf>
    <xf numFmtId="0" fontId="40" fillId="3" borderId="34" xfId="0" applyFont="1" applyFill="1" applyBorder="1" applyAlignment="1" applyProtection="1">
      <alignment horizontal="left" vertical="top" wrapText="1"/>
    </xf>
    <xf numFmtId="0" fontId="40" fillId="3" borderId="31" xfId="0" applyFont="1" applyFill="1" applyBorder="1" applyAlignment="1" applyProtection="1">
      <alignment horizontal="left" vertical="top" wrapText="1"/>
    </xf>
    <xf numFmtId="164" fontId="36" fillId="3" borderId="10" xfId="0" applyNumberFormat="1" applyFont="1" applyFill="1" applyBorder="1" applyAlignment="1" applyProtection="1">
      <alignment horizontal="center" vertical="center" wrapText="1"/>
    </xf>
    <xf numFmtId="164" fontId="36" fillId="3" borderId="8" xfId="0" applyNumberFormat="1" applyFont="1" applyFill="1" applyBorder="1" applyAlignment="1" applyProtection="1">
      <alignment horizontal="center" vertical="center" wrapText="1"/>
    </xf>
    <xf numFmtId="164" fontId="36" fillId="3" borderId="5" xfId="0" applyNumberFormat="1" applyFont="1" applyFill="1" applyBorder="1" applyAlignment="1" applyProtection="1">
      <alignment horizontal="center" vertical="center" wrapText="1"/>
    </xf>
    <xf numFmtId="168" fontId="47" fillId="3" borderId="10" xfId="2" applyNumberFormat="1" applyFont="1" applyFill="1" applyBorder="1" applyAlignment="1" applyProtection="1">
      <alignment horizontal="center" vertical="center" wrapText="1"/>
    </xf>
    <xf numFmtId="168" fontId="47" fillId="3" borderId="8" xfId="2" applyNumberFormat="1" applyFont="1" applyFill="1" applyBorder="1" applyAlignment="1" applyProtection="1">
      <alignment horizontal="center" vertical="center" wrapText="1"/>
    </xf>
    <xf numFmtId="168" fontId="47" fillId="3" borderId="5" xfId="2" applyNumberFormat="1" applyFont="1" applyFill="1" applyBorder="1" applyAlignment="1" applyProtection="1">
      <alignment horizontal="center" vertical="center" wrapText="1"/>
    </xf>
    <xf numFmtId="169" fontId="47" fillId="3" borderId="10" xfId="2" applyNumberFormat="1" applyFont="1" applyFill="1" applyBorder="1" applyAlignment="1" applyProtection="1">
      <alignment horizontal="center" vertical="center" wrapText="1"/>
    </xf>
    <xf numFmtId="169" fontId="47" fillId="3" borderId="8" xfId="2" applyNumberFormat="1" applyFont="1" applyFill="1" applyBorder="1" applyAlignment="1" applyProtection="1">
      <alignment horizontal="center" vertical="center" wrapText="1"/>
    </xf>
    <xf numFmtId="169" fontId="47" fillId="3" borderId="5" xfId="2" applyNumberFormat="1" applyFont="1" applyFill="1" applyBorder="1" applyAlignment="1" applyProtection="1">
      <alignment horizontal="center" vertical="center" wrapText="1"/>
    </xf>
    <xf numFmtId="9" fontId="36" fillId="3" borderId="50" xfId="2" applyNumberFormat="1" applyFont="1" applyFill="1" applyBorder="1" applyAlignment="1" applyProtection="1">
      <alignment horizontal="center" vertical="center" wrapText="1"/>
    </xf>
    <xf numFmtId="9" fontId="36" fillId="3" borderId="22" xfId="2" applyNumberFormat="1" applyFont="1" applyFill="1" applyBorder="1" applyAlignment="1" applyProtection="1">
      <alignment horizontal="center" vertical="center" wrapText="1"/>
    </xf>
    <xf numFmtId="169" fontId="36" fillId="3" borderId="10" xfId="2" applyNumberFormat="1" applyFont="1" applyFill="1" applyBorder="1" applyAlignment="1" applyProtection="1">
      <alignment horizontal="center" vertical="center" wrapText="1"/>
    </xf>
    <xf numFmtId="169" fontId="36" fillId="3" borderId="8" xfId="2" applyNumberFormat="1" applyFont="1" applyFill="1" applyBorder="1" applyAlignment="1" applyProtection="1">
      <alignment horizontal="center" vertical="center" wrapText="1"/>
    </xf>
    <xf numFmtId="169" fontId="36" fillId="3" borderId="5" xfId="2" applyNumberFormat="1" applyFont="1" applyFill="1" applyBorder="1" applyAlignment="1" applyProtection="1">
      <alignment horizontal="center" vertical="center" wrapText="1"/>
    </xf>
    <xf numFmtId="0" fontId="34" fillId="0" borderId="0" xfId="0" applyFont="1" applyFill="1" applyBorder="1" applyAlignment="1" applyProtection="1">
      <alignment horizontal="left" wrapText="1"/>
    </xf>
    <xf numFmtId="0" fontId="41" fillId="0" borderId="0" xfId="0" applyFont="1" applyFill="1" applyBorder="1" applyAlignment="1" applyProtection="1">
      <alignment horizontal="left" vertical="top" wrapText="1"/>
    </xf>
    <xf numFmtId="9" fontId="37" fillId="3" borderId="10" xfId="2" applyNumberFormat="1" applyFont="1" applyFill="1" applyBorder="1" applyAlignment="1" applyProtection="1">
      <alignment horizontal="center" vertical="center" wrapText="1"/>
    </xf>
    <xf numFmtId="9" fontId="37" fillId="3" borderId="5" xfId="2" applyNumberFormat="1" applyFont="1" applyFill="1" applyBorder="1" applyAlignment="1" applyProtection="1">
      <alignment horizontal="center" vertical="center" wrapText="1"/>
    </xf>
    <xf numFmtId="10" fontId="36" fillId="3" borderId="10" xfId="2" applyNumberFormat="1" applyFont="1" applyFill="1" applyBorder="1" applyAlignment="1" applyProtection="1">
      <alignment horizontal="center" vertical="center" wrapText="1"/>
    </xf>
    <xf numFmtId="10" fontId="36" fillId="3" borderId="5" xfId="2" applyNumberFormat="1" applyFont="1" applyFill="1" applyBorder="1" applyAlignment="1" applyProtection="1">
      <alignment horizontal="center" vertical="center" wrapText="1"/>
    </xf>
    <xf numFmtId="165" fontId="44" fillId="3" borderId="10" xfId="0" applyNumberFormat="1" applyFont="1" applyFill="1" applyBorder="1" applyAlignment="1">
      <alignment horizontal="center" vertical="center" wrapText="1"/>
    </xf>
    <xf numFmtId="165" fontId="44" fillId="3" borderId="5" xfId="0" applyNumberFormat="1" applyFont="1" applyFill="1" applyBorder="1" applyAlignment="1">
      <alignment horizontal="center" vertical="center" wrapText="1"/>
    </xf>
    <xf numFmtId="165" fontId="36" fillId="3" borderId="10" xfId="0" applyNumberFormat="1" applyFont="1" applyFill="1" applyBorder="1" applyAlignment="1">
      <alignment horizontal="center" vertical="center" wrapText="1"/>
    </xf>
    <xf numFmtId="165" fontId="36" fillId="3" borderId="5" xfId="0" applyNumberFormat="1" applyFont="1" applyFill="1" applyBorder="1" applyAlignment="1">
      <alignment horizontal="center" vertical="center" wrapText="1"/>
    </xf>
    <xf numFmtId="49" fontId="36" fillId="3" borderId="26" xfId="0" applyNumberFormat="1" applyFont="1" applyFill="1" applyBorder="1" applyAlignment="1" applyProtection="1">
      <alignment horizontal="center" vertical="center" wrapText="1"/>
    </xf>
    <xf numFmtId="49" fontId="36" fillId="3" borderId="28" xfId="0" applyNumberFormat="1" applyFont="1" applyFill="1" applyBorder="1" applyAlignment="1" applyProtection="1">
      <alignment horizontal="center" vertical="center" wrapText="1"/>
    </xf>
    <xf numFmtId="49" fontId="36" fillId="3" borderId="21" xfId="0" applyNumberFormat="1" applyFont="1" applyFill="1" applyBorder="1" applyAlignment="1" applyProtection="1">
      <alignment horizontal="center" vertical="center" wrapText="1"/>
    </xf>
    <xf numFmtId="165" fontId="36" fillId="3" borderId="11" xfId="0" applyNumberFormat="1" applyFont="1" applyFill="1" applyBorder="1" applyAlignment="1">
      <alignment horizontal="center" vertical="center" wrapText="1"/>
    </xf>
    <xf numFmtId="165" fontId="36" fillId="3" borderId="1" xfId="0" applyNumberFormat="1" applyFont="1" applyFill="1" applyBorder="1" applyAlignment="1">
      <alignment horizontal="center" vertical="center" wrapText="1"/>
    </xf>
    <xf numFmtId="165" fontId="36" fillId="3" borderId="12" xfId="0" applyNumberFormat="1" applyFont="1" applyFill="1" applyBorder="1" applyAlignment="1">
      <alignment horizontal="center" vertical="center" wrapText="1"/>
    </xf>
    <xf numFmtId="164" fontId="36" fillId="3" borderId="1" xfId="0" applyNumberFormat="1" applyFont="1" applyFill="1" applyBorder="1" applyAlignment="1" applyProtection="1">
      <alignment horizontal="center" vertical="center" wrapText="1"/>
    </xf>
    <xf numFmtId="49" fontId="37" fillId="3" borderId="16" xfId="0" applyNumberFormat="1" applyFont="1" applyFill="1" applyBorder="1" applyAlignment="1" applyProtection="1">
      <alignment horizontal="center" vertical="center" wrapText="1"/>
    </xf>
    <xf numFmtId="49" fontId="37" fillId="3" borderId="28" xfId="0" applyNumberFormat="1" applyFont="1" applyFill="1" applyBorder="1" applyAlignment="1" applyProtection="1">
      <alignment horizontal="center" vertical="center" wrapText="1"/>
    </xf>
    <xf numFmtId="49" fontId="37" fillId="3" borderId="21" xfId="0" applyNumberFormat="1" applyFont="1" applyFill="1" applyBorder="1" applyAlignment="1" applyProtection="1">
      <alignment horizontal="center" vertical="center" wrapText="1"/>
    </xf>
    <xf numFmtId="164" fontId="37" fillId="3" borderId="11" xfId="0" applyNumberFormat="1" applyFont="1" applyFill="1" applyBorder="1" applyAlignment="1" applyProtection="1">
      <alignment horizontal="center" vertical="center" wrapText="1"/>
    </xf>
    <xf numFmtId="164" fontId="37" fillId="3" borderId="1" xfId="0" applyNumberFormat="1" applyFont="1" applyFill="1" applyBorder="1" applyAlignment="1" applyProtection="1">
      <alignment horizontal="center" vertical="center" wrapText="1"/>
    </xf>
    <xf numFmtId="164" fontId="37" fillId="3" borderId="12" xfId="0" applyNumberFormat="1" applyFont="1" applyFill="1" applyBorder="1" applyAlignment="1" applyProtection="1">
      <alignment horizontal="center" vertical="center" wrapText="1"/>
    </xf>
    <xf numFmtId="49" fontId="37" fillId="3" borderId="26" xfId="0" applyNumberFormat="1" applyFont="1" applyFill="1" applyBorder="1" applyAlignment="1" applyProtection="1">
      <alignment horizontal="center" vertical="center" wrapText="1"/>
    </xf>
    <xf numFmtId="164" fontId="36" fillId="3" borderId="11" xfId="0" applyNumberFormat="1" applyFont="1" applyFill="1" applyBorder="1" applyAlignment="1" applyProtection="1">
      <alignment horizontal="left" vertical="center" wrapText="1"/>
    </xf>
    <xf numFmtId="164" fontId="36" fillId="3" borderId="1" xfId="0" applyNumberFormat="1" applyFont="1" applyFill="1" applyBorder="1" applyAlignment="1" applyProtection="1">
      <alignment horizontal="left" vertical="center" wrapText="1"/>
    </xf>
    <xf numFmtId="164" fontId="36" fillId="3" borderId="12" xfId="0" applyNumberFormat="1" applyFont="1" applyFill="1" applyBorder="1" applyAlignment="1" applyProtection="1">
      <alignment horizontal="left" vertical="center" wrapText="1"/>
    </xf>
    <xf numFmtId="164" fontId="36" fillId="3" borderId="5" xfId="0" applyNumberFormat="1" applyFont="1" applyFill="1" applyBorder="1" applyAlignment="1" applyProtection="1">
      <alignment horizontal="left" vertical="center" wrapText="1"/>
    </xf>
    <xf numFmtId="49" fontId="37" fillId="3" borderId="15" xfId="0" applyNumberFormat="1" applyFont="1" applyFill="1" applyBorder="1" applyAlignment="1" applyProtection="1">
      <alignment horizontal="center" vertical="center" wrapText="1"/>
    </xf>
    <xf numFmtId="49" fontId="37" fillId="3" borderId="51" xfId="0" applyNumberFormat="1" applyFont="1" applyFill="1" applyBorder="1" applyAlignment="1" applyProtection="1">
      <alignment horizontal="center" vertical="center" wrapText="1"/>
    </xf>
    <xf numFmtId="49" fontId="37" fillId="3" borderId="49" xfId="0" applyNumberFormat="1" applyFont="1" applyFill="1" applyBorder="1" applyAlignment="1" applyProtection="1">
      <alignment horizontal="center" vertical="center" wrapText="1"/>
    </xf>
    <xf numFmtId="164" fontId="37" fillId="3" borderId="22" xfId="0" applyNumberFormat="1" applyFont="1" applyFill="1" applyBorder="1" applyAlignment="1" applyProtection="1">
      <alignment horizontal="center" vertical="center" wrapText="1"/>
    </xf>
    <xf numFmtId="164" fontId="37" fillId="3" borderId="8" xfId="0" applyNumberFormat="1" applyFont="1" applyFill="1" applyBorder="1" applyAlignment="1" applyProtection="1">
      <alignment horizontal="center" vertical="center" wrapText="1"/>
    </xf>
    <xf numFmtId="164" fontId="37" fillId="3" borderId="50" xfId="0" applyNumberFormat="1" applyFont="1" applyFill="1" applyBorder="1" applyAlignment="1" applyProtection="1">
      <alignment horizontal="center" vertical="center" wrapText="1"/>
    </xf>
    <xf numFmtId="164" fontId="37" fillId="0" borderId="0" xfId="0" applyNumberFormat="1" applyFont="1" applyFill="1" applyBorder="1" applyAlignment="1" applyProtection="1">
      <alignment horizontal="justify" vertical="center" wrapText="1"/>
    </xf>
    <xf numFmtId="164" fontId="44" fillId="3" borderId="10" xfId="0" applyNumberFormat="1" applyFont="1" applyFill="1" applyBorder="1" applyAlignment="1" applyProtection="1">
      <alignment horizontal="left" vertical="center"/>
    </xf>
    <xf numFmtId="164" fontId="44" fillId="3" borderId="26" xfId="0" applyNumberFormat="1" applyFont="1" applyFill="1" applyBorder="1" applyAlignment="1" applyProtection="1">
      <alignment horizontal="left" vertical="center" wrapText="1"/>
    </xf>
    <xf numFmtId="164" fontId="44" fillId="3" borderId="11" xfId="0" applyNumberFormat="1" applyFont="1" applyFill="1" applyBorder="1" applyAlignment="1" applyProtection="1">
      <alignment horizontal="left" vertical="center" wrapText="1"/>
    </xf>
    <xf numFmtId="164" fontId="44" fillId="3" borderId="32" xfId="0" applyNumberFormat="1" applyFont="1" applyFill="1" applyBorder="1" applyAlignment="1" applyProtection="1">
      <alignment horizontal="left" vertical="center" wrapText="1"/>
    </xf>
    <xf numFmtId="164" fontId="44" fillId="3" borderId="28" xfId="0" applyNumberFormat="1" applyFont="1" applyFill="1" applyBorder="1" applyAlignment="1" applyProtection="1">
      <alignment horizontal="left" vertical="center" wrapText="1"/>
    </xf>
    <xf numFmtId="164" fontId="44" fillId="3" borderId="1" xfId="0" applyNumberFormat="1" applyFont="1" applyFill="1" applyBorder="1" applyAlignment="1" applyProtection="1">
      <alignment horizontal="left" vertical="center" wrapText="1"/>
    </xf>
    <xf numFmtId="164" fontId="44" fillId="3" borderId="21" xfId="0" applyNumberFormat="1" applyFont="1" applyFill="1" applyBorder="1" applyAlignment="1" applyProtection="1">
      <alignment horizontal="left" vertical="center" wrapText="1"/>
    </xf>
    <xf numFmtId="164" fontId="44" fillId="3" borderId="12" xfId="0" applyNumberFormat="1" applyFont="1" applyFill="1" applyBorder="1" applyAlignment="1" applyProtection="1">
      <alignment horizontal="left" vertical="center" wrapText="1"/>
    </xf>
    <xf numFmtId="164" fontId="36" fillId="0" borderId="52" xfId="0" applyNumberFormat="1" applyFont="1" applyFill="1" applyBorder="1" applyAlignment="1" applyProtection="1">
      <alignment horizontal="left" vertical="center" wrapText="1"/>
    </xf>
    <xf numFmtId="164" fontId="36" fillId="0" borderId="14" xfId="0" applyNumberFormat="1" applyFont="1" applyFill="1" applyBorder="1" applyAlignment="1" applyProtection="1">
      <alignment horizontal="left" vertical="center" wrapText="1"/>
    </xf>
    <xf numFmtId="164" fontId="36" fillId="0" borderId="53" xfId="0" applyNumberFormat="1" applyFont="1" applyFill="1" applyBorder="1" applyAlignment="1" applyProtection="1">
      <alignment horizontal="left" vertical="center" wrapText="1"/>
    </xf>
    <xf numFmtId="164" fontId="36" fillId="0" borderId="9" xfId="0" applyNumberFormat="1" applyFont="1" applyFill="1" applyBorder="1" applyAlignment="1" applyProtection="1">
      <alignment horizontal="left" vertical="center" wrapText="1"/>
    </xf>
    <xf numFmtId="164" fontId="36" fillId="0" borderId="0" xfId="0" applyNumberFormat="1" applyFont="1" applyFill="1" applyBorder="1" applyAlignment="1" applyProtection="1">
      <alignment horizontal="left" vertical="center" wrapText="1"/>
    </xf>
    <xf numFmtId="164" fontId="36" fillId="0" borderId="54" xfId="0" applyNumberFormat="1" applyFont="1" applyFill="1" applyBorder="1" applyAlignment="1" applyProtection="1">
      <alignment horizontal="left" vertical="center" wrapText="1"/>
    </xf>
    <xf numFmtId="164" fontId="36" fillId="0" borderId="19" xfId="0" applyNumberFormat="1" applyFont="1" applyFill="1" applyBorder="1" applyAlignment="1" applyProtection="1">
      <alignment horizontal="left" vertical="center" wrapText="1"/>
    </xf>
    <xf numFmtId="164" fontId="36" fillId="0" borderId="6" xfId="0" applyNumberFormat="1" applyFont="1" applyFill="1" applyBorder="1" applyAlignment="1" applyProtection="1">
      <alignment horizontal="left" vertical="center" wrapText="1"/>
    </xf>
    <xf numFmtId="164" fontId="36" fillId="0" borderId="3" xfId="0" applyNumberFormat="1" applyFont="1" applyFill="1" applyBorder="1" applyAlignment="1" applyProtection="1">
      <alignment horizontal="left" vertical="center" wrapText="1"/>
    </xf>
    <xf numFmtId="164" fontId="44" fillId="0" borderId="52" xfId="0" applyNumberFormat="1" applyFont="1" applyFill="1" applyBorder="1" applyAlignment="1" applyProtection="1">
      <alignment horizontal="left" vertical="center" wrapText="1"/>
    </xf>
    <xf numFmtId="164" fontId="44" fillId="0" borderId="14" xfId="0" applyNumberFormat="1" applyFont="1" applyFill="1" applyBorder="1" applyAlignment="1" applyProtection="1">
      <alignment horizontal="left" vertical="center" wrapText="1"/>
    </xf>
    <xf numFmtId="164" fontId="44" fillId="0" borderId="53" xfId="0" applyNumberFormat="1" applyFont="1" applyFill="1" applyBorder="1" applyAlignment="1" applyProtection="1">
      <alignment horizontal="left" vertical="center" wrapText="1"/>
    </xf>
    <xf numFmtId="164" fontId="44" fillId="0" borderId="9" xfId="0" applyNumberFormat="1" applyFont="1" applyFill="1" applyBorder="1" applyAlignment="1" applyProtection="1">
      <alignment horizontal="left" vertical="center" wrapText="1"/>
    </xf>
    <xf numFmtId="164" fontId="44" fillId="0" borderId="0" xfId="0" applyNumberFormat="1" applyFont="1" applyFill="1" applyBorder="1" applyAlignment="1" applyProtection="1">
      <alignment horizontal="left" vertical="center" wrapText="1"/>
    </xf>
    <xf numFmtId="164" fontId="44" fillId="0" borderId="54" xfId="0" applyNumberFormat="1" applyFont="1" applyFill="1" applyBorder="1" applyAlignment="1" applyProtection="1">
      <alignment horizontal="left" vertical="center" wrapText="1"/>
    </xf>
    <xf numFmtId="164" fontId="44" fillId="0" borderId="19" xfId="0" applyNumberFormat="1" applyFont="1" applyFill="1" applyBorder="1" applyAlignment="1" applyProtection="1">
      <alignment horizontal="left" vertical="center" wrapText="1"/>
    </xf>
    <xf numFmtId="164" fontId="44" fillId="0" borderId="6" xfId="0" applyNumberFormat="1" applyFont="1" applyFill="1" applyBorder="1" applyAlignment="1" applyProtection="1">
      <alignment horizontal="left" vertical="center" wrapText="1"/>
    </xf>
    <xf numFmtId="164" fontId="44" fillId="0" borderId="3" xfId="0" applyNumberFormat="1" applyFont="1" applyFill="1" applyBorder="1" applyAlignment="1" applyProtection="1">
      <alignment horizontal="left" vertical="center" wrapText="1"/>
    </xf>
    <xf numFmtId="164" fontId="44" fillId="0" borderId="56" xfId="0" applyNumberFormat="1" applyFont="1" applyFill="1" applyBorder="1" applyAlignment="1" applyProtection="1">
      <alignment horizontal="left" vertical="center" wrapText="1"/>
    </xf>
    <xf numFmtId="164" fontId="44" fillId="0" borderId="13" xfId="0" applyNumberFormat="1" applyFont="1" applyFill="1" applyBorder="1" applyAlignment="1" applyProtection="1">
      <alignment horizontal="left" vertical="center" wrapText="1"/>
    </xf>
    <xf numFmtId="164" fontId="44" fillId="0" borderId="55" xfId="0" applyNumberFormat="1" applyFont="1" applyFill="1" applyBorder="1" applyAlignment="1" applyProtection="1">
      <alignment horizontal="left" vertical="center" wrapText="1"/>
    </xf>
    <xf numFmtId="164" fontId="44" fillId="0" borderId="57" xfId="0" applyNumberFormat="1" applyFont="1" applyFill="1" applyBorder="1" applyAlignment="1" applyProtection="1">
      <alignment horizontal="left" vertical="center" wrapText="1"/>
    </xf>
    <xf numFmtId="164" fontId="44" fillId="0" borderId="58" xfId="0" applyNumberFormat="1" applyFont="1" applyFill="1" applyBorder="1" applyAlignment="1" applyProtection="1">
      <alignment horizontal="left" vertical="center" wrapText="1"/>
    </xf>
    <xf numFmtId="164" fontId="44" fillId="0" borderId="59" xfId="0" applyNumberFormat="1" applyFont="1" applyFill="1" applyBorder="1" applyAlignment="1" applyProtection="1">
      <alignment horizontal="left" vertical="center" wrapText="1"/>
    </xf>
    <xf numFmtId="164" fontId="44" fillId="0" borderId="60" xfId="0" applyNumberFormat="1" applyFont="1" applyFill="1" applyBorder="1" applyAlignment="1" applyProtection="1">
      <alignment horizontal="left" vertical="center" wrapText="1"/>
    </xf>
    <xf numFmtId="164" fontId="44" fillId="0" borderId="24" xfId="0" applyNumberFormat="1" applyFont="1" applyFill="1" applyBorder="1" applyAlignment="1" applyProtection="1">
      <alignment horizontal="left" vertical="center" wrapText="1"/>
    </xf>
    <xf numFmtId="165" fontId="36" fillId="3" borderId="26" xfId="0" applyNumberFormat="1" applyFont="1" applyFill="1" applyBorder="1" applyAlignment="1">
      <alignment horizontal="center" vertical="center" wrapText="1"/>
    </xf>
    <xf numFmtId="165" fontId="36" fillId="3" borderId="28" xfId="0" applyNumberFormat="1" applyFont="1" applyFill="1" applyBorder="1" applyAlignment="1">
      <alignment horizontal="center" vertical="center" wrapText="1"/>
    </xf>
    <xf numFmtId="0" fontId="36" fillId="3" borderId="5" xfId="0" applyFont="1" applyFill="1" applyBorder="1" applyAlignment="1" applyProtection="1">
      <alignment horizontal="center" vertical="center" wrapText="1"/>
    </xf>
    <xf numFmtId="0" fontId="36" fillId="3" borderId="1" xfId="0" applyFont="1" applyFill="1" applyBorder="1" applyAlignment="1" applyProtection="1">
      <alignment horizontal="center" vertical="center" wrapText="1"/>
    </xf>
    <xf numFmtId="164" fontId="36" fillId="3" borderId="26" xfId="0" applyNumberFormat="1" applyFont="1" applyFill="1" applyBorder="1" applyAlignment="1" applyProtection="1">
      <alignment horizontal="center" vertical="center" wrapText="1"/>
    </xf>
    <xf numFmtId="164" fontId="36" fillId="3" borderId="28" xfId="0" applyNumberFormat="1" applyFont="1" applyFill="1" applyBorder="1" applyAlignment="1" applyProtection="1">
      <alignment horizontal="center" vertical="center" wrapText="1"/>
    </xf>
    <xf numFmtId="164" fontId="36" fillId="3" borderId="21" xfId="0" applyNumberFormat="1" applyFont="1" applyFill="1" applyBorder="1" applyAlignment="1" applyProtection="1">
      <alignment horizontal="center" vertical="center" wrapText="1"/>
    </xf>
    <xf numFmtId="164" fontId="36" fillId="3" borderId="16" xfId="0" applyNumberFormat="1" applyFont="1" applyFill="1" applyBorder="1" applyAlignment="1" applyProtection="1">
      <alignment horizontal="center" vertical="center" wrapText="1"/>
    </xf>
    <xf numFmtId="0" fontId="36" fillId="3" borderId="56" xfId="0" applyFont="1" applyFill="1" applyBorder="1" applyAlignment="1" applyProtection="1">
      <alignment horizontal="left" vertical="center" wrapText="1"/>
    </xf>
    <xf numFmtId="0" fontId="36" fillId="3" borderId="13" xfId="0" applyFont="1" applyFill="1" applyBorder="1" applyAlignment="1" applyProtection="1">
      <alignment horizontal="left" vertical="center" wrapText="1"/>
    </xf>
    <xf numFmtId="0" fontId="36" fillId="3" borderId="55" xfId="0" applyFont="1" applyFill="1" applyBorder="1" applyAlignment="1" applyProtection="1">
      <alignment horizontal="left" vertical="center" wrapText="1"/>
    </xf>
    <xf numFmtId="0" fontId="36" fillId="3" borderId="57" xfId="0" applyFont="1" applyFill="1" applyBorder="1" applyAlignment="1" applyProtection="1">
      <alignment horizontal="left" vertical="center" wrapText="1"/>
    </xf>
    <xf numFmtId="0" fontId="36" fillId="3" borderId="0" xfId="0" applyFont="1" applyFill="1" applyBorder="1" applyAlignment="1" applyProtection="1">
      <alignment horizontal="left" vertical="center" wrapText="1"/>
    </xf>
    <xf numFmtId="0" fontId="36" fillId="3" borderId="54" xfId="0" applyFont="1" applyFill="1" applyBorder="1" applyAlignment="1" applyProtection="1">
      <alignment horizontal="left" vertical="center" wrapText="1"/>
    </xf>
    <xf numFmtId="0" fontId="36" fillId="3" borderId="58" xfId="0" applyFont="1" applyFill="1" applyBorder="1" applyAlignment="1" applyProtection="1">
      <alignment horizontal="left" vertical="center" wrapText="1"/>
    </xf>
    <xf numFmtId="0" fontId="36" fillId="3" borderId="59" xfId="0" applyFont="1" applyFill="1" applyBorder="1" applyAlignment="1" applyProtection="1">
      <alignment horizontal="left" vertical="center" wrapText="1"/>
    </xf>
    <xf numFmtId="0" fontId="36" fillId="3" borderId="60" xfId="0" applyFont="1" applyFill="1" applyBorder="1" applyAlignment="1" applyProtection="1">
      <alignment horizontal="left" vertical="center" wrapText="1"/>
    </xf>
    <xf numFmtId="0" fontId="40" fillId="3" borderId="37" xfId="0" applyFont="1" applyFill="1" applyBorder="1" applyAlignment="1" applyProtection="1">
      <alignment horizontal="left" vertical="center" wrapText="1"/>
    </xf>
    <xf numFmtId="0" fontId="40" fillId="3" borderId="31" xfId="0" applyFont="1" applyFill="1" applyBorder="1" applyAlignment="1" applyProtection="1">
      <alignment horizontal="left" vertical="center" wrapText="1"/>
    </xf>
    <xf numFmtId="49" fontId="36" fillId="3" borderId="16" xfId="0" applyNumberFormat="1" applyFont="1" applyFill="1" applyBorder="1" applyAlignment="1" applyProtection="1">
      <alignment horizontal="center" vertical="center" wrapText="1"/>
    </xf>
    <xf numFmtId="164" fontId="36" fillId="3" borderId="26" xfId="0" applyNumberFormat="1" applyFont="1" applyFill="1" applyBorder="1" applyAlignment="1" applyProtection="1">
      <alignment horizontal="left" vertical="center" wrapText="1"/>
    </xf>
    <xf numFmtId="164" fontId="36" fillId="3" borderId="28" xfId="0" applyNumberFormat="1" applyFont="1" applyFill="1" applyBorder="1" applyAlignment="1" applyProtection="1">
      <alignment horizontal="left" vertical="center" wrapText="1"/>
    </xf>
    <xf numFmtId="164" fontId="36" fillId="3" borderId="21" xfId="0" applyNumberFormat="1" applyFont="1" applyFill="1" applyBorder="1" applyAlignment="1" applyProtection="1">
      <alignment horizontal="left" vertical="center" wrapText="1"/>
    </xf>
    <xf numFmtId="164" fontId="36" fillId="3" borderId="8" xfId="0" applyNumberFormat="1" applyFont="1" applyFill="1" applyBorder="1" applyAlignment="1" applyProtection="1">
      <alignment horizontal="left" vertical="center"/>
    </xf>
    <xf numFmtId="0" fontId="36" fillId="3" borderId="26" xfId="0" applyFont="1" applyFill="1" applyBorder="1" applyAlignment="1" applyProtection="1">
      <alignment horizontal="left" vertical="center" wrapText="1"/>
    </xf>
    <xf numFmtId="0" fontId="36" fillId="3" borderId="11" xfId="0" applyFont="1" applyFill="1" applyBorder="1" applyAlignment="1" applyProtection="1">
      <alignment horizontal="left" vertical="center" wrapText="1"/>
    </xf>
    <xf numFmtId="0" fontId="36" fillId="3" borderId="28" xfId="0" applyFont="1" applyFill="1" applyBorder="1" applyAlignment="1" applyProtection="1">
      <alignment horizontal="left" vertical="center" wrapText="1"/>
    </xf>
    <xf numFmtId="0" fontId="36" fillId="3" borderId="1" xfId="0" applyFont="1" applyFill="1" applyBorder="1" applyAlignment="1" applyProtection="1">
      <alignment horizontal="left" vertical="center" wrapText="1"/>
    </xf>
    <xf numFmtId="0" fontId="36" fillId="3" borderId="21" xfId="0" applyFont="1" applyFill="1" applyBorder="1" applyAlignment="1" applyProtection="1">
      <alignment horizontal="left" vertical="center" wrapText="1"/>
    </xf>
    <xf numFmtId="0" fontId="36" fillId="3" borderId="12" xfId="0" applyFont="1" applyFill="1" applyBorder="1" applyAlignment="1" applyProtection="1">
      <alignment horizontal="left" vertical="center" wrapText="1"/>
    </xf>
    <xf numFmtId="0" fontId="36" fillId="3" borderId="10" xfId="0" applyFont="1" applyFill="1" applyBorder="1" applyAlignment="1" applyProtection="1">
      <alignment horizontal="center" vertical="center" wrapText="1"/>
    </xf>
    <xf numFmtId="0" fontId="36" fillId="3" borderId="10" xfId="0" applyFont="1" applyFill="1" applyBorder="1" applyAlignment="1" applyProtection="1">
      <alignment horizontal="center" vertical="center"/>
    </xf>
    <xf numFmtId="9" fontId="47" fillId="3" borderId="10" xfId="2" applyNumberFormat="1" applyFont="1" applyFill="1" applyBorder="1" applyAlignment="1" applyProtection="1">
      <alignment horizontal="center" vertical="center" wrapText="1"/>
    </xf>
    <xf numFmtId="9" fontId="47" fillId="3" borderId="5" xfId="2" applyNumberFormat="1" applyFont="1" applyFill="1" applyBorder="1" applyAlignment="1" applyProtection="1">
      <alignment horizontal="center" vertical="center" wrapText="1"/>
    </xf>
    <xf numFmtId="0" fontId="40" fillId="0" borderId="7" xfId="0" applyFont="1" applyFill="1" applyBorder="1" applyAlignment="1" applyProtection="1">
      <alignment horizontal="center" vertical="center"/>
    </xf>
    <xf numFmtId="0" fontId="36" fillId="3" borderId="5" xfId="0" applyFont="1" applyFill="1" applyBorder="1" applyAlignment="1" applyProtection="1">
      <alignment horizontal="center" vertical="center"/>
    </xf>
    <xf numFmtId="0" fontId="36" fillId="3" borderId="1" xfId="0" applyFont="1" applyFill="1" applyBorder="1" applyAlignment="1" applyProtection="1">
      <alignment horizontal="center" vertical="center"/>
    </xf>
    <xf numFmtId="49" fontId="36" fillId="3" borderId="1" xfId="0" applyNumberFormat="1" applyFont="1" applyFill="1" applyBorder="1" applyAlignment="1">
      <alignment horizontal="center" vertical="center" wrapText="1"/>
    </xf>
    <xf numFmtId="165" fontId="36" fillId="3" borderId="24" xfId="0" applyNumberFormat="1" applyFont="1" applyFill="1" applyBorder="1" applyAlignment="1">
      <alignment horizontal="left" vertical="center" wrapText="1"/>
    </xf>
    <xf numFmtId="165" fontId="36" fillId="3" borderId="13" xfId="0" applyNumberFormat="1" applyFont="1" applyFill="1" applyBorder="1" applyAlignment="1">
      <alignment horizontal="left" vertical="center" wrapText="1"/>
    </xf>
    <xf numFmtId="165" fontId="36" fillId="3" borderId="40" xfId="0" applyNumberFormat="1" applyFont="1" applyFill="1" applyBorder="1" applyAlignment="1">
      <alignment horizontal="left" vertical="center" wrapText="1"/>
    </xf>
    <xf numFmtId="165" fontId="36" fillId="3" borderId="9" xfId="0" applyNumberFormat="1" applyFont="1" applyFill="1" applyBorder="1" applyAlignment="1">
      <alignment horizontal="left" vertical="center" wrapText="1"/>
    </xf>
    <xf numFmtId="165" fontId="36" fillId="3" borderId="0" xfId="0" applyNumberFormat="1" applyFont="1" applyFill="1" applyBorder="1" applyAlignment="1">
      <alignment horizontal="left" vertical="center" wrapText="1"/>
    </xf>
    <xf numFmtId="165" fontId="36" fillId="3" borderId="35" xfId="0" applyNumberFormat="1" applyFont="1" applyFill="1" applyBorder="1" applyAlignment="1">
      <alignment horizontal="left" vertical="center" wrapText="1"/>
    </xf>
    <xf numFmtId="165" fontId="36" fillId="3" borderId="19" xfId="0" applyNumberFormat="1" applyFont="1" applyFill="1" applyBorder="1" applyAlignment="1">
      <alignment horizontal="left" vertical="center" wrapText="1"/>
    </xf>
    <xf numFmtId="165" fontId="36" fillId="3" borderId="6" xfId="0" applyNumberFormat="1" applyFont="1" applyFill="1" applyBorder="1" applyAlignment="1">
      <alignment horizontal="left" vertical="center" wrapText="1"/>
    </xf>
    <xf numFmtId="165" fontId="36" fillId="3" borderId="43" xfId="0" applyNumberFormat="1" applyFont="1" applyFill="1" applyBorder="1" applyAlignment="1">
      <alignment horizontal="left" vertical="center" wrapText="1"/>
    </xf>
    <xf numFmtId="165" fontId="36" fillId="3" borderId="38" xfId="0" applyNumberFormat="1" applyFont="1" applyFill="1" applyBorder="1" applyAlignment="1">
      <alignment horizontal="center" vertical="center" wrapText="1"/>
    </xf>
    <xf numFmtId="165" fontId="36" fillId="3" borderId="16" xfId="0" applyNumberFormat="1" applyFont="1" applyFill="1" applyBorder="1" applyAlignment="1">
      <alignment horizontal="center" vertical="center" wrapText="1"/>
    </xf>
    <xf numFmtId="165" fontId="36" fillId="3" borderId="21" xfId="0" applyNumberFormat="1" applyFont="1" applyFill="1" applyBorder="1" applyAlignment="1">
      <alignment horizontal="center" vertical="center" wrapText="1"/>
    </xf>
    <xf numFmtId="168" fontId="36" fillId="3" borderId="1" xfId="2" applyNumberFormat="1" applyFont="1" applyFill="1" applyBorder="1" applyAlignment="1" applyProtection="1">
      <alignment horizontal="center" vertical="center" wrapText="1"/>
    </xf>
    <xf numFmtId="49" fontId="36" fillId="3" borderId="26" xfId="0" applyNumberFormat="1" applyFont="1" applyFill="1" applyBorder="1" applyAlignment="1">
      <alignment horizontal="center" vertical="center" wrapText="1"/>
    </xf>
    <xf numFmtId="49" fontId="36" fillId="3" borderId="28" xfId="0" applyNumberFormat="1" applyFont="1" applyFill="1" applyBorder="1" applyAlignment="1">
      <alignment horizontal="center" vertical="center" wrapText="1"/>
    </xf>
    <xf numFmtId="165" fontId="36" fillId="3" borderId="1" xfId="0" applyNumberFormat="1" applyFont="1" applyFill="1" applyBorder="1" applyAlignment="1">
      <alignment horizontal="left" vertical="center" wrapText="1"/>
    </xf>
    <xf numFmtId="165" fontId="36" fillId="3" borderId="29" xfId="0" applyNumberFormat="1" applyFont="1" applyFill="1" applyBorder="1" applyAlignment="1">
      <alignment horizontal="left" vertical="center" wrapText="1"/>
    </xf>
    <xf numFmtId="165" fontId="36" fillId="3" borderId="12" xfId="0" applyNumberFormat="1" applyFont="1" applyFill="1" applyBorder="1" applyAlignment="1">
      <alignment horizontal="left" vertical="center" wrapText="1"/>
    </xf>
    <xf numFmtId="165" fontId="36" fillId="3" borderId="30" xfId="0" applyNumberFormat="1" applyFont="1" applyFill="1" applyBorder="1" applyAlignment="1">
      <alignment horizontal="left" vertical="center" wrapText="1"/>
    </xf>
    <xf numFmtId="168" fontId="36" fillId="3" borderId="25" xfId="2" applyNumberFormat="1" applyFont="1" applyFill="1" applyBorder="1" applyAlignment="1" applyProtection="1">
      <alignment horizontal="center" vertical="center" wrapText="1"/>
    </xf>
    <xf numFmtId="168" fontId="36" fillId="3" borderId="41" xfId="2" applyNumberFormat="1" applyFont="1" applyFill="1" applyBorder="1" applyAlignment="1" applyProtection="1">
      <alignment horizontal="center" vertical="center" wrapText="1"/>
    </xf>
    <xf numFmtId="168" fontId="36" fillId="3" borderId="42" xfId="2" applyNumberFormat="1" applyFont="1" applyFill="1" applyBorder="1" applyAlignment="1" applyProtection="1">
      <alignment horizontal="center" vertical="center" wrapText="1"/>
    </xf>
    <xf numFmtId="165" fontId="44" fillId="3" borderId="37" xfId="0" applyNumberFormat="1" applyFont="1" applyFill="1" applyBorder="1" applyAlignment="1">
      <alignment horizontal="center" vertical="center" wrapText="1"/>
    </xf>
    <xf numFmtId="165" fontId="44" fillId="3" borderId="31" xfId="0" applyNumberFormat="1" applyFont="1" applyFill="1" applyBorder="1" applyAlignment="1">
      <alignment horizontal="center" vertical="center" wrapText="1"/>
    </xf>
    <xf numFmtId="49" fontId="37" fillId="3" borderId="1" xfId="0" applyNumberFormat="1" applyFont="1" applyFill="1" applyBorder="1" applyAlignment="1" applyProtection="1">
      <alignment horizontal="center" vertical="center" wrapText="1"/>
    </xf>
    <xf numFmtId="164" fontId="37" fillId="3" borderId="10" xfId="0" applyNumberFormat="1" applyFont="1" applyFill="1" applyBorder="1" applyAlignment="1" applyProtection="1">
      <alignment horizontal="center" vertical="center" wrapText="1"/>
    </xf>
    <xf numFmtId="164" fontId="37" fillId="3" borderId="11" xfId="0" applyNumberFormat="1" applyFont="1" applyFill="1" applyBorder="1" applyAlignment="1" applyProtection="1">
      <alignment horizontal="left" vertical="center" wrapText="1"/>
    </xf>
    <xf numFmtId="164" fontId="37" fillId="3" borderId="1" xfId="0" applyNumberFormat="1" applyFont="1" applyFill="1" applyBorder="1" applyAlignment="1" applyProtection="1">
      <alignment horizontal="left" vertical="center" wrapText="1"/>
    </xf>
    <xf numFmtId="164" fontId="37" fillId="3" borderId="12" xfId="0" applyNumberFormat="1" applyFont="1" applyFill="1" applyBorder="1" applyAlignment="1" applyProtection="1">
      <alignment horizontal="left" vertical="center" wrapText="1"/>
    </xf>
    <xf numFmtId="49" fontId="37" fillId="3" borderId="38" xfId="0" applyNumberFormat="1" applyFont="1" applyFill="1" applyBorder="1" applyAlignment="1" applyProtection="1">
      <alignment horizontal="center" vertical="center" wrapText="1"/>
    </xf>
    <xf numFmtId="164" fontId="37" fillId="3" borderId="5" xfId="0" applyNumberFormat="1" applyFont="1" applyFill="1" applyBorder="1" applyAlignment="1" applyProtection="1">
      <alignment horizontal="center" vertical="center" wrapText="1"/>
    </xf>
    <xf numFmtId="49" fontId="36" fillId="3" borderId="38" xfId="0" applyNumberFormat="1" applyFont="1" applyFill="1" applyBorder="1" applyAlignment="1" applyProtection="1">
      <alignment horizontal="center" vertical="center" wrapText="1"/>
    </xf>
    <xf numFmtId="164" fontId="37" fillId="0" borderId="11" xfId="0" applyNumberFormat="1" applyFont="1" applyFill="1" applyBorder="1" applyAlignment="1" applyProtection="1">
      <alignment horizontal="center" vertical="center" wrapText="1"/>
    </xf>
    <xf numFmtId="164" fontId="37" fillId="0" borderId="1" xfId="0" applyNumberFormat="1" applyFont="1" applyFill="1" applyBorder="1" applyAlignment="1" applyProtection="1">
      <alignment horizontal="center" vertical="center" wrapText="1"/>
    </xf>
    <xf numFmtId="164" fontId="37" fillId="0" borderId="12" xfId="0" applyNumberFormat="1" applyFont="1" applyFill="1" applyBorder="1" applyAlignment="1" applyProtection="1">
      <alignment horizontal="center" vertical="center" wrapText="1"/>
    </xf>
    <xf numFmtId="168" fontId="36" fillId="3" borderId="50" xfId="2" applyNumberFormat="1" applyFont="1" applyFill="1" applyBorder="1" applyAlignment="1" applyProtection="1">
      <alignment horizontal="center" vertical="center" wrapText="1"/>
    </xf>
    <xf numFmtId="49" fontId="36" fillId="3" borderId="1" xfId="0" applyNumberFormat="1" applyFont="1" applyFill="1" applyBorder="1" applyAlignment="1" applyProtection="1">
      <alignment horizontal="center" vertical="center" wrapText="1"/>
    </xf>
    <xf numFmtId="49" fontId="36" fillId="3" borderId="44" xfId="0" applyNumberFormat="1" applyFont="1" applyFill="1" applyBorder="1" applyAlignment="1" applyProtection="1">
      <alignment horizontal="center" vertical="center" wrapText="1"/>
    </xf>
    <xf numFmtId="49" fontId="36" fillId="3" borderId="39" xfId="0" applyNumberFormat="1" applyFont="1" applyFill="1" applyBorder="1" applyAlignment="1" applyProtection="1">
      <alignment horizontal="center" vertical="center" wrapText="1"/>
    </xf>
    <xf numFmtId="49" fontId="36" fillId="3" borderId="45" xfId="0" applyNumberFormat="1" applyFont="1" applyFill="1" applyBorder="1" applyAlignment="1" applyProtection="1">
      <alignment horizontal="center" vertical="center" wrapText="1"/>
    </xf>
    <xf numFmtId="0" fontId="40" fillId="0" borderId="14" xfId="0" applyFont="1" applyFill="1" applyBorder="1" applyAlignment="1" applyProtection="1">
      <alignment horizontal="center" vertical="top" wrapText="1"/>
    </xf>
    <xf numFmtId="164" fontId="36" fillId="3" borderId="11" xfId="0" applyNumberFormat="1" applyFont="1" applyFill="1" applyBorder="1" applyAlignment="1" applyProtection="1">
      <alignment horizontal="center" vertical="center" wrapText="1"/>
    </xf>
    <xf numFmtId="164" fontId="36" fillId="3" borderId="12" xfId="0" applyNumberFormat="1" applyFont="1" applyFill="1" applyBorder="1" applyAlignment="1" applyProtection="1">
      <alignment horizontal="center" vertical="center" wrapText="1"/>
    </xf>
    <xf numFmtId="164" fontId="36" fillId="3" borderId="11" xfId="0" applyNumberFormat="1" applyFont="1" applyFill="1" applyBorder="1" applyAlignment="1" applyProtection="1">
      <alignment horizontal="center" vertical="top" wrapText="1"/>
    </xf>
    <xf numFmtId="164" fontId="36" fillId="3" borderId="32" xfId="0" applyNumberFormat="1" applyFont="1" applyFill="1" applyBorder="1" applyAlignment="1" applyProtection="1">
      <alignment horizontal="center" vertical="top" wrapText="1"/>
    </xf>
    <xf numFmtId="0" fontId="40" fillId="3" borderId="61" xfId="0" applyFont="1" applyFill="1" applyBorder="1" applyAlignment="1" applyProtection="1">
      <alignment horizontal="center" vertical="center" wrapText="1"/>
    </xf>
    <xf numFmtId="0" fontId="40" fillId="3" borderId="62" xfId="0" applyFont="1" applyFill="1" applyBorder="1" applyAlignment="1" applyProtection="1">
      <alignment horizontal="center" vertical="center" wrapText="1"/>
    </xf>
    <xf numFmtId="0" fontId="40" fillId="3" borderId="63" xfId="0" applyFont="1" applyFill="1" applyBorder="1" applyAlignment="1" applyProtection="1">
      <alignment horizontal="center" vertical="center" wrapText="1"/>
    </xf>
    <xf numFmtId="10" fontId="36" fillId="3" borderId="1" xfId="0" applyNumberFormat="1" applyFont="1" applyFill="1" applyBorder="1" applyAlignment="1" applyProtection="1">
      <alignment horizontal="center" vertical="center" wrapText="1"/>
    </xf>
    <xf numFmtId="10" fontId="36" fillId="3" borderId="12" xfId="0" applyNumberFormat="1" applyFont="1" applyFill="1" applyBorder="1" applyAlignment="1" applyProtection="1">
      <alignment horizontal="center" vertical="center" wrapText="1"/>
    </xf>
    <xf numFmtId="164" fontId="36" fillId="3" borderId="1" xfId="0" applyNumberFormat="1" applyFont="1" applyFill="1" applyBorder="1" applyAlignment="1" applyProtection="1">
      <alignment horizontal="center" vertical="top" wrapText="1"/>
    </xf>
    <xf numFmtId="0" fontId="39" fillId="3" borderId="1" xfId="0" applyFont="1" applyFill="1" applyBorder="1" applyAlignment="1">
      <alignment horizontal="center" vertical="top" wrapText="1"/>
    </xf>
    <xf numFmtId="164" fontId="36" fillId="3" borderId="4" xfId="0" applyNumberFormat="1" applyFont="1" applyFill="1" applyBorder="1" applyAlignment="1" applyProtection="1">
      <alignment horizontal="center" vertical="top" wrapText="1"/>
    </xf>
    <xf numFmtId="0" fontId="41" fillId="0" borderId="0" xfId="0" applyFont="1" applyFill="1" applyBorder="1" applyAlignment="1" applyProtection="1">
      <alignment horizontal="left"/>
    </xf>
    <xf numFmtId="0" fontId="37" fillId="0" borderId="0" xfId="0" applyFont="1" applyFill="1" applyBorder="1" applyAlignment="1" applyProtection="1">
      <alignment horizontal="left" wrapText="1"/>
    </xf>
    <xf numFmtId="0" fontId="37" fillId="3" borderId="0" xfId="0" applyFont="1" applyFill="1" applyBorder="1" applyAlignment="1" applyProtection="1">
      <alignment horizontal="center" wrapText="1"/>
    </xf>
    <xf numFmtId="0" fontId="34" fillId="3" borderId="0" xfId="0" applyFont="1" applyFill="1" applyBorder="1" applyAlignment="1" applyProtection="1">
      <alignment horizontal="center" wrapText="1"/>
    </xf>
    <xf numFmtId="49" fontId="44" fillId="3" borderId="1" xfId="0" applyNumberFormat="1" applyFont="1" applyFill="1" applyBorder="1" applyAlignment="1" applyProtection="1">
      <alignment horizontal="center" vertical="center" wrapText="1"/>
    </xf>
    <xf numFmtId="49" fontId="36" fillId="3" borderId="5" xfId="0" applyNumberFormat="1" applyFont="1" applyFill="1" applyBorder="1" applyAlignment="1" applyProtection="1">
      <alignment horizontal="center" vertical="center" wrapText="1"/>
    </xf>
    <xf numFmtId="0" fontId="22" fillId="0" borderId="0" xfId="0" applyFont="1" applyFill="1" applyAlignment="1">
      <alignment horizontal="left"/>
    </xf>
    <xf numFmtId="0" fontId="20" fillId="0" borderId="0" xfId="0" applyFont="1" applyFill="1" applyBorder="1" applyAlignment="1" applyProtection="1">
      <alignment horizontal="left" wrapText="1"/>
    </xf>
    <xf numFmtId="0" fontId="6" fillId="0" borderId="0" xfId="0" applyFont="1" applyFill="1" applyAlignment="1">
      <alignment horizontal="right" vertical="center"/>
    </xf>
    <xf numFmtId="0" fontId="23" fillId="3" borderId="1" xfId="0" applyFont="1" applyFill="1" applyBorder="1" applyAlignment="1">
      <alignment horizontal="center" vertical="center" wrapText="1"/>
    </xf>
    <xf numFmtId="0" fontId="46" fillId="3" borderId="1" xfId="0" applyFont="1" applyFill="1" applyBorder="1" applyAlignment="1">
      <alignment horizontal="center" vertical="center" wrapText="1"/>
    </xf>
    <xf numFmtId="0" fontId="32" fillId="0" borderId="0" xfId="0" applyFont="1" applyFill="1" applyAlignment="1">
      <alignment horizontal="center" vertical="center" wrapText="1"/>
    </xf>
    <xf numFmtId="3" fontId="46" fillId="3" borderId="1" xfId="0" applyNumberFormat="1" applyFont="1" applyFill="1" applyBorder="1" applyAlignment="1">
      <alignment horizontal="center" vertical="center" wrapText="1"/>
    </xf>
    <xf numFmtId="3" fontId="26" fillId="3" borderId="1" xfId="0" applyNumberFormat="1" applyFont="1" applyFill="1" applyBorder="1" applyAlignment="1" applyProtection="1">
      <alignment horizontal="center" vertical="center" wrapText="1"/>
      <protection locked="0"/>
    </xf>
    <xf numFmtId="0" fontId="27" fillId="0" borderId="1" xfId="0" applyFont="1" applyFill="1" applyBorder="1" applyAlignment="1">
      <alignment horizontal="center" vertical="center" wrapText="1"/>
    </xf>
    <xf numFmtId="0" fontId="18" fillId="0" borderId="0" xfId="0" applyFont="1" applyFill="1" applyAlignment="1">
      <alignment horizontal="center" vertical="center" wrapText="1"/>
    </xf>
    <xf numFmtId="0" fontId="27" fillId="0" borderId="0" xfId="0" applyFont="1" applyFill="1" applyAlignment="1">
      <alignment horizontal="center" vertical="center" wrapText="1"/>
    </xf>
    <xf numFmtId="3" fontId="27" fillId="0" borderId="1" xfId="0" applyNumberFormat="1" applyFont="1" applyFill="1" applyBorder="1" applyAlignment="1" applyProtection="1">
      <alignment horizontal="center" vertical="center" wrapText="1"/>
      <protection locked="0"/>
    </xf>
    <xf numFmtId="0" fontId="20" fillId="0" borderId="0" xfId="0" applyFont="1" applyFill="1" applyAlignment="1">
      <alignment horizontal="left" wrapText="1"/>
    </xf>
    <xf numFmtId="0" fontId="22" fillId="0" borderId="0" xfId="0" applyFont="1" applyFill="1" applyBorder="1" applyAlignment="1">
      <alignment horizontal="left" wrapText="1"/>
    </xf>
    <xf numFmtId="0" fontId="26" fillId="0" borderId="4"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19" fillId="0" borderId="0" xfId="0" applyFont="1" applyFill="1" applyBorder="1" applyAlignment="1" applyProtection="1">
      <alignment horizontal="left" wrapText="1"/>
    </xf>
    <xf numFmtId="0" fontId="24" fillId="0" borderId="0" xfId="0" applyFont="1" applyAlignment="1">
      <alignment horizontal="center" vertical="center" wrapText="1"/>
    </xf>
    <xf numFmtId="0" fontId="19" fillId="0" borderId="10" xfId="0" applyNumberFormat="1" applyFont="1" applyBorder="1" applyAlignment="1">
      <alignment horizontal="center" vertical="top"/>
    </xf>
    <xf numFmtId="0" fontId="19" fillId="0" borderId="8" xfId="0" applyNumberFormat="1" applyFont="1" applyBorder="1" applyAlignment="1">
      <alignment horizontal="center" vertical="top"/>
    </xf>
    <xf numFmtId="0" fontId="19" fillId="0" borderId="5" xfId="0" applyNumberFormat="1" applyFont="1" applyBorder="1" applyAlignment="1">
      <alignment horizontal="center" vertical="top"/>
    </xf>
    <xf numFmtId="0" fontId="19" fillId="0" borderId="20" xfId="0" applyFont="1" applyFill="1" applyBorder="1" applyAlignment="1">
      <alignment horizontal="left" vertical="top" wrapText="1"/>
    </xf>
    <xf numFmtId="0" fontId="19" fillId="0" borderId="18" xfId="0" applyFont="1" applyFill="1" applyBorder="1" applyAlignment="1">
      <alignment horizontal="left" vertical="top" wrapText="1"/>
    </xf>
    <xf numFmtId="0" fontId="19" fillId="0" borderId="23" xfId="0" applyFont="1" applyFill="1" applyBorder="1" applyAlignment="1">
      <alignment horizontal="left" vertical="top" wrapText="1"/>
    </xf>
    <xf numFmtId="0" fontId="24" fillId="0" borderId="0" xfId="0" applyFont="1" applyBorder="1" applyAlignment="1">
      <alignment horizontal="center" vertical="center" wrapText="1"/>
    </xf>
    <xf numFmtId="0" fontId="21" fillId="0" borderId="6" xfId="0" applyFont="1" applyBorder="1" applyAlignment="1">
      <alignment horizontal="center" vertical="top" wrapText="1"/>
    </xf>
    <xf numFmtId="0" fontId="24" fillId="0" borderId="10" xfId="0" applyNumberFormat="1" applyFont="1" applyBorder="1" applyAlignment="1">
      <alignment horizontal="left" vertical="top" wrapText="1"/>
    </xf>
    <xf numFmtId="0" fontId="24" fillId="0" borderId="5" xfId="0" applyNumberFormat="1" applyFont="1" applyBorder="1" applyAlignment="1">
      <alignment horizontal="left" vertical="top" wrapText="1"/>
    </xf>
    <xf numFmtId="0" fontId="19" fillId="0" borderId="10" xfId="0" applyFont="1" applyFill="1" applyBorder="1" applyAlignment="1">
      <alignment horizontal="center" vertical="top" wrapText="1"/>
    </xf>
    <xf numFmtId="0" fontId="19" fillId="0" borderId="8" xfId="0" applyFont="1" applyFill="1" applyBorder="1" applyAlignment="1">
      <alignment horizontal="center" vertical="top" wrapText="1"/>
    </xf>
  </cellXfs>
  <cellStyles count="3">
    <cellStyle name="Обычный" xfId="0" builtinId="0"/>
    <cellStyle name="Обычный 2" xfId="1"/>
    <cellStyle name="Финансовый" xfId="2" builtinId="3"/>
  </cellStyles>
  <dxfs count="1">
    <dxf>
      <fill>
        <patternFill>
          <bgColor theme="4" tint="0.79998168889431442"/>
        </patternFill>
      </fill>
    </dxf>
  </dxfs>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AV9"/>
  <sheetViews>
    <sheetView workbookViewId="0">
      <selection activeCell="AM10" sqref="AM10"/>
    </sheetView>
  </sheetViews>
  <sheetFormatPr defaultColWidth="9.109375" defaultRowHeight="13.8"/>
  <cols>
    <col min="1" max="1" width="4" style="1" customWidth="1"/>
    <col min="2" max="2" width="24.6640625" style="1" customWidth="1"/>
    <col min="3" max="3" width="18.109375" style="1" customWidth="1"/>
    <col min="4" max="4" width="13.6640625" style="1" customWidth="1"/>
    <col min="5" max="5" width="11.88671875" style="1" customWidth="1"/>
    <col min="6" max="6" width="6.6640625" style="1" customWidth="1"/>
    <col min="7" max="8" width="9.109375" style="1" customWidth="1"/>
    <col min="9" max="16384" width="9.109375" style="1"/>
  </cols>
  <sheetData>
    <row r="1" spans="1:48" ht="30.75" customHeight="1">
      <c r="A1" s="562" t="s">
        <v>39</v>
      </c>
      <c r="B1" s="563"/>
      <c r="C1" s="564" t="s">
        <v>40</v>
      </c>
      <c r="D1" s="556" t="s">
        <v>45</v>
      </c>
      <c r="E1" s="557"/>
      <c r="F1" s="558"/>
      <c r="G1" s="556" t="s">
        <v>17</v>
      </c>
      <c r="H1" s="557"/>
      <c r="I1" s="558"/>
      <c r="J1" s="556" t="s">
        <v>18</v>
      </c>
      <c r="K1" s="557"/>
      <c r="L1" s="558"/>
      <c r="M1" s="556" t="s">
        <v>22</v>
      </c>
      <c r="N1" s="557"/>
      <c r="O1" s="558"/>
      <c r="P1" s="559" t="s">
        <v>23</v>
      </c>
      <c r="Q1" s="560"/>
      <c r="R1" s="556" t="s">
        <v>24</v>
      </c>
      <c r="S1" s="557"/>
      <c r="T1" s="558"/>
      <c r="U1" s="556" t="s">
        <v>25</v>
      </c>
      <c r="V1" s="557"/>
      <c r="W1" s="558"/>
      <c r="X1" s="559" t="s">
        <v>26</v>
      </c>
      <c r="Y1" s="561"/>
      <c r="Z1" s="560"/>
      <c r="AA1" s="559" t="s">
        <v>27</v>
      </c>
      <c r="AB1" s="560"/>
      <c r="AC1" s="556" t="s">
        <v>28</v>
      </c>
      <c r="AD1" s="557"/>
      <c r="AE1" s="558"/>
      <c r="AF1" s="556" t="s">
        <v>29</v>
      </c>
      <c r="AG1" s="557"/>
      <c r="AH1" s="558"/>
      <c r="AI1" s="556" t="s">
        <v>30</v>
      </c>
      <c r="AJ1" s="557"/>
      <c r="AK1" s="558"/>
      <c r="AL1" s="559" t="s">
        <v>31</v>
      </c>
      <c r="AM1" s="560"/>
      <c r="AN1" s="556" t="s">
        <v>32</v>
      </c>
      <c r="AO1" s="557"/>
      <c r="AP1" s="558"/>
      <c r="AQ1" s="556" t="s">
        <v>33</v>
      </c>
      <c r="AR1" s="557"/>
      <c r="AS1" s="558"/>
      <c r="AT1" s="556" t="s">
        <v>34</v>
      </c>
      <c r="AU1" s="557"/>
      <c r="AV1" s="558"/>
    </row>
    <row r="2" spans="1:48" ht="39" customHeight="1">
      <c r="A2" s="563"/>
      <c r="B2" s="563"/>
      <c r="C2" s="564"/>
      <c r="D2" s="10" t="s">
        <v>48</v>
      </c>
      <c r="E2" s="10" t="s">
        <v>49</v>
      </c>
      <c r="F2" s="10" t="s">
        <v>19</v>
      </c>
      <c r="G2" s="2" t="s">
        <v>20</v>
      </c>
      <c r="H2" s="2" t="s">
        <v>21</v>
      </c>
      <c r="I2" s="2" t="s">
        <v>19</v>
      </c>
      <c r="J2" s="2" t="s">
        <v>20</v>
      </c>
      <c r="K2" s="2" t="s">
        <v>21</v>
      </c>
      <c r="L2" s="2" t="s">
        <v>19</v>
      </c>
      <c r="M2" s="2" t="s">
        <v>20</v>
      </c>
      <c r="N2" s="2" t="s">
        <v>21</v>
      </c>
      <c r="O2" s="2" t="s">
        <v>19</v>
      </c>
      <c r="P2" s="3" t="s">
        <v>21</v>
      </c>
      <c r="Q2" s="3" t="s">
        <v>19</v>
      </c>
      <c r="R2" s="2" t="s">
        <v>20</v>
      </c>
      <c r="S2" s="2" t="s">
        <v>21</v>
      </c>
      <c r="T2" s="2" t="s">
        <v>19</v>
      </c>
      <c r="U2" s="2" t="s">
        <v>20</v>
      </c>
      <c r="V2" s="2" t="s">
        <v>21</v>
      </c>
      <c r="W2" s="2" t="s">
        <v>19</v>
      </c>
      <c r="X2" s="3" t="s">
        <v>20</v>
      </c>
      <c r="Y2" s="3" t="s">
        <v>21</v>
      </c>
      <c r="Z2" s="3" t="s">
        <v>19</v>
      </c>
      <c r="AA2" s="3" t="s">
        <v>21</v>
      </c>
      <c r="AB2" s="3" t="s">
        <v>19</v>
      </c>
      <c r="AC2" s="2" t="s">
        <v>20</v>
      </c>
      <c r="AD2" s="2" t="s">
        <v>21</v>
      </c>
      <c r="AE2" s="2" t="s">
        <v>19</v>
      </c>
      <c r="AF2" s="2" t="s">
        <v>20</v>
      </c>
      <c r="AG2" s="2" t="s">
        <v>21</v>
      </c>
      <c r="AH2" s="2" t="s">
        <v>19</v>
      </c>
      <c r="AI2" s="2" t="s">
        <v>20</v>
      </c>
      <c r="AJ2" s="2" t="s">
        <v>21</v>
      </c>
      <c r="AK2" s="2" t="s">
        <v>19</v>
      </c>
      <c r="AL2" s="3" t="s">
        <v>21</v>
      </c>
      <c r="AM2" s="3" t="s">
        <v>19</v>
      </c>
      <c r="AN2" s="2" t="s">
        <v>20</v>
      </c>
      <c r="AO2" s="2" t="s">
        <v>21</v>
      </c>
      <c r="AP2" s="2" t="s">
        <v>19</v>
      </c>
      <c r="AQ2" s="2" t="s">
        <v>20</v>
      </c>
      <c r="AR2" s="2" t="s">
        <v>21</v>
      </c>
      <c r="AS2" s="2" t="s">
        <v>19</v>
      </c>
      <c r="AT2" s="2" t="s">
        <v>20</v>
      </c>
      <c r="AU2" s="2" t="s">
        <v>21</v>
      </c>
      <c r="AV2" s="2" t="s">
        <v>19</v>
      </c>
    </row>
    <row r="3" spans="1:48" ht="26.4">
      <c r="A3" s="564" t="s">
        <v>83</v>
      </c>
      <c r="B3" s="564"/>
      <c r="C3" s="4" t="s">
        <v>35</v>
      </c>
      <c r="D3" s="11" t="e">
        <f>#REF!</f>
        <v>#REF!</v>
      </c>
      <c r="E3" s="11" t="e">
        <f>#REF!</f>
        <v>#REF!</v>
      </c>
      <c r="F3" s="29" t="e">
        <f>#REF!</f>
        <v>#REF!</v>
      </c>
      <c r="G3" s="29" t="e">
        <f>#REF!</f>
        <v>#REF!</v>
      </c>
      <c r="H3" s="29" t="e">
        <f>#REF!</f>
        <v>#REF!</v>
      </c>
      <c r="I3" s="29" t="e">
        <f>#REF!</f>
        <v>#REF!</v>
      </c>
      <c r="J3" s="29" t="e">
        <f>#REF!</f>
        <v>#REF!</v>
      </c>
      <c r="K3" s="29" t="e">
        <f>#REF!</f>
        <v>#REF!</v>
      </c>
      <c r="L3" s="29" t="e">
        <f>#REF!</f>
        <v>#REF!</v>
      </c>
      <c r="M3" s="29" t="e">
        <f>#REF!</f>
        <v>#REF!</v>
      </c>
      <c r="N3" s="29" t="e">
        <f>#REF!</f>
        <v>#REF!</v>
      </c>
      <c r="O3" s="29" t="e">
        <f>#REF!</f>
        <v>#REF!</v>
      </c>
      <c r="P3" s="29" t="e">
        <f>#REF!</f>
        <v>#REF!</v>
      </c>
      <c r="Q3" s="29" t="e">
        <f>#REF!</f>
        <v>#REF!</v>
      </c>
      <c r="R3" s="29" t="e">
        <f>#REF!</f>
        <v>#REF!</v>
      </c>
      <c r="S3" s="29" t="e">
        <f>#REF!</f>
        <v>#REF!</v>
      </c>
      <c r="T3" s="29" t="e">
        <f>#REF!</f>
        <v>#REF!</v>
      </c>
      <c r="U3" s="29" t="e">
        <f>#REF!</f>
        <v>#REF!</v>
      </c>
      <c r="V3" s="29" t="e">
        <f>#REF!</f>
        <v>#REF!</v>
      </c>
      <c r="W3" s="29" t="e">
        <f>#REF!</f>
        <v>#REF!</v>
      </c>
      <c r="X3" s="29" t="e">
        <f>#REF!</f>
        <v>#REF!</v>
      </c>
      <c r="Y3" s="29" t="e">
        <f>#REF!</f>
        <v>#REF!</v>
      </c>
      <c r="Z3" s="29" t="e">
        <f>#REF!</f>
        <v>#REF!</v>
      </c>
      <c r="AA3" s="29" t="e">
        <f>#REF!</f>
        <v>#REF!</v>
      </c>
      <c r="AB3" s="29" t="e">
        <f>#REF!</f>
        <v>#REF!</v>
      </c>
      <c r="AC3" s="29" t="e">
        <f>#REF!</f>
        <v>#REF!</v>
      </c>
      <c r="AD3" s="29" t="e">
        <f>#REF!</f>
        <v>#REF!</v>
      </c>
      <c r="AE3" s="29" t="e">
        <f>#REF!</f>
        <v>#REF!</v>
      </c>
      <c r="AF3" s="29" t="e">
        <f>#REF!</f>
        <v>#REF!</v>
      </c>
      <c r="AG3" s="29" t="e">
        <f>#REF!</f>
        <v>#REF!</v>
      </c>
      <c r="AH3" s="29" t="e">
        <f>#REF!</f>
        <v>#REF!</v>
      </c>
      <c r="AI3" s="29" t="e">
        <f>#REF!</f>
        <v>#REF!</v>
      </c>
      <c r="AJ3" s="29" t="e">
        <f>#REF!</f>
        <v>#REF!</v>
      </c>
      <c r="AK3" s="29" t="e">
        <f>#REF!</f>
        <v>#REF!</v>
      </c>
      <c r="AL3" s="29" t="e">
        <f>#REF!</f>
        <v>#REF!</v>
      </c>
      <c r="AM3" s="29" t="e">
        <f>#REF!</f>
        <v>#REF!</v>
      </c>
      <c r="AN3" s="29" t="e">
        <f>#REF!</f>
        <v>#REF!</v>
      </c>
      <c r="AO3" s="29" t="e">
        <f>#REF!</f>
        <v>#REF!</v>
      </c>
      <c r="AP3" s="29" t="e">
        <f>#REF!</f>
        <v>#REF!</v>
      </c>
      <c r="AQ3" s="29" t="e">
        <f>#REF!</f>
        <v>#REF!</v>
      </c>
      <c r="AR3" s="29" t="e">
        <f>#REF!</f>
        <v>#REF!</v>
      </c>
      <c r="AS3" s="29" t="e">
        <f>#REF!</f>
        <v>#REF!</v>
      </c>
      <c r="AT3" s="29" t="e">
        <f>#REF!</f>
        <v>#REF!</v>
      </c>
      <c r="AU3" s="29" t="e">
        <f>#REF!</f>
        <v>#REF!</v>
      </c>
      <c r="AV3" s="29" t="e">
        <f>#REF!</f>
        <v>#REF!</v>
      </c>
    </row>
    <row r="4" spans="1:48">
      <c r="A4" s="564"/>
      <c r="B4" s="564"/>
      <c r="C4" s="5" t="s">
        <v>36</v>
      </c>
      <c r="D4" s="6"/>
      <c r="E4" s="6"/>
      <c r="F4" s="6"/>
      <c r="G4" s="6"/>
      <c r="H4" s="6"/>
      <c r="I4" s="6"/>
      <c r="J4" s="6"/>
      <c r="K4" s="6"/>
      <c r="L4" s="6"/>
      <c r="M4" s="6"/>
      <c r="N4" s="6"/>
      <c r="O4" s="6"/>
      <c r="P4" s="7"/>
      <c r="Q4" s="7"/>
      <c r="R4" s="6"/>
      <c r="S4" s="6"/>
      <c r="T4" s="6"/>
      <c r="U4" s="6"/>
      <c r="V4" s="6"/>
      <c r="W4" s="6"/>
      <c r="X4" s="7"/>
      <c r="Y4" s="7"/>
      <c r="Z4" s="7"/>
      <c r="AA4" s="7"/>
      <c r="AB4" s="7"/>
      <c r="AC4" s="6"/>
      <c r="AD4" s="6"/>
      <c r="AE4" s="6"/>
      <c r="AF4" s="6"/>
      <c r="AG4" s="6"/>
      <c r="AH4" s="6"/>
      <c r="AI4" s="6"/>
      <c r="AJ4" s="6"/>
      <c r="AK4" s="6"/>
      <c r="AL4" s="7"/>
      <c r="AM4" s="7"/>
      <c r="AN4" s="6"/>
      <c r="AO4" s="6"/>
      <c r="AP4" s="6"/>
      <c r="AQ4" s="6"/>
      <c r="AR4" s="6"/>
      <c r="AS4" s="6"/>
      <c r="AT4" s="6"/>
      <c r="AU4" s="6"/>
      <c r="AV4" s="6"/>
    </row>
    <row r="5" spans="1:48" ht="32.25" customHeight="1">
      <c r="A5" s="564"/>
      <c r="B5" s="564"/>
      <c r="C5" s="8" t="s">
        <v>37</v>
      </c>
      <c r="D5" s="9" t="e">
        <f>#REF!</f>
        <v>#REF!</v>
      </c>
      <c r="E5" s="9" t="e">
        <f>#REF!</f>
        <v>#REF!</v>
      </c>
      <c r="F5" s="9" t="e">
        <f>#REF!</f>
        <v>#REF!</v>
      </c>
      <c r="G5" s="9" t="e">
        <f>#REF!</f>
        <v>#REF!</v>
      </c>
      <c r="H5" s="9" t="e">
        <f>#REF!</f>
        <v>#REF!</v>
      </c>
      <c r="I5" s="9" t="e">
        <f>#REF!</f>
        <v>#REF!</v>
      </c>
      <c r="J5" s="9" t="e">
        <f>#REF!</f>
        <v>#REF!</v>
      </c>
      <c r="K5" s="9" t="e">
        <f>#REF!</f>
        <v>#REF!</v>
      </c>
      <c r="L5" s="9" t="e">
        <f>#REF!</f>
        <v>#REF!</v>
      </c>
      <c r="M5" s="9" t="e">
        <f>#REF!</f>
        <v>#REF!</v>
      </c>
      <c r="N5" s="9" t="e">
        <f>#REF!</f>
        <v>#REF!</v>
      </c>
      <c r="O5" s="9" t="e">
        <f>#REF!</f>
        <v>#REF!</v>
      </c>
      <c r="P5" s="9" t="e">
        <f>#REF!</f>
        <v>#REF!</v>
      </c>
      <c r="Q5" s="9" t="e">
        <f>#REF!</f>
        <v>#REF!</v>
      </c>
      <c r="R5" s="9" t="e">
        <f>#REF!</f>
        <v>#REF!</v>
      </c>
      <c r="S5" s="9" t="e">
        <f>#REF!</f>
        <v>#REF!</v>
      </c>
      <c r="T5" s="9" t="e">
        <f>#REF!</f>
        <v>#REF!</v>
      </c>
      <c r="U5" s="9" t="e">
        <f>#REF!</f>
        <v>#REF!</v>
      </c>
      <c r="V5" s="9" t="e">
        <f>#REF!</f>
        <v>#REF!</v>
      </c>
      <c r="W5" s="9" t="e">
        <f>#REF!</f>
        <v>#REF!</v>
      </c>
      <c r="X5" s="9" t="e">
        <f>#REF!</f>
        <v>#REF!</v>
      </c>
      <c r="Y5" s="9" t="e">
        <f>#REF!</f>
        <v>#REF!</v>
      </c>
      <c r="Z5" s="9" t="e">
        <f>#REF!</f>
        <v>#REF!</v>
      </c>
      <c r="AA5" s="9" t="e">
        <f>#REF!</f>
        <v>#REF!</v>
      </c>
      <c r="AB5" s="9" t="e">
        <f>#REF!</f>
        <v>#REF!</v>
      </c>
      <c r="AC5" s="9" t="e">
        <f>#REF!</f>
        <v>#REF!</v>
      </c>
      <c r="AD5" s="9" t="e">
        <f>#REF!</f>
        <v>#REF!</v>
      </c>
      <c r="AE5" s="9" t="e">
        <f>#REF!</f>
        <v>#REF!</v>
      </c>
      <c r="AF5" s="9" t="e">
        <f>#REF!</f>
        <v>#REF!</v>
      </c>
      <c r="AG5" s="9" t="e">
        <f>#REF!</f>
        <v>#REF!</v>
      </c>
      <c r="AH5" s="9" t="e">
        <f>#REF!</f>
        <v>#REF!</v>
      </c>
      <c r="AI5" s="9" t="e">
        <f>#REF!</f>
        <v>#REF!</v>
      </c>
      <c r="AJ5" s="9" t="e">
        <f>#REF!</f>
        <v>#REF!</v>
      </c>
      <c r="AK5" s="9" t="e">
        <f>#REF!</f>
        <v>#REF!</v>
      </c>
      <c r="AL5" s="9" t="e">
        <f>#REF!</f>
        <v>#REF!</v>
      </c>
      <c r="AM5" s="9" t="e">
        <f>#REF!</f>
        <v>#REF!</v>
      </c>
      <c r="AN5" s="9" t="e">
        <f>#REF!</f>
        <v>#REF!</v>
      </c>
      <c r="AO5" s="9" t="e">
        <f>#REF!</f>
        <v>#REF!</v>
      </c>
      <c r="AP5" s="9" t="e">
        <f>#REF!</f>
        <v>#REF!</v>
      </c>
      <c r="AQ5" s="9" t="e">
        <f>#REF!</f>
        <v>#REF!</v>
      </c>
      <c r="AR5" s="9" t="e">
        <f>#REF!</f>
        <v>#REF!</v>
      </c>
      <c r="AS5" s="9" t="e">
        <f>#REF!</f>
        <v>#REF!</v>
      </c>
      <c r="AT5" s="9" t="e">
        <f>#REF!</f>
        <v>#REF!</v>
      </c>
      <c r="AU5" s="9" t="e">
        <f>#REF!</f>
        <v>#REF!</v>
      </c>
      <c r="AV5" s="9" t="e">
        <f>#REF!</f>
        <v>#REF!</v>
      </c>
    </row>
    <row r="6" spans="1:48" ht="26.4">
      <c r="A6" s="564"/>
      <c r="B6" s="564"/>
      <c r="C6" s="8" t="s">
        <v>2</v>
      </c>
      <c r="D6" s="9" t="e">
        <f>#REF!</f>
        <v>#REF!</v>
      </c>
      <c r="E6" s="9" t="e">
        <f>#REF!</f>
        <v>#REF!</v>
      </c>
      <c r="F6" s="9" t="e">
        <f>#REF!</f>
        <v>#REF!</v>
      </c>
      <c r="G6" s="9" t="e">
        <f>#REF!</f>
        <v>#REF!</v>
      </c>
      <c r="H6" s="9" t="e">
        <f>#REF!</f>
        <v>#REF!</v>
      </c>
      <c r="I6" s="9" t="e">
        <f>#REF!</f>
        <v>#REF!</v>
      </c>
      <c r="J6" s="9" t="e">
        <f>#REF!</f>
        <v>#REF!</v>
      </c>
      <c r="K6" s="9" t="e">
        <f>#REF!</f>
        <v>#REF!</v>
      </c>
      <c r="L6" s="9" t="e">
        <f>#REF!</f>
        <v>#REF!</v>
      </c>
      <c r="M6" s="9" t="e">
        <f>#REF!</f>
        <v>#REF!</v>
      </c>
      <c r="N6" s="9" t="e">
        <f>#REF!</f>
        <v>#REF!</v>
      </c>
      <c r="O6" s="9" t="e">
        <f>#REF!</f>
        <v>#REF!</v>
      </c>
      <c r="P6" s="9" t="e">
        <f>#REF!</f>
        <v>#REF!</v>
      </c>
      <c r="Q6" s="9" t="e">
        <f>#REF!</f>
        <v>#REF!</v>
      </c>
      <c r="R6" s="9" t="e">
        <f>#REF!</f>
        <v>#REF!</v>
      </c>
      <c r="S6" s="9" t="e">
        <f>#REF!</f>
        <v>#REF!</v>
      </c>
      <c r="T6" s="9" t="e">
        <f>#REF!</f>
        <v>#REF!</v>
      </c>
      <c r="U6" s="9" t="e">
        <f>#REF!</f>
        <v>#REF!</v>
      </c>
      <c r="V6" s="9" t="e">
        <f>#REF!</f>
        <v>#REF!</v>
      </c>
      <c r="W6" s="9" t="e">
        <f>#REF!</f>
        <v>#REF!</v>
      </c>
      <c r="X6" s="9" t="e">
        <f>#REF!</f>
        <v>#REF!</v>
      </c>
      <c r="Y6" s="9" t="e">
        <f>#REF!</f>
        <v>#REF!</v>
      </c>
      <c r="Z6" s="9" t="e">
        <f>#REF!</f>
        <v>#REF!</v>
      </c>
      <c r="AA6" s="9" t="e">
        <f>#REF!</f>
        <v>#REF!</v>
      </c>
      <c r="AB6" s="9" t="e">
        <f>#REF!</f>
        <v>#REF!</v>
      </c>
      <c r="AC6" s="9" t="e">
        <f>#REF!</f>
        <v>#REF!</v>
      </c>
      <c r="AD6" s="9" t="e">
        <f>#REF!</f>
        <v>#REF!</v>
      </c>
      <c r="AE6" s="9" t="e">
        <f>#REF!</f>
        <v>#REF!</v>
      </c>
      <c r="AF6" s="9" t="e">
        <f>#REF!</f>
        <v>#REF!</v>
      </c>
      <c r="AG6" s="9" t="e">
        <f>#REF!</f>
        <v>#REF!</v>
      </c>
      <c r="AH6" s="9" t="e">
        <f>#REF!</f>
        <v>#REF!</v>
      </c>
      <c r="AI6" s="9" t="e">
        <f>#REF!</f>
        <v>#REF!</v>
      </c>
      <c r="AJ6" s="9" t="e">
        <f>#REF!</f>
        <v>#REF!</v>
      </c>
      <c r="AK6" s="9" t="e">
        <f>#REF!</f>
        <v>#REF!</v>
      </c>
      <c r="AL6" s="9" t="e">
        <f>#REF!</f>
        <v>#REF!</v>
      </c>
      <c r="AM6" s="9" t="e">
        <f>#REF!</f>
        <v>#REF!</v>
      </c>
      <c r="AN6" s="9" t="e">
        <f>#REF!</f>
        <v>#REF!</v>
      </c>
      <c r="AO6" s="9" t="e">
        <f>#REF!</f>
        <v>#REF!</v>
      </c>
      <c r="AP6" s="9" t="e">
        <f>#REF!</f>
        <v>#REF!</v>
      </c>
      <c r="AQ6" s="9" t="e">
        <f>#REF!</f>
        <v>#REF!</v>
      </c>
      <c r="AR6" s="9" t="e">
        <f>#REF!</f>
        <v>#REF!</v>
      </c>
      <c r="AS6" s="9" t="e">
        <f>#REF!</f>
        <v>#REF!</v>
      </c>
      <c r="AT6" s="9" t="e">
        <f>#REF!</f>
        <v>#REF!</v>
      </c>
      <c r="AU6" s="9" t="e">
        <f>#REF!</f>
        <v>#REF!</v>
      </c>
      <c r="AV6" s="9" t="e">
        <f>#REF!</f>
        <v>#REF!</v>
      </c>
    </row>
    <row r="7" spans="1:48">
      <c r="A7" s="564"/>
      <c r="B7" s="564"/>
      <c r="C7" s="8" t="s">
        <v>44</v>
      </c>
      <c r="D7" s="9" t="e">
        <f>#REF!</f>
        <v>#REF!</v>
      </c>
      <c r="E7" s="9" t="e">
        <f>#REF!</f>
        <v>#REF!</v>
      </c>
      <c r="F7" s="9" t="e">
        <f>#REF!</f>
        <v>#REF!</v>
      </c>
      <c r="G7" s="9" t="e">
        <f>#REF!</f>
        <v>#REF!</v>
      </c>
      <c r="H7" s="9" t="e">
        <f>#REF!</f>
        <v>#REF!</v>
      </c>
      <c r="I7" s="9" t="e">
        <f>#REF!</f>
        <v>#REF!</v>
      </c>
      <c r="J7" s="9" t="e">
        <f>#REF!</f>
        <v>#REF!</v>
      </c>
      <c r="K7" s="9" t="e">
        <f>#REF!</f>
        <v>#REF!</v>
      </c>
      <c r="L7" s="9" t="e">
        <f>#REF!</f>
        <v>#REF!</v>
      </c>
      <c r="M7" s="9" t="e">
        <f>#REF!</f>
        <v>#REF!</v>
      </c>
      <c r="N7" s="9" t="e">
        <f>#REF!</f>
        <v>#REF!</v>
      </c>
      <c r="O7" s="9" t="e">
        <f>#REF!</f>
        <v>#REF!</v>
      </c>
      <c r="P7" s="9" t="e">
        <f>#REF!</f>
        <v>#REF!</v>
      </c>
      <c r="Q7" s="9" t="e">
        <f>#REF!</f>
        <v>#REF!</v>
      </c>
      <c r="R7" s="9" t="e">
        <f>#REF!</f>
        <v>#REF!</v>
      </c>
      <c r="S7" s="9" t="e">
        <f>#REF!</f>
        <v>#REF!</v>
      </c>
      <c r="T7" s="9" t="e">
        <f>#REF!</f>
        <v>#REF!</v>
      </c>
      <c r="U7" s="9" t="e">
        <f>#REF!</f>
        <v>#REF!</v>
      </c>
      <c r="V7" s="9" t="e">
        <f>#REF!</f>
        <v>#REF!</v>
      </c>
      <c r="W7" s="9" t="e">
        <f>#REF!</f>
        <v>#REF!</v>
      </c>
      <c r="X7" s="9" t="e">
        <f>#REF!</f>
        <v>#REF!</v>
      </c>
      <c r="Y7" s="9" t="e">
        <f>#REF!</f>
        <v>#REF!</v>
      </c>
      <c r="Z7" s="9" t="e">
        <f>#REF!</f>
        <v>#REF!</v>
      </c>
      <c r="AA7" s="9" t="e">
        <f>#REF!</f>
        <v>#REF!</v>
      </c>
      <c r="AB7" s="9" t="e">
        <f>#REF!</f>
        <v>#REF!</v>
      </c>
      <c r="AC7" s="9" t="e">
        <f>#REF!</f>
        <v>#REF!</v>
      </c>
      <c r="AD7" s="9" t="e">
        <f>#REF!</f>
        <v>#REF!</v>
      </c>
      <c r="AE7" s="9" t="e">
        <f>#REF!</f>
        <v>#REF!</v>
      </c>
      <c r="AF7" s="9" t="e">
        <f>#REF!</f>
        <v>#REF!</v>
      </c>
      <c r="AG7" s="9" t="e">
        <f>#REF!</f>
        <v>#REF!</v>
      </c>
      <c r="AH7" s="9" t="e">
        <f>#REF!</f>
        <v>#REF!</v>
      </c>
      <c r="AI7" s="9" t="e">
        <f>#REF!</f>
        <v>#REF!</v>
      </c>
      <c r="AJ7" s="9" t="e">
        <f>#REF!</f>
        <v>#REF!</v>
      </c>
      <c r="AK7" s="9" t="e">
        <f>#REF!</f>
        <v>#REF!</v>
      </c>
      <c r="AL7" s="9" t="e">
        <f>#REF!</f>
        <v>#REF!</v>
      </c>
      <c r="AM7" s="9" t="e">
        <f>#REF!</f>
        <v>#REF!</v>
      </c>
      <c r="AN7" s="9" t="e">
        <f>#REF!</f>
        <v>#REF!</v>
      </c>
      <c r="AO7" s="9" t="e">
        <f>#REF!</f>
        <v>#REF!</v>
      </c>
      <c r="AP7" s="9" t="e">
        <f>#REF!</f>
        <v>#REF!</v>
      </c>
      <c r="AQ7" s="9" t="e">
        <f>#REF!</f>
        <v>#REF!</v>
      </c>
      <c r="AR7" s="9" t="e">
        <f>#REF!</f>
        <v>#REF!</v>
      </c>
      <c r="AS7" s="9" t="e">
        <f>#REF!</f>
        <v>#REF!</v>
      </c>
      <c r="AT7" s="9" t="e">
        <f>#REF!</f>
        <v>#REF!</v>
      </c>
      <c r="AU7" s="9" t="e">
        <f>#REF!</f>
        <v>#REF!</v>
      </c>
      <c r="AV7" s="9" t="e">
        <f>#REF!</f>
        <v>#REF!</v>
      </c>
    </row>
    <row r="8" spans="1:48" ht="26.4">
      <c r="A8" s="564"/>
      <c r="B8" s="564"/>
      <c r="C8" s="8" t="s">
        <v>38</v>
      </c>
      <c r="D8" s="9" t="e">
        <f>#REF!</f>
        <v>#REF!</v>
      </c>
      <c r="E8" s="9" t="e">
        <f>#REF!</f>
        <v>#REF!</v>
      </c>
      <c r="F8" s="9" t="e">
        <f>#REF!</f>
        <v>#REF!</v>
      </c>
      <c r="G8" s="9" t="e">
        <f>#REF!</f>
        <v>#REF!</v>
      </c>
      <c r="H8" s="9" t="e">
        <f>#REF!</f>
        <v>#REF!</v>
      </c>
      <c r="I8" s="9" t="e">
        <f>#REF!</f>
        <v>#REF!</v>
      </c>
      <c r="J8" s="9" t="e">
        <f>#REF!</f>
        <v>#REF!</v>
      </c>
      <c r="K8" s="9" t="e">
        <f>#REF!</f>
        <v>#REF!</v>
      </c>
      <c r="L8" s="9" t="e">
        <f>#REF!</f>
        <v>#REF!</v>
      </c>
      <c r="M8" s="9" t="e">
        <f>#REF!</f>
        <v>#REF!</v>
      </c>
      <c r="N8" s="9" t="e">
        <f>#REF!</f>
        <v>#REF!</v>
      </c>
      <c r="O8" s="9" t="e">
        <f>#REF!</f>
        <v>#REF!</v>
      </c>
      <c r="P8" s="9" t="e">
        <f>#REF!</f>
        <v>#REF!</v>
      </c>
      <c r="Q8" s="9" t="e">
        <f>#REF!</f>
        <v>#REF!</v>
      </c>
      <c r="R8" s="9" t="e">
        <f>#REF!</f>
        <v>#REF!</v>
      </c>
      <c r="S8" s="9" t="e">
        <f>#REF!</f>
        <v>#REF!</v>
      </c>
      <c r="T8" s="9" t="e">
        <f>#REF!</f>
        <v>#REF!</v>
      </c>
      <c r="U8" s="9" t="e">
        <f>#REF!</f>
        <v>#REF!</v>
      </c>
      <c r="V8" s="9" t="e">
        <f>#REF!</f>
        <v>#REF!</v>
      </c>
      <c r="W8" s="9" t="e">
        <f>#REF!</f>
        <v>#REF!</v>
      </c>
      <c r="X8" s="9" t="e">
        <f>#REF!</f>
        <v>#REF!</v>
      </c>
      <c r="Y8" s="9" t="e">
        <f>#REF!</f>
        <v>#REF!</v>
      </c>
      <c r="Z8" s="9" t="e">
        <f>#REF!</f>
        <v>#REF!</v>
      </c>
      <c r="AA8" s="9" t="e">
        <f>#REF!</f>
        <v>#REF!</v>
      </c>
      <c r="AB8" s="9" t="e">
        <f>#REF!</f>
        <v>#REF!</v>
      </c>
      <c r="AC8" s="9" t="e">
        <f>#REF!</f>
        <v>#REF!</v>
      </c>
      <c r="AD8" s="9" t="e">
        <f>#REF!</f>
        <v>#REF!</v>
      </c>
      <c r="AE8" s="9" t="e">
        <f>#REF!</f>
        <v>#REF!</v>
      </c>
      <c r="AF8" s="9" t="e">
        <f>#REF!</f>
        <v>#REF!</v>
      </c>
      <c r="AG8" s="9" t="e">
        <f>#REF!</f>
        <v>#REF!</v>
      </c>
      <c r="AH8" s="9" t="e">
        <f>#REF!</f>
        <v>#REF!</v>
      </c>
      <c r="AI8" s="9" t="e">
        <f>#REF!</f>
        <v>#REF!</v>
      </c>
      <c r="AJ8" s="9" t="e">
        <f>#REF!</f>
        <v>#REF!</v>
      </c>
      <c r="AK8" s="9" t="e">
        <f>#REF!</f>
        <v>#REF!</v>
      </c>
      <c r="AL8" s="9" t="e">
        <f>#REF!</f>
        <v>#REF!</v>
      </c>
      <c r="AM8" s="9" t="e">
        <f>#REF!</f>
        <v>#REF!</v>
      </c>
      <c r="AN8" s="9" t="e">
        <f>#REF!</f>
        <v>#REF!</v>
      </c>
      <c r="AO8" s="9" t="e">
        <f>#REF!</f>
        <v>#REF!</v>
      </c>
      <c r="AP8" s="9" t="e">
        <f>#REF!</f>
        <v>#REF!</v>
      </c>
      <c r="AQ8" s="9" t="e">
        <f>#REF!</f>
        <v>#REF!</v>
      </c>
      <c r="AR8" s="9" t="e">
        <f>#REF!</f>
        <v>#REF!</v>
      </c>
      <c r="AS8" s="9" t="e">
        <f>#REF!</f>
        <v>#REF!</v>
      </c>
      <c r="AT8" s="9" t="e">
        <f>#REF!</f>
        <v>#REF!</v>
      </c>
      <c r="AU8" s="9" t="e">
        <f>#REF!</f>
        <v>#REF!</v>
      </c>
      <c r="AV8" s="9" t="e">
        <f>#REF!</f>
        <v>#REF!</v>
      </c>
    </row>
    <row r="9" spans="1:48" ht="26.4">
      <c r="A9" s="564"/>
      <c r="B9" s="564"/>
      <c r="C9" s="8" t="s">
        <v>43</v>
      </c>
      <c r="D9" s="9" t="e">
        <f>#REF!</f>
        <v>#REF!</v>
      </c>
      <c r="E9" s="9" t="e">
        <f>#REF!</f>
        <v>#REF!</v>
      </c>
      <c r="F9" s="9" t="e">
        <f>#REF!</f>
        <v>#REF!</v>
      </c>
      <c r="G9" s="9" t="e">
        <f>#REF!</f>
        <v>#REF!</v>
      </c>
      <c r="H9" s="9" t="e">
        <f>#REF!</f>
        <v>#REF!</v>
      </c>
      <c r="I9" s="9" t="e">
        <f>#REF!</f>
        <v>#REF!</v>
      </c>
      <c r="J9" s="9" t="e">
        <f>#REF!</f>
        <v>#REF!</v>
      </c>
      <c r="K9" s="9" t="e">
        <f>#REF!</f>
        <v>#REF!</v>
      </c>
      <c r="L9" s="9" t="e">
        <f>#REF!</f>
        <v>#REF!</v>
      </c>
      <c r="M9" s="9" t="e">
        <f>#REF!</f>
        <v>#REF!</v>
      </c>
      <c r="N9" s="9" t="e">
        <f>#REF!</f>
        <v>#REF!</v>
      </c>
      <c r="O9" s="9" t="e">
        <f>#REF!</f>
        <v>#REF!</v>
      </c>
      <c r="P9" s="9" t="e">
        <f>#REF!</f>
        <v>#REF!</v>
      </c>
      <c r="Q9" s="9" t="e">
        <f>#REF!</f>
        <v>#REF!</v>
      </c>
      <c r="R9" s="9" t="e">
        <f>#REF!</f>
        <v>#REF!</v>
      </c>
      <c r="S9" s="9" t="e">
        <f>#REF!</f>
        <v>#REF!</v>
      </c>
      <c r="T9" s="9" t="e">
        <f>#REF!</f>
        <v>#REF!</v>
      </c>
      <c r="U9" s="9" t="e">
        <f>#REF!</f>
        <v>#REF!</v>
      </c>
      <c r="V9" s="9" t="e">
        <f>#REF!</f>
        <v>#REF!</v>
      </c>
      <c r="W9" s="9" t="e">
        <f>#REF!</f>
        <v>#REF!</v>
      </c>
      <c r="X9" s="9" t="e">
        <f>#REF!</f>
        <v>#REF!</v>
      </c>
      <c r="Y9" s="9" t="e">
        <f>#REF!</f>
        <v>#REF!</v>
      </c>
      <c r="Z9" s="9" t="e">
        <f>#REF!</f>
        <v>#REF!</v>
      </c>
      <c r="AA9" s="9" t="e">
        <f>#REF!</f>
        <v>#REF!</v>
      </c>
      <c r="AB9" s="9" t="e">
        <f>#REF!</f>
        <v>#REF!</v>
      </c>
      <c r="AC9" s="9" t="e">
        <f>#REF!</f>
        <v>#REF!</v>
      </c>
      <c r="AD9" s="9" t="e">
        <f>#REF!</f>
        <v>#REF!</v>
      </c>
      <c r="AE9" s="9" t="e">
        <f>#REF!</f>
        <v>#REF!</v>
      </c>
      <c r="AF9" s="9" t="e">
        <f>#REF!</f>
        <v>#REF!</v>
      </c>
      <c r="AG9" s="9" t="e">
        <f>#REF!</f>
        <v>#REF!</v>
      </c>
      <c r="AH9" s="9" t="e">
        <f>#REF!</f>
        <v>#REF!</v>
      </c>
      <c r="AI9" s="9" t="e">
        <f>#REF!</f>
        <v>#REF!</v>
      </c>
      <c r="AJ9" s="9" t="e">
        <f>#REF!</f>
        <v>#REF!</v>
      </c>
      <c r="AK9" s="9" t="e">
        <f>#REF!</f>
        <v>#REF!</v>
      </c>
      <c r="AL9" s="9" t="e">
        <f>#REF!</f>
        <v>#REF!</v>
      </c>
      <c r="AM9" s="9" t="e">
        <f>#REF!</f>
        <v>#REF!</v>
      </c>
      <c r="AN9" s="9" t="e">
        <f>#REF!</f>
        <v>#REF!</v>
      </c>
      <c r="AO9" s="9" t="e">
        <f>#REF!</f>
        <v>#REF!</v>
      </c>
      <c r="AP9" s="9" t="e">
        <f>#REF!</f>
        <v>#REF!</v>
      </c>
      <c r="AQ9" s="9" t="e">
        <f>#REF!</f>
        <v>#REF!</v>
      </c>
      <c r="AR9" s="9" t="e">
        <f>#REF!</f>
        <v>#REF!</v>
      </c>
      <c r="AS9" s="9" t="e">
        <f>#REF!</f>
        <v>#REF!</v>
      </c>
      <c r="AT9" s="9" t="e">
        <f>#REF!</f>
        <v>#REF!</v>
      </c>
      <c r="AU9" s="9" t="e">
        <f>#REF!</f>
        <v>#REF!</v>
      </c>
      <c r="AV9" s="9" t="e">
        <f>#REF!</f>
        <v>#REF!</v>
      </c>
    </row>
  </sheetData>
  <mergeCells count="19">
    <mergeCell ref="A1:B2"/>
    <mergeCell ref="C1:C2"/>
    <mergeCell ref="A3:B9"/>
    <mergeCell ref="D1:F1"/>
    <mergeCell ref="R1:T1"/>
    <mergeCell ref="AT1:AV1"/>
    <mergeCell ref="G1:I1"/>
    <mergeCell ref="J1:L1"/>
    <mergeCell ref="M1:O1"/>
    <mergeCell ref="P1:Q1"/>
    <mergeCell ref="AF1:AH1"/>
    <mergeCell ref="AI1:AK1"/>
    <mergeCell ref="AL1:AM1"/>
    <mergeCell ref="AN1:AP1"/>
    <mergeCell ref="AQ1:AS1"/>
    <mergeCell ref="X1:Z1"/>
    <mergeCell ref="AA1:AB1"/>
    <mergeCell ref="AC1:AE1"/>
    <mergeCell ref="U1:W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E29"/>
  <sheetViews>
    <sheetView workbookViewId="0">
      <selection activeCell="A3" sqref="A3:E3"/>
    </sheetView>
  </sheetViews>
  <sheetFormatPr defaultRowHeight="14.4"/>
  <cols>
    <col min="1" max="1" width="48.88671875" customWidth="1"/>
    <col min="2" max="2" width="11.6640625" customWidth="1"/>
    <col min="3" max="3" width="13.6640625" customWidth="1"/>
    <col min="4" max="4" width="16.33203125" customWidth="1"/>
    <col min="5" max="5" width="26.88671875" customWidth="1"/>
  </cols>
  <sheetData>
    <row r="1" spans="1:5">
      <c r="A1" s="565" t="s">
        <v>58</v>
      </c>
      <c r="B1" s="565"/>
      <c r="C1" s="565"/>
      <c r="D1" s="565"/>
      <c r="E1" s="565"/>
    </row>
    <row r="2" spans="1:5">
      <c r="A2" s="12"/>
      <c r="B2" s="12"/>
      <c r="C2" s="12"/>
      <c r="D2" s="12"/>
      <c r="E2" s="12"/>
    </row>
    <row r="3" spans="1:5">
      <c r="A3" s="566" t="s">
        <v>130</v>
      </c>
      <c r="B3" s="566"/>
      <c r="C3" s="566"/>
      <c r="D3" s="566"/>
      <c r="E3" s="566"/>
    </row>
    <row r="4" spans="1:5" ht="45" customHeight="1">
      <c r="A4" s="13" t="s">
        <v>52</v>
      </c>
      <c r="B4" s="13" t="s">
        <v>59</v>
      </c>
      <c r="C4" s="13" t="s">
        <v>53</v>
      </c>
      <c r="D4" s="13" t="s">
        <v>54</v>
      </c>
      <c r="E4" s="13" t="s">
        <v>55</v>
      </c>
    </row>
    <row r="5" spans="1:5" ht="57.75" customHeight="1">
      <c r="A5" s="14" t="s">
        <v>60</v>
      </c>
      <c r="B5" s="15">
        <v>0.1</v>
      </c>
      <c r="C5" s="16">
        <f>SUM(D6:D7)</f>
        <v>0</v>
      </c>
      <c r="D5" s="15">
        <f t="shared" ref="D5:D23" si="0">B5*C5</f>
        <v>0</v>
      </c>
      <c r="E5" s="14"/>
    </row>
    <row r="6" spans="1:5" ht="72.75" customHeight="1">
      <c r="A6" s="17" t="s">
        <v>61</v>
      </c>
      <c r="B6" s="18">
        <v>0.5</v>
      </c>
      <c r="C6" s="19"/>
      <c r="D6" s="18">
        <f t="shared" si="0"/>
        <v>0</v>
      </c>
      <c r="E6" s="17"/>
    </row>
    <row r="7" spans="1:5" ht="21" customHeight="1">
      <c r="A7" s="17" t="s">
        <v>62</v>
      </c>
      <c r="B7" s="18">
        <v>0.5</v>
      </c>
      <c r="C7" s="19"/>
      <c r="D7" s="18">
        <f t="shared" si="0"/>
        <v>0</v>
      </c>
      <c r="E7" s="17"/>
    </row>
    <row r="8" spans="1:5" ht="32.25" customHeight="1">
      <c r="A8" s="14" t="s">
        <v>63</v>
      </c>
      <c r="B8" s="15">
        <v>0.1</v>
      </c>
      <c r="C8" s="16">
        <f>SUM(D9:D10)</f>
        <v>0</v>
      </c>
      <c r="D8" s="15">
        <f t="shared" si="0"/>
        <v>0</v>
      </c>
      <c r="E8" s="14"/>
    </row>
    <row r="9" spans="1:5" ht="28.8">
      <c r="A9" s="17" t="s">
        <v>64</v>
      </c>
      <c r="B9" s="18">
        <v>0.5</v>
      </c>
      <c r="C9" s="19"/>
      <c r="D9" s="18">
        <f t="shared" si="0"/>
        <v>0</v>
      </c>
      <c r="E9" s="17"/>
    </row>
    <row r="10" spans="1:5" ht="28.8">
      <c r="A10" s="17" t="s">
        <v>65</v>
      </c>
      <c r="B10" s="18">
        <v>0.5</v>
      </c>
      <c r="C10" s="19"/>
      <c r="D10" s="18">
        <f t="shared" si="0"/>
        <v>0</v>
      </c>
      <c r="E10" s="17"/>
    </row>
    <row r="11" spans="1:5" ht="45.75" customHeight="1">
      <c r="A11" s="14" t="s">
        <v>66</v>
      </c>
      <c r="B11" s="15">
        <v>0.2</v>
      </c>
      <c r="C11" s="16">
        <f>SUM(D12:D13)</f>
        <v>0</v>
      </c>
      <c r="D11" s="15">
        <f t="shared" si="0"/>
        <v>0</v>
      </c>
      <c r="E11" s="14"/>
    </row>
    <row r="12" spans="1:5" ht="56.25" customHeight="1">
      <c r="A12" s="17" t="s">
        <v>67</v>
      </c>
      <c r="B12" s="18">
        <v>0.7</v>
      </c>
      <c r="C12" s="20"/>
      <c r="D12" s="21">
        <f t="shared" si="0"/>
        <v>0</v>
      </c>
      <c r="E12" s="22"/>
    </row>
    <row r="13" spans="1:5" ht="30.75" customHeight="1">
      <c r="A13" s="17" t="s">
        <v>68</v>
      </c>
      <c r="B13" s="18">
        <v>0.3</v>
      </c>
      <c r="C13" s="20"/>
      <c r="D13" s="21">
        <f t="shared" si="0"/>
        <v>0</v>
      </c>
      <c r="E13" s="23"/>
    </row>
    <row r="14" spans="1:5" ht="45" customHeight="1">
      <c r="A14" s="14" t="s">
        <v>69</v>
      </c>
      <c r="B14" s="15">
        <v>0.4</v>
      </c>
      <c r="C14" s="16">
        <f>SUM(D15:D16)</f>
        <v>0</v>
      </c>
      <c r="D14" s="15">
        <f t="shared" si="0"/>
        <v>0</v>
      </c>
      <c r="E14" s="14"/>
    </row>
    <row r="15" spans="1:5" ht="28.8">
      <c r="A15" s="24" t="s">
        <v>70</v>
      </c>
      <c r="B15" s="25">
        <v>0.5</v>
      </c>
      <c r="C15" s="26"/>
      <c r="D15" s="25">
        <f t="shared" si="0"/>
        <v>0</v>
      </c>
      <c r="E15" s="24"/>
    </row>
    <row r="16" spans="1:5" ht="28.8">
      <c r="A16" s="17" t="s">
        <v>71</v>
      </c>
      <c r="B16" s="18">
        <v>0.5</v>
      </c>
      <c r="C16" s="19"/>
      <c r="D16" s="18">
        <f t="shared" si="0"/>
        <v>0</v>
      </c>
      <c r="E16" s="17"/>
    </row>
    <row r="17" spans="1:5" ht="17.25" customHeight="1">
      <c r="A17" s="14" t="s">
        <v>72</v>
      </c>
      <c r="B17" s="15">
        <v>0.1</v>
      </c>
      <c r="C17" s="16">
        <f>SUM(D18)</f>
        <v>0</v>
      </c>
      <c r="D17" s="15">
        <f t="shared" si="0"/>
        <v>0</v>
      </c>
      <c r="E17" s="14"/>
    </row>
    <row r="18" spans="1:5" ht="15.6">
      <c r="A18" s="17" t="s">
        <v>73</v>
      </c>
      <c r="B18" s="18">
        <v>1</v>
      </c>
      <c r="C18" s="19"/>
      <c r="D18" s="18">
        <f t="shared" si="0"/>
        <v>0</v>
      </c>
      <c r="E18" s="17"/>
    </row>
    <row r="19" spans="1:5" ht="30.75" customHeight="1">
      <c r="A19" s="14" t="s">
        <v>74</v>
      </c>
      <c r="B19" s="15">
        <v>0.05</v>
      </c>
      <c r="C19" s="16">
        <f>SUM(D20:D21)</f>
        <v>0</v>
      </c>
      <c r="D19" s="15">
        <f t="shared" si="0"/>
        <v>0</v>
      </c>
      <c r="E19" s="14"/>
    </row>
    <row r="20" spans="1:5" ht="21.75" customHeight="1">
      <c r="A20" s="17" t="s">
        <v>75</v>
      </c>
      <c r="B20" s="18">
        <v>0.5</v>
      </c>
      <c r="C20" s="19"/>
      <c r="D20" s="18">
        <f t="shared" si="0"/>
        <v>0</v>
      </c>
      <c r="E20" s="17"/>
    </row>
    <row r="21" spans="1:5" ht="28.8">
      <c r="A21" s="17" t="s">
        <v>76</v>
      </c>
      <c r="B21" s="18">
        <v>0.5</v>
      </c>
      <c r="C21" s="19"/>
      <c r="D21" s="18">
        <f t="shared" si="0"/>
        <v>0</v>
      </c>
      <c r="E21" s="17"/>
    </row>
    <row r="22" spans="1:5" ht="33.75" customHeight="1">
      <c r="A22" s="14" t="s">
        <v>77</v>
      </c>
      <c r="B22" s="15">
        <v>0.05</v>
      </c>
      <c r="C22" s="16">
        <f>SUM(D23)</f>
        <v>0</v>
      </c>
      <c r="D22" s="15">
        <f t="shared" si="0"/>
        <v>0</v>
      </c>
      <c r="E22" s="14"/>
    </row>
    <row r="23" spans="1:5" ht="28.8">
      <c r="A23" s="17" t="s">
        <v>78</v>
      </c>
      <c r="B23" s="18">
        <v>1</v>
      </c>
      <c r="C23" s="19"/>
      <c r="D23" s="18">
        <f t="shared" si="0"/>
        <v>0</v>
      </c>
      <c r="E23" s="17"/>
    </row>
    <row r="24" spans="1:5">
      <c r="A24" s="27" t="s">
        <v>56</v>
      </c>
      <c r="B24" s="18">
        <f>SUM(B5,B8,B11,B14,B17,B19,B22)</f>
        <v>1</v>
      </c>
      <c r="C24" s="18">
        <f>SUM(C5,C8,C11,C14,C17,C19,C22)</f>
        <v>0</v>
      </c>
      <c r="D24" s="18">
        <f>SUM(D5,D8,D11,D14,D17,D19,D22)</f>
        <v>0</v>
      </c>
      <c r="E24" s="14" t="s">
        <v>57</v>
      </c>
    </row>
    <row r="25" spans="1:5">
      <c r="A25" s="28"/>
      <c r="B25" s="28"/>
      <c r="C25" s="28"/>
      <c r="D25" s="28"/>
      <c r="E25" s="28"/>
    </row>
    <row r="26" spans="1:5">
      <c r="A26" s="567" t="s">
        <v>79</v>
      </c>
      <c r="B26" s="567"/>
      <c r="C26" s="567"/>
      <c r="D26" s="567"/>
      <c r="E26" s="567"/>
    </row>
    <row r="27" spans="1:5">
      <c r="A27" s="28"/>
      <c r="B27" s="28"/>
      <c r="C27" s="28"/>
      <c r="D27" s="28"/>
      <c r="E27" s="28"/>
    </row>
    <row r="28" spans="1:5">
      <c r="A28" s="567" t="s">
        <v>80</v>
      </c>
      <c r="B28" s="567"/>
      <c r="C28" s="567"/>
      <c r="D28" s="567"/>
      <c r="E28" s="567"/>
    </row>
    <row r="29" spans="1:5">
      <c r="A29" s="567"/>
      <c r="B29" s="567"/>
      <c r="C29" s="567"/>
      <c r="D29" s="567"/>
      <c r="E29" s="567"/>
    </row>
  </sheetData>
  <mergeCells count="5">
    <mergeCell ref="A1:E1"/>
    <mergeCell ref="A3:E3"/>
    <mergeCell ref="A26:E26"/>
    <mergeCell ref="A28:E28"/>
    <mergeCell ref="A29:E29"/>
  </mergeCells>
  <pageMargins left="0.11811023622047245" right="0.31496062992125984" top="0.35433070866141736" bottom="0.15748031496062992"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IV79"/>
  <sheetViews>
    <sheetView workbookViewId="0">
      <pane xSplit="3" ySplit="3" topLeftCell="D36" activePane="bottomRight" state="frozenSplit"/>
      <selection pane="topRight" activeCell="C1" sqref="C1"/>
      <selection pane="bottomLeft"/>
      <selection pane="bottomRight" activeCell="P3" sqref="P3:Q3"/>
    </sheetView>
  </sheetViews>
  <sheetFormatPr defaultColWidth="9.109375" defaultRowHeight="13.2"/>
  <cols>
    <col min="1" max="1" width="4.5546875" style="44" customWidth="1"/>
    <col min="2" max="2" width="42.5546875" style="44" customWidth="1"/>
    <col min="3" max="3" width="6.88671875" style="44" customWidth="1"/>
    <col min="4" max="15" width="9.5546875" style="44" customWidth="1"/>
    <col min="16" max="17" width="10.5546875" style="44" customWidth="1"/>
    <col min="18" max="29" width="0" style="45" hidden="1" customWidth="1"/>
    <col min="30" max="16384" width="9.109375" style="45"/>
  </cols>
  <sheetData>
    <row r="1" spans="1:256">
      <c r="Q1" s="35" t="s">
        <v>51</v>
      </c>
    </row>
    <row r="2" spans="1:256">
      <c r="A2" s="46" t="s">
        <v>82</v>
      </c>
      <c r="B2" s="47"/>
      <c r="C2" s="47"/>
      <c r="D2" s="47"/>
      <c r="E2" s="47"/>
      <c r="F2" s="47"/>
      <c r="G2" s="47"/>
      <c r="H2" s="47"/>
      <c r="I2" s="47"/>
      <c r="J2" s="47"/>
      <c r="K2" s="47"/>
      <c r="L2" s="47"/>
      <c r="M2" s="47"/>
      <c r="N2" s="47"/>
      <c r="O2" s="47"/>
      <c r="P2" s="47"/>
      <c r="Q2" s="47"/>
    </row>
    <row r="3" spans="1:256" s="49" customFormat="1" ht="53.25" customHeight="1">
      <c r="A3" s="37" t="s">
        <v>0</v>
      </c>
      <c r="B3" s="590" t="s">
        <v>46</v>
      </c>
      <c r="C3" s="590"/>
      <c r="D3" s="37" t="s">
        <v>17</v>
      </c>
      <c r="E3" s="48" t="s">
        <v>18</v>
      </c>
      <c r="F3" s="37" t="s">
        <v>22</v>
      </c>
      <c r="G3" s="48" t="s">
        <v>24</v>
      </c>
      <c r="H3" s="37" t="s">
        <v>25</v>
      </c>
      <c r="I3" s="48" t="s">
        <v>26</v>
      </c>
      <c r="J3" s="37" t="s">
        <v>28</v>
      </c>
      <c r="K3" s="48" t="s">
        <v>29</v>
      </c>
      <c r="L3" s="37" t="s">
        <v>30</v>
      </c>
      <c r="M3" s="48" t="s">
        <v>32</v>
      </c>
      <c r="N3" s="37" t="s">
        <v>33</v>
      </c>
      <c r="O3" s="48" t="s">
        <v>34</v>
      </c>
      <c r="P3" s="37" t="s">
        <v>81</v>
      </c>
      <c r="Q3" s="37" t="s">
        <v>50</v>
      </c>
      <c r="R3" s="36" t="s">
        <v>17</v>
      </c>
      <c r="S3" s="30" t="s">
        <v>18</v>
      </c>
      <c r="T3" s="36" t="s">
        <v>22</v>
      </c>
      <c r="U3" s="30" t="s">
        <v>24</v>
      </c>
      <c r="V3" s="36" t="s">
        <v>25</v>
      </c>
      <c r="W3" s="30" t="s">
        <v>26</v>
      </c>
      <c r="X3" s="36" t="s">
        <v>28</v>
      </c>
      <c r="Y3" s="30" t="s">
        <v>29</v>
      </c>
      <c r="Z3" s="36" t="s">
        <v>30</v>
      </c>
      <c r="AA3" s="30" t="s">
        <v>32</v>
      </c>
      <c r="AB3" s="36" t="s">
        <v>33</v>
      </c>
      <c r="AC3" s="30" t="s">
        <v>34</v>
      </c>
    </row>
    <row r="4" spans="1:256" ht="15" customHeight="1">
      <c r="A4" s="50" t="s">
        <v>84</v>
      </c>
      <c r="B4" s="51"/>
      <c r="C4" s="51"/>
      <c r="D4" s="51"/>
      <c r="E4" s="47"/>
      <c r="F4" s="47"/>
      <c r="G4" s="47"/>
      <c r="H4" s="47"/>
      <c r="I4" s="47"/>
      <c r="J4" s="47"/>
      <c r="K4" s="47"/>
      <c r="L4" s="47"/>
      <c r="M4" s="47"/>
      <c r="N4" s="47"/>
      <c r="O4" s="47"/>
      <c r="P4" s="47"/>
      <c r="Q4" s="52"/>
    </row>
    <row r="5" spans="1:256" ht="283.5" customHeight="1">
      <c r="A5" s="578" t="s">
        <v>1</v>
      </c>
      <c r="B5" s="573" t="s">
        <v>85</v>
      </c>
      <c r="C5" s="53" t="s">
        <v>20</v>
      </c>
      <c r="D5" s="55" t="s">
        <v>217</v>
      </c>
      <c r="E5" s="55" t="s">
        <v>218</v>
      </c>
      <c r="F5" s="55" t="s">
        <v>219</v>
      </c>
      <c r="G5" s="55" t="s">
        <v>220</v>
      </c>
      <c r="H5" s="55" t="s">
        <v>219</v>
      </c>
      <c r="I5" s="55" t="s">
        <v>221</v>
      </c>
      <c r="J5" s="55" t="s">
        <v>220</v>
      </c>
      <c r="K5" s="55" t="s">
        <v>222</v>
      </c>
      <c r="L5" s="55" t="s">
        <v>223</v>
      </c>
      <c r="M5" s="55" t="s">
        <v>224</v>
      </c>
      <c r="N5" s="55" t="s">
        <v>223</v>
      </c>
      <c r="O5" s="55" t="s">
        <v>225</v>
      </c>
      <c r="P5" s="56"/>
      <c r="Q5" s="56"/>
    </row>
    <row r="6" spans="1:256" ht="105.75" customHeight="1">
      <c r="A6" s="578"/>
      <c r="B6" s="573"/>
      <c r="C6" s="53"/>
      <c r="D6" s="55"/>
      <c r="E6" s="55"/>
      <c r="F6" s="55"/>
      <c r="G6" s="55"/>
      <c r="H6" s="55"/>
      <c r="I6" s="55"/>
      <c r="J6" s="55"/>
      <c r="K6" s="57" t="s">
        <v>200</v>
      </c>
      <c r="L6" s="57" t="s">
        <v>201</v>
      </c>
      <c r="M6" s="57" t="s">
        <v>202</v>
      </c>
      <c r="N6" s="57" t="s">
        <v>203</v>
      </c>
      <c r="O6" s="55" t="s">
        <v>205</v>
      </c>
      <c r="P6" s="56"/>
      <c r="Q6" s="56"/>
    </row>
    <row r="7" spans="1:256" ht="74.25" customHeight="1">
      <c r="A7" s="578"/>
      <c r="B7" s="573"/>
      <c r="C7" s="53" t="s">
        <v>21</v>
      </c>
      <c r="D7" s="55"/>
      <c r="E7" s="56"/>
      <c r="F7" s="56"/>
      <c r="G7" s="56"/>
      <c r="H7" s="56"/>
      <c r="I7" s="56"/>
      <c r="J7" s="56"/>
      <c r="K7" s="56"/>
      <c r="L7" s="56"/>
      <c r="M7" s="56"/>
      <c r="N7" s="56"/>
      <c r="O7" s="56"/>
      <c r="P7" s="56"/>
      <c r="Q7" s="56"/>
    </row>
    <row r="8" spans="1:256" ht="175.5" customHeight="1">
      <c r="A8" s="578" t="s">
        <v>3</v>
      </c>
      <c r="B8" s="573" t="s">
        <v>86</v>
      </c>
      <c r="C8" s="53" t="s">
        <v>20</v>
      </c>
      <c r="D8" s="55"/>
      <c r="E8" s="56"/>
      <c r="F8" s="56"/>
      <c r="G8" s="56"/>
      <c r="H8" s="56"/>
      <c r="I8" s="57" t="s">
        <v>200</v>
      </c>
      <c r="J8" s="57" t="s">
        <v>201</v>
      </c>
      <c r="K8" s="57" t="s">
        <v>202</v>
      </c>
      <c r="L8" s="57" t="s">
        <v>203</v>
      </c>
      <c r="M8" s="591" t="s">
        <v>205</v>
      </c>
      <c r="N8" s="592"/>
      <c r="O8" s="593"/>
      <c r="P8" s="56"/>
      <c r="Q8" s="56"/>
    </row>
    <row r="9" spans="1:256" ht="33.75" customHeight="1">
      <c r="A9" s="578"/>
      <c r="B9" s="573"/>
      <c r="C9" s="53" t="s">
        <v>21</v>
      </c>
      <c r="D9" s="55"/>
      <c r="E9" s="56"/>
      <c r="F9" s="56"/>
      <c r="G9" s="56"/>
      <c r="H9" s="56"/>
      <c r="I9" s="56"/>
      <c r="J9" s="56"/>
      <c r="K9" s="56"/>
      <c r="L9" s="56"/>
      <c r="M9" s="56"/>
      <c r="N9" s="56"/>
      <c r="O9" s="56"/>
      <c r="P9" s="56"/>
      <c r="Q9" s="56"/>
    </row>
    <row r="10" spans="1:256" ht="151.5" customHeight="1">
      <c r="A10" s="578" t="s">
        <v>4</v>
      </c>
      <c r="B10" s="573" t="s">
        <v>87</v>
      </c>
      <c r="C10" s="53" t="s">
        <v>20</v>
      </c>
      <c r="D10" s="55" t="s">
        <v>206</v>
      </c>
      <c r="E10" s="55"/>
      <c r="F10" s="55" t="s">
        <v>207</v>
      </c>
      <c r="G10" s="55"/>
      <c r="H10" s="55" t="s">
        <v>208</v>
      </c>
      <c r="I10" s="55" t="s">
        <v>209</v>
      </c>
      <c r="J10" s="55" t="s">
        <v>210</v>
      </c>
      <c r="K10" s="55"/>
      <c r="L10" s="55"/>
      <c r="M10" s="55" t="s">
        <v>211</v>
      </c>
      <c r="N10" s="55"/>
      <c r="O10" s="55"/>
      <c r="P10" s="56"/>
      <c r="Q10" s="56"/>
    </row>
    <row r="11" spans="1:256" ht="40.5" customHeight="1">
      <c r="A11" s="578"/>
      <c r="B11" s="573"/>
      <c r="C11" s="53" t="s">
        <v>21</v>
      </c>
      <c r="D11" s="55"/>
      <c r="E11" s="56"/>
      <c r="F11" s="56"/>
      <c r="G11" s="56"/>
      <c r="H11" s="56"/>
      <c r="I11" s="56"/>
      <c r="J11" s="56"/>
      <c r="K11" s="56"/>
      <c r="L11" s="56"/>
      <c r="M11" s="56"/>
      <c r="N11" s="56"/>
      <c r="O11" s="56"/>
      <c r="P11" s="56"/>
      <c r="Q11" s="56"/>
    </row>
    <row r="12" spans="1:256" ht="355.5" customHeight="1">
      <c r="A12" s="578" t="s">
        <v>5</v>
      </c>
      <c r="B12" s="573" t="s">
        <v>228</v>
      </c>
      <c r="C12" s="53" t="s">
        <v>20</v>
      </c>
      <c r="D12" s="55"/>
      <c r="E12" s="55" t="s">
        <v>149</v>
      </c>
      <c r="F12" s="55"/>
      <c r="G12" s="55" t="s">
        <v>150</v>
      </c>
      <c r="H12" s="55" t="s">
        <v>151</v>
      </c>
      <c r="I12" s="55" t="s">
        <v>152</v>
      </c>
      <c r="J12" s="55"/>
      <c r="K12" s="55"/>
      <c r="L12" s="55" t="s">
        <v>151</v>
      </c>
      <c r="M12" s="55"/>
      <c r="N12" s="55"/>
      <c r="O12" s="55" t="s">
        <v>153</v>
      </c>
      <c r="P12" s="56"/>
      <c r="Q12" s="56"/>
    </row>
    <row r="13" spans="1:256" ht="24" customHeight="1">
      <c r="A13" s="578"/>
      <c r="B13" s="573"/>
      <c r="C13" s="53" t="s">
        <v>21</v>
      </c>
      <c r="D13" s="55"/>
      <c r="E13" s="56"/>
      <c r="F13" s="56"/>
      <c r="G13" s="56"/>
      <c r="H13" s="56"/>
      <c r="I13" s="56"/>
      <c r="J13" s="56"/>
      <c r="K13" s="56"/>
      <c r="L13" s="56"/>
      <c r="M13" s="56"/>
      <c r="N13" s="56"/>
      <c r="O13" s="56"/>
      <c r="P13" s="56"/>
      <c r="Q13" s="56"/>
    </row>
    <row r="14" spans="1:256" ht="96" customHeight="1">
      <c r="A14" s="578" t="s">
        <v>9</v>
      </c>
      <c r="B14" s="573" t="s">
        <v>88</v>
      </c>
      <c r="C14" s="53" t="s">
        <v>20</v>
      </c>
      <c r="D14" s="55"/>
      <c r="E14" s="56"/>
      <c r="F14" s="61" t="s">
        <v>240</v>
      </c>
      <c r="G14" s="56"/>
      <c r="H14" s="56"/>
      <c r="I14" s="56"/>
      <c r="J14" s="56"/>
      <c r="K14" s="56"/>
      <c r="L14" s="56"/>
      <c r="M14" s="56"/>
      <c r="N14" s="56"/>
      <c r="O14" s="56"/>
      <c r="P14" s="56"/>
      <c r="Q14" s="56"/>
    </row>
    <row r="15" spans="1:256" ht="39" customHeight="1">
      <c r="A15" s="578"/>
      <c r="B15" s="573"/>
      <c r="C15" s="53" t="s">
        <v>21</v>
      </c>
      <c r="D15" s="55"/>
      <c r="E15" s="56"/>
      <c r="F15" s="56"/>
      <c r="G15" s="56"/>
      <c r="H15" s="56"/>
      <c r="I15" s="56"/>
      <c r="J15" s="56"/>
      <c r="K15" s="56"/>
      <c r="L15" s="56"/>
      <c r="M15" s="56"/>
      <c r="N15" s="56"/>
      <c r="O15" s="56"/>
      <c r="P15" s="56"/>
      <c r="Q15" s="56"/>
    </row>
    <row r="16" spans="1:256">
      <c r="A16" s="32" t="s">
        <v>89</v>
      </c>
      <c r="B16" s="62"/>
      <c r="C16" s="62"/>
      <c r="D16" s="59"/>
      <c r="E16" s="59"/>
      <c r="F16" s="59"/>
      <c r="G16" s="59"/>
      <c r="H16" s="59"/>
      <c r="I16" s="59"/>
      <c r="J16" s="59"/>
      <c r="K16" s="59"/>
      <c r="L16" s="59"/>
      <c r="M16" s="59"/>
      <c r="N16" s="59"/>
      <c r="O16" s="59"/>
      <c r="P16" s="59"/>
      <c r="Q16" s="60"/>
      <c r="AI16" s="574"/>
      <c r="AJ16" s="574"/>
      <c r="AK16" s="574"/>
      <c r="AZ16" s="574"/>
      <c r="BA16" s="574"/>
      <c r="BB16" s="574"/>
      <c r="BQ16" s="574"/>
      <c r="BR16" s="574"/>
      <c r="BS16" s="574"/>
      <c r="CH16" s="574"/>
      <c r="CI16" s="574"/>
      <c r="CJ16" s="574"/>
      <c r="CY16" s="574"/>
      <c r="CZ16" s="574"/>
      <c r="DA16" s="574"/>
      <c r="DP16" s="574"/>
      <c r="DQ16" s="574"/>
      <c r="DR16" s="574"/>
      <c r="EG16" s="574"/>
      <c r="EH16" s="574"/>
      <c r="EI16" s="574"/>
      <c r="EX16" s="574"/>
      <c r="EY16" s="574"/>
      <c r="EZ16" s="574"/>
      <c r="FO16" s="574"/>
      <c r="FP16" s="574"/>
      <c r="FQ16" s="574"/>
      <c r="GF16" s="574"/>
      <c r="GG16" s="574"/>
      <c r="GH16" s="574"/>
      <c r="GW16" s="574"/>
      <c r="GX16" s="574"/>
      <c r="GY16" s="574"/>
      <c r="HN16" s="574"/>
      <c r="HO16" s="574"/>
      <c r="HP16" s="574"/>
      <c r="IE16" s="574"/>
      <c r="IF16" s="574"/>
      <c r="IG16" s="574"/>
      <c r="IV16" s="574"/>
    </row>
    <row r="17" spans="1:17" ht="320.25" customHeight="1">
      <c r="A17" s="578" t="s">
        <v>6</v>
      </c>
      <c r="B17" s="573" t="s">
        <v>90</v>
      </c>
      <c r="C17" s="53" t="s">
        <v>20</v>
      </c>
      <c r="D17" s="63" t="s">
        <v>158</v>
      </c>
      <c r="E17" s="63" t="s">
        <v>159</v>
      </c>
      <c r="F17" s="63" t="s">
        <v>160</v>
      </c>
      <c r="G17" s="63" t="s">
        <v>161</v>
      </c>
      <c r="H17" s="63" t="s">
        <v>162</v>
      </c>
      <c r="I17" s="56"/>
      <c r="J17" s="56"/>
      <c r="K17" s="56"/>
      <c r="L17" s="56"/>
      <c r="M17" s="56"/>
      <c r="N17" s="56"/>
      <c r="O17" s="56"/>
      <c r="P17" s="56"/>
      <c r="Q17" s="56"/>
    </row>
    <row r="18" spans="1:17" ht="39.9" customHeight="1">
      <c r="A18" s="578"/>
      <c r="B18" s="573"/>
      <c r="C18" s="53" t="s">
        <v>21</v>
      </c>
      <c r="D18" s="55"/>
      <c r="E18" s="56"/>
      <c r="F18" s="56"/>
      <c r="G18" s="56"/>
      <c r="H18" s="56"/>
      <c r="I18" s="56"/>
      <c r="J18" s="56"/>
      <c r="K18" s="56"/>
      <c r="L18" s="56"/>
      <c r="M18" s="56"/>
      <c r="N18" s="56"/>
      <c r="O18" s="56"/>
      <c r="P18" s="56"/>
      <c r="Q18" s="56"/>
    </row>
    <row r="19" spans="1:17" ht="194.25" customHeight="1">
      <c r="A19" s="578" t="s">
        <v>7</v>
      </c>
      <c r="B19" s="573" t="s">
        <v>226</v>
      </c>
      <c r="C19" s="53" t="s">
        <v>20</v>
      </c>
      <c r="D19" s="57" t="s">
        <v>241</v>
      </c>
      <c r="E19" s="57" t="s">
        <v>242</v>
      </c>
      <c r="F19" s="64" t="s">
        <v>171</v>
      </c>
      <c r="G19" s="57" t="s">
        <v>172</v>
      </c>
      <c r="H19" s="65"/>
      <c r="I19" s="65"/>
      <c r="J19" s="65"/>
      <c r="K19" s="57"/>
      <c r="L19" s="57"/>
      <c r="M19" s="57"/>
      <c r="N19" s="57"/>
      <c r="O19" s="57"/>
      <c r="P19" s="57" t="s">
        <v>173</v>
      </c>
      <c r="Q19" s="56"/>
    </row>
    <row r="20" spans="1:17" ht="39.9" customHeight="1">
      <c r="A20" s="578"/>
      <c r="B20" s="573"/>
      <c r="C20" s="53" t="s">
        <v>21</v>
      </c>
      <c r="D20" s="55"/>
      <c r="E20" s="56"/>
      <c r="F20" s="56"/>
      <c r="G20" s="56"/>
      <c r="H20" s="56"/>
      <c r="I20" s="56"/>
      <c r="J20" s="56"/>
      <c r="K20" s="56"/>
      <c r="L20" s="56"/>
      <c r="M20" s="56"/>
      <c r="N20" s="56"/>
      <c r="O20" s="56"/>
      <c r="P20" s="56"/>
      <c r="Q20" s="56"/>
    </row>
    <row r="21" spans="1:17" ht="211.5" customHeight="1">
      <c r="A21" s="578" t="s">
        <v>8</v>
      </c>
      <c r="B21" s="573" t="s">
        <v>229</v>
      </c>
      <c r="C21" s="53" t="s">
        <v>20</v>
      </c>
      <c r="D21" s="66" t="s">
        <v>243</v>
      </c>
      <c r="E21" s="66" t="s">
        <v>174</v>
      </c>
      <c r="F21" s="66" t="s">
        <v>171</v>
      </c>
      <c r="G21" s="67" t="s">
        <v>175</v>
      </c>
      <c r="H21" s="67" t="s">
        <v>175</v>
      </c>
      <c r="I21" s="66" t="s">
        <v>175</v>
      </c>
      <c r="J21" s="66" t="s">
        <v>175</v>
      </c>
      <c r="K21" s="66" t="s">
        <v>175</v>
      </c>
      <c r="L21" s="66" t="s">
        <v>175</v>
      </c>
      <c r="M21" s="66" t="s">
        <v>175</v>
      </c>
      <c r="N21" s="66" t="s">
        <v>176</v>
      </c>
      <c r="O21" s="66" t="s">
        <v>177</v>
      </c>
      <c r="P21" s="57" t="s">
        <v>178</v>
      </c>
      <c r="Q21" s="56"/>
    </row>
    <row r="22" spans="1:17" ht="31.5" customHeight="1">
      <c r="A22" s="578"/>
      <c r="B22" s="573"/>
      <c r="C22" s="53" t="s">
        <v>21</v>
      </c>
      <c r="D22" s="55"/>
      <c r="E22" s="56"/>
      <c r="F22" s="56"/>
      <c r="G22" s="56"/>
      <c r="H22" s="56"/>
      <c r="I22" s="56"/>
      <c r="J22" s="56"/>
      <c r="K22" s="56"/>
      <c r="L22" s="56"/>
      <c r="M22" s="56"/>
      <c r="N22" s="56"/>
      <c r="O22" s="56"/>
      <c r="P22" s="56"/>
      <c r="Q22" s="56"/>
    </row>
    <row r="23" spans="1:17" s="69" customFormat="1" ht="223.5" customHeight="1">
      <c r="A23" s="583" t="s">
        <v>14</v>
      </c>
      <c r="B23" s="579" t="s">
        <v>230</v>
      </c>
      <c r="C23" s="68" t="s">
        <v>20</v>
      </c>
      <c r="D23" s="57" t="str">
        <f>$D$19</f>
        <v>подготовка конкурсной документации</v>
      </c>
      <c r="E23" s="57" t="s">
        <v>244</v>
      </c>
      <c r="F23" s="64" t="s">
        <v>171</v>
      </c>
      <c r="G23" s="57" t="s">
        <v>179</v>
      </c>
      <c r="H23" s="57" t="s">
        <v>180</v>
      </c>
      <c r="I23" s="57" t="s">
        <v>135</v>
      </c>
      <c r="J23" s="57"/>
      <c r="K23" s="57" t="s">
        <v>181</v>
      </c>
      <c r="L23" s="57"/>
      <c r="M23" s="65"/>
      <c r="N23" s="65"/>
      <c r="O23" s="65"/>
      <c r="P23" s="57" t="s">
        <v>182</v>
      </c>
      <c r="Q23" s="65"/>
    </row>
    <row r="24" spans="1:17" s="69" customFormat="1" ht="39.9" customHeight="1">
      <c r="A24" s="584"/>
      <c r="B24" s="579"/>
      <c r="C24" s="68" t="s">
        <v>21</v>
      </c>
      <c r="D24" s="57"/>
      <c r="E24" s="65"/>
      <c r="F24" s="65"/>
      <c r="G24" s="65"/>
      <c r="H24" s="65"/>
      <c r="I24" s="65"/>
      <c r="J24" s="65"/>
      <c r="K24" s="65"/>
      <c r="L24" s="65"/>
      <c r="M24" s="65"/>
      <c r="N24" s="65"/>
      <c r="O24" s="65"/>
      <c r="P24" s="65"/>
      <c r="Q24" s="65"/>
    </row>
    <row r="25" spans="1:17" s="69" customFormat="1" ht="104.25" customHeight="1">
      <c r="A25" s="582" t="s">
        <v>15</v>
      </c>
      <c r="B25" s="579" t="s">
        <v>231</v>
      </c>
      <c r="C25" s="68" t="s">
        <v>20</v>
      </c>
      <c r="D25" s="70"/>
      <c r="E25" s="57" t="str">
        <f>$D$19</f>
        <v>подготовка конкурсной документации</v>
      </c>
      <c r="F25" s="64" t="s">
        <v>171</v>
      </c>
      <c r="G25" s="57" t="s">
        <v>183</v>
      </c>
      <c r="H25" s="57" t="str">
        <f>$D$19</f>
        <v>подготовка конкурсной документации</v>
      </c>
      <c r="I25" s="64" t="s">
        <v>171</v>
      </c>
      <c r="J25" s="57" t="s">
        <v>183</v>
      </c>
      <c r="K25" s="65"/>
      <c r="L25" s="65"/>
      <c r="M25" s="65"/>
      <c r="N25" s="65"/>
      <c r="O25" s="65"/>
      <c r="P25" s="66" t="s">
        <v>184</v>
      </c>
      <c r="Q25" s="65"/>
    </row>
    <row r="26" spans="1:17" s="69" customFormat="1" ht="39.9" customHeight="1">
      <c r="A26" s="582"/>
      <c r="B26" s="579"/>
      <c r="C26" s="68" t="s">
        <v>21</v>
      </c>
      <c r="D26" s="57"/>
      <c r="E26" s="65"/>
      <c r="F26" s="65"/>
      <c r="G26" s="65"/>
      <c r="H26" s="65"/>
      <c r="I26" s="65"/>
      <c r="J26" s="65"/>
      <c r="K26" s="65"/>
      <c r="L26" s="65"/>
      <c r="M26" s="65"/>
      <c r="N26" s="65"/>
      <c r="O26" s="65"/>
      <c r="P26" s="65"/>
      <c r="Q26" s="65"/>
    </row>
    <row r="27" spans="1:17">
      <c r="A27" s="32" t="s">
        <v>91</v>
      </c>
      <c r="B27" s="71"/>
      <c r="C27" s="71"/>
      <c r="D27" s="55"/>
      <c r="E27" s="56"/>
      <c r="F27" s="56"/>
      <c r="G27" s="56"/>
      <c r="H27" s="56"/>
      <c r="I27" s="56"/>
      <c r="J27" s="56"/>
      <c r="K27" s="56"/>
      <c r="L27" s="56"/>
      <c r="M27" s="56"/>
      <c r="N27" s="56"/>
      <c r="O27" s="56"/>
      <c r="P27" s="56"/>
      <c r="Q27" s="56"/>
    </row>
    <row r="28" spans="1:17" ht="201.75" customHeight="1">
      <c r="A28" s="53" t="s">
        <v>16</v>
      </c>
      <c r="B28" s="54" t="s">
        <v>232</v>
      </c>
      <c r="C28" s="53" t="s">
        <v>20</v>
      </c>
      <c r="D28" s="55" t="s">
        <v>139</v>
      </c>
      <c r="E28" s="55" t="s">
        <v>139</v>
      </c>
      <c r="F28" s="55" t="s">
        <v>139</v>
      </c>
      <c r="G28" s="55" t="s">
        <v>140</v>
      </c>
      <c r="H28" s="55" t="s">
        <v>140</v>
      </c>
      <c r="I28" s="55" t="s">
        <v>140</v>
      </c>
      <c r="J28" s="55" t="s">
        <v>141</v>
      </c>
      <c r="K28" s="55" t="s">
        <v>141</v>
      </c>
      <c r="L28" s="55" t="s">
        <v>141</v>
      </c>
      <c r="M28" s="55" t="s">
        <v>142</v>
      </c>
      <c r="N28" s="55" t="s">
        <v>142</v>
      </c>
      <c r="O28" s="56"/>
      <c r="P28" s="56"/>
      <c r="Q28" s="56"/>
    </row>
    <row r="29" spans="1:17" ht="39.9" customHeight="1">
      <c r="A29" s="53"/>
      <c r="B29" s="54"/>
      <c r="C29" s="53" t="s">
        <v>21</v>
      </c>
      <c r="D29" s="55"/>
      <c r="E29" s="56"/>
      <c r="F29" s="56"/>
      <c r="G29" s="56"/>
      <c r="H29" s="56"/>
      <c r="I29" s="56"/>
      <c r="J29" s="56"/>
      <c r="K29" s="56"/>
      <c r="L29" s="56"/>
      <c r="M29" s="56"/>
      <c r="N29" s="56"/>
      <c r="O29" s="56"/>
      <c r="P29" s="56"/>
      <c r="Q29" s="56"/>
    </row>
    <row r="30" spans="1:17">
      <c r="A30" s="33" t="s">
        <v>92</v>
      </c>
      <c r="B30" s="72"/>
      <c r="C30" s="73"/>
      <c r="D30" s="74"/>
      <c r="E30" s="75"/>
      <c r="F30" s="75"/>
      <c r="G30" s="76"/>
      <c r="H30" s="77"/>
      <c r="I30" s="77"/>
      <c r="J30" s="77"/>
      <c r="K30" s="77"/>
      <c r="L30" s="77"/>
      <c r="M30" s="77"/>
      <c r="N30" s="77"/>
      <c r="O30" s="77"/>
      <c r="P30" s="77"/>
      <c r="Q30" s="77"/>
    </row>
    <row r="31" spans="1:17" ht="241.5" customHeight="1">
      <c r="A31" s="578" t="s">
        <v>94</v>
      </c>
      <c r="B31" s="573" t="s">
        <v>93</v>
      </c>
      <c r="C31" s="53" t="s">
        <v>20</v>
      </c>
      <c r="D31" s="55" t="s">
        <v>212</v>
      </c>
      <c r="E31" s="55" t="s">
        <v>213</v>
      </c>
      <c r="F31" s="55" t="s">
        <v>214</v>
      </c>
      <c r="G31" s="55" t="s">
        <v>214</v>
      </c>
      <c r="H31" s="55" t="s">
        <v>141</v>
      </c>
      <c r="I31" s="55" t="s">
        <v>142</v>
      </c>
      <c r="J31" s="55" t="s">
        <v>142</v>
      </c>
      <c r="K31" s="55" t="s">
        <v>142</v>
      </c>
      <c r="L31" s="55" t="s">
        <v>142</v>
      </c>
      <c r="M31" s="55" t="s">
        <v>215</v>
      </c>
      <c r="N31" s="55" t="s">
        <v>215</v>
      </c>
      <c r="O31" s="55" t="s">
        <v>215</v>
      </c>
      <c r="P31" s="56"/>
      <c r="Q31" s="56"/>
    </row>
    <row r="32" spans="1:17" ht="45.75" customHeight="1">
      <c r="A32" s="578"/>
      <c r="B32" s="573"/>
      <c r="C32" s="53" t="s">
        <v>21</v>
      </c>
      <c r="D32" s="55"/>
      <c r="E32" s="56"/>
      <c r="F32" s="56"/>
      <c r="G32" s="56"/>
      <c r="H32" s="56"/>
      <c r="I32" s="56"/>
      <c r="J32" s="56"/>
      <c r="K32" s="56"/>
      <c r="L32" s="56"/>
      <c r="M32" s="56"/>
      <c r="N32" s="56"/>
      <c r="O32" s="56"/>
      <c r="P32" s="56"/>
      <c r="Q32" s="56"/>
    </row>
    <row r="33" spans="1:17">
      <c r="A33" s="32" t="s">
        <v>95</v>
      </c>
      <c r="B33" s="54"/>
      <c r="C33" s="53"/>
      <c r="D33" s="55"/>
      <c r="E33" s="56"/>
      <c r="F33" s="56"/>
      <c r="G33" s="56"/>
      <c r="H33" s="58"/>
      <c r="I33" s="77"/>
      <c r="J33" s="77"/>
      <c r="K33" s="77"/>
      <c r="L33" s="77"/>
      <c r="M33" s="77"/>
      <c r="N33" s="77"/>
      <c r="O33" s="77"/>
      <c r="P33" s="77"/>
      <c r="Q33" s="77"/>
    </row>
    <row r="34" spans="1:17" ht="30.75" customHeight="1">
      <c r="A34" s="578" t="s">
        <v>96</v>
      </c>
      <c r="B34" s="573" t="s">
        <v>97</v>
      </c>
      <c r="C34" s="53" t="s">
        <v>20</v>
      </c>
      <c r="D34" s="55"/>
      <c r="E34" s="56"/>
      <c r="F34" s="56"/>
      <c r="G34" s="56"/>
      <c r="H34" s="56"/>
      <c r="I34" s="56"/>
      <c r="J34" s="56"/>
      <c r="K34" s="56"/>
      <c r="L34" s="56"/>
      <c r="M34" s="56"/>
      <c r="N34" s="56"/>
      <c r="O34" s="56"/>
      <c r="P34" s="56"/>
      <c r="Q34" s="56"/>
    </row>
    <row r="35" spans="1:17" ht="30.75" customHeight="1">
      <c r="A35" s="578"/>
      <c r="B35" s="573"/>
      <c r="C35" s="53" t="s">
        <v>21</v>
      </c>
      <c r="D35" s="55"/>
      <c r="E35" s="56"/>
      <c r="F35" s="56"/>
      <c r="G35" s="56"/>
      <c r="H35" s="56"/>
      <c r="I35" s="56"/>
      <c r="J35" s="56"/>
      <c r="K35" s="56"/>
      <c r="L35" s="56"/>
      <c r="M35" s="56"/>
      <c r="N35" s="56"/>
      <c r="O35" s="56"/>
      <c r="P35" s="56"/>
      <c r="Q35" s="56"/>
    </row>
    <row r="36" spans="1:17" ht="39.9" customHeight="1">
      <c r="A36" s="587" t="s">
        <v>98</v>
      </c>
      <c r="B36" s="580" t="s">
        <v>129</v>
      </c>
      <c r="C36" s="53" t="s">
        <v>20</v>
      </c>
      <c r="D36" s="55"/>
      <c r="E36" s="56"/>
      <c r="F36" s="56"/>
      <c r="G36" s="56"/>
      <c r="H36" s="56"/>
      <c r="I36" s="56"/>
      <c r="J36" s="56"/>
      <c r="K36" s="56"/>
      <c r="L36" s="56"/>
      <c r="M36" s="56"/>
      <c r="N36" s="56"/>
      <c r="O36" s="56"/>
      <c r="P36" s="56"/>
      <c r="Q36" s="56"/>
    </row>
    <row r="37" spans="1:17" ht="39.9" customHeight="1">
      <c r="A37" s="588"/>
      <c r="B37" s="581"/>
      <c r="C37" s="53" t="s">
        <v>21</v>
      </c>
      <c r="D37" s="55"/>
      <c r="E37" s="56"/>
      <c r="F37" s="56"/>
      <c r="G37" s="56"/>
      <c r="H37" s="56"/>
      <c r="I37" s="56"/>
      <c r="J37" s="56"/>
      <c r="K37" s="56"/>
      <c r="L37" s="56"/>
      <c r="M37" s="56"/>
      <c r="N37" s="56"/>
      <c r="O37" s="56"/>
      <c r="P37" s="56"/>
      <c r="Q37" s="56"/>
    </row>
    <row r="38" spans="1:17">
      <c r="A38" s="34" t="s">
        <v>99</v>
      </c>
      <c r="B38" s="78"/>
      <c r="C38" s="79"/>
      <c r="D38" s="80"/>
      <c r="E38" s="77"/>
      <c r="F38" s="77"/>
      <c r="G38" s="77"/>
      <c r="H38" s="77"/>
      <c r="I38" s="77"/>
      <c r="J38" s="77"/>
      <c r="K38" s="77"/>
      <c r="L38" s="77"/>
      <c r="M38" s="77"/>
      <c r="N38" s="77"/>
      <c r="O38" s="77"/>
      <c r="P38" s="77"/>
      <c r="Q38" s="77"/>
    </row>
    <row r="39" spans="1:17" ht="238.5" customHeight="1">
      <c r="A39" s="578" t="s">
        <v>100</v>
      </c>
      <c r="B39" s="573" t="s">
        <v>227</v>
      </c>
      <c r="C39" s="53" t="s">
        <v>20</v>
      </c>
      <c r="D39" s="92"/>
      <c r="E39" s="92" t="s">
        <v>246</v>
      </c>
      <c r="F39" s="92" t="s">
        <v>245</v>
      </c>
      <c r="G39" s="92" t="s">
        <v>234</v>
      </c>
      <c r="H39" s="575" t="s">
        <v>247</v>
      </c>
      <c r="I39" s="576"/>
      <c r="J39" s="576"/>
      <c r="K39" s="576"/>
      <c r="L39" s="576"/>
      <c r="M39" s="576"/>
      <c r="N39" s="576"/>
      <c r="O39" s="577"/>
      <c r="P39" s="55" t="s">
        <v>189</v>
      </c>
      <c r="Q39" s="56"/>
    </row>
    <row r="40" spans="1:17" ht="39.9" customHeight="1">
      <c r="A40" s="578" t="s">
        <v>10</v>
      </c>
      <c r="B40" s="573" t="s">
        <v>11</v>
      </c>
      <c r="C40" s="53" t="s">
        <v>21</v>
      </c>
      <c r="D40" s="55"/>
      <c r="E40" s="56"/>
      <c r="F40" s="56"/>
      <c r="G40" s="56"/>
      <c r="H40" s="56"/>
      <c r="I40" s="56"/>
      <c r="J40" s="56"/>
      <c r="K40" s="56"/>
      <c r="L40" s="56"/>
      <c r="M40" s="56"/>
      <c r="N40" s="56"/>
      <c r="O40" s="56"/>
      <c r="P40" s="56"/>
      <c r="Q40" s="56"/>
    </row>
    <row r="41" spans="1:17" ht="194.25" customHeight="1">
      <c r="A41" s="578" t="s">
        <v>101</v>
      </c>
      <c r="B41" s="573" t="s">
        <v>102</v>
      </c>
      <c r="C41" s="53" t="s">
        <v>20</v>
      </c>
      <c r="D41" s="55"/>
      <c r="E41" s="56"/>
      <c r="F41" s="56"/>
      <c r="G41" s="56"/>
      <c r="H41" s="56"/>
      <c r="I41" s="56"/>
      <c r="J41" s="56"/>
      <c r="K41" s="56"/>
      <c r="L41" s="56"/>
      <c r="M41" s="56"/>
      <c r="N41" s="56"/>
      <c r="O41" s="56"/>
      <c r="P41" s="82" t="s">
        <v>154</v>
      </c>
      <c r="Q41" s="56"/>
    </row>
    <row r="42" spans="1:17" ht="39.9" customHeight="1">
      <c r="A42" s="578"/>
      <c r="B42" s="573"/>
      <c r="C42" s="53" t="s">
        <v>21</v>
      </c>
      <c r="D42" s="55"/>
      <c r="E42" s="56"/>
      <c r="F42" s="56"/>
      <c r="G42" s="56"/>
      <c r="H42" s="56"/>
      <c r="I42" s="56"/>
      <c r="J42" s="56"/>
      <c r="K42" s="56"/>
      <c r="L42" s="56"/>
      <c r="M42" s="56"/>
      <c r="N42" s="56"/>
      <c r="O42" s="56"/>
      <c r="P42" s="56"/>
      <c r="Q42" s="56"/>
    </row>
    <row r="43" spans="1:17" ht="186" customHeight="1">
      <c r="A43" s="578" t="s">
        <v>103</v>
      </c>
      <c r="B43" s="573" t="s">
        <v>104</v>
      </c>
      <c r="C43" s="53" t="s">
        <v>20</v>
      </c>
      <c r="D43" s="57" t="s">
        <v>200</v>
      </c>
      <c r="E43" s="57" t="s">
        <v>201</v>
      </c>
      <c r="F43" s="57" t="s">
        <v>204</v>
      </c>
      <c r="G43" s="570" t="s">
        <v>192</v>
      </c>
      <c r="H43" s="571"/>
      <c r="I43" s="571"/>
      <c r="J43" s="571"/>
      <c r="K43" s="571"/>
      <c r="L43" s="571"/>
      <c r="M43" s="571"/>
      <c r="N43" s="571"/>
      <c r="O43" s="572"/>
      <c r="P43" s="56"/>
      <c r="Q43" s="56"/>
    </row>
    <row r="44" spans="1:17" ht="39.9" customHeight="1">
      <c r="A44" s="578"/>
      <c r="B44" s="573"/>
      <c r="C44" s="53" t="s">
        <v>21</v>
      </c>
      <c r="D44" s="55"/>
      <c r="E44" s="56"/>
      <c r="F44" s="56"/>
      <c r="G44" s="56"/>
      <c r="H44" s="56"/>
      <c r="I44" s="56"/>
      <c r="J44" s="56"/>
      <c r="K44" s="56"/>
      <c r="L44" s="56"/>
      <c r="M44" s="56"/>
      <c r="N44" s="56"/>
      <c r="O44" s="56"/>
      <c r="P44" s="56"/>
      <c r="Q44" s="56"/>
    </row>
    <row r="45" spans="1:17" ht="278.25" customHeight="1">
      <c r="A45" s="578" t="s">
        <v>105</v>
      </c>
      <c r="B45" s="573" t="s">
        <v>106</v>
      </c>
      <c r="C45" s="53" t="s">
        <v>20</v>
      </c>
      <c r="D45" s="83" t="s">
        <v>190</v>
      </c>
      <c r="E45" s="83" t="s">
        <v>191</v>
      </c>
      <c r="F45" s="83" t="s">
        <v>192</v>
      </c>
      <c r="G45" s="83" t="s">
        <v>192</v>
      </c>
      <c r="H45" s="83" t="s">
        <v>193</v>
      </c>
      <c r="I45" s="83" t="s">
        <v>192</v>
      </c>
      <c r="J45" s="83" t="s">
        <v>192</v>
      </c>
      <c r="K45" s="83" t="s">
        <v>194</v>
      </c>
      <c r="L45" s="83" t="s">
        <v>192</v>
      </c>
      <c r="M45" s="83" t="s">
        <v>195</v>
      </c>
      <c r="N45" s="83" t="s">
        <v>196</v>
      </c>
      <c r="O45" s="83" t="s">
        <v>197</v>
      </c>
      <c r="P45" s="83" t="s">
        <v>198</v>
      </c>
      <c r="Q45" s="56"/>
    </row>
    <row r="46" spans="1:17" ht="39.9" customHeight="1">
      <c r="A46" s="578" t="s">
        <v>12</v>
      </c>
      <c r="B46" s="573" t="s">
        <v>13</v>
      </c>
      <c r="C46" s="53" t="s">
        <v>21</v>
      </c>
      <c r="D46" s="55"/>
      <c r="E46" s="56"/>
      <c r="F46" s="56"/>
      <c r="G46" s="56"/>
      <c r="H46" s="56"/>
      <c r="I46" s="56"/>
      <c r="J46" s="56"/>
      <c r="K46" s="56"/>
      <c r="L46" s="56"/>
      <c r="M46" s="56"/>
      <c r="N46" s="56"/>
      <c r="O46" s="56"/>
      <c r="P46" s="56"/>
      <c r="Q46" s="56"/>
    </row>
    <row r="47" spans="1:17" ht="39.9" customHeight="1">
      <c r="A47" s="585" t="s">
        <v>108</v>
      </c>
      <c r="B47" s="580" t="s">
        <v>107</v>
      </c>
      <c r="C47" s="53" t="s">
        <v>20</v>
      </c>
      <c r="D47" s="55"/>
      <c r="E47" s="56"/>
      <c r="F47" s="56"/>
      <c r="G47" s="56"/>
      <c r="H47" s="56"/>
      <c r="I47" s="56"/>
      <c r="J47" s="56"/>
      <c r="K47" s="56"/>
      <c r="L47" s="56"/>
      <c r="M47" s="56"/>
      <c r="N47" s="56"/>
      <c r="O47" s="56"/>
      <c r="P47" s="56"/>
      <c r="Q47" s="56"/>
    </row>
    <row r="48" spans="1:17" ht="39.9" customHeight="1">
      <c r="A48" s="586"/>
      <c r="B48" s="581"/>
      <c r="C48" s="53" t="s">
        <v>21</v>
      </c>
      <c r="D48" s="55"/>
      <c r="E48" s="56"/>
      <c r="F48" s="56"/>
      <c r="G48" s="56"/>
      <c r="H48" s="56"/>
      <c r="I48" s="56"/>
      <c r="J48" s="56"/>
      <c r="K48" s="56"/>
      <c r="L48" s="56"/>
      <c r="M48" s="56"/>
      <c r="N48" s="56"/>
      <c r="O48" s="56"/>
      <c r="P48" s="56"/>
      <c r="Q48" s="56"/>
    </row>
    <row r="49" spans="1:17" ht="129.75" customHeight="1">
      <c r="A49" s="585" t="s">
        <v>109</v>
      </c>
      <c r="B49" s="580" t="s">
        <v>110</v>
      </c>
      <c r="C49" s="84" t="s">
        <v>20</v>
      </c>
      <c r="D49" s="31" t="s">
        <v>248</v>
      </c>
      <c r="E49" s="31" t="s">
        <v>248</v>
      </c>
      <c r="F49" s="31" t="s">
        <v>248</v>
      </c>
      <c r="G49" s="31" t="s">
        <v>249</v>
      </c>
      <c r="H49" s="31" t="s">
        <v>250</v>
      </c>
      <c r="I49" s="94" t="s">
        <v>251</v>
      </c>
      <c r="J49" s="31" t="s">
        <v>252</v>
      </c>
      <c r="K49" s="31" t="s">
        <v>248</v>
      </c>
      <c r="L49" s="31" t="s">
        <v>253</v>
      </c>
      <c r="M49" s="31" t="s">
        <v>248</v>
      </c>
      <c r="N49" s="94" t="s">
        <v>254</v>
      </c>
      <c r="O49" s="31" t="s">
        <v>248</v>
      </c>
      <c r="P49" s="85"/>
      <c r="Q49" s="85"/>
    </row>
    <row r="50" spans="1:17" ht="39.9" customHeight="1">
      <c r="A50" s="586"/>
      <c r="B50" s="581"/>
      <c r="C50" s="53" t="s">
        <v>21</v>
      </c>
      <c r="D50" s="55"/>
      <c r="E50" s="56"/>
      <c r="F50" s="56"/>
      <c r="G50" s="56"/>
      <c r="H50" s="56"/>
      <c r="I50" s="56"/>
      <c r="J50" s="56"/>
      <c r="K50" s="56"/>
      <c r="L50" s="56"/>
      <c r="M50" s="56"/>
      <c r="N50" s="56"/>
      <c r="O50" s="56"/>
      <c r="P50" s="56"/>
      <c r="Q50" s="56"/>
    </row>
    <row r="51" spans="1:17" s="69" customFormat="1" ht="391.5" customHeight="1">
      <c r="A51" s="578" t="s">
        <v>111</v>
      </c>
      <c r="B51" s="573" t="s">
        <v>112</v>
      </c>
      <c r="C51" s="68" t="s">
        <v>20</v>
      </c>
      <c r="D51" s="57" t="s">
        <v>131</v>
      </c>
      <c r="E51" s="57" t="s">
        <v>132</v>
      </c>
      <c r="F51" s="57" t="s">
        <v>133</v>
      </c>
      <c r="G51" s="57" t="s">
        <v>134</v>
      </c>
      <c r="H51" s="57" t="s">
        <v>135</v>
      </c>
      <c r="I51" s="57" t="s">
        <v>136</v>
      </c>
      <c r="J51" s="57" t="s">
        <v>136</v>
      </c>
      <c r="K51" s="57" t="s">
        <v>136</v>
      </c>
      <c r="L51" s="57" t="s">
        <v>137</v>
      </c>
      <c r="M51" s="65"/>
      <c r="N51" s="65"/>
      <c r="O51" s="65"/>
      <c r="P51" s="57" t="s">
        <v>138</v>
      </c>
      <c r="Q51" s="65"/>
    </row>
    <row r="52" spans="1:17" ht="39.9" customHeight="1">
      <c r="A52" s="578"/>
      <c r="B52" s="573"/>
      <c r="C52" s="53" t="s">
        <v>21</v>
      </c>
      <c r="D52" s="86"/>
      <c r="E52" s="85"/>
      <c r="F52" s="85"/>
      <c r="G52" s="85"/>
      <c r="H52" s="85"/>
      <c r="I52" s="85"/>
      <c r="J52" s="85"/>
      <c r="K52" s="85"/>
      <c r="L52" s="85"/>
      <c r="M52" s="85"/>
      <c r="N52" s="56"/>
      <c r="O52" s="56"/>
      <c r="P52" s="56"/>
      <c r="Q52" s="56"/>
    </row>
    <row r="53" spans="1:17" ht="75.75" customHeight="1">
      <c r="A53" s="578" t="s">
        <v>114</v>
      </c>
      <c r="B53" s="573" t="s">
        <v>113</v>
      </c>
      <c r="C53" s="53" t="s">
        <v>20</v>
      </c>
      <c r="D53" s="83" t="s">
        <v>143</v>
      </c>
      <c r="E53" s="83" t="s">
        <v>143</v>
      </c>
      <c r="F53" s="83" t="s">
        <v>143</v>
      </c>
      <c r="G53" s="83" t="s">
        <v>148</v>
      </c>
      <c r="H53" s="83" t="s">
        <v>144</v>
      </c>
      <c r="I53" s="83" t="s">
        <v>202</v>
      </c>
      <c r="J53" s="83" t="s">
        <v>145</v>
      </c>
      <c r="K53" s="83" t="s">
        <v>146</v>
      </c>
      <c r="L53" s="83" t="s">
        <v>147</v>
      </c>
      <c r="M53" s="83"/>
      <c r="N53" s="81"/>
      <c r="O53" s="55"/>
      <c r="P53" s="55"/>
      <c r="Q53" s="55"/>
    </row>
    <row r="54" spans="1:17" ht="31.5" customHeight="1">
      <c r="A54" s="578"/>
      <c r="B54" s="573"/>
      <c r="C54" s="53" t="s">
        <v>21</v>
      </c>
      <c r="D54" s="87"/>
      <c r="E54" s="87"/>
      <c r="F54" s="87"/>
      <c r="G54" s="87"/>
      <c r="H54" s="87"/>
      <c r="I54" s="87"/>
      <c r="J54" s="87"/>
      <c r="K54" s="87"/>
      <c r="L54" s="87"/>
      <c r="M54" s="87"/>
      <c r="N54" s="55"/>
      <c r="O54" s="55"/>
      <c r="P54" s="55"/>
      <c r="Q54" s="55"/>
    </row>
    <row r="55" spans="1:17" ht="52.5" customHeight="1">
      <c r="A55" s="578" t="s">
        <v>115</v>
      </c>
      <c r="B55" s="573" t="s">
        <v>116</v>
      </c>
      <c r="C55" s="53" t="s">
        <v>20</v>
      </c>
      <c r="D55" s="55"/>
      <c r="E55" s="56"/>
      <c r="F55" s="56"/>
      <c r="G55" s="56"/>
      <c r="H55" s="56"/>
      <c r="I55" s="56"/>
      <c r="J55" s="56"/>
      <c r="K55" s="56"/>
      <c r="L55" s="56"/>
      <c r="M55" s="56"/>
      <c r="N55" s="56"/>
      <c r="O55" s="56"/>
      <c r="P55" s="56"/>
      <c r="Q55" s="56"/>
    </row>
    <row r="56" spans="1:17" ht="52.5" customHeight="1">
      <c r="A56" s="578"/>
      <c r="B56" s="573"/>
      <c r="C56" s="53" t="s">
        <v>21</v>
      </c>
      <c r="D56" s="55"/>
      <c r="E56" s="56"/>
      <c r="F56" s="56"/>
      <c r="G56" s="56"/>
      <c r="H56" s="56"/>
      <c r="I56" s="56"/>
      <c r="J56" s="56"/>
      <c r="K56" s="56"/>
      <c r="L56" s="56"/>
      <c r="M56" s="56"/>
      <c r="N56" s="56"/>
      <c r="O56" s="56"/>
      <c r="P56" s="56"/>
      <c r="Q56" s="56"/>
    </row>
    <row r="57" spans="1:17" ht="409.5" customHeight="1">
      <c r="A57" s="578" t="s">
        <v>117</v>
      </c>
      <c r="B57" s="573" t="s">
        <v>118</v>
      </c>
      <c r="C57" s="53" t="s">
        <v>20</v>
      </c>
      <c r="D57" s="93" t="s">
        <v>235</v>
      </c>
      <c r="E57" s="92"/>
      <c r="F57" s="92" t="s">
        <v>236</v>
      </c>
      <c r="G57" s="594" t="s">
        <v>233</v>
      </c>
      <c r="H57" s="594"/>
      <c r="I57" s="92" t="s">
        <v>237</v>
      </c>
      <c r="J57" s="92" t="s">
        <v>238</v>
      </c>
      <c r="K57" s="591" t="s">
        <v>239</v>
      </c>
      <c r="L57" s="592"/>
      <c r="M57" s="592"/>
      <c r="N57" s="592"/>
      <c r="O57" s="593"/>
      <c r="P57" s="88" t="s">
        <v>199</v>
      </c>
      <c r="Q57" s="56"/>
    </row>
    <row r="58" spans="1:17" ht="39.9" customHeight="1">
      <c r="A58" s="578"/>
      <c r="B58" s="573"/>
      <c r="C58" s="53" t="s">
        <v>21</v>
      </c>
      <c r="D58" s="55"/>
      <c r="E58" s="56"/>
      <c r="F58" s="56"/>
      <c r="G58" s="56"/>
      <c r="H58" s="56"/>
      <c r="I58" s="56"/>
      <c r="J58" s="56"/>
      <c r="K58" s="56"/>
      <c r="L58" s="56"/>
      <c r="M58" s="56"/>
      <c r="N58" s="56"/>
      <c r="O58" s="56"/>
      <c r="P58" s="56"/>
      <c r="Q58" s="56"/>
    </row>
    <row r="59" spans="1:17" s="69" customFormat="1" ht="183.75" customHeight="1">
      <c r="A59" s="583" t="s">
        <v>120</v>
      </c>
      <c r="B59" s="583" t="s">
        <v>119</v>
      </c>
      <c r="C59" s="583" t="s">
        <v>20</v>
      </c>
      <c r="D59" s="57"/>
      <c r="E59" s="57" t="s">
        <v>167</v>
      </c>
      <c r="F59" s="57" t="s">
        <v>168</v>
      </c>
      <c r="G59" s="89" t="s">
        <v>169</v>
      </c>
      <c r="H59" s="89" t="s">
        <v>169</v>
      </c>
      <c r="I59" s="89" t="s">
        <v>169</v>
      </c>
      <c r="J59" s="89" t="s">
        <v>169</v>
      </c>
      <c r="K59" s="89" t="s">
        <v>169</v>
      </c>
      <c r="L59" s="89" t="s">
        <v>169</v>
      </c>
      <c r="M59" s="89" t="s">
        <v>169</v>
      </c>
      <c r="N59" s="89" t="s">
        <v>169</v>
      </c>
      <c r="O59" s="89" t="s">
        <v>170</v>
      </c>
      <c r="P59" s="65"/>
      <c r="Q59" s="65"/>
    </row>
    <row r="60" spans="1:17" s="69" customFormat="1" ht="150" customHeight="1">
      <c r="A60" s="589"/>
      <c r="B60" s="589"/>
      <c r="C60" s="589"/>
      <c r="D60" s="57" t="s">
        <v>163</v>
      </c>
      <c r="E60" s="57" t="s">
        <v>163</v>
      </c>
      <c r="F60" s="57" t="s">
        <v>163</v>
      </c>
      <c r="G60" s="57" t="s">
        <v>163</v>
      </c>
      <c r="H60" s="57" t="s">
        <v>163</v>
      </c>
      <c r="I60" s="57" t="s">
        <v>163</v>
      </c>
      <c r="J60" s="57" t="s">
        <v>163</v>
      </c>
      <c r="K60" s="57" t="s">
        <v>163</v>
      </c>
      <c r="L60" s="57" t="s">
        <v>163</v>
      </c>
      <c r="M60" s="57" t="s">
        <v>163</v>
      </c>
      <c r="N60" s="57" t="s">
        <v>163</v>
      </c>
      <c r="O60" s="57" t="s">
        <v>163</v>
      </c>
      <c r="P60" s="65"/>
      <c r="Q60" s="65"/>
    </row>
    <row r="61" spans="1:17" s="69" customFormat="1" ht="316.5" customHeight="1">
      <c r="A61" s="589"/>
      <c r="B61" s="589"/>
      <c r="C61" s="584"/>
      <c r="D61" s="57" t="s">
        <v>164</v>
      </c>
      <c r="E61" s="57" t="s">
        <v>165</v>
      </c>
      <c r="F61" s="57" t="s">
        <v>166</v>
      </c>
      <c r="G61" s="57" t="s">
        <v>166</v>
      </c>
      <c r="H61" s="57" t="s">
        <v>166</v>
      </c>
      <c r="I61" s="57" t="s">
        <v>166</v>
      </c>
      <c r="J61" s="57" t="s">
        <v>166</v>
      </c>
      <c r="K61" s="57" t="s">
        <v>166</v>
      </c>
      <c r="L61" s="57" t="s">
        <v>166</v>
      </c>
      <c r="M61" s="57" t="s">
        <v>166</v>
      </c>
      <c r="N61" s="57" t="s">
        <v>166</v>
      </c>
      <c r="O61" s="57" t="s">
        <v>166</v>
      </c>
      <c r="P61" s="65"/>
      <c r="Q61" s="65"/>
    </row>
    <row r="62" spans="1:17" s="69" customFormat="1" ht="39.9" customHeight="1">
      <c r="A62" s="584"/>
      <c r="B62" s="584"/>
      <c r="C62" s="68" t="s">
        <v>21</v>
      </c>
      <c r="D62" s="57"/>
      <c r="E62" s="65"/>
      <c r="F62" s="65"/>
      <c r="G62" s="65"/>
      <c r="H62" s="65"/>
      <c r="I62" s="65"/>
      <c r="J62" s="65"/>
      <c r="K62" s="65"/>
      <c r="L62" s="65"/>
      <c r="M62" s="65"/>
      <c r="N62" s="65"/>
      <c r="O62" s="65"/>
      <c r="P62" s="65"/>
      <c r="Q62" s="65"/>
    </row>
    <row r="63" spans="1:17" ht="39.9" customHeight="1">
      <c r="A63" s="578" t="s">
        <v>121</v>
      </c>
      <c r="B63" s="573" t="s">
        <v>122</v>
      </c>
      <c r="C63" s="53" t="s">
        <v>20</v>
      </c>
      <c r="D63" s="55"/>
      <c r="E63" s="56"/>
      <c r="F63" s="56"/>
      <c r="G63" s="56"/>
      <c r="H63" s="56"/>
      <c r="I63" s="56"/>
      <c r="J63" s="56"/>
      <c r="K63" s="56"/>
      <c r="L63" s="56"/>
      <c r="M63" s="56"/>
      <c r="N63" s="56"/>
      <c r="O63" s="56"/>
      <c r="P63" s="56"/>
      <c r="Q63" s="56"/>
    </row>
    <row r="64" spans="1:17" ht="39.9" customHeight="1">
      <c r="A64" s="578"/>
      <c r="B64" s="573"/>
      <c r="C64" s="53" t="s">
        <v>21</v>
      </c>
      <c r="D64" s="55"/>
      <c r="E64" s="56"/>
      <c r="F64" s="56"/>
      <c r="G64" s="56"/>
      <c r="H64" s="56"/>
      <c r="I64" s="56"/>
      <c r="J64" s="56"/>
      <c r="K64" s="56"/>
      <c r="L64" s="56"/>
      <c r="M64" s="56"/>
      <c r="N64" s="56"/>
      <c r="O64" s="56"/>
      <c r="P64" s="56"/>
      <c r="Q64" s="56"/>
    </row>
    <row r="65" spans="1:20" s="69" customFormat="1" ht="154.5" customHeight="1">
      <c r="A65" s="582" t="s">
        <v>123</v>
      </c>
      <c r="B65" s="579" t="s">
        <v>124</v>
      </c>
      <c r="C65" s="68" t="s">
        <v>20</v>
      </c>
      <c r="D65" s="66"/>
      <c r="E65" s="66"/>
      <c r="F65" s="66" t="s">
        <v>185</v>
      </c>
      <c r="G65" s="66" t="s">
        <v>171</v>
      </c>
      <c r="H65" s="66" t="s">
        <v>186</v>
      </c>
      <c r="I65" s="66"/>
      <c r="J65" s="66" t="s">
        <v>186</v>
      </c>
      <c r="K65" s="66"/>
      <c r="L65" s="66"/>
      <c r="M65" s="66" t="s">
        <v>186</v>
      </c>
      <c r="N65" s="66"/>
      <c r="O65" s="66" t="s">
        <v>187</v>
      </c>
      <c r="P65" s="66" t="s">
        <v>188</v>
      </c>
      <c r="Q65" s="65"/>
    </row>
    <row r="66" spans="1:20" s="69" customFormat="1" ht="39.9" customHeight="1">
      <c r="A66" s="582"/>
      <c r="B66" s="579"/>
      <c r="C66" s="68" t="s">
        <v>21</v>
      </c>
      <c r="D66" s="65"/>
      <c r="E66" s="65"/>
      <c r="F66" s="65"/>
      <c r="G66" s="65"/>
      <c r="H66" s="65"/>
      <c r="I66" s="65"/>
      <c r="J66" s="65"/>
      <c r="K66" s="65"/>
      <c r="L66" s="65"/>
      <c r="M66" s="65"/>
      <c r="N66" s="65"/>
      <c r="O66" s="65"/>
      <c r="P66" s="65"/>
      <c r="Q66" s="65"/>
    </row>
    <row r="67" spans="1:20" ht="39.9" customHeight="1">
      <c r="A67" s="578" t="s">
        <v>125</v>
      </c>
      <c r="B67" s="573" t="s">
        <v>126</v>
      </c>
      <c r="C67" s="53" t="s">
        <v>20</v>
      </c>
      <c r="D67" s="55"/>
      <c r="E67" s="56"/>
      <c r="F67" s="56"/>
      <c r="G67" s="56"/>
      <c r="H67" s="56"/>
      <c r="I67" s="56"/>
      <c r="J67" s="56"/>
      <c r="K67" s="56"/>
      <c r="L67" s="56"/>
      <c r="M67" s="56"/>
      <c r="N67" s="56"/>
      <c r="O67" s="56"/>
      <c r="P67" s="56"/>
      <c r="Q67" s="56"/>
    </row>
    <row r="68" spans="1:20" ht="39.9" customHeight="1">
      <c r="A68" s="578"/>
      <c r="B68" s="573"/>
      <c r="C68" s="53" t="s">
        <v>21</v>
      </c>
      <c r="D68" s="55"/>
      <c r="E68" s="56"/>
      <c r="F68" s="56"/>
      <c r="G68" s="56"/>
      <c r="H68" s="56"/>
      <c r="I68" s="56"/>
      <c r="J68" s="56"/>
      <c r="K68" s="56"/>
      <c r="L68" s="56"/>
      <c r="M68" s="56"/>
      <c r="N68" s="56"/>
      <c r="O68" s="56"/>
      <c r="P68" s="56"/>
      <c r="Q68" s="56"/>
    </row>
    <row r="69" spans="1:20" ht="147" customHeight="1">
      <c r="A69" s="585" t="s">
        <v>127</v>
      </c>
      <c r="B69" s="580" t="s">
        <v>128</v>
      </c>
      <c r="C69" s="53" t="s">
        <v>20</v>
      </c>
      <c r="D69" s="55"/>
      <c r="E69" s="90" t="s">
        <v>155</v>
      </c>
      <c r="F69" s="90" t="s">
        <v>156</v>
      </c>
      <c r="G69" s="56"/>
      <c r="H69" s="56"/>
      <c r="I69" s="56"/>
      <c r="J69" s="56"/>
      <c r="K69" s="56"/>
      <c r="L69" s="56"/>
      <c r="M69" s="56"/>
      <c r="N69" s="56"/>
      <c r="O69" s="90" t="s">
        <v>157</v>
      </c>
      <c r="P69" s="56"/>
      <c r="Q69" s="56"/>
    </row>
    <row r="70" spans="1:20" ht="39.9" customHeight="1">
      <c r="A70" s="586"/>
      <c r="B70" s="581"/>
      <c r="C70" s="53" t="s">
        <v>21</v>
      </c>
      <c r="D70" s="55"/>
      <c r="E70" s="56"/>
      <c r="F70" s="56"/>
      <c r="G70" s="56"/>
      <c r="H70" s="56"/>
      <c r="I70" s="56"/>
      <c r="J70" s="56"/>
      <c r="K70" s="56"/>
      <c r="L70" s="56"/>
      <c r="M70" s="56"/>
      <c r="N70" s="56"/>
      <c r="O70" s="56"/>
      <c r="P70" s="56"/>
      <c r="Q70" s="56"/>
    </row>
    <row r="71" spans="1:20">
      <c r="A71" s="91"/>
      <c r="B71" s="91"/>
      <c r="C71" s="91"/>
      <c r="D71" s="91"/>
      <c r="E71" s="91"/>
      <c r="F71" s="91"/>
      <c r="G71" s="91"/>
      <c r="H71" s="91"/>
      <c r="I71" s="91"/>
      <c r="J71" s="91"/>
      <c r="K71" s="91"/>
      <c r="L71" s="91"/>
      <c r="M71" s="91"/>
      <c r="N71" s="91"/>
      <c r="O71" s="91"/>
      <c r="P71" s="91"/>
      <c r="Q71" s="91"/>
    </row>
    <row r="73" spans="1:20">
      <c r="B73" s="568" t="s">
        <v>255</v>
      </c>
      <c r="C73" s="568"/>
      <c r="D73" s="568"/>
      <c r="E73" s="568"/>
      <c r="F73" s="568"/>
      <c r="G73" s="568"/>
      <c r="H73" s="568"/>
      <c r="I73" s="568"/>
      <c r="J73" s="568"/>
      <c r="K73" s="568"/>
      <c r="L73" s="568"/>
      <c r="M73" s="568"/>
      <c r="N73" s="568"/>
      <c r="O73" s="568"/>
      <c r="P73" s="568"/>
      <c r="Q73" s="568"/>
      <c r="R73" s="568"/>
      <c r="S73" s="568"/>
      <c r="T73" s="568"/>
    </row>
    <row r="74" spans="1:20" ht="13.8">
      <c r="B74" s="38"/>
      <c r="C74" s="39"/>
      <c r="D74" s="40"/>
      <c r="E74" s="40"/>
      <c r="F74" s="40"/>
      <c r="G74" s="40"/>
      <c r="H74" s="40"/>
      <c r="I74" s="40"/>
      <c r="J74" s="40"/>
      <c r="K74" s="40"/>
      <c r="L74" s="40"/>
      <c r="M74" s="40"/>
      <c r="N74" s="40"/>
      <c r="O74" s="40"/>
      <c r="P74" s="40"/>
      <c r="Q74" s="40"/>
      <c r="R74" s="40"/>
      <c r="S74" s="40"/>
      <c r="T74" s="40"/>
    </row>
    <row r="75" spans="1:20" ht="13.8">
      <c r="B75" s="38"/>
      <c r="C75" s="39"/>
      <c r="D75" s="40"/>
      <c r="E75" s="40"/>
      <c r="F75" s="40"/>
      <c r="G75" s="40"/>
      <c r="H75" s="40"/>
      <c r="I75" s="40"/>
      <c r="J75" s="40"/>
      <c r="K75" s="40"/>
      <c r="L75" s="40"/>
      <c r="M75" s="40"/>
      <c r="N75" s="40"/>
      <c r="O75" s="40"/>
      <c r="P75" s="40"/>
      <c r="Q75" s="40"/>
      <c r="R75" s="40"/>
      <c r="S75" s="40"/>
      <c r="T75" s="40"/>
    </row>
    <row r="76" spans="1:20" ht="13.8">
      <c r="B76" s="38"/>
      <c r="C76" s="39"/>
      <c r="D76" s="40"/>
      <c r="E76" s="40"/>
      <c r="F76" s="40"/>
      <c r="G76" s="40"/>
      <c r="H76" s="40"/>
      <c r="I76" s="40"/>
      <c r="J76" s="40"/>
      <c r="K76" s="40"/>
      <c r="L76" s="40"/>
      <c r="M76" s="40"/>
      <c r="N76" s="40"/>
      <c r="O76" s="40"/>
      <c r="P76" s="40"/>
      <c r="Q76" s="40"/>
      <c r="R76" s="40"/>
      <c r="S76" s="40"/>
      <c r="T76" s="40"/>
    </row>
    <row r="77" spans="1:20" ht="13.8">
      <c r="B77" s="38"/>
      <c r="C77" s="39"/>
      <c r="D77" s="40"/>
      <c r="E77" s="40"/>
      <c r="F77" s="40"/>
      <c r="G77" s="40"/>
      <c r="H77" s="40"/>
      <c r="I77" s="40"/>
      <c r="J77" s="40"/>
      <c r="K77" s="40"/>
      <c r="L77" s="40"/>
      <c r="M77" s="40"/>
      <c r="N77" s="40"/>
      <c r="O77" s="40"/>
      <c r="P77" s="40"/>
      <c r="Q77" s="40"/>
      <c r="R77" s="40"/>
      <c r="S77" s="40"/>
      <c r="T77" s="40"/>
    </row>
    <row r="78" spans="1:20" ht="13.8">
      <c r="B78" s="41" t="s">
        <v>47</v>
      </c>
      <c r="C78" s="42"/>
      <c r="D78" s="43"/>
      <c r="E78" s="43"/>
      <c r="F78" s="40"/>
      <c r="G78" s="40"/>
      <c r="H78" s="40"/>
      <c r="I78" s="40"/>
      <c r="J78" s="40"/>
      <c r="K78" s="40"/>
      <c r="L78" s="40"/>
      <c r="M78" s="40"/>
      <c r="N78" s="40"/>
      <c r="O78" s="40"/>
      <c r="P78" s="40"/>
      <c r="Q78" s="40"/>
      <c r="R78" s="40"/>
      <c r="S78" s="40"/>
      <c r="T78" s="40"/>
    </row>
    <row r="79" spans="1:20" ht="58.5" customHeight="1">
      <c r="B79" s="569" t="s">
        <v>216</v>
      </c>
      <c r="C79" s="569"/>
      <c r="D79" s="569"/>
      <c r="E79" s="569"/>
      <c r="F79" s="40"/>
      <c r="G79" s="40"/>
      <c r="H79" s="40"/>
      <c r="I79" s="40"/>
      <c r="J79" s="40"/>
      <c r="K79" s="40"/>
      <c r="L79" s="40"/>
      <c r="M79" s="40"/>
      <c r="N79" s="40"/>
      <c r="O79" s="40"/>
      <c r="P79" s="40"/>
      <c r="Q79" s="40"/>
      <c r="R79" s="40"/>
      <c r="S79" s="40"/>
      <c r="T79" s="40"/>
    </row>
  </sheetData>
  <mergeCells count="79">
    <mergeCell ref="A67:A68"/>
    <mergeCell ref="A5:A7"/>
    <mergeCell ref="M8:O8"/>
    <mergeCell ref="C59:C61"/>
    <mergeCell ref="B19:B20"/>
    <mergeCell ref="B8:B9"/>
    <mergeCell ref="A10:A11"/>
    <mergeCell ref="B12:B13"/>
    <mergeCell ref="A59:A62"/>
    <mergeCell ref="B63:B64"/>
    <mergeCell ref="A65:A66"/>
    <mergeCell ref="B65:B66"/>
    <mergeCell ref="G57:H57"/>
    <mergeCell ref="K57:O57"/>
    <mergeCell ref="B5:B7"/>
    <mergeCell ref="A8:A9"/>
    <mergeCell ref="A69:A70"/>
    <mergeCell ref="B3:C3"/>
    <mergeCell ref="B10:B11"/>
    <mergeCell ref="B17:B18"/>
    <mergeCell ref="B14:B15"/>
    <mergeCell ref="A19:A20"/>
    <mergeCell ref="B69:B70"/>
    <mergeCell ref="B55:B56"/>
    <mergeCell ref="A53:A54"/>
    <mergeCell ref="B53:B54"/>
    <mergeCell ref="A12:A13"/>
    <mergeCell ref="B21:B22"/>
    <mergeCell ref="A14:A15"/>
    <mergeCell ref="A17:A18"/>
    <mergeCell ref="A55:A56"/>
    <mergeCell ref="A57:A58"/>
    <mergeCell ref="A63:A64"/>
    <mergeCell ref="A36:A37"/>
    <mergeCell ref="B51:B52"/>
    <mergeCell ref="B49:B50"/>
    <mergeCell ref="B59:B62"/>
    <mergeCell ref="B57:B58"/>
    <mergeCell ref="B36:B37"/>
    <mergeCell ref="A49:A50"/>
    <mergeCell ref="A51:A52"/>
    <mergeCell ref="DP16:DR16"/>
    <mergeCell ref="CH16:CJ16"/>
    <mergeCell ref="B47:B48"/>
    <mergeCell ref="A41:A42"/>
    <mergeCell ref="B41:B42"/>
    <mergeCell ref="B39:B40"/>
    <mergeCell ref="A25:A26"/>
    <mergeCell ref="A23:A24"/>
    <mergeCell ref="A45:A46"/>
    <mergeCell ref="A47:A48"/>
    <mergeCell ref="B45:B46"/>
    <mergeCell ref="BQ16:BS16"/>
    <mergeCell ref="A21:A22"/>
    <mergeCell ref="A39:A40"/>
    <mergeCell ref="A43:A44"/>
    <mergeCell ref="B34:B35"/>
    <mergeCell ref="A34:A35"/>
    <mergeCell ref="B31:B32"/>
    <mergeCell ref="A31:A32"/>
    <mergeCell ref="B23:B24"/>
    <mergeCell ref="B43:B44"/>
    <mergeCell ref="B25:B26"/>
    <mergeCell ref="B73:T73"/>
    <mergeCell ref="B79:E79"/>
    <mergeCell ref="G43:O43"/>
    <mergeCell ref="B67:B68"/>
    <mergeCell ref="IV16"/>
    <mergeCell ref="EX16:EZ16"/>
    <mergeCell ref="FO16:FQ16"/>
    <mergeCell ref="GF16:GH16"/>
    <mergeCell ref="GW16:GY16"/>
    <mergeCell ref="HN16:HP16"/>
    <mergeCell ref="IE16:IG16"/>
    <mergeCell ref="AI16:AK16"/>
    <mergeCell ref="AZ16:BB16"/>
    <mergeCell ref="EG16:EI16"/>
    <mergeCell ref="CY16:DA16"/>
    <mergeCell ref="H39:O39"/>
  </mergeCells>
  <conditionalFormatting sqref="R5:AN6 R7:AC70">
    <cfRule type="expression" dxfId="0" priority="3">
      <formula>D5&lt;&gt;0</formula>
    </cfRule>
    <cfRule type="colorScale" priority="4">
      <colorScale>
        <cfvo type="min" val="0"/>
        <cfvo type="max" val="0"/>
        <color rgb="FFFF7128"/>
        <color rgb="FFFFEF9C"/>
      </colorScale>
    </cfRule>
  </conditionalFormatting>
  <pageMargins left="0.15748031496062992" right="0.15748031496062992" top="0.15748031496062992" bottom="0.15748031496062992" header="0.31496062992125984" footer="0.31496062992125984"/>
  <pageSetup paperSize="9" scale="72" fitToHeight="11" orientation="landscape" r:id="rId1"/>
  <rowBreaks count="1" manualBreakCount="1">
    <brk id="28" max="16383" man="1"/>
  </rowBreaks>
  <colBreaks count="1" manualBreakCount="1">
    <brk id="29" max="1048575" man="1"/>
  </colBreaks>
</worksheet>
</file>

<file path=xl/worksheets/sheet4.xml><?xml version="1.0" encoding="utf-8"?>
<worksheet xmlns="http://schemas.openxmlformats.org/spreadsheetml/2006/main" xmlns:r="http://schemas.openxmlformats.org/officeDocument/2006/relationships">
  <dimension ref="A1:AR424"/>
  <sheetViews>
    <sheetView tabSelected="1" topLeftCell="A13" zoomScale="40" zoomScaleNormal="40" zoomScaleSheetLayoutView="49" workbookViewId="0">
      <selection activeCell="W316" sqref="W315:W316"/>
    </sheetView>
  </sheetViews>
  <sheetFormatPr defaultColWidth="9.109375" defaultRowHeight="63.75" customHeight="1"/>
  <cols>
    <col min="1" max="1" width="13.44140625" style="99" customWidth="1"/>
    <col min="2" max="3" width="30.6640625" style="99" customWidth="1"/>
    <col min="4" max="4" width="23.33203125" style="103" customWidth="1"/>
    <col min="5" max="5" width="31.109375" style="104" customWidth="1"/>
    <col min="6" max="6" width="27.88671875" style="104" customWidth="1"/>
    <col min="7" max="7" width="15.109375" style="104" customWidth="1"/>
    <col min="8" max="8" width="25.5546875" style="99" customWidth="1"/>
    <col min="9" max="9" width="26.5546875" style="99" customWidth="1"/>
    <col min="10" max="10" width="17" style="99" customWidth="1"/>
    <col min="11" max="11" width="26.109375" style="99" customWidth="1"/>
    <col min="12" max="12" width="14" style="99" customWidth="1"/>
    <col min="13" max="13" width="16.109375" style="99" customWidth="1"/>
    <col min="14" max="14" width="25.88671875" style="99" customWidth="1"/>
    <col min="15" max="15" width="14.6640625" style="99" customWidth="1"/>
    <col min="16" max="16" width="13.6640625" style="99" customWidth="1"/>
    <col min="17" max="17" width="25.33203125" style="99" customWidth="1"/>
    <col min="18" max="18" width="14.5546875" style="99" customWidth="1"/>
    <col min="19" max="19" width="16.109375" style="99" customWidth="1"/>
    <col min="20" max="20" width="25.5546875" style="99" customWidth="1"/>
    <col min="21" max="21" width="15.88671875" style="99" customWidth="1"/>
    <col min="22" max="22" width="21.5546875" style="99" customWidth="1"/>
    <col min="23" max="23" width="25.6640625" style="99" customWidth="1"/>
    <col min="24" max="24" width="16.44140625" style="99" customWidth="1"/>
    <col min="25" max="25" width="15.44140625" style="99" customWidth="1"/>
    <col min="26" max="26" width="26.109375" style="99" customWidth="1"/>
    <col min="27" max="27" width="13.33203125" style="99" customWidth="1"/>
    <col min="28" max="28" width="17.88671875" style="99" customWidth="1"/>
    <col min="29" max="29" width="26.33203125" style="99" customWidth="1"/>
    <col min="30" max="30" width="14.88671875" style="99" customWidth="1"/>
    <col min="31" max="31" width="16.88671875" style="177" customWidth="1"/>
    <col min="32" max="32" width="26.44140625" style="177" customWidth="1"/>
    <col min="33" max="33" width="15.33203125" style="177" customWidth="1"/>
    <col min="34" max="34" width="11.88671875" style="177" customWidth="1"/>
    <col min="35" max="35" width="25.33203125" style="177" customWidth="1"/>
    <col min="36" max="36" width="19.44140625" style="177" customWidth="1"/>
    <col min="37" max="37" width="22.6640625" style="177" customWidth="1"/>
    <col min="38" max="38" width="26.5546875" style="99" customWidth="1"/>
    <col min="39" max="39" width="16" style="99" customWidth="1"/>
    <col min="40" max="40" width="13.88671875" style="99" customWidth="1"/>
    <col min="41" max="41" width="29.44140625" style="99" customWidth="1"/>
    <col min="42" max="42" width="20.44140625" style="99" customWidth="1"/>
    <col min="43" max="43" width="15" style="99" customWidth="1"/>
    <col min="44" max="44" width="95.88671875" style="95" customWidth="1"/>
    <col min="45" max="16384" width="9.109375" style="95"/>
  </cols>
  <sheetData>
    <row r="1" spans="1:44" s="150" customFormat="1" ht="60.75" customHeight="1">
      <c r="A1" s="726" t="s">
        <v>465</v>
      </c>
      <c r="B1" s="726"/>
      <c r="C1" s="726"/>
      <c r="D1" s="726"/>
      <c r="E1" s="726"/>
      <c r="F1" s="726"/>
      <c r="G1" s="726"/>
      <c r="H1" s="726"/>
      <c r="I1" s="726"/>
      <c r="J1" s="726"/>
      <c r="K1" s="726"/>
      <c r="L1" s="726"/>
      <c r="M1" s="726"/>
      <c r="N1" s="726"/>
      <c r="O1" s="726"/>
      <c r="P1" s="726"/>
      <c r="Q1" s="726"/>
      <c r="R1" s="726"/>
      <c r="S1" s="726"/>
      <c r="T1" s="726"/>
      <c r="U1" s="726"/>
      <c r="V1" s="726"/>
      <c r="W1" s="726"/>
      <c r="X1" s="726"/>
      <c r="Y1" s="726"/>
      <c r="Z1" s="726"/>
      <c r="AA1" s="726"/>
      <c r="AB1" s="726"/>
      <c r="AC1" s="726"/>
      <c r="AD1" s="726"/>
      <c r="AE1" s="726"/>
      <c r="AF1" s="726"/>
      <c r="AG1" s="726"/>
      <c r="AH1" s="726"/>
      <c r="AI1" s="726"/>
      <c r="AJ1" s="726"/>
      <c r="AK1" s="726"/>
      <c r="AL1" s="726"/>
      <c r="AM1" s="726"/>
      <c r="AN1" s="726"/>
      <c r="AO1" s="726"/>
      <c r="AP1" s="726"/>
      <c r="AQ1" s="726"/>
      <c r="AR1" s="726"/>
    </row>
    <row r="2" spans="1:44" s="150" customFormat="1" ht="57.75" customHeight="1" thickBot="1">
      <c r="A2" s="770" t="s">
        <v>427</v>
      </c>
      <c r="B2" s="770"/>
      <c r="C2" s="770"/>
      <c r="D2" s="770"/>
      <c r="E2" s="770"/>
      <c r="F2" s="770"/>
      <c r="G2" s="770"/>
      <c r="H2" s="770"/>
      <c r="I2" s="770"/>
      <c r="J2" s="770"/>
      <c r="K2" s="770"/>
      <c r="L2" s="770"/>
      <c r="M2" s="770"/>
      <c r="N2" s="770"/>
      <c r="O2" s="770"/>
      <c r="P2" s="770"/>
      <c r="Q2" s="770"/>
      <c r="R2" s="770"/>
      <c r="S2" s="770"/>
      <c r="T2" s="770"/>
      <c r="U2" s="770"/>
      <c r="V2" s="770"/>
      <c r="W2" s="770"/>
      <c r="X2" s="770"/>
      <c r="Y2" s="770"/>
      <c r="Z2" s="770"/>
      <c r="AA2" s="770"/>
      <c r="AB2" s="770"/>
      <c r="AC2" s="770"/>
      <c r="AD2" s="770"/>
      <c r="AE2" s="770"/>
      <c r="AF2" s="770"/>
      <c r="AG2" s="770"/>
      <c r="AH2" s="770"/>
      <c r="AI2" s="770"/>
      <c r="AJ2" s="770"/>
      <c r="AK2" s="770"/>
      <c r="AL2" s="770"/>
      <c r="AM2" s="770"/>
      <c r="AN2" s="770"/>
      <c r="AO2" s="770"/>
      <c r="AP2" s="770"/>
      <c r="AQ2" s="770"/>
      <c r="AR2" s="770"/>
    </row>
    <row r="3" spans="1:44" ht="35.25" customHeight="1">
      <c r="A3" s="696" t="s">
        <v>0</v>
      </c>
      <c r="B3" s="771" t="s">
        <v>276</v>
      </c>
      <c r="C3" s="771" t="s">
        <v>263</v>
      </c>
      <c r="D3" s="771" t="s">
        <v>40</v>
      </c>
      <c r="E3" s="771" t="s">
        <v>259</v>
      </c>
      <c r="F3" s="771"/>
      <c r="G3" s="771"/>
      <c r="H3" s="773" t="s">
        <v>256</v>
      </c>
      <c r="I3" s="773"/>
      <c r="J3" s="773"/>
      <c r="K3" s="773"/>
      <c r="L3" s="773"/>
      <c r="M3" s="773"/>
      <c r="N3" s="773"/>
      <c r="O3" s="773"/>
      <c r="P3" s="773"/>
      <c r="Q3" s="773"/>
      <c r="R3" s="773"/>
      <c r="S3" s="773"/>
      <c r="T3" s="773"/>
      <c r="U3" s="773"/>
      <c r="V3" s="773"/>
      <c r="W3" s="773"/>
      <c r="X3" s="773"/>
      <c r="Y3" s="773"/>
      <c r="Z3" s="773"/>
      <c r="AA3" s="773"/>
      <c r="AB3" s="773"/>
      <c r="AC3" s="773"/>
      <c r="AD3" s="773"/>
      <c r="AE3" s="773"/>
      <c r="AF3" s="773"/>
      <c r="AG3" s="773"/>
      <c r="AH3" s="773"/>
      <c r="AI3" s="773"/>
      <c r="AJ3" s="773"/>
      <c r="AK3" s="773"/>
      <c r="AL3" s="773"/>
      <c r="AM3" s="773"/>
      <c r="AN3" s="773"/>
      <c r="AO3" s="773"/>
      <c r="AP3" s="773"/>
      <c r="AQ3" s="774"/>
      <c r="AR3" s="775" t="s">
        <v>283</v>
      </c>
    </row>
    <row r="4" spans="1:44" ht="38.25" customHeight="1">
      <c r="A4" s="697"/>
      <c r="B4" s="639"/>
      <c r="C4" s="639"/>
      <c r="D4" s="639"/>
      <c r="E4" s="639" t="s">
        <v>419</v>
      </c>
      <c r="F4" s="639" t="s">
        <v>265</v>
      </c>
      <c r="G4" s="778" t="s">
        <v>19</v>
      </c>
      <c r="H4" s="780" t="s">
        <v>17</v>
      </c>
      <c r="I4" s="780"/>
      <c r="J4" s="780"/>
      <c r="K4" s="780" t="s">
        <v>18</v>
      </c>
      <c r="L4" s="780"/>
      <c r="M4" s="780"/>
      <c r="N4" s="780" t="s">
        <v>22</v>
      </c>
      <c r="O4" s="780"/>
      <c r="P4" s="780"/>
      <c r="Q4" s="780" t="s">
        <v>24</v>
      </c>
      <c r="R4" s="780"/>
      <c r="S4" s="780"/>
      <c r="T4" s="780" t="s">
        <v>25</v>
      </c>
      <c r="U4" s="780"/>
      <c r="V4" s="780"/>
      <c r="W4" s="780" t="s">
        <v>26</v>
      </c>
      <c r="X4" s="780"/>
      <c r="Y4" s="780"/>
      <c r="Z4" s="780" t="s">
        <v>28</v>
      </c>
      <c r="AA4" s="781"/>
      <c r="AB4" s="781"/>
      <c r="AC4" s="780" t="s">
        <v>29</v>
      </c>
      <c r="AD4" s="781"/>
      <c r="AE4" s="781"/>
      <c r="AF4" s="780" t="s">
        <v>30</v>
      </c>
      <c r="AG4" s="781"/>
      <c r="AH4" s="781"/>
      <c r="AI4" s="780" t="s">
        <v>32</v>
      </c>
      <c r="AJ4" s="781"/>
      <c r="AK4" s="781"/>
      <c r="AL4" s="780" t="s">
        <v>33</v>
      </c>
      <c r="AM4" s="781"/>
      <c r="AN4" s="781"/>
      <c r="AO4" s="780" t="s">
        <v>34</v>
      </c>
      <c r="AP4" s="780"/>
      <c r="AQ4" s="782"/>
      <c r="AR4" s="776"/>
    </row>
    <row r="5" spans="1:44" ht="166.5" customHeight="1" thickBot="1">
      <c r="A5" s="698"/>
      <c r="B5" s="772"/>
      <c r="C5" s="772"/>
      <c r="D5" s="772"/>
      <c r="E5" s="772"/>
      <c r="F5" s="772"/>
      <c r="G5" s="779"/>
      <c r="H5" s="274" t="s">
        <v>20</v>
      </c>
      <c r="I5" s="274" t="s">
        <v>21</v>
      </c>
      <c r="J5" s="275" t="s">
        <v>19</v>
      </c>
      <c r="K5" s="274" t="s">
        <v>20</v>
      </c>
      <c r="L5" s="274" t="s">
        <v>21</v>
      </c>
      <c r="M5" s="275" t="s">
        <v>19</v>
      </c>
      <c r="N5" s="274" t="s">
        <v>20</v>
      </c>
      <c r="O5" s="274" t="s">
        <v>21</v>
      </c>
      <c r="P5" s="275" t="s">
        <v>19</v>
      </c>
      <c r="Q5" s="274" t="s">
        <v>20</v>
      </c>
      <c r="R5" s="274" t="s">
        <v>21</v>
      </c>
      <c r="S5" s="275" t="s">
        <v>19</v>
      </c>
      <c r="T5" s="274" t="s">
        <v>20</v>
      </c>
      <c r="U5" s="274" t="s">
        <v>21</v>
      </c>
      <c r="V5" s="275" t="s">
        <v>19</v>
      </c>
      <c r="W5" s="274" t="s">
        <v>20</v>
      </c>
      <c r="X5" s="274" t="s">
        <v>21</v>
      </c>
      <c r="Y5" s="275" t="s">
        <v>19</v>
      </c>
      <c r="Z5" s="274" t="s">
        <v>20</v>
      </c>
      <c r="AA5" s="274" t="s">
        <v>21</v>
      </c>
      <c r="AB5" s="275" t="s">
        <v>19</v>
      </c>
      <c r="AC5" s="274" t="s">
        <v>20</v>
      </c>
      <c r="AD5" s="274" t="s">
        <v>21</v>
      </c>
      <c r="AE5" s="275" t="s">
        <v>19</v>
      </c>
      <c r="AF5" s="274" t="s">
        <v>20</v>
      </c>
      <c r="AG5" s="274" t="s">
        <v>21</v>
      </c>
      <c r="AH5" s="275" t="s">
        <v>19</v>
      </c>
      <c r="AI5" s="274" t="s">
        <v>20</v>
      </c>
      <c r="AJ5" s="274" t="s">
        <v>21</v>
      </c>
      <c r="AK5" s="275" t="s">
        <v>19</v>
      </c>
      <c r="AL5" s="274" t="s">
        <v>20</v>
      </c>
      <c r="AM5" s="274" t="s">
        <v>21</v>
      </c>
      <c r="AN5" s="275" t="s">
        <v>19</v>
      </c>
      <c r="AO5" s="274" t="s">
        <v>20</v>
      </c>
      <c r="AP5" s="274" t="s">
        <v>21</v>
      </c>
      <c r="AQ5" s="276" t="s">
        <v>19</v>
      </c>
      <c r="AR5" s="777"/>
    </row>
    <row r="6" spans="1:44" s="96" customFormat="1" ht="25.5" customHeight="1" thickBot="1">
      <c r="A6" s="173">
        <v>1</v>
      </c>
      <c r="B6" s="170">
        <v>2</v>
      </c>
      <c r="C6" s="170">
        <v>3</v>
      </c>
      <c r="D6" s="170">
        <v>4</v>
      </c>
      <c r="E6" s="170">
        <v>5</v>
      </c>
      <c r="F6" s="170">
        <v>6</v>
      </c>
      <c r="G6" s="171">
        <v>7</v>
      </c>
      <c r="H6" s="170">
        <v>8</v>
      </c>
      <c r="I6" s="170">
        <v>9</v>
      </c>
      <c r="J6" s="171">
        <v>10</v>
      </c>
      <c r="K6" s="170">
        <v>11</v>
      </c>
      <c r="L6" s="170">
        <v>12</v>
      </c>
      <c r="M6" s="171">
        <v>13</v>
      </c>
      <c r="N6" s="170">
        <v>14</v>
      </c>
      <c r="O6" s="170">
        <v>15</v>
      </c>
      <c r="P6" s="171">
        <v>16</v>
      </c>
      <c r="Q6" s="170">
        <v>17</v>
      </c>
      <c r="R6" s="170">
        <v>18</v>
      </c>
      <c r="S6" s="171">
        <v>19</v>
      </c>
      <c r="T6" s="170">
        <v>20</v>
      </c>
      <c r="U6" s="170">
        <v>21</v>
      </c>
      <c r="V6" s="171">
        <v>22</v>
      </c>
      <c r="W6" s="170">
        <v>23</v>
      </c>
      <c r="X6" s="170">
        <v>24</v>
      </c>
      <c r="Y6" s="171">
        <v>25</v>
      </c>
      <c r="Z6" s="170">
        <v>26</v>
      </c>
      <c r="AA6" s="170">
        <v>27</v>
      </c>
      <c r="AB6" s="171">
        <v>28</v>
      </c>
      <c r="AC6" s="170">
        <v>29</v>
      </c>
      <c r="AD6" s="170">
        <v>30</v>
      </c>
      <c r="AE6" s="171">
        <v>31</v>
      </c>
      <c r="AF6" s="170">
        <v>32</v>
      </c>
      <c r="AG6" s="170">
        <v>33</v>
      </c>
      <c r="AH6" s="171">
        <v>34</v>
      </c>
      <c r="AI6" s="170">
        <v>35</v>
      </c>
      <c r="AJ6" s="170">
        <v>36</v>
      </c>
      <c r="AK6" s="171">
        <v>37</v>
      </c>
      <c r="AL6" s="170">
        <v>38</v>
      </c>
      <c r="AM6" s="170">
        <v>39</v>
      </c>
      <c r="AN6" s="171">
        <v>40</v>
      </c>
      <c r="AO6" s="170">
        <v>41</v>
      </c>
      <c r="AP6" s="170">
        <v>42</v>
      </c>
      <c r="AQ6" s="171">
        <v>43</v>
      </c>
      <c r="AR6" s="174">
        <v>44</v>
      </c>
    </row>
    <row r="7" spans="1:44" s="310" customFormat="1" ht="225.75" customHeight="1" thickBot="1">
      <c r="A7" s="712" t="s">
        <v>277</v>
      </c>
      <c r="B7" s="647"/>
      <c r="C7" s="647"/>
      <c r="D7" s="409" t="s">
        <v>261</v>
      </c>
      <c r="E7" s="410">
        <f>H7+K7+N7+Q7+T7+W7+Z7+AC7+AF7+AI7+AL7+AO7</f>
        <v>814991.53</v>
      </c>
      <c r="F7" s="410">
        <f>I7+L7+O7+R7+U7+X7+AA7+AD7+AG7+AJ7+AM7+AP7</f>
        <v>29486</v>
      </c>
      <c r="G7" s="411">
        <f>F7/E7</f>
        <v>3.6179517104920095E-2</v>
      </c>
      <c r="H7" s="412">
        <f>H8+H9+H11+H15+H16</f>
        <v>29486</v>
      </c>
      <c r="I7" s="412">
        <f>I8+I9+I11+I15+I16</f>
        <v>29486</v>
      </c>
      <c r="J7" s="216">
        <f>I7/H7</f>
        <v>1</v>
      </c>
      <c r="K7" s="215">
        <f>K8+K9+K11+K15+K16</f>
        <v>66948.5</v>
      </c>
      <c r="L7" s="215">
        <f>L8+L9+L11+L15+L16</f>
        <v>0</v>
      </c>
      <c r="M7" s="217">
        <f>L7/K7</f>
        <v>0</v>
      </c>
      <c r="N7" s="215">
        <f>N8+N9+N11+N15+N16</f>
        <v>59275.53</v>
      </c>
      <c r="O7" s="215">
        <f>O8+O9+O11+O15+O16</f>
        <v>0</v>
      </c>
      <c r="P7" s="217">
        <f>O7/N7</f>
        <v>0</v>
      </c>
      <c r="Q7" s="215">
        <f>Q8+Q9+Q11+Q15+Q16</f>
        <v>59146</v>
      </c>
      <c r="R7" s="215">
        <f>R8+R9+R11+R15+R16</f>
        <v>0</v>
      </c>
      <c r="S7" s="217">
        <f>R7/Q7</f>
        <v>0</v>
      </c>
      <c r="T7" s="215">
        <f>T8+T9+T11+T15+T16</f>
        <v>59675.9</v>
      </c>
      <c r="U7" s="215">
        <f>U8+U9+U11+U15+U16</f>
        <v>0</v>
      </c>
      <c r="V7" s="217">
        <f>U7/T7</f>
        <v>0</v>
      </c>
      <c r="W7" s="215">
        <f>W8+W9+W11+W15+W16</f>
        <v>55088.6</v>
      </c>
      <c r="X7" s="215">
        <f>X8+X9+X11+X15+X16</f>
        <v>0</v>
      </c>
      <c r="Y7" s="217">
        <f>X7/W7</f>
        <v>0</v>
      </c>
      <c r="Z7" s="215">
        <f>Z8+Z9+Z11+Z15+Z16</f>
        <v>72543.100000000006</v>
      </c>
      <c r="AA7" s="215">
        <f>AA8+AA9+AA11+AA15+AA16</f>
        <v>0</v>
      </c>
      <c r="AB7" s="217">
        <f>AA7/Z7</f>
        <v>0</v>
      </c>
      <c r="AC7" s="215">
        <f>AC8+AC9+AC11+AC15+AC16</f>
        <v>54563.199999999997</v>
      </c>
      <c r="AD7" s="215">
        <f>AD8+AD9+AD11+AD15+AD16</f>
        <v>0</v>
      </c>
      <c r="AE7" s="217">
        <f>AD7/AC7</f>
        <v>0</v>
      </c>
      <c r="AF7" s="215">
        <f>AF8+AF9+AF11+AF15+AF16</f>
        <v>68948.899999999994</v>
      </c>
      <c r="AG7" s="215">
        <f>AG8+AG9+AG11+AG15+AG16</f>
        <v>0</v>
      </c>
      <c r="AH7" s="217">
        <f>AG7/AF7*1</f>
        <v>0</v>
      </c>
      <c r="AI7" s="215">
        <f>AI8+AI9+AI11+AI15+AI16</f>
        <v>76788</v>
      </c>
      <c r="AJ7" s="215">
        <f>AJ8+AJ9+AJ11+AJ15+AJ16</f>
        <v>0</v>
      </c>
      <c r="AK7" s="217">
        <f>AJ7/AI7*1</f>
        <v>0</v>
      </c>
      <c r="AL7" s="215">
        <f>AL8+AL9+AL11+AL15+AL16</f>
        <v>58690.599999999991</v>
      </c>
      <c r="AM7" s="215">
        <f>AM8+AM9+AM11+AM15+AM16</f>
        <v>0</v>
      </c>
      <c r="AN7" s="216">
        <f>AM7/AL7</f>
        <v>0</v>
      </c>
      <c r="AO7" s="215">
        <f>AO8+AO9+AO11+AO15+AO16</f>
        <v>153837.20000000001</v>
      </c>
      <c r="AP7" s="215">
        <f>AP8+AP9+AP11+AP15+AP16</f>
        <v>0</v>
      </c>
      <c r="AQ7" s="413">
        <f>AP7/AO7*100</f>
        <v>0</v>
      </c>
      <c r="AR7" s="414" t="s">
        <v>491</v>
      </c>
    </row>
    <row r="8" spans="1:44" s="310" customFormat="1" ht="134.25" customHeight="1">
      <c r="A8" s="713"/>
      <c r="B8" s="648"/>
      <c r="C8" s="648"/>
      <c r="D8" s="406" t="s">
        <v>37</v>
      </c>
      <c r="E8" s="415">
        <f t="shared" ref="E8:F16" si="0">H8+K8+N8+Q8+T8+W8+Z8+AC8+AF8+AI8+AL8+AO8</f>
        <v>4160.5999999999995</v>
      </c>
      <c r="F8" s="415">
        <f>I8+L8+O8+R8+U8+X8+AA8+AD8+AG8+AJ8+AM8+AP8</f>
        <v>0</v>
      </c>
      <c r="G8" s="416">
        <f>F8/E8</f>
        <v>0</v>
      </c>
      <c r="H8" s="408">
        <f>H251+H340</f>
        <v>0</v>
      </c>
      <c r="I8" s="408">
        <f>I251+I340</f>
        <v>0</v>
      </c>
      <c r="J8" s="219"/>
      <c r="K8" s="408">
        <f>K251+K340</f>
        <v>3351.9</v>
      </c>
      <c r="L8" s="408">
        <f>L251+L340</f>
        <v>0</v>
      </c>
      <c r="M8" s="216">
        <f>L8/K8</f>
        <v>0</v>
      </c>
      <c r="N8" s="408">
        <f>N251+N340</f>
        <v>0</v>
      </c>
      <c r="O8" s="408">
        <f>O251+O340</f>
        <v>0</v>
      </c>
      <c r="P8" s="219"/>
      <c r="Q8" s="408">
        <f>Q251+Q340</f>
        <v>0</v>
      </c>
      <c r="R8" s="408">
        <f>R251+R340</f>
        <v>0</v>
      </c>
      <c r="S8" s="219"/>
      <c r="T8" s="408">
        <f>T251+T340</f>
        <v>0</v>
      </c>
      <c r="U8" s="408">
        <f>U251+U340</f>
        <v>0</v>
      </c>
      <c r="V8" s="219"/>
      <c r="W8" s="408">
        <f>W251+W340</f>
        <v>0</v>
      </c>
      <c r="X8" s="408">
        <f>X251+X340</f>
        <v>0</v>
      </c>
      <c r="Y8" s="413"/>
      <c r="Z8" s="408">
        <f>Z251+Z340</f>
        <v>291.60000000000002</v>
      </c>
      <c r="AA8" s="408">
        <f>AA251+AA340</f>
        <v>0</v>
      </c>
      <c r="AB8" s="217">
        <v>1</v>
      </c>
      <c r="AC8" s="408">
        <f>AC251+AC340</f>
        <v>0</v>
      </c>
      <c r="AD8" s="408">
        <f>AD251+AD340</f>
        <v>0</v>
      </c>
      <c r="AE8" s="417"/>
      <c r="AF8" s="408">
        <f>AF251+AF340</f>
        <v>0</v>
      </c>
      <c r="AG8" s="408">
        <f>AG251+AG340</f>
        <v>0</v>
      </c>
      <c r="AH8" s="413"/>
      <c r="AI8" s="408">
        <f>AI36+AI50+AI237</f>
        <v>268.2</v>
      </c>
      <c r="AJ8" s="408">
        <f>AJ251+AJ340</f>
        <v>0</v>
      </c>
      <c r="AK8" s="217">
        <f>AJ8/AI8*1</f>
        <v>0</v>
      </c>
      <c r="AL8" s="408">
        <f>AL251+AL340</f>
        <v>0</v>
      </c>
      <c r="AM8" s="408">
        <f>AM251+AM340</f>
        <v>0</v>
      </c>
      <c r="AN8" s="418"/>
      <c r="AO8" s="408">
        <f>AO251+AO340</f>
        <v>248.9</v>
      </c>
      <c r="AP8" s="408">
        <f>AP251+AP340</f>
        <v>0</v>
      </c>
      <c r="AQ8" s="413">
        <f>AP8/AO8*100</f>
        <v>0</v>
      </c>
      <c r="AR8" s="419"/>
    </row>
    <row r="9" spans="1:44" s="310" customFormat="1" ht="192" customHeight="1">
      <c r="A9" s="713"/>
      <c r="B9" s="648"/>
      <c r="C9" s="648"/>
      <c r="D9" s="609" t="s">
        <v>2</v>
      </c>
      <c r="E9" s="612">
        <f t="shared" si="0"/>
        <v>179926.43</v>
      </c>
      <c r="F9" s="612">
        <f>I9+L9+O9+R9+U9+X9+AA9+AD9+AG9+AJ9+AM9+AP9</f>
        <v>12936.3</v>
      </c>
      <c r="G9" s="724">
        <f>F9/E9</f>
        <v>7.1897719529031942E-2</v>
      </c>
      <c r="H9" s="600">
        <f>H252+H341</f>
        <v>12936.3</v>
      </c>
      <c r="I9" s="600">
        <f>I252+I341</f>
        <v>12936.3</v>
      </c>
      <c r="J9" s="603">
        <f>I9/H9</f>
        <v>1</v>
      </c>
      <c r="K9" s="600">
        <f>K252+K341</f>
        <v>19609</v>
      </c>
      <c r="L9" s="600">
        <f>L252+L341</f>
        <v>0</v>
      </c>
      <c r="M9" s="603">
        <f>L9/K9</f>
        <v>0</v>
      </c>
      <c r="N9" s="600">
        <f>N252+N341</f>
        <v>15947.93</v>
      </c>
      <c r="O9" s="600">
        <f>O252+O341</f>
        <v>0</v>
      </c>
      <c r="P9" s="603">
        <f t="shared" ref="P9:P11" si="1">O9/N9</f>
        <v>0</v>
      </c>
      <c r="Q9" s="600">
        <f>Q252+Q341</f>
        <v>16107.1</v>
      </c>
      <c r="R9" s="600">
        <f>R252+R341</f>
        <v>0</v>
      </c>
      <c r="S9" s="603">
        <f t="shared" ref="S9:S11" si="2">R9/Q9</f>
        <v>0</v>
      </c>
      <c r="T9" s="600">
        <f>T252+T341</f>
        <v>17405.300000000003</v>
      </c>
      <c r="U9" s="600">
        <f>U252+U341</f>
        <v>0</v>
      </c>
      <c r="V9" s="603">
        <f t="shared" ref="V9:V11" si="3">U9/T9</f>
        <v>0</v>
      </c>
      <c r="W9" s="600">
        <f>W252+W341</f>
        <v>11181.1</v>
      </c>
      <c r="X9" s="600">
        <f>X252+X341</f>
        <v>0</v>
      </c>
      <c r="Y9" s="603">
        <f t="shared" ref="Y9:Y11" si="4">X9/W9</f>
        <v>0</v>
      </c>
      <c r="Z9" s="600">
        <f>Z252+Z341</f>
        <v>11417.5</v>
      </c>
      <c r="AA9" s="600">
        <f>AA252+AA341</f>
        <v>0</v>
      </c>
      <c r="AB9" s="603">
        <f t="shared" ref="AB9:AB11" si="5">AA9/Z9</f>
        <v>0</v>
      </c>
      <c r="AC9" s="600">
        <f>AC252+AC341</f>
        <v>11292.6</v>
      </c>
      <c r="AD9" s="600">
        <f>AD252+AD341</f>
        <v>0</v>
      </c>
      <c r="AE9" s="603">
        <f t="shared" ref="AE9:AE11" si="6">AD9/AC9</f>
        <v>0</v>
      </c>
      <c r="AF9" s="600">
        <f>AF252+AF341</f>
        <v>14824</v>
      </c>
      <c r="AG9" s="600">
        <f>AG252+AG341</f>
        <v>0</v>
      </c>
      <c r="AH9" s="603">
        <f t="shared" ref="AH9:AH11" si="7">AG9/AF9</f>
        <v>0</v>
      </c>
      <c r="AI9" s="600">
        <f>AI252+AI341</f>
        <v>15944.4</v>
      </c>
      <c r="AJ9" s="600">
        <f>AJ252+AJ341</f>
        <v>0</v>
      </c>
      <c r="AK9" s="603">
        <f t="shared" ref="AK9:AK11" si="8">AJ9/AI9</f>
        <v>0</v>
      </c>
      <c r="AL9" s="600">
        <f>AL252+AL341</f>
        <v>15583.8</v>
      </c>
      <c r="AM9" s="600">
        <f>AM252+AM341</f>
        <v>0</v>
      </c>
      <c r="AN9" s="603">
        <f t="shared" ref="AN9:AN11" si="9">AM9/AL9</f>
        <v>0</v>
      </c>
      <c r="AO9" s="600">
        <f>AO252+AO341</f>
        <v>17677.400000000001</v>
      </c>
      <c r="AP9" s="600">
        <f>AP252+AP341</f>
        <v>0</v>
      </c>
      <c r="AQ9" s="603">
        <f t="shared" ref="AQ9:AQ11" si="10">AP9/AO9</f>
        <v>0</v>
      </c>
      <c r="AR9" s="595" t="s">
        <v>516</v>
      </c>
    </row>
    <row r="10" spans="1:44" s="310" customFormat="1" ht="198" customHeight="1">
      <c r="A10" s="713"/>
      <c r="B10" s="648"/>
      <c r="C10" s="648"/>
      <c r="D10" s="611"/>
      <c r="E10" s="614"/>
      <c r="F10" s="614"/>
      <c r="G10" s="725"/>
      <c r="H10" s="602"/>
      <c r="I10" s="602"/>
      <c r="J10" s="605"/>
      <c r="K10" s="602"/>
      <c r="L10" s="602"/>
      <c r="M10" s="605"/>
      <c r="N10" s="602"/>
      <c r="O10" s="602"/>
      <c r="P10" s="605"/>
      <c r="Q10" s="602"/>
      <c r="R10" s="602"/>
      <c r="S10" s="605"/>
      <c r="T10" s="602"/>
      <c r="U10" s="602"/>
      <c r="V10" s="605"/>
      <c r="W10" s="602"/>
      <c r="X10" s="602"/>
      <c r="Y10" s="605"/>
      <c r="Z10" s="602"/>
      <c r="AA10" s="602"/>
      <c r="AB10" s="605"/>
      <c r="AC10" s="602"/>
      <c r="AD10" s="602"/>
      <c r="AE10" s="605"/>
      <c r="AF10" s="602"/>
      <c r="AG10" s="602"/>
      <c r="AH10" s="605"/>
      <c r="AI10" s="602"/>
      <c r="AJ10" s="602"/>
      <c r="AK10" s="605"/>
      <c r="AL10" s="602"/>
      <c r="AM10" s="602"/>
      <c r="AN10" s="605"/>
      <c r="AO10" s="602"/>
      <c r="AP10" s="602"/>
      <c r="AQ10" s="605"/>
      <c r="AR10" s="597"/>
    </row>
    <row r="11" spans="1:44" s="310" customFormat="1" ht="408.75" customHeight="1">
      <c r="A11" s="713"/>
      <c r="B11" s="648"/>
      <c r="C11" s="648"/>
      <c r="D11" s="609" t="s">
        <v>284</v>
      </c>
      <c r="E11" s="612">
        <f>H11+K11+N11+Q11+T11+W11+Z11+AC11+AF11+AI11+AL11+AO11</f>
        <v>630904.5</v>
      </c>
      <c r="F11" s="612">
        <f>I11+L11+O11+R11+U11+X11+AA11+AD11+AG11+AJ11+AM11+AP11</f>
        <v>16549.7</v>
      </c>
      <c r="G11" s="615">
        <f>F11/E11</f>
        <v>2.6231703847412725E-2</v>
      </c>
      <c r="H11" s="600">
        <f t="shared" ref="H11:I11" si="11">H253+H342</f>
        <v>16549.7</v>
      </c>
      <c r="I11" s="600">
        <f t="shared" si="11"/>
        <v>16549.7</v>
      </c>
      <c r="J11" s="603">
        <f>I11/H11</f>
        <v>1</v>
      </c>
      <c r="K11" s="600">
        <f t="shared" ref="K11:L11" si="12">K253+K342</f>
        <v>43987.6</v>
      </c>
      <c r="L11" s="600">
        <f t="shared" si="12"/>
        <v>0</v>
      </c>
      <c r="M11" s="603">
        <f>L11/K11</f>
        <v>0</v>
      </c>
      <c r="N11" s="600">
        <f t="shared" ref="N11:O11" si="13">N253+N342</f>
        <v>43327.6</v>
      </c>
      <c r="O11" s="600">
        <f t="shared" si="13"/>
        <v>0</v>
      </c>
      <c r="P11" s="603">
        <f t="shared" si="1"/>
        <v>0</v>
      </c>
      <c r="Q11" s="600">
        <f t="shared" ref="Q11:R11" si="14">Q253+Q342</f>
        <v>43038.9</v>
      </c>
      <c r="R11" s="600">
        <f t="shared" si="14"/>
        <v>0</v>
      </c>
      <c r="S11" s="603">
        <f t="shared" si="2"/>
        <v>0</v>
      </c>
      <c r="T11" s="600">
        <f t="shared" ref="T11:U11" si="15">T253+T342</f>
        <v>42270.6</v>
      </c>
      <c r="U11" s="600">
        <f t="shared" si="15"/>
        <v>0</v>
      </c>
      <c r="V11" s="603">
        <f t="shared" si="3"/>
        <v>0</v>
      </c>
      <c r="W11" s="600">
        <f t="shared" ref="W11:X11" si="16">W253+W342</f>
        <v>43907.5</v>
      </c>
      <c r="X11" s="600">
        <f t="shared" si="16"/>
        <v>0</v>
      </c>
      <c r="Y11" s="603">
        <f t="shared" si="4"/>
        <v>0</v>
      </c>
      <c r="Z11" s="600">
        <f t="shared" ref="Z11:AA11" si="17">Z253+Z342</f>
        <v>60834</v>
      </c>
      <c r="AA11" s="600">
        <f t="shared" si="17"/>
        <v>0</v>
      </c>
      <c r="AB11" s="603">
        <f t="shared" si="5"/>
        <v>0</v>
      </c>
      <c r="AC11" s="600">
        <f t="shared" ref="AC11:AD11" si="18">AC253+AC342</f>
        <v>43270.6</v>
      </c>
      <c r="AD11" s="600">
        <f t="shared" si="18"/>
        <v>0</v>
      </c>
      <c r="AE11" s="603">
        <f t="shared" si="6"/>
        <v>0</v>
      </c>
      <c r="AF11" s="600">
        <f t="shared" ref="AF11:AG11" si="19">AF253+AF342</f>
        <v>54124.9</v>
      </c>
      <c r="AG11" s="600">
        <f t="shared" si="19"/>
        <v>0</v>
      </c>
      <c r="AH11" s="603">
        <f t="shared" si="7"/>
        <v>0</v>
      </c>
      <c r="AI11" s="600">
        <f>AI253+AI342</f>
        <v>60575.399999999994</v>
      </c>
      <c r="AJ11" s="600">
        <f>AJ253+AJ342</f>
        <v>0</v>
      </c>
      <c r="AK11" s="603">
        <f t="shared" si="8"/>
        <v>0</v>
      </c>
      <c r="AL11" s="600">
        <f t="shared" ref="AL11:AM11" si="20">AL253+AL342</f>
        <v>43106.799999999996</v>
      </c>
      <c r="AM11" s="600">
        <f t="shared" si="20"/>
        <v>0</v>
      </c>
      <c r="AN11" s="603">
        <f t="shared" si="9"/>
        <v>0</v>
      </c>
      <c r="AO11" s="600">
        <f t="shared" ref="AO11:AP11" si="21">AO253+AO342</f>
        <v>135910.9</v>
      </c>
      <c r="AP11" s="600">
        <f t="shared" si="21"/>
        <v>0</v>
      </c>
      <c r="AQ11" s="603">
        <f t="shared" si="10"/>
        <v>0</v>
      </c>
      <c r="AR11" s="595" t="s">
        <v>512</v>
      </c>
    </row>
    <row r="12" spans="1:44" s="310" customFormat="1" ht="408.75" customHeight="1">
      <c r="A12" s="713"/>
      <c r="B12" s="648"/>
      <c r="C12" s="648"/>
      <c r="D12" s="610"/>
      <c r="E12" s="613"/>
      <c r="F12" s="613"/>
      <c r="G12" s="616"/>
      <c r="H12" s="601"/>
      <c r="I12" s="601"/>
      <c r="J12" s="604"/>
      <c r="K12" s="601"/>
      <c r="L12" s="601"/>
      <c r="M12" s="604"/>
      <c r="N12" s="601"/>
      <c r="O12" s="601"/>
      <c r="P12" s="604"/>
      <c r="Q12" s="601"/>
      <c r="R12" s="601"/>
      <c r="S12" s="604"/>
      <c r="T12" s="601"/>
      <c r="U12" s="601"/>
      <c r="V12" s="604"/>
      <c r="W12" s="601"/>
      <c r="X12" s="601"/>
      <c r="Y12" s="604"/>
      <c r="Z12" s="601"/>
      <c r="AA12" s="601"/>
      <c r="AB12" s="604"/>
      <c r="AC12" s="601"/>
      <c r="AD12" s="601"/>
      <c r="AE12" s="604"/>
      <c r="AF12" s="601"/>
      <c r="AG12" s="601"/>
      <c r="AH12" s="604"/>
      <c r="AI12" s="601"/>
      <c r="AJ12" s="601"/>
      <c r="AK12" s="604"/>
      <c r="AL12" s="601"/>
      <c r="AM12" s="601"/>
      <c r="AN12" s="604"/>
      <c r="AO12" s="601"/>
      <c r="AP12" s="601"/>
      <c r="AQ12" s="604"/>
      <c r="AR12" s="596"/>
    </row>
    <row r="13" spans="1:44" s="310" customFormat="1" ht="291" customHeight="1">
      <c r="A13" s="713"/>
      <c r="B13" s="648"/>
      <c r="C13" s="648"/>
      <c r="D13" s="611"/>
      <c r="E13" s="614"/>
      <c r="F13" s="614"/>
      <c r="G13" s="617"/>
      <c r="H13" s="602"/>
      <c r="I13" s="602"/>
      <c r="J13" s="605"/>
      <c r="K13" s="602"/>
      <c r="L13" s="602"/>
      <c r="M13" s="605"/>
      <c r="N13" s="602"/>
      <c r="O13" s="602"/>
      <c r="P13" s="605"/>
      <c r="Q13" s="602"/>
      <c r="R13" s="602"/>
      <c r="S13" s="605"/>
      <c r="T13" s="602"/>
      <c r="U13" s="602"/>
      <c r="V13" s="605"/>
      <c r="W13" s="602"/>
      <c r="X13" s="602"/>
      <c r="Y13" s="605"/>
      <c r="Z13" s="602"/>
      <c r="AA13" s="602"/>
      <c r="AB13" s="605"/>
      <c r="AC13" s="602"/>
      <c r="AD13" s="602"/>
      <c r="AE13" s="605"/>
      <c r="AF13" s="602"/>
      <c r="AG13" s="602"/>
      <c r="AH13" s="605"/>
      <c r="AI13" s="602"/>
      <c r="AJ13" s="602"/>
      <c r="AK13" s="605"/>
      <c r="AL13" s="602"/>
      <c r="AM13" s="602"/>
      <c r="AN13" s="605"/>
      <c r="AO13" s="602"/>
      <c r="AP13" s="602"/>
      <c r="AQ13" s="605"/>
      <c r="AR13" s="597"/>
    </row>
    <row r="14" spans="1:44" s="310" customFormat="1" ht="96.75" customHeight="1">
      <c r="A14" s="713"/>
      <c r="B14" s="648"/>
      <c r="C14" s="648"/>
      <c r="D14" s="406" t="s">
        <v>292</v>
      </c>
      <c r="E14" s="415">
        <f t="shared" si="0"/>
        <v>0</v>
      </c>
      <c r="F14" s="415">
        <f t="shared" si="0"/>
        <v>0</v>
      </c>
      <c r="G14" s="420"/>
      <c r="H14" s="220">
        <f t="shared" ref="H14:I16" si="22">H254+H343</f>
        <v>0</v>
      </c>
      <c r="I14" s="408">
        <f t="shared" si="22"/>
        <v>0</v>
      </c>
      <c r="J14" s="221"/>
      <c r="K14" s="220">
        <f t="shared" ref="K14:L16" si="23">K254+K343</f>
        <v>0</v>
      </c>
      <c r="L14" s="220">
        <f t="shared" si="23"/>
        <v>0</v>
      </c>
      <c r="M14" s="221"/>
      <c r="N14" s="220">
        <f t="shared" ref="N14:O16" si="24">N254+N343</f>
        <v>0</v>
      </c>
      <c r="O14" s="220">
        <f t="shared" si="24"/>
        <v>0</v>
      </c>
      <c r="P14" s="221"/>
      <c r="Q14" s="220">
        <f t="shared" ref="Q14:R16" si="25">Q254+Q343</f>
        <v>0</v>
      </c>
      <c r="R14" s="220">
        <f t="shared" si="25"/>
        <v>0</v>
      </c>
      <c r="S14" s="221"/>
      <c r="T14" s="220">
        <f t="shared" ref="T14:U16" si="26">T254+T343</f>
        <v>0</v>
      </c>
      <c r="U14" s="220">
        <f t="shared" si="26"/>
        <v>0</v>
      </c>
      <c r="V14" s="221"/>
      <c r="W14" s="220">
        <f t="shared" ref="W14:X16" si="27">W254+W343</f>
        <v>0</v>
      </c>
      <c r="X14" s="220">
        <f t="shared" si="27"/>
        <v>0</v>
      </c>
      <c r="Y14" s="221"/>
      <c r="Z14" s="220">
        <f t="shared" ref="Z14:AA16" si="28">Z254+Z343</f>
        <v>0</v>
      </c>
      <c r="AA14" s="220">
        <f t="shared" si="28"/>
        <v>0</v>
      </c>
      <c r="AB14" s="221"/>
      <c r="AC14" s="220">
        <f t="shared" ref="AC14:AD16" si="29">AC254+AC343</f>
        <v>0</v>
      </c>
      <c r="AD14" s="220">
        <f t="shared" si="29"/>
        <v>0</v>
      </c>
      <c r="AE14" s="221"/>
      <c r="AF14" s="220">
        <f t="shared" ref="AF14:AG16" si="30">AF254+AF343</f>
        <v>0</v>
      </c>
      <c r="AG14" s="220">
        <f t="shared" si="30"/>
        <v>0</v>
      </c>
      <c r="AH14" s="221"/>
      <c r="AI14" s="220">
        <f t="shared" ref="AI14:AJ16" si="31">AI254+AI343</f>
        <v>0</v>
      </c>
      <c r="AJ14" s="220">
        <f t="shared" si="31"/>
        <v>0</v>
      </c>
      <c r="AK14" s="421"/>
      <c r="AL14" s="220">
        <f t="shared" ref="AL14:AM16" si="32">AL254+AL343</f>
        <v>0</v>
      </c>
      <c r="AM14" s="220">
        <f t="shared" si="32"/>
        <v>0</v>
      </c>
      <c r="AN14" s="221"/>
      <c r="AO14" s="220"/>
      <c r="AP14" s="220">
        <f t="shared" ref="AP14:AP16" si="33">AP254+AP343</f>
        <v>0</v>
      </c>
      <c r="AQ14" s="221"/>
      <c r="AR14" s="422"/>
    </row>
    <row r="15" spans="1:44" s="310" customFormat="1" ht="114.75" customHeight="1">
      <c r="A15" s="713"/>
      <c r="B15" s="648"/>
      <c r="C15" s="648"/>
      <c r="D15" s="406" t="s">
        <v>285</v>
      </c>
      <c r="E15" s="415">
        <f t="shared" si="0"/>
        <v>0</v>
      </c>
      <c r="F15" s="415">
        <f t="shared" si="0"/>
        <v>0</v>
      </c>
      <c r="G15" s="423"/>
      <c r="H15" s="220">
        <f t="shared" si="22"/>
        <v>0</v>
      </c>
      <c r="I15" s="220">
        <f t="shared" si="22"/>
        <v>0</v>
      </c>
      <c r="J15" s="221"/>
      <c r="K15" s="220">
        <f t="shared" si="23"/>
        <v>0</v>
      </c>
      <c r="L15" s="220">
        <f t="shared" si="23"/>
        <v>0</v>
      </c>
      <c r="M15" s="221"/>
      <c r="N15" s="220">
        <f t="shared" si="24"/>
        <v>0</v>
      </c>
      <c r="O15" s="220">
        <f t="shared" si="24"/>
        <v>0</v>
      </c>
      <c r="P15" s="221"/>
      <c r="Q15" s="220">
        <f t="shared" si="25"/>
        <v>0</v>
      </c>
      <c r="R15" s="220">
        <f t="shared" si="25"/>
        <v>0</v>
      </c>
      <c r="S15" s="221"/>
      <c r="T15" s="220">
        <f t="shared" si="26"/>
        <v>0</v>
      </c>
      <c r="U15" s="220">
        <f t="shared" si="26"/>
        <v>0</v>
      </c>
      <c r="V15" s="221"/>
      <c r="W15" s="220">
        <f t="shared" si="27"/>
        <v>0</v>
      </c>
      <c r="X15" s="220">
        <f t="shared" si="27"/>
        <v>0</v>
      </c>
      <c r="Y15" s="221"/>
      <c r="Z15" s="220">
        <f t="shared" si="28"/>
        <v>0</v>
      </c>
      <c r="AA15" s="220">
        <f t="shared" si="28"/>
        <v>0</v>
      </c>
      <c r="AB15" s="221"/>
      <c r="AC15" s="220">
        <f t="shared" si="29"/>
        <v>0</v>
      </c>
      <c r="AD15" s="220">
        <f t="shared" si="29"/>
        <v>0</v>
      </c>
      <c r="AE15" s="221"/>
      <c r="AF15" s="220">
        <f t="shared" si="30"/>
        <v>0</v>
      </c>
      <c r="AG15" s="220">
        <f t="shared" si="30"/>
        <v>0</v>
      </c>
      <c r="AH15" s="221"/>
      <c r="AI15" s="220">
        <f t="shared" si="31"/>
        <v>0</v>
      </c>
      <c r="AJ15" s="220">
        <f t="shared" si="31"/>
        <v>0</v>
      </c>
      <c r="AK15" s="221"/>
      <c r="AL15" s="220">
        <f t="shared" si="32"/>
        <v>0</v>
      </c>
      <c r="AM15" s="220">
        <f t="shared" si="32"/>
        <v>0</v>
      </c>
      <c r="AN15" s="221"/>
      <c r="AO15" s="220"/>
      <c r="AP15" s="220">
        <f t="shared" si="33"/>
        <v>0</v>
      </c>
      <c r="AQ15" s="221"/>
      <c r="AR15" s="422"/>
    </row>
    <row r="16" spans="1:44" s="310" customFormat="1" ht="137.25" customHeight="1" thickBot="1">
      <c r="A16" s="714"/>
      <c r="B16" s="649"/>
      <c r="C16" s="649"/>
      <c r="D16" s="424" t="s">
        <v>43</v>
      </c>
      <c r="E16" s="425">
        <f t="shared" si="0"/>
        <v>0</v>
      </c>
      <c r="F16" s="425">
        <f t="shared" si="0"/>
        <v>0</v>
      </c>
      <c r="G16" s="426"/>
      <c r="H16" s="225">
        <f t="shared" si="22"/>
        <v>0</v>
      </c>
      <c r="I16" s="225">
        <f t="shared" si="22"/>
        <v>0</v>
      </c>
      <c r="J16" s="224"/>
      <c r="K16" s="225">
        <f t="shared" si="23"/>
        <v>0</v>
      </c>
      <c r="L16" s="225">
        <f t="shared" si="23"/>
        <v>0</v>
      </c>
      <c r="M16" s="224"/>
      <c r="N16" s="225">
        <f t="shared" si="24"/>
        <v>0</v>
      </c>
      <c r="O16" s="225">
        <f t="shared" si="24"/>
        <v>0</v>
      </c>
      <c r="P16" s="224"/>
      <c r="Q16" s="225">
        <f t="shared" si="25"/>
        <v>0</v>
      </c>
      <c r="R16" s="225">
        <f t="shared" si="25"/>
        <v>0</v>
      </c>
      <c r="S16" s="224"/>
      <c r="T16" s="225">
        <f t="shared" si="26"/>
        <v>0</v>
      </c>
      <c r="U16" s="225">
        <f t="shared" si="26"/>
        <v>0</v>
      </c>
      <c r="V16" s="224"/>
      <c r="W16" s="225">
        <f t="shared" si="27"/>
        <v>0</v>
      </c>
      <c r="X16" s="225">
        <f t="shared" si="27"/>
        <v>0</v>
      </c>
      <c r="Y16" s="224"/>
      <c r="Z16" s="225">
        <f t="shared" si="28"/>
        <v>0</v>
      </c>
      <c r="AA16" s="225">
        <f t="shared" si="28"/>
        <v>0</v>
      </c>
      <c r="AB16" s="224"/>
      <c r="AC16" s="225">
        <f t="shared" si="29"/>
        <v>0</v>
      </c>
      <c r="AD16" s="225">
        <f t="shared" si="29"/>
        <v>0</v>
      </c>
      <c r="AE16" s="224"/>
      <c r="AF16" s="225">
        <f t="shared" si="30"/>
        <v>0</v>
      </c>
      <c r="AG16" s="225">
        <f t="shared" si="30"/>
        <v>0</v>
      </c>
      <c r="AH16" s="224"/>
      <c r="AI16" s="225">
        <f t="shared" si="31"/>
        <v>0</v>
      </c>
      <c r="AJ16" s="225">
        <f t="shared" si="31"/>
        <v>0</v>
      </c>
      <c r="AK16" s="224"/>
      <c r="AL16" s="225">
        <f t="shared" si="32"/>
        <v>0</v>
      </c>
      <c r="AM16" s="225">
        <f t="shared" si="32"/>
        <v>0</v>
      </c>
      <c r="AN16" s="224"/>
      <c r="AO16" s="225"/>
      <c r="AP16" s="225">
        <f t="shared" si="33"/>
        <v>0</v>
      </c>
      <c r="AQ16" s="224"/>
      <c r="AR16" s="427"/>
    </row>
    <row r="17" spans="1:44" s="310" customFormat="1" ht="33" customHeight="1" thickBot="1">
      <c r="A17" s="715" t="s">
        <v>36</v>
      </c>
      <c r="B17" s="715"/>
      <c r="C17" s="715"/>
      <c r="D17" s="715"/>
      <c r="E17" s="715"/>
      <c r="F17" s="715"/>
      <c r="G17" s="715"/>
      <c r="H17" s="715"/>
      <c r="I17" s="715"/>
      <c r="J17" s="715"/>
      <c r="K17" s="715"/>
      <c r="L17" s="715"/>
      <c r="M17" s="715"/>
      <c r="N17" s="715"/>
      <c r="O17" s="715"/>
      <c r="P17" s="715"/>
      <c r="Q17" s="715"/>
      <c r="R17" s="715"/>
      <c r="S17" s="715"/>
      <c r="T17" s="715"/>
      <c r="U17" s="715"/>
      <c r="V17" s="715"/>
      <c r="W17" s="715"/>
      <c r="X17" s="715"/>
      <c r="Y17" s="715"/>
      <c r="Z17" s="715"/>
      <c r="AA17" s="715"/>
      <c r="AB17" s="715"/>
      <c r="AC17" s="715"/>
      <c r="AD17" s="715"/>
      <c r="AE17" s="715"/>
      <c r="AF17" s="715"/>
      <c r="AG17" s="715"/>
      <c r="AH17" s="715"/>
      <c r="AI17" s="715"/>
      <c r="AJ17" s="715"/>
      <c r="AK17" s="715"/>
      <c r="AL17" s="715"/>
      <c r="AM17" s="715"/>
      <c r="AN17" s="715"/>
      <c r="AO17" s="715"/>
      <c r="AP17" s="715"/>
      <c r="AQ17" s="715"/>
      <c r="AR17" s="715"/>
    </row>
    <row r="18" spans="1:44" s="310" customFormat="1" ht="45" customHeight="1">
      <c r="A18" s="716" t="s">
        <v>290</v>
      </c>
      <c r="B18" s="717"/>
      <c r="C18" s="717"/>
      <c r="D18" s="300" t="s">
        <v>41</v>
      </c>
      <c r="E18" s="227"/>
      <c r="F18" s="227"/>
      <c r="G18" s="228"/>
      <c r="H18" s="227"/>
      <c r="I18" s="227"/>
      <c r="J18" s="228"/>
      <c r="K18" s="227"/>
      <c r="L18" s="227"/>
      <c r="M18" s="228"/>
      <c r="N18" s="227"/>
      <c r="O18" s="227"/>
      <c r="P18" s="228"/>
      <c r="Q18" s="227"/>
      <c r="R18" s="227"/>
      <c r="S18" s="228"/>
      <c r="T18" s="227"/>
      <c r="U18" s="227"/>
      <c r="V18" s="228"/>
      <c r="W18" s="227"/>
      <c r="X18" s="227"/>
      <c r="Y18" s="228"/>
      <c r="Z18" s="227"/>
      <c r="AA18" s="228"/>
      <c r="AB18" s="228"/>
      <c r="AC18" s="227"/>
      <c r="AD18" s="228"/>
      <c r="AE18" s="228"/>
      <c r="AF18" s="227"/>
      <c r="AG18" s="228"/>
      <c r="AH18" s="228"/>
      <c r="AI18" s="227"/>
      <c r="AJ18" s="228"/>
      <c r="AK18" s="228"/>
      <c r="AL18" s="227"/>
      <c r="AM18" s="228"/>
      <c r="AN18" s="228"/>
      <c r="AO18" s="227"/>
      <c r="AP18" s="228"/>
      <c r="AQ18" s="228"/>
      <c r="AR18" s="428"/>
    </row>
    <row r="19" spans="1:44" s="310" customFormat="1" ht="101.25" customHeight="1">
      <c r="A19" s="718"/>
      <c r="B19" s="719"/>
      <c r="C19" s="719"/>
      <c r="D19" s="407" t="s">
        <v>37</v>
      </c>
      <c r="E19" s="429"/>
      <c r="F19" s="429"/>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430"/>
    </row>
    <row r="20" spans="1:44" s="310" customFormat="1" ht="116.25" customHeight="1">
      <c r="A20" s="718"/>
      <c r="B20" s="719"/>
      <c r="C20" s="719"/>
      <c r="D20" s="407" t="s">
        <v>2</v>
      </c>
      <c r="E20" s="220"/>
      <c r="F20" s="220"/>
      <c r="G20" s="221"/>
      <c r="H20" s="220"/>
      <c r="I20" s="220"/>
      <c r="J20" s="221"/>
      <c r="K20" s="220"/>
      <c r="L20" s="220"/>
      <c r="M20" s="221"/>
      <c r="N20" s="220"/>
      <c r="O20" s="220"/>
      <c r="P20" s="221"/>
      <c r="Q20" s="220"/>
      <c r="R20" s="220"/>
      <c r="S20" s="221"/>
      <c r="T20" s="220"/>
      <c r="U20" s="220"/>
      <c r="V20" s="221"/>
      <c r="W20" s="220"/>
      <c r="X20" s="220"/>
      <c r="Y20" s="221"/>
      <c r="Z20" s="220"/>
      <c r="AA20" s="221"/>
      <c r="AB20" s="221"/>
      <c r="AC20" s="220"/>
      <c r="AD20" s="221"/>
      <c r="AE20" s="221"/>
      <c r="AF20" s="220"/>
      <c r="AG20" s="221"/>
      <c r="AH20" s="221"/>
      <c r="AI20" s="220"/>
      <c r="AJ20" s="221"/>
      <c r="AK20" s="221"/>
      <c r="AL20" s="220"/>
      <c r="AM20" s="221"/>
      <c r="AN20" s="221"/>
      <c r="AO20" s="220"/>
      <c r="AP20" s="221"/>
      <c r="AQ20" s="221"/>
      <c r="AR20" s="430"/>
    </row>
    <row r="21" spans="1:44" s="310" customFormat="1" ht="75" customHeight="1">
      <c r="A21" s="718"/>
      <c r="B21" s="719"/>
      <c r="C21" s="719"/>
      <c r="D21" s="406" t="s">
        <v>284</v>
      </c>
      <c r="E21" s="220"/>
      <c r="F21" s="220"/>
      <c r="G21" s="221"/>
      <c r="H21" s="220"/>
      <c r="I21" s="220"/>
      <c r="J21" s="221"/>
      <c r="K21" s="220"/>
      <c r="L21" s="220"/>
      <c r="M21" s="221"/>
      <c r="N21" s="220"/>
      <c r="O21" s="220"/>
      <c r="P21" s="221"/>
      <c r="Q21" s="220"/>
      <c r="R21" s="220"/>
      <c r="S21" s="221"/>
      <c r="T21" s="220"/>
      <c r="U21" s="220"/>
      <c r="V21" s="221"/>
      <c r="W21" s="220"/>
      <c r="X21" s="220"/>
      <c r="Y21" s="221"/>
      <c r="Z21" s="220"/>
      <c r="AA21" s="221"/>
      <c r="AB21" s="221"/>
      <c r="AC21" s="220"/>
      <c r="AD21" s="221"/>
      <c r="AE21" s="221"/>
      <c r="AF21" s="220"/>
      <c r="AG21" s="221"/>
      <c r="AH21" s="221"/>
      <c r="AI21" s="220"/>
      <c r="AJ21" s="221"/>
      <c r="AK21" s="221"/>
      <c r="AL21" s="220"/>
      <c r="AM21" s="221"/>
      <c r="AN21" s="221"/>
      <c r="AO21" s="220"/>
      <c r="AP21" s="221"/>
      <c r="AQ21" s="221"/>
      <c r="AR21" s="430"/>
    </row>
    <row r="22" spans="1:44" s="310" customFormat="1" ht="375" customHeight="1">
      <c r="A22" s="718"/>
      <c r="B22" s="719"/>
      <c r="C22" s="719"/>
      <c r="D22" s="406" t="s">
        <v>292</v>
      </c>
      <c r="E22" s="220"/>
      <c r="F22" s="220"/>
      <c r="G22" s="221"/>
      <c r="H22" s="220"/>
      <c r="I22" s="220"/>
      <c r="J22" s="221"/>
      <c r="K22" s="220"/>
      <c r="L22" s="220"/>
      <c r="M22" s="221"/>
      <c r="N22" s="220"/>
      <c r="O22" s="220"/>
      <c r="P22" s="221"/>
      <c r="Q22" s="220"/>
      <c r="R22" s="220"/>
      <c r="S22" s="221"/>
      <c r="T22" s="220"/>
      <c r="U22" s="220"/>
      <c r="V22" s="221"/>
      <c r="W22" s="220"/>
      <c r="X22" s="220"/>
      <c r="Y22" s="221"/>
      <c r="Z22" s="220"/>
      <c r="AA22" s="221"/>
      <c r="AB22" s="221"/>
      <c r="AC22" s="220"/>
      <c r="AD22" s="221"/>
      <c r="AE22" s="221"/>
      <c r="AF22" s="220"/>
      <c r="AG22" s="221"/>
      <c r="AH22" s="221"/>
      <c r="AI22" s="220"/>
      <c r="AJ22" s="221"/>
      <c r="AK22" s="221"/>
      <c r="AL22" s="220"/>
      <c r="AM22" s="221"/>
      <c r="AN22" s="221"/>
      <c r="AO22" s="220"/>
      <c r="AP22" s="221"/>
      <c r="AQ22" s="221"/>
      <c r="AR22" s="430"/>
    </row>
    <row r="23" spans="1:44" s="310" customFormat="1" ht="75.75" customHeight="1">
      <c r="A23" s="718"/>
      <c r="B23" s="719"/>
      <c r="C23" s="719"/>
      <c r="D23" s="406" t="s">
        <v>285</v>
      </c>
      <c r="E23" s="220"/>
      <c r="F23" s="220"/>
      <c r="G23" s="221"/>
      <c r="H23" s="220"/>
      <c r="I23" s="220"/>
      <c r="J23" s="221"/>
      <c r="K23" s="220"/>
      <c r="L23" s="220"/>
      <c r="M23" s="221"/>
      <c r="N23" s="220"/>
      <c r="O23" s="220"/>
      <c r="P23" s="221"/>
      <c r="Q23" s="220"/>
      <c r="R23" s="220"/>
      <c r="S23" s="221"/>
      <c r="T23" s="220"/>
      <c r="U23" s="220"/>
      <c r="V23" s="221"/>
      <c r="W23" s="220"/>
      <c r="X23" s="220"/>
      <c r="Y23" s="221"/>
      <c r="Z23" s="220"/>
      <c r="AA23" s="221"/>
      <c r="AB23" s="221"/>
      <c r="AC23" s="220"/>
      <c r="AD23" s="221"/>
      <c r="AE23" s="221"/>
      <c r="AF23" s="220"/>
      <c r="AG23" s="221"/>
      <c r="AH23" s="221"/>
      <c r="AI23" s="220"/>
      <c r="AJ23" s="221"/>
      <c r="AK23" s="221"/>
      <c r="AL23" s="220"/>
      <c r="AM23" s="221"/>
      <c r="AN23" s="221"/>
      <c r="AO23" s="220"/>
      <c r="AP23" s="221"/>
      <c r="AQ23" s="221"/>
      <c r="AR23" s="430"/>
    </row>
    <row r="24" spans="1:44" s="310" customFormat="1" ht="122.25" customHeight="1" thickBot="1">
      <c r="A24" s="720"/>
      <c r="B24" s="721"/>
      <c r="C24" s="721"/>
      <c r="D24" s="302" t="s">
        <v>43</v>
      </c>
      <c r="E24" s="431"/>
      <c r="F24" s="431"/>
      <c r="G24" s="225"/>
      <c r="H24" s="225"/>
      <c r="I24" s="225"/>
      <c r="J24" s="225"/>
      <c r="K24" s="225"/>
      <c r="L24" s="225"/>
      <c r="M24" s="225"/>
      <c r="N24" s="225"/>
      <c r="O24" s="225"/>
      <c r="P24" s="225"/>
      <c r="Q24" s="225"/>
      <c r="R24" s="225"/>
      <c r="S24" s="225"/>
      <c r="T24" s="225"/>
      <c r="U24" s="225"/>
      <c r="V24" s="225"/>
      <c r="W24" s="225"/>
      <c r="X24" s="225"/>
      <c r="Y24" s="225"/>
      <c r="Z24" s="225"/>
      <c r="AA24" s="225"/>
      <c r="AB24" s="225"/>
      <c r="AC24" s="225"/>
      <c r="AD24" s="225"/>
      <c r="AE24" s="225"/>
      <c r="AF24" s="225"/>
      <c r="AG24" s="225"/>
      <c r="AH24" s="225"/>
      <c r="AI24" s="225"/>
      <c r="AJ24" s="225"/>
      <c r="AK24" s="225"/>
      <c r="AL24" s="225"/>
      <c r="AM24" s="225"/>
      <c r="AN24" s="225"/>
      <c r="AO24" s="225"/>
      <c r="AP24" s="225"/>
      <c r="AQ24" s="225"/>
      <c r="AR24" s="432"/>
    </row>
    <row r="25" spans="1:44" s="310" customFormat="1" ht="43.5" customHeight="1" thickBot="1">
      <c r="A25" s="700" t="s">
        <v>291</v>
      </c>
      <c r="B25" s="701"/>
      <c r="C25" s="702"/>
      <c r="D25" s="300" t="s">
        <v>41</v>
      </c>
      <c r="E25" s="410">
        <f>H25+K25+N25+Q25+T25+W25+Z25+AC25+AF25+AI25+AL25+AO25</f>
        <v>814991.53</v>
      </c>
      <c r="F25" s="410">
        <f>F26+F27+F28+F30+F31</f>
        <v>29486</v>
      </c>
      <c r="G25" s="433">
        <f>F25/E25</f>
        <v>3.6179517104920095E-2</v>
      </c>
      <c r="H25" s="215">
        <f>H26+H27+H28+H30+H31</f>
        <v>29486</v>
      </c>
      <c r="I25" s="215">
        <f>I26+I27+I28+I30+I31</f>
        <v>29486</v>
      </c>
      <c r="J25" s="216">
        <f>I25/H25</f>
        <v>1</v>
      </c>
      <c r="K25" s="215">
        <f>K26+K27+K28+K30+K31</f>
        <v>66948.5</v>
      </c>
      <c r="L25" s="215">
        <f>L26+L27+L28+L30+L31</f>
        <v>0</v>
      </c>
      <c r="M25" s="216">
        <f>L25/K25</f>
        <v>0</v>
      </c>
      <c r="N25" s="215">
        <f>N26+N27+N28+N30+N31</f>
        <v>59275.53</v>
      </c>
      <c r="O25" s="215">
        <f>O26+O27+O28+O30+O31</f>
        <v>0</v>
      </c>
      <c r="P25" s="216">
        <f>O25/N25</f>
        <v>0</v>
      </c>
      <c r="Q25" s="215">
        <f>Q26+Q27+Q28+Q30+Q31</f>
        <v>59146</v>
      </c>
      <c r="R25" s="215">
        <f>R26+R27+R28+R30+R31</f>
        <v>0</v>
      </c>
      <c r="S25" s="216">
        <f>R25/Q25</f>
        <v>0</v>
      </c>
      <c r="T25" s="215">
        <f t="shared" ref="T25:AI25" si="34">T26+T27+T28+T30+T31</f>
        <v>59675.9</v>
      </c>
      <c r="U25" s="215">
        <f t="shared" si="34"/>
        <v>0</v>
      </c>
      <c r="V25" s="215">
        <f t="shared" si="34"/>
        <v>0</v>
      </c>
      <c r="W25" s="215">
        <f t="shared" si="34"/>
        <v>55088.6</v>
      </c>
      <c r="X25" s="215">
        <f t="shared" si="34"/>
        <v>0</v>
      </c>
      <c r="Y25" s="215">
        <f t="shared" si="34"/>
        <v>0</v>
      </c>
      <c r="Z25" s="215">
        <f t="shared" si="34"/>
        <v>72543.100000000006</v>
      </c>
      <c r="AA25" s="215">
        <f t="shared" si="34"/>
        <v>0</v>
      </c>
      <c r="AB25" s="216">
        <f t="shared" ref="T25:AM27" si="35">AB7</f>
        <v>0</v>
      </c>
      <c r="AC25" s="215">
        <f t="shared" si="34"/>
        <v>54563.199999999997</v>
      </c>
      <c r="AD25" s="215">
        <f t="shared" si="34"/>
        <v>0</v>
      </c>
      <c r="AE25" s="215">
        <f t="shared" si="34"/>
        <v>0</v>
      </c>
      <c r="AF25" s="215">
        <f t="shared" si="34"/>
        <v>68948.899999999994</v>
      </c>
      <c r="AG25" s="215">
        <f t="shared" si="34"/>
        <v>0</v>
      </c>
      <c r="AH25" s="217">
        <v>0</v>
      </c>
      <c r="AI25" s="215">
        <f t="shared" si="34"/>
        <v>76788</v>
      </c>
      <c r="AJ25" s="215">
        <f>AJ26+AJ27+AJ28</f>
        <v>0</v>
      </c>
      <c r="AK25" s="217">
        <f t="shared" ref="AK25" si="36">AJ25/AI25</f>
        <v>0</v>
      </c>
      <c r="AL25" s="215">
        <f>AL26+AL27+AL28+AL30+AL31</f>
        <v>58690.599999999991</v>
      </c>
      <c r="AM25" s="215">
        <f>AM26+AM27+AM28+AM30+AM31</f>
        <v>0</v>
      </c>
      <c r="AN25" s="217">
        <f t="shared" ref="AN25" si="37">AM25/AL25</f>
        <v>0</v>
      </c>
      <c r="AO25" s="215">
        <f>AO26+AO27+AO28+AO30+AO31</f>
        <v>153837.20000000001</v>
      </c>
      <c r="AP25" s="215">
        <f>AP26+AP27+AP28+AP30+AP31</f>
        <v>0</v>
      </c>
      <c r="AQ25" s="216">
        <f t="shared" ref="AQ25:AQ26" si="38">AP25/AO25</f>
        <v>0</v>
      </c>
      <c r="AR25" s="434"/>
    </row>
    <row r="26" spans="1:44" s="310" customFormat="1" ht="99.75" customHeight="1">
      <c r="A26" s="703"/>
      <c r="B26" s="704"/>
      <c r="C26" s="705"/>
      <c r="D26" s="407" t="s">
        <v>37</v>
      </c>
      <c r="E26" s="415">
        <f>H26+K26+N26+Q26+T26+W26+Z26+AC26+AF26+AI26+AL26+AO26</f>
        <v>4160.5999999999995</v>
      </c>
      <c r="F26" s="415">
        <f t="shared" ref="F26:AG26" si="39">F8</f>
        <v>0</v>
      </c>
      <c r="G26" s="411">
        <f t="shared" ref="G26:G28" si="40">F26/E26</f>
        <v>0</v>
      </c>
      <c r="H26" s="435">
        <f t="shared" si="39"/>
        <v>0</v>
      </c>
      <c r="I26" s="435">
        <f t="shared" si="39"/>
        <v>0</v>
      </c>
      <c r="J26" s="435">
        <f t="shared" si="39"/>
        <v>0</v>
      </c>
      <c r="K26" s="435">
        <f t="shared" si="39"/>
        <v>3351.9</v>
      </c>
      <c r="L26" s="435">
        <f t="shared" si="39"/>
        <v>0</v>
      </c>
      <c r="M26" s="216">
        <f>L26/K26</f>
        <v>0</v>
      </c>
      <c r="N26" s="435">
        <f t="shared" si="39"/>
        <v>0</v>
      </c>
      <c r="O26" s="435">
        <f t="shared" si="39"/>
        <v>0</v>
      </c>
      <c r="P26" s="216"/>
      <c r="Q26" s="435">
        <f t="shared" si="39"/>
        <v>0</v>
      </c>
      <c r="R26" s="435">
        <f t="shared" si="39"/>
        <v>0</v>
      </c>
      <c r="S26" s="216"/>
      <c r="T26" s="435">
        <f t="shared" si="39"/>
        <v>0</v>
      </c>
      <c r="U26" s="435">
        <f t="shared" si="39"/>
        <v>0</v>
      </c>
      <c r="V26" s="435">
        <f t="shared" si="39"/>
        <v>0</v>
      </c>
      <c r="W26" s="435">
        <f t="shared" si="39"/>
        <v>0</v>
      </c>
      <c r="X26" s="435">
        <f t="shared" si="39"/>
        <v>0</v>
      </c>
      <c r="Y26" s="435">
        <f t="shared" si="39"/>
        <v>0</v>
      </c>
      <c r="Z26" s="408">
        <f t="shared" si="39"/>
        <v>291.60000000000002</v>
      </c>
      <c r="AA26" s="408">
        <f t="shared" si="39"/>
        <v>0</v>
      </c>
      <c r="AB26" s="216">
        <v>0</v>
      </c>
      <c r="AC26" s="435">
        <f t="shared" si="39"/>
        <v>0</v>
      </c>
      <c r="AD26" s="435"/>
      <c r="AE26" s="435"/>
      <c r="AF26" s="435">
        <f t="shared" si="39"/>
        <v>0</v>
      </c>
      <c r="AG26" s="435">
        <f t="shared" si="39"/>
        <v>0</v>
      </c>
      <c r="AH26" s="435"/>
      <c r="AI26" s="408">
        <f>AI8</f>
        <v>268.2</v>
      </c>
      <c r="AJ26" s="408">
        <f>AJ8</f>
        <v>0</v>
      </c>
      <c r="AK26" s="216">
        <f t="shared" ref="AK26:AK28" si="41">AJ26/AI26</f>
        <v>0</v>
      </c>
      <c r="AL26" s="408">
        <f t="shared" ref="AL26:AM26" si="42">AL8</f>
        <v>0</v>
      </c>
      <c r="AM26" s="408">
        <f t="shared" si="42"/>
        <v>0</v>
      </c>
      <c r="AN26" s="217"/>
      <c r="AO26" s="408">
        <f t="shared" ref="AO26:AP26" si="43">AO8</f>
        <v>248.9</v>
      </c>
      <c r="AP26" s="408">
        <f t="shared" si="43"/>
        <v>0</v>
      </c>
      <c r="AQ26" s="217">
        <f t="shared" si="38"/>
        <v>0</v>
      </c>
      <c r="AR26" s="436"/>
    </row>
    <row r="27" spans="1:44" s="310" customFormat="1" ht="111.75" customHeight="1">
      <c r="A27" s="703"/>
      <c r="B27" s="704"/>
      <c r="C27" s="705"/>
      <c r="D27" s="407" t="s">
        <v>2</v>
      </c>
      <c r="E27" s="415">
        <f t="shared" ref="E27:E28" si="44">H27+K27+N27+Q27+T27+W27+Z27+AC27+AF27+AI27+AL27+AO27</f>
        <v>179926.43</v>
      </c>
      <c r="F27" s="415">
        <f>F9</f>
        <v>12936.3</v>
      </c>
      <c r="G27" s="411">
        <f t="shared" si="40"/>
        <v>7.1897719529031942E-2</v>
      </c>
      <c r="H27" s="408">
        <f t="shared" ref="H27" si="45">H9</f>
        <v>12936.3</v>
      </c>
      <c r="I27" s="408">
        <f>I9</f>
        <v>12936.3</v>
      </c>
      <c r="J27" s="216">
        <f>I27/H27</f>
        <v>1</v>
      </c>
      <c r="K27" s="408">
        <f t="shared" ref="K27:L27" si="46">K9</f>
        <v>19609</v>
      </c>
      <c r="L27" s="408">
        <f t="shared" si="46"/>
        <v>0</v>
      </c>
      <c r="M27" s="216">
        <f>L27/K27</f>
        <v>0</v>
      </c>
      <c r="N27" s="408">
        <f>N9</f>
        <v>15947.93</v>
      </c>
      <c r="O27" s="408">
        <f>O9</f>
        <v>0</v>
      </c>
      <c r="P27" s="216">
        <f>O27/N27</f>
        <v>0</v>
      </c>
      <c r="Q27" s="408">
        <f t="shared" ref="Q27:R27" si="47">Q9</f>
        <v>16107.1</v>
      </c>
      <c r="R27" s="408">
        <f t="shared" si="47"/>
        <v>0</v>
      </c>
      <c r="S27" s="216">
        <f>R27/Q27</f>
        <v>0</v>
      </c>
      <c r="T27" s="408">
        <f t="shared" si="35"/>
        <v>17405.300000000003</v>
      </c>
      <c r="U27" s="408">
        <f>U9</f>
        <v>0</v>
      </c>
      <c r="V27" s="216">
        <f t="shared" si="35"/>
        <v>0</v>
      </c>
      <c r="W27" s="408">
        <f t="shared" si="35"/>
        <v>11181.1</v>
      </c>
      <c r="X27" s="408">
        <f t="shared" si="35"/>
        <v>0</v>
      </c>
      <c r="Y27" s="216">
        <f t="shared" si="35"/>
        <v>0</v>
      </c>
      <c r="Z27" s="408">
        <f t="shared" si="35"/>
        <v>11417.5</v>
      </c>
      <c r="AA27" s="408">
        <f>Z267+AA356</f>
        <v>0</v>
      </c>
      <c r="AB27" s="216">
        <f t="shared" si="35"/>
        <v>0</v>
      </c>
      <c r="AC27" s="408">
        <f t="shared" si="35"/>
        <v>11292.6</v>
      </c>
      <c r="AD27" s="408">
        <f t="shared" si="35"/>
        <v>0</v>
      </c>
      <c r="AE27" s="216">
        <f t="shared" si="35"/>
        <v>0</v>
      </c>
      <c r="AF27" s="408">
        <f t="shared" si="35"/>
        <v>14824</v>
      </c>
      <c r="AG27" s="408">
        <f t="shared" si="35"/>
        <v>0</v>
      </c>
      <c r="AH27" s="216">
        <f t="shared" si="35"/>
        <v>0</v>
      </c>
      <c r="AI27" s="408">
        <f t="shared" si="35"/>
        <v>15944.4</v>
      </c>
      <c r="AJ27" s="408">
        <f>AJ9</f>
        <v>0</v>
      </c>
      <c r="AK27" s="216">
        <f t="shared" si="41"/>
        <v>0</v>
      </c>
      <c r="AL27" s="408">
        <f t="shared" si="35"/>
        <v>15583.8</v>
      </c>
      <c r="AM27" s="408">
        <f t="shared" si="35"/>
        <v>0</v>
      </c>
      <c r="AN27" s="216">
        <f t="shared" ref="AN27:AN28" si="48">AM27/AL27</f>
        <v>0</v>
      </c>
      <c r="AO27" s="408">
        <f t="shared" ref="AO27:AP27" si="49">AO9</f>
        <v>17677.400000000001</v>
      </c>
      <c r="AP27" s="408">
        <f t="shared" si="49"/>
        <v>0</v>
      </c>
      <c r="AQ27" s="216">
        <f t="shared" ref="AQ27:AQ28" si="50">AP27/AO27</f>
        <v>0</v>
      </c>
      <c r="AR27" s="437"/>
    </row>
    <row r="28" spans="1:44" s="310" customFormat="1" ht="75.75" customHeight="1">
      <c r="A28" s="703"/>
      <c r="B28" s="704"/>
      <c r="C28" s="705"/>
      <c r="D28" s="438" t="s">
        <v>284</v>
      </c>
      <c r="E28" s="439">
        <f t="shared" si="44"/>
        <v>630904.5</v>
      </c>
      <c r="F28" s="439">
        <f>F11</f>
        <v>16549.7</v>
      </c>
      <c r="G28" s="440">
        <f t="shared" si="40"/>
        <v>2.6231703847412725E-2</v>
      </c>
      <c r="H28" s="408">
        <f t="shared" ref="H28" si="51">H11</f>
        <v>16549.7</v>
      </c>
      <c r="I28" s="408">
        <f>I11</f>
        <v>16549.7</v>
      </c>
      <c r="J28" s="216">
        <f>I28/H28</f>
        <v>1</v>
      </c>
      <c r="K28" s="408">
        <f t="shared" ref="K28:L28" si="52">K11</f>
        <v>43987.6</v>
      </c>
      <c r="L28" s="408">
        <f t="shared" si="52"/>
        <v>0</v>
      </c>
      <c r="M28" s="216">
        <f>L28/K28</f>
        <v>0</v>
      </c>
      <c r="N28" s="408">
        <f>N11</f>
        <v>43327.6</v>
      </c>
      <c r="O28" s="408">
        <f>O11</f>
        <v>0</v>
      </c>
      <c r="P28" s="216">
        <f>O28/N28</f>
        <v>0</v>
      </c>
      <c r="Q28" s="408">
        <f t="shared" ref="Q28:R28" si="53">Q11</f>
        <v>43038.9</v>
      </c>
      <c r="R28" s="408">
        <f t="shared" si="53"/>
        <v>0</v>
      </c>
      <c r="S28" s="216">
        <f t="shared" ref="S28:AM28" si="54">S11</f>
        <v>0</v>
      </c>
      <c r="T28" s="408">
        <f t="shared" si="54"/>
        <v>42270.6</v>
      </c>
      <c r="U28" s="408">
        <f>U11</f>
        <v>0</v>
      </c>
      <c r="V28" s="216">
        <f t="shared" si="54"/>
        <v>0</v>
      </c>
      <c r="W28" s="408">
        <f t="shared" si="54"/>
        <v>43907.5</v>
      </c>
      <c r="X28" s="408">
        <f t="shared" si="54"/>
        <v>0</v>
      </c>
      <c r="Y28" s="216">
        <f t="shared" si="54"/>
        <v>0</v>
      </c>
      <c r="Z28" s="408">
        <f t="shared" si="54"/>
        <v>60834</v>
      </c>
      <c r="AA28" s="408">
        <f>Z268+AA357</f>
        <v>0</v>
      </c>
      <c r="AB28" s="216">
        <f t="shared" si="54"/>
        <v>0</v>
      </c>
      <c r="AC28" s="408">
        <f t="shared" si="54"/>
        <v>43270.6</v>
      </c>
      <c r="AD28" s="408">
        <f t="shared" si="54"/>
        <v>0</v>
      </c>
      <c r="AE28" s="216">
        <f t="shared" si="54"/>
        <v>0</v>
      </c>
      <c r="AF28" s="295">
        <f t="shared" si="54"/>
        <v>54124.9</v>
      </c>
      <c r="AG28" s="295">
        <f t="shared" si="54"/>
        <v>0</v>
      </c>
      <c r="AH28" s="441">
        <v>0</v>
      </c>
      <c r="AI28" s="295">
        <f t="shared" si="54"/>
        <v>60575.399999999994</v>
      </c>
      <c r="AJ28" s="295">
        <f>AJ11</f>
        <v>0</v>
      </c>
      <c r="AK28" s="441">
        <f t="shared" si="41"/>
        <v>0</v>
      </c>
      <c r="AL28" s="295">
        <f t="shared" si="54"/>
        <v>43106.799999999996</v>
      </c>
      <c r="AM28" s="295">
        <f t="shared" si="54"/>
        <v>0</v>
      </c>
      <c r="AN28" s="441">
        <f t="shared" si="48"/>
        <v>0</v>
      </c>
      <c r="AO28" s="295">
        <f t="shared" ref="AO28" si="55">AO11</f>
        <v>135910.9</v>
      </c>
      <c r="AP28" s="295">
        <f>AO268+AP357</f>
        <v>0</v>
      </c>
      <c r="AQ28" s="442">
        <f t="shared" si="50"/>
        <v>0</v>
      </c>
      <c r="AR28" s="443"/>
    </row>
    <row r="29" spans="1:44" s="310" customFormat="1" ht="359.25" customHeight="1">
      <c r="A29" s="703"/>
      <c r="B29" s="704"/>
      <c r="C29" s="705"/>
      <c r="D29" s="406" t="s">
        <v>292</v>
      </c>
      <c r="E29" s="415">
        <f t="shared" ref="E29:F31" si="56">E14</f>
        <v>0</v>
      </c>
      <c r="F29" s="415">
        <f t="shared" si="56"/>
        <v>0</v>
      </c>
      <c r="G29" s="411"/>
      <c r="H29" s="408">
        <f t="shared" ref="H29" si="57">H14</f>
        <v>0</v>
      </c>
      <c r="I29" s="408">
        <f>H269+I358</f>
        <v>0</v>
      </c>
      <c r="J29" s="408">
        <f t="shared" ref="J29:K29" si="58">J14</f>
        <v>0</v>
      </c>
      <c r="K29" s="408">
        <f t="shared" si="58"/>
        <v>0</v>
      </c>
      <c r="L29" s="408">
        <v>0</v>
      </c>
      <c r="M29" s="408">
        <f t="shared" ref="M29:N31" si="59">M14</f>
        <v>0</v>
      </c>
      <c r="N29" s="408">
        <f t="shared" si="59"/>
        <v>0</v>
      </c>
      <c r="O29" s="408">
        <v>0</v>
      </c>
      <c r="P29" s="408"/>
      <c r="Q29" s="408">
        <f t="shared" ref="Q29" si="60">Q14</f>
        <v>0</v>
      </c>
      <c r="R29" s="408"/>
      <c r="S29" s="408"/>
      <c r="T29" s="408">
        <f t="shared" ref="T29:AL29" si="61">T14</f>
        <v>0</v>
      </c>
      <c r="U29" s="408"/>
      <c r="V29" s="408"/>
      <c r="W29" s="408">
        <f t="shared" si="61"/>
        <v>0</v>
      </c>
      <c r="X29" s="408"/>
      <c r="Y29" s="408"/>
      <c r="Z29" s="408">
        <f t="shared" si="61"/>
        <v>0</v>
      </c>
      <c r="AA29" s="408"/>
      <c r="AB29" s="408"/>
      <c r="AC29" s="408">
        <f t="shared" si="61"/>
        <v>0</v>
      </c>
      <c r="AD29" s="408">
        <f>AC269+AD358</f>
        <v>0</v>
      </c>
      <c r="AE29" s="408"/>
      <c r="AF29" s="408">
        <f t="shared" si="61"/>
        <v>0</v>
      </c>
      <c r="AG29" s="408">
        <f t="shared" si="61"/>
        <v>0</v>
      </c>
      <c r="AH29" s="408"/>
      <c r="AI29" s="408">
        <f t="shared" si="61"/>
        <v>0</v>
      </c>
      <c r="AJ29" s="408">
        <f>AJ14</f>
        <v>0</v>
      </c>
      <c r="AK29" s="216"/>
      <c r="AL29" s="408">
        <f t="shared" si="61"/>
        <v>0</v>
      </c>
      <c r="AM29" s="408">
        <f>AL269+AM358</f>
        <v>0</v>
      </c>
      <c r="AN29" s="216"/>
      <c r="AO29" s="408">
        <f t="shared" ref="AO29" si="62">AO14</f>
        <v>0</v>
      </c>
      <c r="AP29" s="408">
        <f>AO269+AP358</f>
        <v>0</v>
      </c>
      <c r="AQ29" s="444"/>
      <c r="AR29" s="445"/>
    </row>
    <row r="30" spans="1:44" s="310" customFormat="1" ht="90" customHeight="1">
      <c r="A30" s="703"/>
      <c r="B30" s="704"/>
      <c r="C30" s="705"/>
      <c r="D30" s="406" t="s">
        <v>285</v>
      </c>
      <c r="E30" s="446">
        <f t="shared" si="56"/>
        <v>0</v>
      </c>
      <c r="F30" s="446">
        <f t="shared" si="56"/>
        <v>0</v>
      </c>
      <c r="G30" s="447"/>
      <c r="H30" s="408">
        <f t="shared" ref="H30" si="63">H15</f>
        <v>0</v>
      </c>
      <c r="I30" s="408">
        <v>0</v>
      </c>
      <c r="J30" s="408">
        <f t="shared" ref="J30:K30" si="64">J15</f>
        <v>0</v>
      </c>
      <c r="K30" s="408">
        <f t="shared" si="64"/>
        <v>0</v>
      </c>
      <c r="L30" s="408">
        <v>0</v>
      </c>
      <c r="M30" s="408">
        <f t="shared" si="59"/>
        <v>0</v>
      </c>
      <c r="N30" s="408">
        <f t="shared" si="59"/>
        <v>0</v>
      </c>
      <c r="O30" s="408">
        <v>0</v>
      </c>
      <c r="P30" s="408"/>
      <c r="Q30" s="408">
        <f t="shared" ref="Q30" si="65">Q15</f>
        <v>0</v>
      </c>
      <c r="R30" s="408">
        <v>0</v>
      </c>
      <c r="S30" s="408"/>
      <c r="T30" s="408">
        <f t="shared" ref="T30:AF30" si="66">T15</f>
        <v>0</v>
      </c>
      <c r="U30" s="408">
        <v>0</v>
      </c>
      <c r="V30" s="408"/>
      <c r="W30" s="408">
        <f t="shared" si="66"/>
        <v>0</v>
      </c>
      <c r="X30" s="408">
        <v>0</v>
      </c>
      <c r="Y30" s="408"/>
      <c r="Z30" s="408">
        <f t="shared" si="66"/>
        <v>0</v>
      </c>
      <c r="AA30" s="408">
        <v>0</v>
      </c>
      <c r="AB30" s="408"/>
      <c r="AC30" s="408">
        <f t="shared" si="66"/>
        <v>0</v>
      </c>
      <c r="AD30" s="408">
        <v>0</v>
      </c>
      <c r="AE30" s="408"/>
      <c r="AF30" s="408">
        <f t="shared" si="66"/>
        <v>0</v>
      </c>
      <c r="AG30" s="408">
        <v>0</v>
      </c>
      <c r="AH30" s="408"/>
      <c r="AI30" s="408">
        <f t="shared" ref="AI30:AL30" si="67">AI15</f>
        <v>0</v>
      </c>
      <c r="AJ30" s="408">
        <v>0</v>
      </c>
      <c r="AK30" s="219"/>
      <c r="AL30" s="408">
        <f t="shared" si="67"/>
        <v>0</v>
      </c>
      <c r="AM30" s="408">
        <v>0</v>
      </c>
      <c r="AN30" s="219"/>
      <c r="AO30" s="408">
        <f t="shared" ref="AO30" si="68">AO15</f>
        <v>0</v>
      </c>
      <c r="AP30" s="408">
        <v>0</v>
      </c>
      <c r="AQ30" s="219"/>
      <c r="AR30" s="445"/>
    </row>
    <row r="31" spans="1:44" s="310" customFormat="1" ht="125.25" customHeight="1" thickBot="1">
      <c r="A31" s="706"/>
      <c r="B31" s="707"/>
      <c r="C31" s="708"/>
      <c r="D31" s="302" t="s">
        <v>43</v>
      </c>
      <c r="E31" s="448">
        <f t="shared" si="56"/>
        <v>0</v>
      </c>
      <c r="F31" s="448">
        <f t="shared" si="56"/>
        <v>0</v>
      </c>
      <c r="G31" s="449"/>
      <c r="H31" s="223">
        <f>H16</f>
        <v>0</v>
      </c>
      <c r="I31" s="223">
        <f>H271+I360</f>
        <v>0</v>
      </c>
      <c r="J31" s="223">
        <f>J16</f>
        <v>0</v>
      </c>
      <c r="K31" s="223">
        <f>K16</f>
        <v>0</v>
      </c>
      <c r="L31" s="223">
        <f>K271+L360</f>
        <v>0</v>
      </c>
      <c r="M31" s="223">
        <f t="shared" si="59"/>
        <v>0</v>
      </c>
      <c r="N31" s="223">
        <f t="shared" si="59"/>
        <v>0</v>
      </c>
      <c r="O31" s="223">
        <f>N271+O360</f>
        <v>0</v>
      </c>
      <c r="P31" s="223"/>
      <c r="Q31" s="223">
        <f t="shared" ref="Q31" si="69">Q16</f>
        <v>0</v>
      </c>
      <c r="R31" s="223">
        <f>Q271+R360</f>
        <v>0</v>
      </c>
      <c r="S31" s="223"/>
      <c r="T31" s="223">
        <f>T16</f>
        <v>0</v>
      </c>
      <c r="U31" s="223">
        <f>T271+U360</f>
        <v>0</v>
      </c>
      <c r="V31" s="223"/>
      <c r="W31" s="223">
        <f>W16</f>
        <v>0</v>
      </c>
      <c r="X31" s="223">
        <f>W271+X360</f>
        <v>0</v>
      </c>
      <c r="Y31" s="223"/>
      <c r="Z31" s="223">
        <f>Z16</f>
        <v>0</v>
      </c>
      <c r="AA31" s="223">
        <f>Z271+AA360</f>
        <v>0</v>
      </c>
      <c r="AB31" s="223"/>
      <c r="AC31" s="223">
        <f>AC16</f>
        <v>0</v>
      </c>
      <c r="AD31" s="223">
        <f>AC271+AD360</f>
        <v>0</v>
      </c>
      <c r="AE31" s="223"/>
      <c r="AF31" s="223">
        <f>AF16</f>
        <v>0</v>
      </c>
      <c r="AG31" s="223">
        <f>AF271+AG360</f>
        <v>0</v>
      </c>
      <c r="AH31" s="223"/>
      <c r="AI31" s="223">
        <f>AI16</f>
        <v>0</v>
      </c>
      <c r="AJ31" s="223">
        <f>AI271+AJ360</f>
        <v>0</v>
      </c>
      <c r="AK31" s="449"/>
      <c r="AL31" s="223">
        <f>AL16</f>
        <v>0</v>
      </c>
      <c r="AM31" s="223">
        <f>AL271+AM360</f>
        <v>0</v>
      </c>
      <c r="AN31" s="449"/>
      <c r="AO31" s="223">
        <f>AO16</f>
        <v>0</v>
      </c>
      <c r="AP31" s="223">
        <f>AO271+AP360</f>
        <v>0</v>
      </c>
      <c r="AQ31" s="449"/>
      <c r="AR31" s="445"/>
    </row>
    <row r="32" spans="1:44" s="320" customFormat="1" ht="36.75" customHeight="1">
      <c r="A32" s="694" t="s">
        <v>316</v>
      </c>
      <c r="B32" s="694"/>
      <c r="C32" s="694"/>
      <c r="D32" s="694"/>
      <c r="E32" s="694"/>
      <c r="F32" s="694"/>
      <c r="G32" s="694"/>
      <c r="H32" s="694"/>
      <c r="I32" s="694"/>
      <c r="J32" s="694"/>
      <c r="K32" s="694"/>
      <c r="L32" s="694"/>
      <c r="M32" s="694"/>
      <c r="N32" s="694"/>
      <c r="O32" s="694"/>
      <c r="P32" s="694"/>
      <c r="Q32" s="694"/>
      <c r="R32" s="694"/>
      <c r="S32" s="694"/>
      <c r="T32" s="694"/>
      <c r="U32" s="694"/>
      <c r="V32" s="694"/>
      <c r="W32" s="694"/>
      <c r="X32" s="694"/>
      <c r="Y32" s="694"/>
      <c r="Z32" s="694"/>
      <c r="AA32" s="694"/>
      <c r="AB32" s="694"/>
      <c r="AC32" s="694"/>
      <c r="AD32" s="694"/>
      <c r="AE32" s="694"/>
      <c r="AF32" s="694"/>
      <c r="AG32" s="694"/>
      <c r="AH32" s="694"/>
      <c r="AI32" s="694"/>
      <c r="AJ32" s="694"/>
      <c r="AK32" s="694"/>
      <c r="AL32" s="694"/>
      <c r="AM32" s="694"/>
      <c r="AN32" s="694"/>
      <c r="AO32" s="694"/>
      <c r="AP32" s="694"/>
      <c r="AQ32" s="694"/>
      <c r="AR32" s="694"/>
    </row>
    <row r="33" spans="1:44" s="320" customFormat="1" ht="54" customHeight="1">
      <c r="A33" s="695" t="s">
        <v>317</v>
      </c>
      <c r="B33" s="695"/>
      <c r="C33" s="695"/>
      <c r="D33" s="695"/>
      <c r="E33" s="695"/>
      <c r="F33" s="695"/>
      <c r="G33" s="695"/>
      <c r="H33" s="695"/>
      <c r="I33" s="695"/>
      <c r="J33" s="695"/>
      <c r="K33" s="695"/>
      <c r="L33" s="695"/>
      <c r="M33" s="695"/>
      <c r="N33" s="695"/>
      <c r="O33" s="695"/>
      <c r="P33" s="695"/>
      <c r="Q33" s="695"/>
      <c r="R33" s="695"/>
      <c r="S33" s="695"/>
      <c r="T33" s="695"/>
      <c r="U33" s="695"/>
      <c r="V33" s="695"/>
      <c r="W33" s="695"/>
      <c r="X33" s="695"/>
      <c r="Y33" s="695"/>
      <c r="Z33" s="695"/>
      <c r="AA33" s="695"/>
      <c r="AB33" s="695"/>
      <c r="AC33" s="695"/>
      <c r="AD33" s="695"/>
      <c r="AE33" s="695"/>
      <c r="AF33" s="695"/>
      <c r="AG33" s="695"/>
      <c r="AH33" s="695"/>
      <c r="AI33" s="695"/>
      <c r="AJ33" s="695"/>
      <c r="AK33" s="695"/>
      <c r="AL33" s="695"/>
      <c r="AM33" s="695"/>
      <c r="AN33" s="695"/>
      <c r="AO33" s="695"/>
      <c r="AP33" s="695"/>
      <c r="AQ33" s="695"/>
      <c r="AR33" s="695"/>
    </row>
    <row r="34" spans="1:44" s="320" customFormat="1" ht="66.75" customHeight="1" thickBot="1">
      <c r="A34" s="722" t="s">
        <v>318</v>
      </c>
      <c r="B34" s="723"/>
      <c r="C34" s="723"/>
      <c r="D34" s="723"/>
      <c r="E34" s="723"/>
      <c r="F34" s="723"/>
      <c r="G34" s="723"/>
      <c r="H34" s="723"/>
      <c r="I34" s="723"/>
      <c r="J34" s="723"/>
      <c r="K34" s="723"/>
      <c r="L34" s="723"/>
      <c r="M34" s="723"/>
      <c r="N34" s="723"/>
      <c r="O34" s="723"/>
      <c r="P34" s="723"/>
      <c r="Q34" s="723"/>
      <c r="R34" s="723"/>
      <c r="S34" s="723"/>
      <c r="T34" s="723"/>
      <c r="U34" s="723"/>
      <c r="V34" s="723"/>
      <c r="W34" s="723"/>
      <c r="X34" s="723"/>
      <c r="Y34" s="723"/>
      <c r="Z34" s="723"/>
      <c r="AA34" s="723"/>
      <c r="AB34" s="723"/>
      <c r="AC34" s="723"/>
      <c r="AD34" s="723"/>
      <c r="AE34" s="723"/>
      <c r="AF34" s="723"/>
      <c r="AG34" s="723"/>
      <c r="AH34" s="723"/>
      <c r="AI34" s="723"/>
      <c r="AJ34" s="723"/>
      <c r="AK34" s="723"/>
      <c r="AL34" s="723"/>
      <c r="AM34" s="723"/>
      <c r="AN34" s="723"/>
      <c r="AO34" s="723"/>
      <c r="AP34" s="723"/>
      <c r="AQ34" s="723"/>
      <c r="AR34" s="723"/>
    </row>
    <row r="35" spans="1:44" s="310" customFormat="1" ht="141" customHeight="1">
      <c r="A35" s="633" t="s">
        <v>262</v>
      </c>
      <c r="B35" s="647" t="s">
        <v>364</v>
      </c>
      <c r="C35" s="647" t="s">
        <v>365</v>
      </c>
      <c r="D35" s="300" t="s">
        <v>41</v>
      </c>
      <c r="E35" s="215">
        <f>H35+K35+N35+Q35+T35+W35+Z35+AC35+AF35+AI35+AL35+AO35</f>
        <v>163340.43</v>
      </c>
      <c r="F35" s="215">
        <f>I35+L35+O35+R35+U35+X35+AA35+AD35+AG35+AJ35+AM35+AP35</f>
        <v>12630</v>
      </c>
      <c r="G35" s="216">
        <f t="shared" ref="G35:G37" si="70">F35/E35</f>
        <v>7.732317099936617E-2</v>
      </c>
      <c r="H35" s="215">
        <f>H36+H37+H38+H39+H40+H41</f>
        <v>12630</v>
      </c>
      <c r="I35" s="215">
        <f>I36+I37+I38+I39+I40+I41</f>
        <v>12630</v>
      </c>
      <c r="J35" s="216">
        <f t="shared" ref="J35" si="71">I35/H35</f>
        <v>1</v>
      </c>
      <c r="K35" s="215">
        <f>K36+K37+K38+K39+K40+K41</f>
        <v>10299.6</v>
      </c>
      <c r="L35" s="215">
        <f>L36+L37+L38+L39+L40+L41</f>
        <v>0</v>
      </c>
      <c r="M35" s="216">
        <f t="shared" ref="M35" si="72">L35/K35</f>
        <v>0</v>
      </c>
      <c r="N35" s="215">
        <f>N36+N37+N38+N39+N40+N41</f>
        <v>10629.73</v>
      </c>
      <c r="O35" s="215">
        <f>O36+O37+O38+O39+O40+O41</f>
        <v>0</v>
      </c>
      <c r="P35" s="216">
        <f t="shared" ref="P35" si="73">O35/N35</f>
        <v>0</v>
      </c>
      <c r="Q35" s="215">
        <f>Q36+Q37+Q38+Q39+Q40+Q41</f>
        <v>16005.1</v>
      </c>
      <c r="R35" s="215">
        <f>R36+R37+R38+R39+R40+R41</f>
        <v>0</v>
      </c>
      <c r="S35" s="216">
        <f t="shared" ref="S35" si="74">R35/Q35</f>
        <v>0</v>
      </c>
      <c r="T35" s="215">
        <f>T36+T37+T38+T39+T40+T41</f>
        <v>17193.400000000001</v>
      </c>
      <c r="U35" s="215">
        <f>U36+U37+U38+U39+U40+U41</f>
        <v>0</v>
      </c>
      <c r="V35" s="216">
        <f t="shared" ref="V35" si="75">U35/T35</f>
        <v>0</v>
      </c>
      <c r="W35" s="215">
        <f>W36+W37+W38+W39+W40+W41</f>
        <v>11117</v>
      </c>
      <c r="X35" s="215">
        <f>X36+X37+X38+X39+X40+X41</f>
        <v>0</v>
      </c>
      <c r="Y35" s="216">
        <f t="shared" ref="Y35" si="76">X35/W35</f>
        <v>0</v>
      </c>
      <c r="Z35" s="215">
        <f t="shared" ref="Z35:AA35" si="77">Z36+Z37+Z38+Z39+Z40+Z41</f>
        <v>11005.2</v>
      </c>
      <c r="AA35" s="215">
        <f t="shared" si="77"/>
        <v>0</v>
      </c>
      <c r="AB35" s="216">
        <f t="shared" ref="AB35" si="78">AA35/Z35</f>
        <v>0</v>
      </c>
      <c r="AC35" s="215">
        <f t="shared" ref="AC35:AD35" si="79">AC36+AC37+AC38+AC39+AC40+AC41</f>
        <v>11117</v>
      </c>
      <c r="AD35" s="215">
        <f t="shared" si="79"/>
        <v>0</v>
      </c>
      <c r="AE35" s="216">
        <f t="shared" ref="AE35" si="80">AD35/AC35</f>
        <v>0</v>
      </c>
      <c r="AF35" s="215">
        <f t="shared" ref="AF35:AG35" si="81">AF36+AF37+AF38+AF39+AF40+AF41</f>
        <v>14642.5</v>
      </c>
      <c r="AG35" s="215">
        <f t="shared" si="81"/>
        <v>0</v>
      </c>
      <c r="AH35" s="216">
        <f t="shared" ref="AH35" si="82">AG35/AF35</f>
        <v>0</v>
      </c>
      <c r="AI35" s="215">
        <f t="shared" ref="AI35:AJ35" si="83">AI36+AI37+AI38+AI39+AI40+AI41</f>
        <v>15834.5</v>
      </c>
      <c r="AJ35" s="215">
        <f t="shared" si="83"/>
        <v>0</v>
      </c>
      <c r="AK35" s="217">
        <f>AJ35/AI35</f>
        <v>0</v>
      </c>
      <c r="AL35" s="215">
        <f t="shared" ref="AL35:AM35" si="84">AL36+AL37+AL38+AL39+AL40+AL41</f>
        <v>15420.5</v>
      </c>
      <c r="AM35" s="215">
        <f t="shared" si="84"/>
        <v>0</v>
      </c>
      <c r="AN35" s="217">
        <f>AM35/AL35</f>
        <v>0</v>
      </c>
      <c r="AO35" s="215">
        <f>AO36+AO37+AO38+AO39+AO40+AO41</f>
        <v>17445.900000000001</v>
      </c>
      <c r="AP35" s="215">
        <f>AP36+AP37+AP38+AP39+AP40+AP41</f>
        <v>0</v>
      </c>
      <c r="AQ35" s="216">
        <f t="shared" ref="AQ35" si="85">AP35/AO35</f>
        <v>0</v>
      </c>
      <c r="AR35" s="450" t="s">
        <v>495</v>
      </c>
    </row>
    <row r="36" spans="1:44" s="310" customFormat="1" ht="137.25" customHeight="1">
      <c r="A36" s="634"/>
      <c r="B36" s="648"/>
      <c r="C36" s="648"/>
      <c r="D36" s="407" t="s">
        <v>37</v>
      </c>
      <c r="E36" s="408">
        <f>H36+K36+N36+Q36+T36+W36+Z36+AC36+AF36+AI36+AL36+AO36</f>
        <v>0</v>
      </c>
      <c r="F36" s="408">
        <f>I36+L36+O36+R36+U36+X36+AA36+AD36+AG36+AJ36+AM36+AP36</f>
        <v>0</v>
      </c>
      <c r="G36" s="216"/>
      <c r="H36" s="408">
        <f>H43</f>
        <v>0</v>
      </c>
      <c r="I36" s="408">
        <f>I43</f>
        <v>0</v>
      </c>
      <c r="J36" s="219"/>
      <c r="K36" s="408">
        <v>0</v>
      </c>
      <c r="L36" s="408"/>
      <c r="M36" s="219"/>
      <c r="N36" s="408">
        <f>N43</f>
        <v>0</v>
      </c>
      <c r="O36" s="408">
        <f>O43</f>
        <v>0</v>
      </c>
      <c r="P36" s="219"/>
      <c r="Q36" s="408">
        <f>Q43</f>
        <v>0</v>
      </c>
      <c r="R36" s="408">
        <f>R43</f>
        <v>0</v>
      </c>
      <c r="S36" s="219"/>
      <c r="T36" s="408">
        <f>T43</f>
        <v>0</v>
      </c>
      <c r="U36" s="408">
        <f>U43</f>
        <v>0</v>
      </c>
      <c r="V36" s="219"/>
      <c r="W36" s="408">
        <f>W43</f>
        <v>0</v>
      </c>
      <c r="X36" s="408">
        <f>X43</f>
        <v>0</v>
      </c>
      <c r="Y36" s="219"/>
      <c r="Z36" s="408">
        <f t="shared" ref="Z36:AA36" si="86">Z43</f>
        <v>0</v>
      </c>
      <c r="AA36" s="408">
        <f t="shared" si="86"/>
        <v>0</v>
      </c>
      <c r="AB36" s="219"/>
      <c r="AC36" s="408">
        <f t="shared" ref="AC36:AD36" si="87">AC43</f>
        <v>0</v>
      </c>
      <c r="AD36" s="408">
        <f t="shared" si="87"/>
        <v>0</v>
      </c>
      <c r="AE36" s="219"/>
      <c r="AF36" s="408">
        <f t="shared" ref="AF36:AG36" si="88">AF43</f>
        <v>0</v>
      </c>
      <c r="AG36" s="408">
        <f t="shared" si="88"/>
        <v>0</v>
      </c>
      <c r="AH36" s="219"/>
      <c r="AI36" s="408">
        <f t="shared" ref="AI36:AJ36" si="89">AI43</f>
        <v>0</v>
      </c>
      <c r="AJ36" s="408">
        <f t="shared" si="89"/>
        <v>0</v>
      </c>
      <c r="AK36" s="219"/>
      <c r="AL36" s="408">
        <v>0</v>
      </c>
      <c r="AM36" s="408">
        <v>0</v>
      </c>
      <c r="AN36" s="219"/>
      <c r="AO36" s="408">
        <v>0</v>
      </c>
      <c r="AP36" s="408">
        <v>0</v>
      </c>
      <c r="AQ36" s="219"/>
      <c r="AR36" s="451"/>
    </row>
    <row r="37" spans="1:44" s="310" customFormat="1" ht="255.75" customHeight="1">
      <c r="A37" s="634"/>
      <c r="B37" s="648"/>
      <c r="C37" s="648"/>
      <c r="D37" s="406" t="s">
        <v>2</v>
      </c>
      <c r="E37" s="408">
        <f t="shared" ref="E37:F41" si="90">H37+K37+N37+Q37+T37+W37+Z37+AC37+AF37+AI37+AL37+AO37</f>
        <v>163340.43</v>
      </c>
      <c r="F37" s="408">
        <f t="shared" si="90"/>
        <v>12630</v>
      </c>
      <c r="G37" s="216">
        <f t="shared" si="70"/>
        <v>7.732317099936617E-2</v>
      </c>
      <c r="H37" s="408">
        <f t="shared" ref="H37:I41" si="91">H44</f>
        <v>12630</v>
      </c>
      <c r="I37" s="408">
        <f t="shared" si="91"/>
        <v>12630</v>
      </c>
      <c r="J37" s="216">
        <f t="shared" ref="J37" si="92">I37/H37</f>
        <v>1</v>
      </c>
      <c r="K37" s="408">
        <f t="shared" ref="K37:L37" si="93">K44</f>
        <v>10299.6</v>
      </c>
      <c r="L37" s="408">
        <f t="shared" si="93"/>
        <v>0</v>
      </c>
      <c r="M37" s="216">
        <f t="shared" ref="M37" si="94">L37/K37</f>
        <v>0</v>
      </c>
      <c r="N37" s="408">
        <f t="shared" ref="N37:O37" si="95">N44</f>
        <v>10629.73</v>
      </c>
      <c r="O37" s="408">
        <f t="shared" si="95"/>
        <v>0</v>
      </c>
      <c r="P37" s="216">
        <f t="shared" ref="P37" si="96">O37/N37</f>
        <v>0</v>
      </c>
      <c r="Q37" s="408">
        <f t="shared" ref="Q37:R37" si="97">Q44</f>
        <v>16005.1</v>
      </c>
      <c r="R37" s="408">
        <f t="shared" si="97"/>
        <v>0</v>
      </c>
      <c r="S37" s="216">
        <f t="shared" ref="S37" si="98">R37/Q37</f>
        <v>0</v>
      </c>
      <c r="T37" s="408">
        <f t="shared" ref="T37:U37" si="99">T44</f>
        <v>17193.400000000001</v>
      </c>
      <c r="U37" s="408">
        <f t="shared" si="99"/>
        <v>0</v>
      </c>
      <c r="V37" s="216">
        <f t="shared" ref="V37" si="100">U37/T37</f>
        <v>0</v>
      </c>
      <c r="W37" s="408">
        <f t="shared" ref="W37:X37" si="101">W44</f>
        <v>11117</v>
      </c>
      <c r="X37" s="408">
        <f t="shared" si="101"/>
        <v>0</v>
      </c>
      <c r="Y37" s="216">
        <f t="shared" ref="Y37" si="102">X37/W37</f>
        <v>0</v>
      </c>
      <c r="Z37" s="408">
        <f t="shared" ref="Z37:AA37" si="103">Z44</f>
        <v>11005.2</v>
      </c>
      <c r="AA37" s="408">
        <f t="shared" si="103"/>
        <v>0</v>
      </c>
      <c r="AB37" s="216">
        <f t="shared" ref="AB37" si="104">AA37/Z37</f>
        <v>0</v>
      </c>
      <c r="AC37" s="408">
        <f t="shared" ref="AC37:AD37" si="105">AC44</f>
        <v>11117</v>
      </c>
      <c r="AD37" s="408">
        <f t="shared" si="105"/>
        <v>0</v>
      </c>
      <c r="AE37" s="216">
        <f t="shared" ref="AE37" si="106">AD37/AC37</f>
        <v>0</v>
      </c>
      <c r="AF37" s="408">
        <f t="shared" ref="AF37:AG37" si="107">AF44</f>
        <v>14642.5</v>
      </c>
      <c r="AG37" s="408">
        <f t="shared" si="107"/>
        <v>0</v>
      </c>
      <c r="AH37" s="216">
        <f t="shared" ref="AH37" si="108">AG37/AF37</f>
        <v>0</v>
      </c>
      <c r="AI37" s="408">
        <f t="shared" ref="AI37:AJ37" si="109">AI44</f>
        <v>15834.5</v>
      </c>
      <c r="AJ37" s="408">
        <f t="shared" si="109"/>
        <v>0</v>
      </c>
      <c r="AK37" s="216">
        <f>AJ37/AI37</f>
        <v>0</v>
      </c>
      <c r="AL37" s="408">
        <f t="shared" ref="AL37:AM37" si="110">AL44</f>
        <v>15420.5</v>
      </c>
      <c r="AM37" s="408">
        <f t="shared" si="110"/>
        <v>0</v>
      </c>
      <c r="AN37" s="216">
        <f>AM37/AL37</f>
        <v>0</v>
      </c>
      <c r="AO37" s="408">
        <f t="shared" ref="AO37" si="111">AO44</f>
        <v>17445.900000000001</v>
      </c>
      <c r="AP37" s="408">
        <f>AP44</f>
        <v>0</v>
      </c>
      <c r="AQ37" s="216">
        <f t="shared" ref="AQ37" si="112">AP37/AO37</f>
        <v>0</v>
      </c>
      <c r="AR37" s="451" t="s">
        <v>502</v>
      </c>
    </row>
    <row r="38" spans="1:44" s="310" customFormat="1" ht="123.75" customHeight="1" thickBot="1">
      <c r="A38" s="634"/>
      <c r="B38" s="648"/>
      <c r="C38" s="648"/>
      <c r="D38" s="406" t="s">
        <v>284</v>
      </c>
      <c r="E38" s="408">
        <f t="shared" ref="E38:E41" si="113">H38+K38+N38+Q38+T38+W38+Z38+AC38+AF38+AI38+AL38+AO38</f>
        <v>0</v>
      </c>
      <c r="F38" s="408"/>
      <c r="G38" s="418"/>
      <c r="H38" s="408">
        <f t="shared" si="91"/>
        <v>0</v>
      </c>
      <c r="I38" s="408">
        <f t="shared" si="91"/>
        <v>0</v>
      </c>
      <c r="J38" s="219"/>
      <c r="K38" s="408">
        <f t="shared" ref="K38:L38" si="114">K45</f>
        <v>0</v>
      </c>
      <c r="L38" s="408">
        <f t="shared" si="114"/>
        <v>0</v>
      </c>
      <c r="M38" s="219"/>
      <c r="N38" s="408">
        <f t="shared" ref="N38:O38" si="115">N45</f>
        <v>0</v>
      </c>
      <c r="O38" s="408">
        <f t="shared" si="115"/>
        <v>0</v>
      </c>
      <c r="P38" s="219"/>
      <c r="Q38" s="408">
        <f t="shared" ref="Q38:R38" si="116">Q45</f>
        <v>0</v>
      </c>
      <c r="R38" s="408">
        <f t="shared" si="116"/>
        <v>0</v>
      </c>
      <c r="S38" s="219"/>
      <c r="T38" s="408">
        <f t="shared" ref="T38:U38" si="117">T45</f>
        <v>0</v>
      </c>
      <c r="U38" s="408">
        <f t="shared" si="117"/>
        <v>0</v>
      </c>
      <c r="V38" s="219"/>
      <c r="W38" s="408">
        <f t="shared" ref="W38" si="118">W45</f>
        <v>0</v>
      </c>
      <c r="X38" s="408"/>
      <c r="Y38" s="219"/>
      <c r="Z38" s="408">
        <f t="shared" ref="Z38" si="119">Z45</f>
        <v>0</v>
      </c>
      <c r="AA38" s="408"/>
      <c r="AB38" s="219"/>
      <c r="AC38" s="408">
        <f t="shared" ref="AC38:AD38" si="120">AC45</f>
        <v>0</v>
      </c>
      <c r="AD38" s="408">
        <f t="shared" si="120"/>
        <v>0</v>
      </c>
      <c r="AE38" s="219"/>
      <c r="AF38" s="408">
        <f t="shared" ref="AF38" si="121">AF45</f>
        <v>0</v>
      </c>
      <c r="AG38" s="408"/>
      <c r="AH38" s="219"/>
      <c r="AI38" s="408">
        <f>AI45</f>
        <v>0</v>
      </c>
      <c r="AJ38" s="408">
        <f>AJ45</f>
        <v>0</v>
      </c>
      <c r="AK38" s="219"/>
      <c r="AL38" s="408">
        <f t="shared" ref="AL38:AM38" si="122">AL45</f>
        <v>0</v>
      </c>
      <c r="AM38" s="408">
        <f t="shared" si="122"/>
        <v>0</v>
      </c>
      <c r="AN38" s="219"/>
      <c r="AO38" s="408">
        <f t="shared" ref="AO38:AP38" si="123">AO45</f>
        <v>0</v>
      </c>
      <c r="AP38" s="408">
        <f t="shared" si="123"/>
        <v>0</v>
      </c>
      <c r="AQ38" s="219"/>
      <c r="AR38" s="277"/>
    </row>
    <row r="39" spans="1:44" s="310" customFormat="1" ht="382.5" customHeight="1">
      <c r="A39" s="634"/>
      <c r="B39" s="648"/>
      <c r="C39" s="648"/>
      <c r="D39" s="406" t="s">
        <v>292</v>
      </c>
      <c r="E39" s="215">
        <f t="shared" si="113"/>
        <v>0</v>
      </c>
      <c r="F39" s="215">
        <f t="shared" si="90"/>
        <v>0</v>
      </c>
      <c r="G39" s="418"/>
      <c r="H39" s="408">
        <f t="shared" si="91"/>
        <v>0</v>
      </c>
      <c r="I39" s="408">
        <f t="shared" si="91"/>
        <v>0</v>
      </c>
      <c r="J39" s="219"/>
      <c r="K39" s="408">
        <f t="shared" ref="K39:L39" si="124">K46</f>
        <v>0</v>
      </c>
      <c r="L39" s="408">
        <f t="shared" si="124"/>
        <v>0</v>
      </c>
      <c r="M39" s="219"/>
      <c r="N39" s="408">
        <f t="shared" ref="N39:O39" si="125">N46</f>
        <v>0</v>
      </c>
      <c r="O39" s="408">
        <f t="shared" si="125"/>
        <v>0</v>
      </c>
      <c r="P39" s="219"/>
      <c r="Q39" s="408">
        <f t="shared" ref="Q39:R39" si="126">Q46</f>
        <v>0</v>
      </c>
      <c r="R39" s="408">
        <f t="shared" si="126"/>
        <v>0</v>
      </c>
      <c r="S39" s="219"/>
      <c r="T39" s="408">
        <f t="shared" ref="T39:U39" si="127">T46</f>
        <v>0</v>
      </c>
      <c r="U39" s="408">
        <f t="shared" si="127"/>
        <v>0</v>
      </c>
      <c r="V39" s="219"/>
      <c r="W39" s="408">
        <f t="shared" ref="W39:X39" si="128">W46</f>
        <v>0</v>
      </c>
      <c r="X39" s="408">
        <f t="shared" si="128"/>
        <v>0</v>
      </c>
      <c r="Y39" s="219"/>
      <c r="Z39" s="408">
        <f t="shared" ref="Z39:AA39" si="129">Z46</f>
        <v>0</v>
      </c>
      <c r="AA39" s="408">
        <f t="shared" si="129"/>
        <v>0</v>
      </c>
      <c r="AB39" s="219"/>
      <c r="AC39" s="408">
        <f t="shared" ref="AC39:AD39" si="130">AC46</f>
        <v>0</v>
      </c>
      <c r="AD39" s="408">
        <f t="shared" si="130"/>
        <v>0</v>
      </c>
      <c r="AE39" s="219"/>
      <c r="AF39" s="408">
        <f t="shared" ref="AF39:AG39" si="131">AF46</f>
        <v>0</v>
      </c>
      <c r="AG39" s="408">
        <f t="shared" si="131"/>
        <v>0</v>
      </c>
      <c r="AH39" s="219"/>
      <c r="AI39" s="408">
        <f t="shared" ref="AI39:AJ39" si="132">AI46</f>
        <v>0</v>
      </c>
      <c r="AJ39" s="408">
        <f t="shared" si="132"/>
        <v>0</v>
      </c>
      <c r="AK39" s="219"/>
      <c r="AL39" s="408">
        <f t="shared" ref="AL39" si="133">AL46</f>
        <v>0</v>
      </c>
      <c r="AM39" s="408">
        <f>AM46</f>
        <v>0</v>
      </c>
      <c r="AN39" s="219"/>
      <c r="AO39" s="408">
        <f t="shared" ref="AO39:AP39" si="134">AO46</f>
        <v>0</v>
      </c>
      <c r="AP39" s="408">
        <f t="shared" si="134"/>
        <v>0</v>
      </c>
      <c r="AQ39" s="219"/>
      <c r="AR39" s="277"/>
    </row>
    <row r="40" spans="1:44" s="310" customFormat="1" ht="133.5" customHeight="1">
      <c r="A40" s="634"/>
      <c r="B40" s="648"/>
      <c r="C40" s="648"/>
      <c r="D40" s="406" t="s">
        <v>285</v>
      </c>
      <c r="E40" s="408">
        <f t="shared" si="113"/>
        <v>0</v>
      </c>
      <c r="F40" s="408">
        <f t="shared" si="90"/>
        <v>0</v>
      </c>
      <c r="G40" s="219"/>
      <c r="H40" s="408">
        <f t="shared" si="91"/>
        <v>0</v>
      </c>
      <c r="I40" s="408">
        <f t="shared" si="91"/>
        <v>0</v>
      </c>
      <c r="J40" s="219"/>
      <c r="K40" s="408">
        <f t="shared" ref="K40:L40" si="135">K47</f>
        <v>0</v>
      </c>
      <c r="L40" s="408">
        <f t="shared" si="135"/>
        <v>0</v>
      </c>
      <c r="M40" s="219"/>
      <c r="N40" s="408">
        <f t="shared" ref="N40:O40" si="136">N47</f>
        <v>0</v>
      </c>
      <c r="O40" s="408">
        <f t="shared" si="136"/>
        <v>0</v>
      </c>
      <c r="P40" s="219"/>
      <c r="Q40" s="408">
        <f t="shared" ref="Q40:R40" si="137">Q47</f>
        <v>0</v>
      </c>
      <c r="R40" s="408">
        <f t="shared" si="137"/>
        <v>0</v>
      </c>
      <c r="S40" s="219"/>
      <c r="T40" s="408">
        <f t="shared" ref="T40:U40" si="138">T47</f>
        <v>0</v>
      </c>
      <c r="U40" s="408">
        <f t="shared" si="138"/>
        <v>0</v>
      </c>
      <c r="V40" s="219"/>
      <c r="W40" s="408">
        <f t="shared" ref="W40:X40" si="139">W47</f>
        <v>0</v>
      </c>
      <c r="X40" s="408">
        <f t="shared" si="139"/>
        <v>0</v>
      </c>
      <c r="Y40" s="219"/>
      <c r="Z40" s="408">
        <f t="shared" ref="Z40:AA40" si="140">Z47</f>
        <v>0</v>
      </c>
      <c r="AA40" s="408">
        <f t="shared" si="140"/>
        <v>0</v>
      </c>
      <c r="AB40" s="219"/>
      <c r="AC40" s="408">
        <f t="shared" ref="AC40:AD40" si="141">AC47</f>
        <v>0</v>
      </c>
      <c r="AD40" s="408">
        <f t="shared" si="141"/>
        <v>0</v>
      </c>
      <c r="AE40" s="219"/>
      <c r="AF40" s="408">
        <f t="shared" ref="AF40:AG40" si="142">AF47</f>
        <v>0</v>
      </c>
      <c r="AG40" s="408">
        <f t="shared" si="142"/>
        <v>0</v>
      </c>
      <c r="AH40" s="219"/>
      <c r="AI40" s="408">
        <f t="shared" ref="AI40:AJ40" si="143">AI47</f>
        <v>0</v>
      </c>
      <c r="AJ40" s="408">
        <f t="shared" si="143"/>
        <v>0</v>
      </c>
      <c r="AK40" s="219"/>
      <c r="AL40" s="408">
        <f t="shared" ref="AL40:AM40" si="144">AL47</f>
        <v>0</v>
      </c>
      <c r="AM40" s="408">
        <f t="shared" si="144"/>
        <v>0</v>
      </c>
      <c r="AN40" s="219"/>
      <c r="AO40" s="408">
        <f t="shared" ref="AO40:AP40" si="145">AO47</f>
        <v>0</v>
      </c>
      <c r="AP40" s="408">
        <f t="shared" si="145"/>
        <v>0</v>
      </c>
      <c r="AQ40" s="219"/>
      <c r="AR40" s="277"/>
    </row>
    <row r="41" spans="1:44" s="310" customFormat="1" ht="156.75" customHeight="1" thickBot="1">
      <c r="A41" s="635"/>
      <c r="B41" s="649"/>
      <c r="C41" s="649"/>
      <c r="D41" s="302" t="s">
        <v>43</v>
      </c>
      <c r="E41" s="223">
        <f t="shared" si="113"/>
        <v>0</v>
      </c>
      <c r="F41" s="223">
        <f t="shared" si="90"/>
        <v>0</v>
      </c>
      <c r="G41" s="449"/>
      <c r="H41" s="223">
        <f t="shared" si="91"/>
        <v>0</v>
      </c>
      <c r="I41" s="223">
        <f t="shared" si="91"/>
        <v>0</v>
      </c>
      <c r="J41" s="449"/>
      <c r="K41" s="223">
        <f t="shared" ref="K41:L41" si="146">K48</f>
        <v>0</v>
      </c>
      <c r="L41" s="223">
        <f t="shared" si="146"/>
        <v>0</v>
      </c>
      <c r="M41" s="449"/>
      <c r="N41" s="223">
        <f t="shared" ref="N41:O41" si="147">N48</f>
        <v>0</v>
      </c>
      <c r="O41" s="223">
        <f t="shared" si="147"/>
        <v>0</v>
      </c>
      <c r="P41" s="449"/>
      <c r="Q41" s="223">
        <f t="shared" ref="Q41:R41" si="148">Q48</f>
        <v>0</v>
      </c>
      <c r="R41" s="223">
        <f t="shared" si="148"/>
        <v>0</v>
      </c>
      <c r="S41" s="449"/>
      <c r="T41" s="223">
        <f t="shared" ref="T41:U41" si="149">T48</f>
        <v>0</v>
      </c>
      <c r="U41" s="223">
        <f t="shared" si="149"/>
        <v>0</v>
      </c>
      <c r="V41" s="449"/>
      <c r="W41" s="223">
        <f t="shared" ref="W41:X41" si="150">W48</f>
        <v>0</v>
      </c>
      <c r="X41" s="223">
        <f t="shared" si="150"/>
        <v>0</v>
      </c>
      <c r="Y41" s="449"/>
      <c r="Z41" s="223">
        <f t="shared" ref="Z41:AA41" si="151">Z48</f>
        <v>0</v>
      </c>
      <c r="AA41" s="223">
        <f t="shared" si="151"/>
        <v>0</v>
      </c>
      <c r="AB41" s="449"/>
      <c r="AC41" s="223">
        <f t="shared" ref="AC41:AD41" si="152">AC48</f>
        <v>0</v>
      </c>
      <c r="AD41" s="223">
        <f t="shared" si="152"/>
        <v>0</v>
      </c>
      <c r="AE41" s="449"/>
      <c r="AF41" s="223">
        <f t="shared" ref="AF41:AG41" si="153">AF48</f>
        <v>0</v>
      </c>
      <c r="AG41" s="223">
        <f t="shared" si="153"/>
        <v>0</v>
      </c>
      <c r="AH41" s="449"/>
      <c r="AI41" s="223">
        <f t="shared" ref="AI41:AJ41" si="154">AI48</f>
        <v>0</v>
      </c>
      <c r="AJ41" s="223">
        <f t="shared" si="154"/>
        <v>0</v>
      </c>
      <c r="AK41" s="449"/>
      <c r="AL41" s="223">
        <f t="shared" ref="AL41:AM41" si="155">AL48</f>
        <v>0</v>
      </c>
      <c r="AM41" s="223">
        <f t="shared" si="155"/>
        <v>0</v>
      </c>
      <c r="AN41" s="449"/>
      <c r="AO41" s="223">
        <f t="shared" ref="AO41:AP41" si="156">AO48</f>
        <v>0</v>
      </c>
      <c r="AP41" s="223">
        <f t="shared" si="156"/>
        <v>0</v>
      </c>
      <c r="AQ41" s="449"/>
      <c r="AR41" s="452"/>
    </row>
    <row r="42" spans="1:44" s="310" customFormat="1" ht="89.25" customHeight="1">
      <c r="A42" s="633" t="s">
        <v>294</v>
      </c>
      <c r="B42" s="647" t="s">
        <v>295</v>
      </c>
      <c r="C42" s="647"/>
      <c r="D42" s="300" t="s">
        <v>41</v>
      </c>
      <c r="E42" s="215">
        <f>H42+K42+N42+Q42+T42+W42+Z42+AC42+AF42+AI42+AL42+AO42</f>
        <v>163340.43</v>
      </c>
      <c r="F42" s="215">
        <f>I42+L42+O42+R42+U42+X42+AA42+AD42+AG42+AJ42+AM42+AP42</f>
        <v>12630</v>
      </c>
      <c r="G42" s="217">
        <f>F42/E42</f>
        <v>7.732317099936617E-2</v>
      </c>
      <c r="H42" s="215">
        <f>H43+H44+H45+H46+H47+H48</f>
        <v>12630</v>
      </c>
      <c r="I42" s="215">
        <f>I44</f>
        <v>12630</v>
      </c>
      <c r="J42" s="216">
        <f t="shared" ref="J42" si="157">I42/H42</f>
        <v>1</v>
      </c>
      <c r="K42" s="215">
        <f>K43+K44+K45+K46+K47+K48</f>
        <v>10299.6</v>
      </c>
      <c r="L42" s="215">
        <f>L43+L44+L45+L46+L47+L48</f>
        <v>0</v>
      </c>
      <c r="M42" s="216">
        <f t="shared" ref="M42" si="158">L42/K42</f>
        <v>0</v>
      </c>
      <c r="N42" s="215">
        <f>N43+N44+N45+N46+N47+N48</f>
        <v>10629.73</v>
      </c>
      <c r="O42" s="215">
        <f>O43+O44+O45+O46+O47+O48</f>
        <v>0</v>
      </c>
      <c r="P42" s="216">
        <f t="shared" ref="P42" si="159">O42/N42</f>
        <v>0</v>
      </c>
      <c r="Q42" s="215">
        <f>Q43+Q44+Q45+Q46+Q47+Q48</f>
        <v>16005.1</v>
      </c>
      <c r="R42" s="215">
        <f>R43+R44+R45+R46+R47+R48</f>
        <v>0</v>
      </c>
      <c r="S42" s="216">
        <f t="shared" ref="S42" si="160">R42/Q42</f>
        <v>0</v>
      </c>
      <c r="T42" s="215">
        <f>T43+T44+T45+T46+T47+T48</f>
        <v>17193.400000000001</v>
      </c>
      <c r="U42" s="215">
        <f>U43+U44+U45+U46+U47+U48</f>
        <v>0</v>
      </c>
      <c r="V42" s="216">
        <f t="shared" ref="V42" si="161">U42/T42</f>
        <v>0</v>
      </c>
      <c r="W42" s="215">
        <f>W43+W44+W45+W46+W47+W48</f>
        <v>11117</v>
      </c>
      <c r="X42" s="215">
        <f>X43+X44+X45+X46+X47+X48</f>
        <v>0</v>
      </c>
      <c r="Y42" s="216">
        <f t="shared" ref="Y42" si="162">X42/W42</f>
        <v>0</v>
      </c>
      <c r="Z42" s="215">
        <f t="shared" ref="Z42:AA42" si="163">Z43+Z44+Z45+Z46+Z47+Z48</f>
        <v>11005.2</v>
      </c>
      <c r="AA42" s="215">
        <f t="shared" si="163"/>
        <v>0</v>
      </c>
      <c r="AB42" s="216">
        <f t="shared" ref="AB42" si="164">AA42/Z42</f>
        <v>0</v>
      </c>
      <c r="AC42" s="215">
        <f t="shared" ref="AC42:AD42" si="165">AC43+AC44+AC45+AC46+AC47+AC48</f>
        <v>11117</v>
      </c>
      <c r="AD42" s="215">
        <f t="shared" si="165"/>
        <v>0</v>
      </c>
      <c r="AE42" s="216">
        <f t="shared" ref="AE42" si="166">AD42/AC42</f>
        <v>0</v>
      </c>
      <c r="AF42" s="215">
        <f t="shared" ref="AF42:AG42" si="167">AF43+AF44+AF45+AF46+AF47+AF48</f>
        <v>14642.5</v>
      </c>
      <c r="AG42" s="215">
        <f t="shared" si="167"/>
        <v>0</v>
      </c>
      <c r="AH42" s="216">
        <f t="shared" ref="AH42" si="168">AG42/AF42</f>
        <v>0</v>
      </c>
      <c r="AI42" s="215">
        <f t="shared" ref="AI42:AJ42" si="169">AI43+AI44+AI45+AI46+AI47+AI48</f>
        <v>15834.5</v>
      </c>
      <c r="AJ42" s="215">
        <f t="shared" si="169"/>
        <v>0</v>
      </c>
      <c r="AK42" s="217">
        <f>AJ42/AI42</f>
        <v>0</v>
      </c>
      <c r="AL42" s="215">
        <f t="shared" ref="AL42:AM42" si="170">AL43+AL44+AL45+AL46+AL47+AL48</f>
        <v>15420.5</v>
      </c>
      <c r="AM42" s="215">
        <f t="shared" si="170"/>
        <v>0</v>
      </c>
      <c r="AN42" s="217">
        <f>AM42/AL42</f>
        <v>0</v>
      </c>
      <c r="AO42" s="215">
        <f>AO43+AO44+AO45+AO46+AO47+AO48</f>
        <v>17445.900000000001</v>
      </c>
      <c r="AP42" s="215">
        <f>AP43+AP44+AP45+AP46+AP47+AP48</f>
        <v>0</v>
      </c>
      <c r="AQ42" s="216">
        <f t="shared" ref="AQ42" si="171">AP42/AO42</f>
        <v>0</v>
      </c>
      <c r="AR42" s="450" t="s">
        <v>495</v>
      </c>
    </row>
    <row r="43" spans="1:44" s="310" customFormat="1" ht="126" customHeight="1">
      <c r="A43" s="634"/>
      <c r="B43" s="648"/>
      <c r="C43" s="648"/>
      <c r="D43" s="407" t="s">
        <v>37</v>
      </c>
      <c r="E43" s="408">
        <f>H43+K43+N43+Q43+T43+W43+Z43+AC43+AF43+AI43+AL43+AO43</f>
        <v>0</v>
      </c>
      <c r="F43" s="408">
        <f>I43+L43+O43+R43+U43+X43+AA43+AD43+AG43+AJ43+AM43+AP43</f>
        <v>0</v>
      </c>
      <c r="G43" s="216"/>
      <c r="H43" s="408">
        <f>H50</f>
        <v>0</v>
      </c>
      <c r="I43" s="408">
        <f>I50</f>
        <v>0</v>
      </c>
      <c r="J43" s="219"/>
      <c r="K43" s="408">
        <v>0</v>
      </c>
      <c r="L43" s="408">
        <v>0</v>
      </c>
      <c r="M43" s="219"/>
      <c r="N43" s="408">
        <f>N50</f>
        <v>0</v>
      </c>
      <c r="O43" s="408">
        <f>O50</f>
        <v>0</v>
      </c>
      <c r="P43" s="219"/>
      <c r="Q43" s="408">
        <f>Q50</f>
        <v>0</v>
      </c>
      <c r="R43" s="408">
        <f>R50</f>
        <v>0</v>
      </c>
      <c r="S43" s="219"/>
      <c r="T43" s="408">
        <f>T50</f>
        <v>0</v>
      </c>
      <c r="U43" s="408">
        <f>U50</f>
        <v>0</v>
      </c>
      <c r="V43" s="219"/>
      <c r="W43" s="408">
        <f>W50</f>
        <v>0</v>
      </c>
      <c r="X43" s="408">
        <f>X50</f>
        <v>0</v>
      </c>
      <c r="Y43" s="219"/>
      <c r="Z43" s="408"/>
      <c r="AA43" s="408"/>
      <c r="AB43" s="216"/>
      <c r="AC43" s="408"/>
      <c r="AD43" s="408">
        <f t="shared" ref="AD43" si="172">AD50</f>
        <v>0</v>
      </c>
      <c r="AE43" s="219"/>
      <c r="AF43" s="408"/>
      <c r="AG43" s="408">
        <f t="shared" ref="AG43" si="173">AG50</f>
        <v>0</v>
      </c>
      <c r="AH43" s="219"/>
      <c r="AI43" s="404"/>
      <c r="AJ43" s="408">
        <v>0</v>
      </c>
      <c r="AK43" s="219"/>
      <c r="AL43" s="408">
        <v>0</v>
      </c>
      <c r="AM43" s="408">
        <v>0</v>
      </c>
      <c r="AN43" s="219"/>
      <c r="AO43" s="408">
        <v>0</v>
      </c>
      <c r="AP43" s="408">
        <v>0</v>
      </c>
      <c r="AQ43" s="444"/>
      <c r="AR43" s="451"/>
    </row>
    <row r="44" spans="1:44" s="310" customFormat="1" ht="248.25" customHeight="1">
      <c r="A44" s="634"/>
      <c r="B44" s="648"/>
      <c r="C44" s="648"/>
      <c r="D44" s="406" t="s">
        <v>2</v>
      </c>
      <c r="E44" s="408">
        <f>H44+K44+N44+Q44+T44+W44+Z44+AC44+AF44+AI44+AL44+AO44</f>
        <v>163340.43</v>
      </c>
      <c r="F44" s="408">
        <f t="shared" ref="E44:F45" si="174">I44+L44+O44+R44+U44+X44+AA44+AD44+AG44+AJ44+AM44+AP44</f>
        <v>12630</v>
      </c>
      <c r="G44" s="216">
        <f>F44/E44</f>
        <v>7.732317099936617E-2</v>
      </c>
      <c r="H44" s="408">
        <v>12630</v>
      </c>
      <c r="I44" s="408">
        <v>12630</v>
      </c>
      <c r="J44" s="216">
        <f t="shared" ref="J44" si="175">I44/H44</f>
        <v>1</v>
      </c>
      <c r="K44" s="408">
        <v>10299.6</v>
      </c>
      <c r="L44" s="408"/>
      <c r="M44" s="216">
        <f t="shared" ref="M44" si="176">L44/K44</f>
        <v>0</v>
      </c>
      <c r="N44" s="408">
        <v>10629.73</v>
      </c>
      <c r="O44" s="408"/>
      <c r="P44" s="216">
        <f t="shared" ref="P44" si="177">O44/N44</f>
        <v>0</v>
      </c>
      <c r="Q44" s="408">
        <v>16005.1</v>
      </c>
      <c r="R44" s="408"/>
      <c r="S44" s="216">
        <f t="shared" ref="S44" si="178">R44/Q44</f>
        <v>0</v>
      </c>
      <c r="T44" s="408">
        <v>17193.400000000001</v>
      </c>
      <c r="U44" s="408"/>
      <c r="V44" s="216">
        <f t="shared" ref="V44" si="179">U44/T44</f>
        <v>0</v>
      </c>
      <c r="W44" s="408">
        <v>11117</v>
      </c>
      <c r="X44" s="408"/>
      <c r="Y44" s="216">
        <f t="shared" ref="Y44" si="180">X44/W44</f>
        <v>0</v>
      </c>
      <c r="Z44" s="408">
        <v>11005.2</v>
      </c>
      <c r="AA44" s="408"/>
      <c r="AB44" s="216">
        <f t="shared" ref="AB44" si="181">AA44/Z44</f>
        <v>0</v>
      </c>
      <c r="AC44" s="408">
        <v>11117</v>
      </c>
      <c r="AD44" s="408"/>
      <c r="AE44" s="216">
        <f t="shared" ref="AE44" si="182">AD44/AC44</f>
        <v>0</v>
      </c>
      <c r="AF44" s="408">
        <v>14642.5</v>
      </c>
      <c r="AG44" s="408"/>
      <c r="AH44" s="216">
        <f t="shared" ref="AH44" si="183">AG44/AF44</f>
        <v>0</v>
      </c>
      <c r="AI44" s="408">
        <v>15834.5</v>
      </c>
      <c r="AJ44" s="408"/>
      <c r="AK44" s="216">
        <f>AJ44/AI44</f>
        <v>0</v>
      </c>
      <c r="AL44" s="408">
        <v>15420.5</v>
      </c>
      <c r="AM44" s="408"/>
      <c r="AN44" s="216">
        <f>AM44/AL44</f>
        <v>0</v>
      </c>
      <c r="AO44" s="408">
        <v>17445.900000000001</v>
      </c>
      <c r="AP44" s="408"/>
      <c r="AQ44" s="216">
        <f t="shared" ref="AQ44" si="184">AP44/AO44</f>
        <v>0</v>
      </c>
      <c r="AR44" s="451" t="s">
        <v>503</v>
      </c>
    </row>
    <row r="45" spans="1:44" s="310" customFormat="1" ht="69.75" customHeight="1" thickBot="1">
      <c r="A45" s="634"/>
      <c r="B45" s="648"/>
      <c r="C45" s="648"/>
      <c r="D45" s="406" t="s">
        <v>284</v>
      </c>
      <c r="E45" s="408">
        <f t="shared" si="174"/>
        <v>0</v>
      </c>
      <c r="F45" s="408">
        <v>0</v>
      </c>
      <c r="G45" s="418"/>
      <c r="H45" s="408">
        <v>0</v>
      </c>
      <c r="I45" s="408">
        <v>0</v>
      </c>
      <c r="J45" s="219"/>
      <c r="K45" s="408">
        <v>0</v>
      </c>
      <c r="L45" s="408">
        <v>0</v>
      </c>
      <c r="M45" s="219"/>
      <c r="N45" s="408">
        <v>0</v>
      </c>
      <c r="O45" s="408">
        <v>0</v>
      </c>
      <c r="P45" s="219"/>
      <c r="Q45" s="408">
        <v>0</v>
      </c>
      <c r="R45" s="408"/>
      <c r="S45" s="219"/>
      <c r="T45" s="408">
        <v>0</v>
      </c>
      <c r="U45" s="408"/>
      <c r="V45" s="219"/>
      <c r="W45" s="408">
        <v>0</v>
      </c>
      <c r="X45" s="408"/>
      <c r="Y45" s="219"/>
      <c r="Z45" s="408">
        <v>0</v>
      </c>
      <c r="AA45" s="408"/>
      <c r="AB45" s="219"/>
      <c r="AC45" s="408">
        <v>0</v>
      </c>
      <c r="AD45" s="408"/>
      <c r="AE45" s="219"/>
      <c r="AF45" s="408">
        <v>0</v>
      </c>
      <c r="AG45" s="408"/>
      <c r="AH45" s="219"/>
      <c r="AI45" s="404">
        <v>0</v>
      </c>
      <c r="AJ45" s="408">
        <v>0</v>
      </c>
      <c r="AK45" s="219"/>
      <c r="AL45" s="408">
        <v>0</v>
      </c>
      <c r="AM45" s="408">
        <v>0</v>
      </c>
      <c r="AN45" s="219"/>
      <c r="AO45" s="408">
        <v>0</v>
      </c>
      <c r="AP45" s="408">
        <v>0</v>
      </c>
      <c r="AQ45" s="444"/>
      <c r="AR45" s="451"/>
    </row>
    <row r="46" spans="1:44" s="310" customFormat="1" ht="351" customHeight="1">
      <c r="A46" s="634"/>
      <c r="B46" s="648"/>
      <c r="C46" s="648"/>
      <c r="D46" s="406" t="s">
        <v>292</v>
      </c>
      <c r="E46" s="215">
        <f>H46+K46+N46+Q46+T46+W46+Z46+AC46+AF46+AI46+AL46+AO46</f>
        <v>0</v>
      </c>
      <c r="F46" s="215">
        <f>I46+L46+O46+R46+U46+X46+AA46+AD46+AG46+AJ46+AM46+AP46</f>
        <v>0</v>
      </c>
      <c r="G46" s="418"/>
      <c r="H46" s="408">
        <f t="shared" ref="H46:I46" si="185">H55</f>
        <v>0</v>
      </c>
      <c r="I46" s="408">
        <f t="shared" si="185"/>
        <v>0</v>
      </c>
      <c r="J46" s="219"/>
      <c r="K46" s="408">
        <f t="shared" ref="K46:L46" si="186">K55</f>
        <v>0</v>
      </c>
      <c r="L46" s="408">
        <f t="shared" si="186"/>
        <v>0</v>
      </c>
      <c r="M46" s="219"/>
      <c r="N46" s="408">
        <f t="shared" ref="N46:O46" si="187">N55</f>
        <v>0</v>
      </c>
      <c r="O46" s="408">
        <f t="shared" si="187"/>
        <v>0</v>
      </c>
      <c r="P46" s="219"/>
      <c r="Q46" s="408">
        <f t="shared" ref="Q46:R46" si="188">Q55</f>
        <v>0</v>
      </c>
      <c r="R46" s="408">
        <f t="shared" si="188"/>
        <v>0</v>
      </c>
      <c r="S46" s="219"/>
      <c r="T46" s="408">
        <f t="shared" ref="T46:U46" si="189">T55</f>
        <v>0</v>
      </c>
      <c r="U46" s="408">
        <f t="shared" si="189"/>
        <v>0</v>
      </c>
      <c r="V46" s="219"/>
      <c r="W46" s="408">
        <f t="shared" ref="W46:X46" si="190">W55</f>
        <v>0</v>
      </c>
      <c r="X46" s="408">
        <f t="shared" si="190"/>
        <v>0</v>
      </c>
      <c r="Y46" s="219"/>
      <c r="Z46" s="408">
        <f t="shared" ref="Z46:AA46" si="191">Z55</f>
        <v>0</v>
      </c>
      <c r="AA46" s="408">
        <f t="shared" si="191"/>
        <v>0</v>
      </c>
      <c r="AB46" s="219"/>
      <c r="AC46" s="408">
        <f t="shared" ref="AC46:AD46" si="192">AC55</f>
        <v>0</v>
      </c>
      <c r="AD46" s="408">
        <f t="shared" si="192"/>
        <v>0</v>
      </c>
      <c r="AE46" s="219"/>
      <c r="AF46" s="408">
        <f t="shared" ref="AF46:AG46" si="193">AF55</f>
        <v>0</v>
      </c>
      <c r="AG46" s="408">
        <f t="shared" si="193"/>
        <v>0</v>
      </c>
      <c r="AH46" s="219"/>
      <c r="AI46" s="404">
        <v>0</v>
      </c>
      <c r="AJ46" s="408">
        <f t="shared" ref="AJ46" si="194">AJ55</f>
        <v>0</v>
      </c>
      <c r="AK46" s="219"/>
      <c r="AL46" s="408">
        <f t="shared" ref="AL46:AM46" si="195">AL55</f>
        <v>0</v>
      </c>
      <c r="AM46" s="408">
        <f t="shared" si="195"/>
        <v>0</v>
      </c>
      <c r="AN46" s="219"/>
      <c r="AO46" s="408">
        <f t="shared" ref="AO46:AP46" si="196">AO55</f>
        <v>0</v>
      </c>
      <c r="AP46" s="408">
        <f t="shared" si="196"/>
        <v>0</v>
      </c>
      <c r="AQ46" s="444"/>
      <c r="AR46" s="451"/>
    </row>
    <row r="47" spans="1:44" s="310" customFormat="1" ht="114.75" customHeight="1">
      <c r="A47" s="634"/>
      <c r="B47" s="648"/>
      <c r="C47" s="648"/>
      <c r="D47" s="406" t="s">
        <v>285</v>
      </c>
      <c r="E47" s="408">
        <f>H47+K47+N47+Q47+T47+W47+Z47+AC47+AF47+AI47+AL47+AO47</f>
        <v>0</v>
      </c>
      <c r="F47" s="408">
        <f>I47+L47+O47+R47+U47+X47+AA47+AD47+AG47+AJ47+AM47+AP47</f>
        <v>0</v>
      </c>
      <c r="G47" s="418"/>
      <c r="H47" s="408">
        <f t="shared" ref="H47:I47" si="197">H56</f>
        <v>0</v>
      </c>
      <c r="I47" s="408">
        <f t="shared" si="197"/>
        <v>0</v>
      </c>
      <c r="J47" s="219"/>
      <c r="K47" s="408">
        <f t="shared" ref="K47:L47" si="198">K56</f>
        <v>0</v>
      </c>
      <c r="L47" s="408">
        <f t="shared" si="198"/>
        <v>0</v>
      </c>
      <c r="M47" s="219"/>
      <c r="N47" s="408">
        <f t="shared" ref="N47:O47" si="199">N56</f>
        <v>0</v>
      </c>
      <c r="O47" s="408">
        <f t="shared" si="199"/>
        <v>0</v>
      </c>
      <c r="P47" s="219"/>
      <c r="Q47" s="408">
        <f t="shared" ref="Q47:R47" si="200">Q56</f>
        <v>0</v>
      </c>
      <c r="R47" s="408">
        <f t="shared" si="200"/>
        <v>0</v>
      </c>
      <c r="S47" s="219"/>
      <c r="T47" s="408">
        <f t="shared" ref="T47:U47" si="201">T56</f>
        <v>0</v>
      </c>
      <c r="U47" s="408">
        <f t="shared" si="201"/>
        <v>0</v>
      </c>
      <c r="V47" s="219"/>
      <c r="W47" s="408">
        <f t="shared" ref="W47:X47" si="202">W56</f>
        <v>0</v>
      </c>
      <c r="X47" s="408">
        <f t="shared" si="202"/>
        <v>0</v>
      </c>
      <c r="Y47" s="219"/>
      <c r="Z47" s="408">
        <f t="shared" ref="Z47:AA47" si="203">Z56</f>
        <v>0</v>
      </c>
      <c r="AA47" s="408">
        <f t="shared" si="203"/>
        <v>0</v>
      </c>
      <c r="AB47" s="219"/>
      <c r="AC47" s="408">
        <f t="shared" ref="AC47:AD47" si="204">AC56</f>
        <v>0</v>
      </c>
      <c r="AD47" s="408">
        <f t="shared" si="204"/>
        <v>0</v>
      </c>
      <c r="AE47" s="219"/>
      <c r="AF47" s="408">
        <f t="shared" ref="AF47:AG47" si="205">AF56</f>
        <v>0</v>
      </c>
      <c r="AG47" s="408">
        <f t="shared" si="205"/>
        <v>0</v>
      </c>
      <c r="AH47" s="219"/>
      <c r="AI47" s="408">
        <f t="shared" ref="AI47:AJ47" si="206">AI56</f>
        <v>0</v>
      </c>
      <c r="AJ47" s="408">
        <f t="shared" si="206"/>
        <v>0</v>
      </c>
      <c r="AK47" s="219"/>
      <c r="AL47" s="408">
        <f t="shared" ref="AL47:AM47" si="207">AL56</f>
        <v>0</v>
      </c>
      <c r="AM47" s="408">
        <f t="shared" si="207"/>
        <v>0</v>
      </c>
      <c r="AN47" s="219"/>
      <c r="AO47" s="408">
        <f t="shared" ref="AO47:AP47" si="208">AO56</f>
        <v>0</v>
      </c>
      <c r="AP47" s="408">
        <f t="shared" si="208"/>
        <v>0</v>
      </c>
      <c r="AQ47" s="444"/>
      <c r="AR47" s="451"/>
    </row>
    <row r="48" spans="1:44" s="310" customFormat="1" ht="144.75" customHeight="1" thickBot="1">
      <c r="A48" s="635"/>
      <c r="B48" s="649"/>
      <c r="C48" s="649"/>
      <c r="D48" s="302" t="s">
        <v>43</v>
      </c>
      <c r="E48" s="223">
        <f t="shared" ref="E48:F48" si="209">H48+K48+N48+Q48+T48+W48+Z48+AC48+AF48+AI48+AL48+AO48</f>
        <v>0</v>
      </c>
      <c r="F48" s="223">
        <f t="shared" si="209"/>
        <v>0</v>
      </c>
      <c r="G48" s="453"/>
      <c r="H48" s="223">
        <f t="shared" ref="H48:I48" si="210">H57</f>
        <v>0</v>
      </c>
      <c r="I48" s="223">
        <f t="shared" si="210"/>
        <v>0</v>
      </c>
      <c r="J48" s="449"/>
      <c r="K48" s="223">
        <f t="shared" ref="K48:L48" si="211">K57</f>
        <v>0</v>
      </c>
      <c r="L48" s="223">
        <f t="shared" si="211"/>
        <v>0</v>
      </c>
      <c r="M48" s="449"/>
      <c r="N48" s="223">
        <f t="shared" ref="N48:O48" si="212">N57</f>
        <v>0</v>
      </c>
      <c r="O48" s="223">
        <f t="shared" si="212"/>
        <v>0</v>
      </c>
      <c r="P48" s="449"/>
      <c r="Q48" s="223">
        <f t="shared" ref="Q48:R48" si="213">Q57</f>
        <v>0</v>
      </c>
      <c r="R48" s="223">
        <f t="shared" si="213"/>
        <v>0</v>
      </c>
      <c r="S48" s="449"/>
      <c r="T48" s="223">
        <f t="shared" ref="T48:U48" si="214">T57</f>
        <v>0</v>
      </c>
      <c r="U48" s="223">
        <f t="shared" si="214"/>
        <v>0</v>
      </c>
      <c r="V48" s="449"/>
      <c r="W48" s="223">
        <f t="shared" ref="W48:X48" si="215">W57</f>
        <v>0</v>
      </c>
      <c r="X48" s="223">
        <f t="shared" si="215"/>
        <v>0</v>
      </c>
      <c r="Y48" s="449"/>
      <c r="Z48" s="223">
        <f t="shared" ref="Z48:AA48" si="216">Z57</f>
        <v>0</v>
      </c>
      <c r="AA48" s="223">
        <f t="shared" si="216"/>
        <v>0</v>
      </c>
      <c r="AB48" s="449"/>
      <c r="AC48" s="223">
        <f t="shared" ref="AC48:AD48" si="217">AC57</f>
        <v>0</v>
      </c>
      <c r="AD48" s="223">
        <f t="shared" si="217"/>
        <v>0</v>
      </c>
      <c r="AE48" s="449"/>
      <c r="AF48" s="223">
        <f t="shared" ref="AF48:AG48" si="218">AF57</f>
        <v>0</v>
      </c>
      <c r="AG48" s="223">
        <f t="shared" si="218"/>
        <v>0</v>
      </c>
      <c r="AH48" s="449"/>
      <c r="AI48" s="223">
        <f t="shared" ref="AI48:AJ48" si="219">AI57</f>
        <v>0</v>
      </c>
      <c r="AJ48" s="223">
        <f t="shared" si="219"/>
        <v>0</v>
      </c>
      <c r="AK48" s="449"/>
      <c r="AL48" s="223">
        <f t="shared" ref="AL48:AM48" si="220">AL57</f>
        <v>0</v>
      </c>
      <c r="AM48" s="223">
        <f t="shared" si="220"/>
        <v>0</v>
      </c>
      <c r="AN48" s="449"/>
      <c r="AO48" s="223">
        <f t="shared" ref="AO48:AP48" si="221">AO57</f>
        <v>0</v>
      </c>
      <c r="AP48" s="223">
        <f t="shared" si="221"/>
        <v>0</v>
      </c>
      <c r="AQ48" s="454"/>
      <c r="AR48" s="451"/>
    </row>
    <row r="49" spans="1:44" s="310" customFormat="1" ht="147" customHeight="1">
      <c r="A49" s="711" t="s">
        <v>296</v>
      </c>
      <c r="B49" s="650" t="s">
        <v>412</v>
      </c>
      <c r="C49" s="650"/>
      <c r="D49" s="455" t="s">
        <v>41</v>
      </c>
      <c r="E49" s="296">
        <f>H49+K49+N49+Q49+T49+W49+Z49+AC49+AF49+AI49+AL49+AO49</f>
        <v>534262.30000000005</v>
      </c>
      <c r="F49" s="296">
        <f>I49+L49+O49+R49+U49+X49+AA49+AD49+AG49+AJ49+AM49+AP49</f>
        <v>16856</v>
      </c>
      <c r="G49" s="298">
        <f>F49/E49</f>
        <v>3.1550045735961527E-2</v>
      </c>
      <c r="H49" s="296">
        <f>H58+H67+H102+H173</f>
        <v>16856</v>
      </c>
      <c r="I49" s="296">
        <f>I58+I67+I102+I173</f>
        <v>16856</v>
      </c>
      <c r="J49" s="216">
        <f t="shared" ref="J49" si="222">I49/H49</f>
        <v>1</v>
      </c>
      <c r="K49" s="296">
        <f>K58+K67+K102+K173</f>
        <v>56648.9</v>
      </c>
      <c r="L49" s="296">
        <f>L58+L67+L102+L173</f>
        <v>0</v>
      </c>
      <c r="M49" s="297">
        <f>L49/K49</f>
        <v>0</v>
      </c>
      <c r="N49" s="296">
        <f>N58+N67+N102+N173</f>
        <v>48645.799999999996</v>
      </c>
      <c r="O49" s="296">
        <f>O58+O67+O102+O173</f>
        <v>0</v>
      </c>
      <c r="P49" s="297">
        <f>O49/N49</f>
        <v>0</v>
      </c>
      <c r="Q49" s="296">
        <f>Q58+Q67+Q102+Q173</f>
        <v>43140.9</v>
      </c>
      <c r="R49" s="296">
        <f>R58+R67+R102+R173</f>
        <v>0</v>
      </c>
      <c r="S49" s="217">
        <f>R49/Q49</f>
        <v>0</v>
      </c>
      <c r="T49" s="296">
        <f>T58+T67+T102+T173</f>
        <v>42482.5</v>
      </c>
      <c r="U49" s="296">
        <f>U58+U67+U102+U173</f>
        <v>0</v>
      </c>
      <c r="V49" s="217">
        <f>U49/T49</f>
        <v>0</v>
      </c>
      <c r="W49" s="296">
        <f>W58+W67+W102+W173</f>
        <v>43971.6</v>
      </c>
      <c r="X49" s="296">
        <f>X58+X67+X102+X173</f>
        <v>0</v>
      </c>
      <c r="Y49" s="217">
        <f>X49/W49</f>
        <v>0</v>
      </c>
      <c r="Z49" s="296">
        <f>Z58+Z67+Z102+Z173</f>
        <v>43673.8</v>
      </c>
      <c r="AA49" s="296">
        <f>AA58+AA67+AA102+AA173</f>
        <v>0</v>
      </c>
      <c r="AB49" s="217">
        <f>AA49/Z49</f>
        <v>0</v>
      </c>
      <c r="AC49" s="296">
        <f>AC58+AC67+AC102+AC173</f>
        <v>42446.2</v>
      </c>
      <c r="AD49" s="296">
        <f>AD58+AD67+AD102+AD173</f>
        <v>0</v>
      </c>
      <c r="AE49" s="217">
        <f>AD49/AC49</f>
        <v>0</v>
      </c>
      <c r="AF49" s="296">
        <f>AF58+AF67+AF102+AF173</f>
        <v>54306.400000000001</v>
      </c>
      <c r="AG49" s="296">
        <f>AG58+AG67+AG102+AG173</f>
        <v>0</v>
      </c>
      <c r="AH49" s="217">
        <f>AG49/AF49</f>
        <v>0</v>
      </c>
      <c r="AI49" s="296">
        <f>AI58+AI67+AI102+AI173</f>
        <v>43088.099999999991</v>
      </c>
      <c r="AJ49" s="296">
        <f>AJ58+AJ67+AJ102+AJ173</f>
        <v>0</v>
      </c>
      <c r="AK49" s="297">
        <f>AJ49/AI49</f>
        <v>0</v>
      </c>
      <c r="AL49" s="296">
        <f>AL58+AL67+AL102+AL173</f>
        <v>43270.1</v>
      </c>
      <c r="AM49" s="296">
        <f>AM58+AM67+AM102+AM173</f>
        <v>0</v>
      </c>
      <c r="AN49" s="297">
        <f>AM49/AL49</f>
        <v>0</v>
      </c>
      <c r="AO49" s="296">
        <f t="shared" ref="AO49:AP51" si="223">AO58+AO67+AO102+AO173</f>
        <v>55732</v>
      </c>
      <c r="AP49" s="296">
        <f t="shared" si="223"/>
        <v>0</v>
      </c>
      <c r="AQ49" s="217">
        <f>AP49/AO49</f>
        <v>0</v>
      </c>
      <c r="AR49" s="456" t="s">
        <v>496</v>
      </c>
    </row>
    <row r="50" spans="1:44" s="310" customFormat="1" ht="101.25" customHeight="1" thickBot="1">
      <c r="A50" s="634"/>
      <c r="B50" s="648"/>
      <c r="C50" s="648"/>
      <c r="D50" s="407" t="s">
        <v>37</v>
      </c>
      <c r="E50" s="408">
        <f>H50+K50+N50+Q50+T50+W50+Z50+AC50+AF50+AI50+AL50+AO50</f>
        <v>4160.5999999999995</v>
      </c>
      <c r="F50" s="408">
        <f>I50+L50+O50+R50+U50+X50+AA50+AD50+AG50+AJ50+AM50+AP50</f>
        <v>0</v>
      </c>
      <c r="G50" s="216">
        <f t="shared" ref="G50:G53" si="224">F50/E50</f>
        <v>0</v>
      </c>
      <c r="H50" s="408">
        <f>H59+H68+H103+H139+H174</f>
        <v>0</v>
      </c>
      <c r="I50" s="408">
        <f>I59+I68+I103+I139+I174</f>
        <v>0</v>
      </c>
      <c r="J50" s="219"/>
      <c r="K50" s="408">
        <f>K59+K68+K103+K139+K174</f>
        <v>3351.9</v>
      </c>
      <c r="L50" s="408">
        <f>L59+L68+L103+L139+L174</f>
        <v>0</v>
      </c>
      <c r="M50" s="216">
        <f>L50/K50</f>
        <v>0</v>
      </c>
      <c r="N50" s="408">
        <f>N59+N68+N103+N139+N174</f>
        <v>0</v>
      </c>
      <c r="O50" s="408">
        <f>O59+O68+O103+O139+O174</f>
        <v>0</v>
      </c>
      <c r="P50" s="219"/>
      <c r="Q50" s="408">
        <f>Q59+Q68+Q103+Q139+Q174</f>
        <v>0</v>
      </c>
      <c r="R50" s="408">
        <f>R59+R68+R103+R139+R174</f>
        <v>0</v>
      </c>
      <c r="S50" s="219"/>
      <c r="T50" s="408">
        <f>T59+T68+T103+T139+T174</f>
        <v>0</v>
      </c>
      <c r="U50" s="408">
        <f>U59+U68+U103+U139+U174</f>
        <v>0</v>
      </c>
      <c r="V50" s="219"/>
      <c r="W50" s="408">
        <f>W59+W68+W103+W139+W174</f>
        <v>0</v>
      </c>
      <c r="X50" s="408">
        <f>X59+X68+X103+X139+X174</f>
        <v>0</v>
      </c>
      <c r="Y50" s="219"/>
      <c r="Z50" s="408">
        <f>Z59+Z68+Z103+Z139+Z174</f>
        <v>291.60000000000002</v>
      </c>
      <c r="AA50" s="408">
        <f>AA59+AA68+AA103+AA139+AA174</f>
        <v>0</v>
      </c>
      <c r="AB50" s="216">
        <f t="shared" ref="AB50:AB51" si="225">AA50/Z50</f>
        <v>0</v>
      </c>
      <c r="AC50" s="408">
        <f>AC59+AC68+AC103+AC139+AC174</f>
        <v>0</v>
      </c>
      <c r="AD50" s="408">
        <f>AD59+AD68+AD103+AD139+AD174</f>
        <v>0</v>
      </c>
      <c r="AE50" s="219"/>
      <c r="AF50" s="408">
        <f>AF59+AF68+AF103+AF139+AF174</f>
        <v>0</v>
      </c>
      <c r="AG50" s="408">
        <f>AG59+AG68+AG103+AG139+AG174</f>
        <v>0</v>
      </c>
      <c r="AH50" s="219"/>
      <c r="AI50" s="408">
        <f>AI59+AI68+AI103+AI139+AI174</f>
        <v>268.2</v>
      </c>
      <c r="AJ50" s="408">
        <f>AJ59+AJ68+AJ103+AJ139+AJ174</f>
        <v>0</v>
      </c>
      <c r="AK50" s="216">
        <f t="shared" ref="AK50:AK58" si="226">AJ50/AI50</f>
        <v>0</v>
      </c>
      <c r="AL50" s="408">
        <f>+AL36</f>
        <v>0</v>
      </c>
      <c r="AM50" s="408">
        <f>AM59+AM68+AM103+AM174</f>
        <v>0</v>
      </c>
      <c r="AN50" s="219"/>
      <c r="AO50" s="408">
        <f t="shared" si="223"/>
        <v>248.9</v>
      </c>
      <c r="AP50" s="408">
        <f t="shared" si="223"/>
        <v>0</v>
      </c>
      <c r="AQ50" s="216">
        <f t="shared" ref="AQ50" si="227">AP50/AO50</f>
        <v>0</v>
      </c>
      <c r="AR50" s="451"/>
    </row>
    <row r="51" spans="1:44" s="310" customFormat="1" ht="123.75" customHeight="1">
      <c r="A51" s="634"/>
      <c r="B51" s="648"/>
      <c r="C51" s="648"/>
      <c r="D51" s="609" t="s">
        <v>2</v>
      </c>
      <c r="E51" s="600">
        <f t="shared" ref="E51:F57" si="228">H51+K51+N51+Q51+T51+W51+Z51+AC51+AF51+AI51+AL51+AO51</f>
        <v>16585.999999999996</v>
      </c>
      <c r="F51" s="600">
        <f t="shared" si="228"/>
        <v>306.3</v>
      </c>
      <c r="G51" s="620">
        <f t="shared" si="224"/>
        <v>1.8467382129506819E-2</v>
      </c>
      <c r="H51" s="600">
        <f>H60+H69+H104+H175</f>
        <v>306.3</v>
      </c>
      <c r="I51" s="600">
        <f>I60+I69+I104+I175</f>
        <v>306.3</v>
      </c>
      <c r="J51" s="627"/>
      <c r="K51" s="600">
        <f>K60+K69+K104+K175</f>
        <v>9309.4</v>
      </c>
      <c r="L51" s="600">
        <f>L60+L69+L104</f>
        <v>0</v>
      </c>
      <c r="M51" s="603">
        <f>L51/K51</f>
        <v>0</v>
      </c>
      <c r="N51" s="600">
        <f>N60+N69+N104+N175</f>
        <v>5318.2</v>
      </c>
      <c r="O51" s="600">
        <f>O60+O69+O104+O175</f>
        <v>0</v>
      </c>
      <c r="P51" s="603">
        <f>O51/N51</f>
        <v>0</v>
      </c>
      <c r="Q51" s="600">
        <f>Q60+Q69+Q104+Q175</f>
        <v>102</v>
      </c>
      <c r="R51" s="600">
        <f>R60+R69+R104+R175</f>
        <v>0</v>
      </c>
      <c r="S51" s="603">
        <f>R51/Q51</f>
        <v>0</v>
      </c>
      <c r="T51" s="600">
        <f>T60+T69+T104+T175</f>
        <v>211.9</v>
      </c>
      <c r="U51" s="600">
        <f>U60+U69+U104+U175</f>
        <v>0</v>
      </c>
      <c r="V51" s="603">
        <f>U51/T51*1</f>
        <v>0</v>
      </c>
      <c r="W51" s="600">
        <f>W60+W69+W104+W175</f>
        <v>64.099999999999994</v>
      </c>
      <c r="X51" s="600">
        <f>X60+X69+X104+X175</f>
        <v>0</v>
      </c>
      <c r="Y51" s="603">
        <f>X51/W51*1</f>
        <v>0</v>
      </c>
      <c r="Z51" s="600">
        <f>Z60+Z69+Z104+Z175</f>
        <v>412.3</v>
      </c>
      <c r="AA51" s="600">
        <f>AA60+AA69+AA104+AA175</f>
        <v>0</v>
      </c>
      <c r="AB51" s="603">
        <f t="shared" si="225"/>
        <v>0</v>
      </c>
      <c r="AC51" s="600">
        <f>AC60+AC69+AC104+AC175</f>
        <v>175.6</v>
      </c>
      <c r="AD51" s="600">
        <f>AD60+AD69+AD104+AD175</f>
        <v>0</v>
      </c>
      <c r="AE51" s="603">
        <f t="shared" ref="AE51" si="229">AD51/AC51</f>
        <v>0</v>
      </c>
      <c r="AF51" s="600">
        <f>AF60+AF69+AF104+AF175</f>
        <v>181.5</v>
      </c>
      <c r="AG51" s="600">
        <f>AG60+AG69+AG104+AG175</f>
        <v>0</v>
      </c>
      <c r="AH51" s="619">
        <f>AG51/AF51</f>
        <v>0</v>
      </c>
      <c r="AI51" s="600">
        <f>AI60+AI69+AI104+AI175</f>
        <v>109.9</v>
      </c>
      <c r="AJ51" s="600">
        <f>AJ60+AJ69+AJ104+AJ175</f>
        <v>0</v>
      </c>
      <c r="AK51" s="603">
        <f t="shared" si="226"/>
        <v>0</v>
      </c>
      <c r="AL51" s="600">
        <f>AL60+AL69+AL104+AL175</f>
        <v>163.30000000000001</v>
      </c>
      <c r="AM51" s="600">
        <f>AM60+AM69+AM104+AM175</f>
        <v>0</v>
      </c>
      <c r="AN51" s="603">
        <f t="shared" ref="AN51" si="230">AM51/AL51</f>
        <v>0</v>
      </c>
      <c r="AO51" s="600">
        <f t="shared" si="223"/>
        <v>231.5</v>
      </c>
      <c r="AP51" s="600">
        <f t="shared" si="223"/>
        <v>0</v>
      </c>
      <c r="AQ51" s="619">
        <f>AP51/AO51</f>
        <v>0</v>
      </c>
      <c r="AR51" s="709" t="s">
        <v>504</v>
      </c>
    </row>
    <row r="52" spans="1:44" s="310" customFormat="1" ht="201" customHeight="1" thickBot="1">
      <c r="A52" s="634"/>
      <c r="B52" s="648"/>
      <c r="C52" s="648"/>
      <c r="D52" s="611"/>
      <c r="E52" s="602"/>
      <c r="F52" s="602"/>
      <c r="G52" s="622"/>
      <c r="H52" s="602"/>
      <c r="I52" s="602"/>
      <c r="J52" s="628"/>
      <c r="K52" s="602"/>
      <c r="L52" s="602"/>
      <c r="M52" s="605"/>
      <c r="N52" s="602"/>
      <c r="O52" s="602"/>
      <c r="P52" s="605"/>
      <c r="Q52" s="602"/>
      <c r="R52" s="602"/>
      <c r="S52" s="605"/>
      <c r="T52" s="602"/>
      <c r="U52" s="602"/>
      <c r="V52" s="618"/>
      <c r="W52" s="602"/>
      <c r="X52" s="602"/>
      <c r="Y52" s="618"/>
      <c r="Z52" s="602"/>
      <c r="AA52" s="602"/>
      <c r="AB52" s="618"/>
      <c r="AC52" s="602"/>
      <c r="AD52" s="602"/>
      <c r="AE52" s="618"/>
      <c r="AF52" s="602"/>
      <c r="AG52" s="602"/>
      <c r="AH52" s="618"/>
      <c r="AI52" s="602"/>
      <c r="AJ52" s="602"/>
      <c r="AK52" s="618"/>
      <c r="AL52" s="602"/>
      <c r="AM52" s="602"/>
      <c r="AN52" s="618"/>
      <c r="AO52" s="602"/>
      <c r="AP52" s="602"/>
      <c r="AQ52" s="618"/>
      <c r="AR52" s="710"/>
    </row>
    <row r="53" spans="1:44" s="310" customFormat="1" ht="409.5" customHeight="1">
      <c r="A53" s="634"/>
      <c r="B53" s="648"/>
      <c r="C53" s="648"/>
      <c r="D53" s="609" t="s">
        <v>284</v>
      </c>
      <c r="E53" s="600">
        <f t="shared" si="228"/>
        <v>513515.69999999995</v>
      </c>
      <c r="F53" s="600">
        <f t="shared" si="228"/>
        <v>16549.7</v>
      </c>
      <c r="G53" s="620">
        <f t="shared" si="224"/>
        <v>3.2228225933501164E-2</v>
      </c>
      <c r="H53" s="600">
        <f>H61+H70+H106+H176</f>
        <v>16549.7</v>
      </c>
      <c r="I53" s="600">
        <f>I61+I70+I106+I176</f>
        <v>16549.7</v>
      </c>
      <c r="J53" s="603">
        <f t="shared" ref="J53" si="231">I53/H53</f>
        <v>1</v>
      </c>
      <c r="K53" s="600">
        <f>K61+K70+K106+K176</f>
        <v>43987.6</v>
      </c>
      <c r="L53" s="600">
        <f>L61+L70+L106+L176</f>
        <v>0</v>
      </c>
      <c r="M53" s="603">
        <f>L53/K53</f>
        <v>0</v>
      </c>
      <c r="N53" s="600">
        <f>N61+N70+N106+N176</f>
        <v>43327.6</v>
      </c>
      <c r="O53" s="600">
        <f>O61+O70+O106+O176</f>
        <v>0</v>
      </c>
      <c r="P53" s="603">
        <f>O53/N53</f>
        <v>0</v>
      </c>
      <c r="Q53" s="600">
        <f>Q61+Q70+Q106+Q176</f>
        <v>43038.9</v>
      </c>
      <c r="R53" s="600">
        <f>R61+R70+R106+R176</f>
        <v>0</v>
      </c>
      <c r="S53" s="603">
        <f>R53/Q53</f>
        <v>0</v>
      </c>
      <c r="T53" s="600">
        <f>T61+T70+T106+T176</f>
        <v>42270.6</v>
      </c>
      <c r="U53" s="600">
        <f>U61+U70+U106+U176</f>
        <v>0</v>
      </c>
      <c r="V53" s="619">
        <f>U53/T53</f>
        <v>0</v>
      </c>
      <c r="W53" s="600">
        <f>W61+W70+W106+W176</f>
        <v>43907.5</v>
      </c>
      <c r="X53" s="600">
        <f>X61+X70+X106+X176</f>
        <v>0</v>
      </c>
      <c r="Y53" s="619">
        <f>X53/W53</f>
        <v>0</v>
      </c>
      <c r="Z53" s="600">
        <f>Z61+Z70+Z106+Z176</f>
        <v>42969.9</v>
      </c>
      <c r="AA53" s="600">
        <f>AA61+AA70+AA106+AA176</f>
        <v>0</v>
      </c>
      <c r="AB53" s="619">
        <f>AA53/Z53</f>
        <v>0</v>
      </c>
      <c r="AC53" s="600">
        <f>AC61+AC70+AC106+AC176</f>
        <v>42270.6</v>
      </c>
      <c r="AD53" s="600">
        <f>AD61+AD70+AD106+AD176</f>
        <v>0</v>
      </c>
      <c r="AE53" s="619">
        <f>AD53/AC53</f>
        <v>0</v>
      </c>
      <c r="AF53" s="600">
        <f>AF61+AF70+AF106+AF176</f>
        <v>54124.9</v>
      </c>
      <c r="AG53" s="600">
        <f>AG61+AG70+AG106+AG176</f>
        <v>0</v>
      </c>
      <c r="AH53" s="619">
        <f>AG53/AF53</f>
        <v>0</v>
      </c>
      <c r="AI53" s="600">
        <f>AI61+AI70+AI106+AI176</f>
        <v>42709.999999999993</v>
      </c>
      <c r="AJ53" s="600">
        <f>AJ61+AJ70+AJ106+AJ176</f>
        <v>0</v>
      </c>
      <c r="AK53" s="619">
        <f>AJ53/AI53</f>
        <v>0</v>
      </c>
      <c r="AL53" s="600">
        <f>AL61+AL70+AL106+AL176</f>
        <v>43106.799999999996</v>
      </c>
      <c r="AM53" s="600">
        <f>AM61+AM70+AM106+AM176</f>
        <v>0</v>
      </c>
      <c r="AN53" s="619">
        <f>AM53/AL53</f>
        <v>0</v>
      </c>
      <c r="AO53" s="600">
        <f>AO61+AO70+AO106+AO176</f>
        <v>55251.6</v>
      </c>
      <c r="AP53" s="600">
        <f>AP61+AP70+AP106+AP176</f>
        <v>0</v>
      </c>
      <c r="AQ53" s="619">
        <f>AP53/AO53</f>
        <v>0</v>
      </c>
      <c r="AR53" s="606" t="s">
        <v>505</v>
      </c>
    </row>
    <row r="54" spans="1:44" s="310" customFormat="1" ht="408" customHeight="1" thickBot="1">
      <c r="A54" s="634"/>
      <c r="B54" s="648"/>
      <c r="C54" s="648"/>
      <c r="D54" s="611"/>
      <c r="E54" s="765"/>
      <c r="F54" s="765"/>
      <c r="G54" s="622"/>
      <c r="H54" s="602"/>
      <c r="I54" s="602"/>
      <c r="J54" s="605"/>
      <c r="K54" s="602"/>
      <c r="L54" s="602"/>
      <c r="M54" s="605"/>
      <c r="N54" s="602"/>
      <c r="O54" s="602"/>
      <c r="P54" s="605"/>
      <c r="Q54" s="602"/>
      <c r="R54" s="602"/>
      <c r="S54" s="605"/>
      <c r="T54" s="602"/>
      <c r="U54" s="602"/>
      <c r="V54" s="605"/>
      <c r="W54" s="602"/>
      <c r="X54" s="602"/>
      <c r="Y54" s="605"/>
      <c r="Z54" s="602"/>
      <c r="AA54" s="602"/>
      <c r="AB54" s="605"/>
      <c r="AC54" s="602"/>
      <c r="AD54" s="602"/>
      <c r="AE54" s="605"/>
      <c r="AF54" s="602"/>
      <c r="AG54" s="602"/>
      <c r="AH54" s="605"/>
      <c r="AI54" s="602"/>
      <c r="AJ54" s="602"/>
      <c r="AK54" s="605"/>
      <c r="AL54" s="602"/>
      <c r="AM54" s="602"/>
      <c r="AN54" s="605"/>
      <c r="AO54" s="602"/>
      <c r="AP54" s="602"/>
      <c r="AQ54" s="605"/>
      <c r="AR54" s="608"/>
    </row>
    <row r="55" spans="1:44" s="310" customFormat="1" ht="243.75" customHeight="1">
      <c r="A55" s="634"/>
      <c r="B55" s="648"/>
      <c r="C55" s="648"/>
      <c r="D55" s="406" t="s">
        <v>292</v>
      </c>
      <c r="E55" s="215">
        <f t="shared" si="228"/>
        <v>0</v>
      </c>
      <c r="F55" s="215">
        <f t="shared" ref="F55:F57" si="232">I55+L55+O55+R55+U55+X55+AA55+AD55+AG55+AJ55+AM55+AP55</f>
        <v>0</v>
      </c>
      <c r="G55" s="219"/>
      <c r="H55" s="408">
        <f t="shared" ref="H55:I57" si="233">H64+H71+H107+H177</f>
        <v>0</v>
      </c>
      <c r="I55" s="408">
        <f t="shared" si="233"/>
        <v>0</v>
      </c>
      <c r="J55" s="219"/>
      <c r="K55" s="408">
        <f t="shared" ref="K55:L57" si="234">K64+K71+K107+K177</f>
        <v>0</v>
      </c>
      <c r="L55" s="408">
        <f t="shared" si="234"/>
        <v>0</v>
      </c>
      <c r="M55" s="219"/>
      <c r="N55" s="408">
        <f t="shared" ref="N55:O57" si="235">N64+N71+N107+N177</f>
        <v>0</v>
      </c>
      <c r="O55" s="408">
        <f t="shared" si="235"/>
        <v>0</v>
      </c>
      <c r="P55" s="219"/>
      <c r="Q55" s="408">
        <f t="shared" ref="Q55:R57" si="236">Q64+Q71+Q107+Q177</f>
        <v>0</v>
      </c>
      <c r="R55" s="408">
        <f t="shared" si="236"/>
        <v>0</v>
      </c>
      <c r="S55" s="219"/>
      <c r="T55" s="408">
        <f t="shared" ref="T55:U57" si="237">T64+T71+T107+T177</f>
        <v>0</v>
      </c>
      <c r="U55" s="408">
        <f t="shared" si="237"/>
        <v>0</v>
      </c>
      <c r="V55" s="219"/>
      <c r="W55" s="408">
        <f t="shared" ref="W55:X57" si="238">W64+W71+W107+W177</f>
        <v>0</v>
      </c>
      <c r="X55" s="408">
        <f t="shared" si="238"/>
        <v>0</v>
      </c>
      <c r="Y55" s="219"/>
      <c r="Z55" s="408">
        <f t="shared" ref="Z55:AA57" si="239">Z64+Z71+Z107+Z177</f>
        <v>0</v>
      </c>
      <c r="AA55" s="408">
        <f t="shared" si="239"/>
        <v>0</v>
      </c>
      <c r="AB55" s="219"/>
      <c r="AC55" s="408">
        <f t="shared" ref="AC55:AD57" si="240">AC64+AC71+AC107+AC177</f>
        <v>0</v>
      </c>
      <c r="AD55" s="408">
        <f t="shared" si="240"/>
        <v>0</v>
      </c>
      <c r="AE55" s="219"/>
      <c r="AF55" s="408">
        <f t="shared" ref="AF55:AG57" si="241">AF64+AF71+AF107+AF177</f>
        <v>0</v>
      </c>
      <c r="AG55" s="408">
        <f t="shared" si="241"/>
        <v>0</v>
      </c>
      <c r="AH55" s="219"/>
      <c r="AI55" s="408">
        <f t="shared" ref="AI55:AJ57" si="242">AI64+AI71+AI107+AI177</f>
        <v>0</v>
      </c>
      <c r="AJ55" s="408">
        <f t="shared" si="242"/>
        <v>0</v>
      </c>
      <c r="AK55" s="219"/>
      <c r="AL55" s="408">
        <f t="shared" ref="AL55:AM57" si="243">AL64+AL71+AL107+AL177</f>
        <v>0</v>
      </c>
      <c r="AM55" s="408">
        <f t="shared" si="243"/>
        <v>0</v>
      </c>
      <c r="AN55" s="219"/>
      <c r="AO55" s="408">
        <f t="shared" ref="AO55:AP57" si="244">AO64+AO71+AO107+AO177</f>
        <v>0</v>
      </c>
      <c r="AP55" s="408">
        <f t="shared" si="244"/>
        <v>0</v>
      </c>
      <c r="AQ55" s="219"/>
      <c r="AR55" s="277"/>
    </row>
    <row r="56" spans="1:44" s="310" customFormat="1" ht="114.75" customHeight="1">
      <c r="A56" s="634"/>
      <c r="B56" s="648"/>
      <c r="C56" s="648"/>
      <c r="D56" s="406" t="s">
        <v>285</v>
      </c>
      <c r="E56" s="408">
        <f t="shared" si="228"/>
        <v>0</v>
      </c>
      <c r="F56" s="408">
        <f t="shared" si="232"/>
        <v>0</v>
      </c>
      <c r="G56" s="219"/>
      <c r="H56" s="408">
        <f t="shared" si="233"/>
        <v>0</v>
      </c>
      <c r="I56" s="408">
        <f t="shared" si="233"/>
        <v>0</v>
      </c>
      <c r="J56" s="219"/>
      <c r="K56" s="408">
        <f t="shared" si="234"/>
        <v>0</v>
      </c>
      <c r="L56" s="408">
        <f t="shared" si="234"/>
        <v>0</v>
      </c>
      <c r="M56" s="219"/>
      <c r="N56" s="408">
        <f t="shared" si="235"/>
        <v>0</v>
      </c>
      <c r="O56" s="408">
        <f t="shared" si="235"/>
        <v>0</v>
      </c>
      <c r="P56" s="219"/>
      <c r="Q56" s="408">
        <f t="shared" si="236"/>
        <v>0</v>
      </c>
      <c r="R56" s="408">
        <f t="shared" si="236"/>
        <v>0</v>
      </c>
      <c r="S56" s="219"/>
      <c r="T56" s="408">
        <f t="shared" si="237"/>
        <v>0</v>
      </c>
      <c r="U56" s="408">
        <f t="shared" si="237"/>
        <v>0</v>
      </c>
      <c r="V56" s="219"/>
      <c r="W56" s="408">
        <f t="shared" si="238"/>
        <v>0</v>
      </c>
      <c r="X56" s="408">
        <f t="shared" si="238"/>
        <v>0</v>
      </c>
      <c r="Y56" s="219"/>
      <c r="Z56" s="408">
        <f t="shared" si="239"/>
        <v>0</v>
      </c>
      <c r="AA56" s="408">
        <f t="shared" si="239"/>
        <v>0</v>
      </c>
      <c r="AB56" s="219"/>
      <c r="AC56" s="408">
        <f t="shared" si="240"/>
        <v>0</v>
      </c>
      <c r="AD56" s="408">
        <f t="shared" si="240"/>
        <v>0</v>
      </c>
      <c r="AE56" s="219"/>
      <c r="AF56" s="408">
        <f t="shared" si="241"/>
        <v>0</v>
      </c>
      <c r="AG56" s="408">
        <f t="shared" si="241"/>
        <v>0</v>
      </c>
      <c r="AH56" s="219"/>
      <c r="AI56" s="408">
        <f t="shared" si="242"/>
        <v>0</v>
      </c>
      <c r="AJ56" s="408">
        <f t="shared" si="242"/>
        <v>0</v>
      </c>
      <c r="AK56" s="219"/>
      <c r="AL56" s="408">
        <f t="shared" si="243"/>
        <v>0</v>
      </c>
      <c r="AM56" s="408">
        <f t="shared" si="243"/>
        <v>0</v>
      </c>
      <c r="AN56" s="219"/>
      <c r="AO56" s="408">
        <f t="shared" si="244"/>
        <v>0</v>
      </c>
      <c r="AP56" s="408">
        <f t="shared" si="244"/>
        <v>0</v>
      </c>
      <c r="AQ56" s="219"/>
      <c r="AR56" s="277"/>
    </row>
    <row r="57" spans="1:44" s="310" customFormat="1" ht="96" customHeight="1" thickBot="1">
      <c r="A57" s="635"/>
      <c r="B57" s="649"/>
      <c r="C57" s="649"/>
      <c r="D57" s="302" t="s">
        <v>43</v>
      </c>
      <c r="E57" s="223">
        <f t="shared" si="228"/>
        <v>0</v>
      </c>
      <c r="F57" s="223">
        <f t="shared" si="232"/>
        <v>0</v>
      </c>
      <c r="G57" s="449"/>
      <c r="H57" s="223">
        <f t="shared" si="233"/>
        <v>0</v>
      </c>
      <c r="I57" s="223">
        <f t="shared" si="233"/>
        <v>0</v>
      </c>
      <c r="J57" s="449"/>
      <c r="K57" s="223">
        <f t="shared" si="234"/>
        <v>0</v>
      </c>
      <c r="L57" s="223">
        <f t="shared" si="234"/>
        <v>0</v>
      </c>
      <c r="M57" s="449"/>
      <c r="N57" s="223">
        <f t="shared" si="235"/>
        <v>0</v>
      </c>
      <c r="O57" s="223">
        <f t="shared" si="235"/>
        <v>0</v>
      </c>
      <c r="P57" s="449"/>
      <c r="Q57" s="223">
        <f t="shared" si="236"/>
        <v>0</v>
      </c>
      <c r="R57" s="223">
        <f t="shared" si="236"/>
        <v>0</v>
      </c>
      <c r="S57" s="449"/>
      <c r="T57" s="223">
        <f t="shared" si="237"/>
        <v>0</v>
      </c>
      <c r="U57" s="223">
        <f t="shared" si="237"/>
        <v>0</v>
      </c>
      <c r="V57" s="449"/>
      <c r="W57" s="223">
        <f t="shared" si="238"/>
        <v>0</v>
      </c>
      <c r="X57" s="223">
        <f t="shared" si="238"/>
        <v>0</v>
      </c>
      <c r="Y57" s="449"/>
      <c r="Z57" s="223">
        <f t="shared" si="239"/>
        <v>0</v>
      </c>
      <c r="AA57" s="223">
        <f t="shared" si="239"/>
        <v>0</v>
      </c>
      <c r="AB57" s="449"/>
      <c r="AC57" s="223">
        <f t="shared" si="240"/>
        <v>0</v>
      </c>
      <c r="AD57" s="223">
        <f t="shared" si="240"/>
        <v>0</v>
      </c>
      <c r="AE57" s="449"/>
      <c r="AF57" s="223">
        <f t="shared" si="241"/>
        <v>0</v>
      </c>
      <c r="AG57" s="223">
        <f t="shared" si="241"/>
        <v>0</v>
      </c>
      <c r="AH57" s="449"/>
      <c r="AI57" s="223">
        <f t="shared" si="242"/>
        <v>0</v>
      </c>
      <c r="AJ57" s="223">
        <f t="shared" si="242"/>
        <v>0</v>
      </c>
      <c r="AK57" s="449"/>
      <c r="AL57" s="223">
        <f t="shared" si="243"/>
        <v>0</v>
      </c>
      <c r="AM57" s="223">
        <f t="shared" si="243"/>
        <v>0</v>
      </c>
      <c r="AN57" s="449"/>
      <c r="AO57" s="223">
        <f t="shared" si="244"/>
        <v>0</v>
      </c>
      <c r="AP57" s="223">
        <f t="shared" si="244"/>
        <v>0</v>
      </c>
      <c r="AQ57" s="449"/>
      <c r="AR57" s="452"/>
    </row>
    <row r="58" spans="1:44" s="310" customFormat="1" ht="117.75" customHeight="1">
      <c r="A58" s="767" t="s">
        <v>298</v>
      </c>
      <c r="B58" s="712" t="s">
        <v>297</v>
      </c>
      <c r="C58" s="647"/>
      <c r="D58" s="300" t="s">
        <v>41</v>
      </c>
      <c r="E58" s="296">
        <f>H58+K58+N58+Q58+T58+W58+Z58+AC58+AF58+AI58+AL58+AO58</f>
        <v>481626.6999999999</v>
      </c>
      <c r="F58" s="296">
        <f>I58+L58+O58+R58+U58+X58+AA58+AD58+AG58+AJ58+AM58+AP58</f>
        <v>16549.7</v>
      </c>
      <c r="G58" s="457">
        <f>F58/E58</f>
        <v>3.4362089975493476E-2</v>
      </c>
      <c r="H58" s="215">
        <f>H59+H60+H61+H64+H65+H66</f>
        <v>16549.7</v>
      </c>
      <c r="I58" s="215">
        <f>I59+I60+I61+I64+I65+I66</f>
        <v>16549.7</v>
      </c>
      <c r="J58" s="217">
        <f>I58/H58</f>
        <v>1</v>
      </c>
      <c r="K58" s="215">
        <f>K59+K60+K61+K64+K65+K66</f>
        <v>42371</v>
      </c>
      <c r="L58" s="215">
        <f>L59+L60+L61+L64+L65+L66</f>
        <v>0</v>
      </c>
      <c r="M58" s="217">
        <f>L58/K58</f>
        <v>0</v>
      </c>
      <c r="N58" s="215">
        <f>N59+N60+N61+N64+N65+N66</f>
        <v>42270.6</v>
      </c>
      <c r="O58" s="215">
        <f>O59+O60+O61+O64+O65+O66</f>
        <v>0</v>
      </c>
      <c r="P58" s="217">
        <f>O58/N58</f>
        <v>0</v>
      </c>
      <c r="Q58" s="215">
        <f>Q59+Q60+Q61+Q64+Q65+Q66</f>
        <v>42270.6</v>
      </c>
      <c r="R58" s="215">
        <f>R59+R60+R61+R64+R65+R66</f>
        <v>0</v>
      </c>
      <c r="S58" s="217">
        <f>R58/Q58</f>
        <v>0</v>
      </c>
      <c r="T58" s="215">
        <f>T59+T60+T61+T64+T65+T66</f>
        <v>42270.6</v>
      </c>
      <c r="U58" s="215">
        <f>U59+U60+U61+U64+U65+U66</f>
        <v>0</v>
      </c>
      <c r="V58" s="217">
        <f>U58/T58</f>
        <v>0</v>
      </c>
      <c r="W58" s="215">
        <f>W59+W60+W61+W64+W65+W66</f>
        <v>42270.6</v>
      </c>
      <c r="X58" s="215">
        <f>X59+X60+X61+X64+X65+X66</f>
        <v>0</v>
      </c>
      <c r="Y58" s="217">
        <f>X58/W58</f>
        <v>0</v>
      </c>
      <c r="Z58" s="215">
        <f>Z59+Z60+Z61+Z64+Z65+Z66</f>
        <v>42270.6</v>
      </c>
      <c r="AA58" s="215">
        <f>AA59+AA60+AA61+AA64+AA65+AA66</f>
        <v>0</v>
      </c>
      <c r="AB58" s="217">
        <f>AA58/Z58</f>
        <v>0</v>
      </c>
      <c r="AC58" s="215">
        <f>AC59+AC60+AC61+AC64+AC65+AC66</f>
        <v>42270.6</v>
      </c>
      <c r="AD58" s="215">
        <f>AD59+AD60+AD61+AD64+AD65+AD66</f>
        <v>0</v>
      </c>
      <c r="AE58" s="217">
        <f>AD58/AC58</f>
        <v>0</v>
      </c>
      <c r="AF58" s="215">
        <f>AF59+AF60+AF61+AF64+AF65+AF66</f>
        <v>42270.6</v>
      </c>
      <c r="AG58" s="215">
        <f>AG59+AG60+AG61+AG64+AG65+AG66</f>
        <v>0</v>
      </c>
      <c r="AH58" s="217">
        <f>AG58/AF58</f>
        <v>0</v>
      </c>
      <c r="AI58" s="215">
        <f>AI59+AI60+AI61+AI64+AI65+AI66</f>
        <v>42270.6</v>
      </c>
      <c r="AJ58" s="215">
        <f>AJ59+AJ60+AJ61+AJ64+AJ65+AJ66</f>
        <v>0</v>
      </c>
      <c r="AK58" s="217">
        <f t="shared" si="226"/>
        <v>0</v>
      </c>
      <c r="AL58" s="215">
        <f>AL59+AL60+AL61+AL64+AL65+AL66</f>
        <v>42270.6</v>
      </c>
      <c r="AM58" s="215">
        <f>AM59+AM60+AM61+AM64+AM65+AM66</f>
        <v>0</v>
      </c>
      <c r="AN58" s="217">
        <f t="shared" ref="AN58" si="245">AM58/AL58</f>
        <v>0</v>
      </c>
      <c r="AO58" s="215">
        <f>AO59+AO60+AO61+AO64+AO65+AO66</f>
        <v>42270.6</v>
      </c>
      <c r="AP58" s="215">
        <f>AP59+AP60+AP61+AP64+AP65+AP66</f>
        <v>0</v>
      </c>
      <c r="AQ58" s="217">
        <f t="shared" ref="AQ58" si="246">AP58/AO58</f>
        <v>0</v>
      </c>
      <c r="AR58" s="450" t="s">
        <v>497</v>
      </c>
    </row>
    <row r="59" spans="1:44" s="310" customFormat="1" ht="114.75" customHeight="1">
      <c r="A59" s="768"/>
      <c r="B59" s="713"/>
      <c r="C59" s="648"/>
      <c r="D59" s="407" t="s">
        <v>37</v>
      </c>
      <c r="E59" s="408">
        <f>H59+K59+N59+Q59+T59+W59+Z59+AC59+AF59+AI59+AL59+AO59</f>
        <v>0</v>
      </c>
      <c r="F59" s="408">
        <f>I59+L59+O59+R59+U59+X59+AA59+AD59+AG59+AJ59+AM59+AP59</f>
        <v>0</v>
      </c>
      <c r="G59" s="418"/>
      <c r="H59" s="408"/>
      <c r="I59" s="408"/>
      <c r="J59" s="219"/>
      <c r="K59" s="408"/>
      <c r="L59" s="408"/>
      <c r="M59" s="219"/>
      <c r="N59" s="408"/>
      <c r="O59" s="408"/>
      <c r="P59" s="219"/>
      <c r="Q59" s="408"/>
      <c r="R59" s="408"/>
      <c r="S59" s="219"/>
      <c r="T59" s="408"/>
      <c r="U59" s="408"/>
      <c r="V59" s="219"/>
      <c r="W59" s="408"/>
      <c r="X59" s="408"/>
      <c r="Y59" s="219"/>
      <c r="Z59" s="408"/>
      <c r="AA59" s="408"/>
      <c r="AB59" s="219"/>
      <c r="AC59" s="408"/>
      <c r="AD59" s="408"/>
      <c r="AE59" s="219"/>
      <c r="AF59" s="408"/>
      <c r="AG59" s="408"/>
      <c r="AH59" s="219"/>
      <c r="AI59" s="408">
        <f t="shared" ref="AI59:AJ59" si="247">AI237</f>
        <v>0</v>
      </c>
      <c r="AJ59" s="408">
        <f t="shared" si="247"/>
        <v>0</v>
      </c>
      <c r="AK59" s="219"/>
      <c r="AL59" s="408">
        <f t="shared" ref="AL59:AM59" si="248">AL237</f>
        <v>0</v>
      </c>
      <c r="AM59" s="408">
        <f t="shared" si="248"/>
        <v>0</v>
      </c>
      <c r="AN59" s="219"/>
      <c r="AO59" s="408">
        <f>AO237</f>
        <v>0</v>
      </c>
      <c r="AP59" s="408">
        <f>AP237</f>
        <v>0</v>
      </c>
      <c r="AQ59" s="219"/>
      <c r="AR59" s="451"/>
    </row>
    <row r="60" spans="1:44" s="310" customFormat="1" ht="114.75" customHeight="1">
      <c r="A60" s="768"/>
      <c r="B60" s="713"/>
      <c r="C60" s="648"/>
      <c r="D60" s="406" t="s">
        <v>2</v>
      </c>
      <c r="E60" s="408">
        <f t="shared" ref="E60:E66" si="249">H60+K60+N60+Q60+T60+W60+Z60+AC60+AF60+AI60+AL60+AO60</f>
        <v>0</v>
      </c>
      <c r="F60" s="408">
        <f t="shared" ref="F60:F66" si="250">I60+L60+O60+R60+U60+X60+AA60+AD60+AG60+AJ60+AM60+AP60</f>
        <v>0</v>
      </c>
      <c r="G60" s="418"/>
      <c r="H60" s="408"/>
      <c r="I60" s="408"/>
      <c r="J60" s="219"/>
      <c r="K60" s="408"/>
      <c r="L60" s="408"/>
      <c r="M60" s="219"/>
      <c r="N60" s="408"/>
      <c r="O60" s="408"/>
      <c r="P60" s="219"/>
      <c r="Q60" s="408"/>
      <c r="R60" s="408"/>
      <c r="S60" s="219"/>
      <c r="T60" s="408"/>
      <c r="U60" s="408"/>
      <c r="V60" s="219"/>
      <c r="W60" s="408"/>
      <c r="X60" s="408"/>
      <c r="Y60" s="219"/>
      <c r="Z60" s="408"/>
      <c r="AA60" s="408"/>
      <c r="AB60" s="219"/>
      <c r="AC60" s="408"/>
      <c r="AD60" s="408"/>
      <c r="AE60" s="219"/>
      <c r="AF60" s="408"/>
      <c r="AG60" s="408"/>
      <c r="AH60" s="219"/>
      <c r="AI60" s="408">
        <f t="shared" ref="AI60:AJ60" si="251">AI238</f>
        <v>0</v>
      </c>
      <c r="AJ60" s="408">
        <f t="shared" si="251"/>
        <v>0</v>
      </c>
      <c r="AK60" s="219"/>
      <c r="AL60" s="408">
        <f t="shared" ref="AL60:AM60" si="252">AL238</f>
        <v>0</v>
      </c>
      <c r="AM60" s="408">
        <f t="shared" si="252"/>
        <v>0</v>
      </c>
      <c r="AN60" s="219"/>
      <c r="AO60" s="408">
        <f>AO238</f>
        <v>0</v>
      </c>
      <c r="AP60" s="408">
        <f>AP238</f>
        <v>0</v>
      </c>
      <c r="AQ60" s="219"/>
      <c r="AR60" s="451"/>
    </row>
    <row r="61" spans="1:44" s="310" customFormat="1" ht="68.25" customHeight="1">
      <c r="A61" s="768"/>
      <c r="B61" s="713"/>
      <c r="C61" s="648"/>
      <c r="D61" s="609" t="s">
        <v>284</v>
      </c>
      <c r="E61" s="600">
        <f>H61+K61+N61+Q61+T61+W61+Z61+AC61+AF61+AI61+AL61+AO61</f>
        <v>481626.6999999999</v>
      </c>
      <c r="F61" s="600">
        <f t="shared" si="250"/>
        <v>16549.7</v>
      </c>
      <c r="G61" s="620">
        <f t="shared" ref="G61" si="253">F61/E61</f>
        <v>3.4362089975493476E-2</v>
      </c>
      <c r="H61" s="600">
        <v>16549.7</v>
      </c>
      <c r="I61" s="600">
        <v>16549.7</v>
      </c>
      <c r="J61" s="603">
        <f>I61/H61</f>
        <v>1</v>
      </c>
      <c r="K61" s="600">
        <v>42371</v>
      </c>
      <c r="L61" s="600"/>
      <c r="M61" s="603">
        <f>L61/K61</f>
        <v>0</v>
      </c>
      <c r="N61" s="600">
        <v>42270.6</v>
      </c>
      <c r="O61" s="600"/>
      <c r="P61" s="603">
        <f>O61/N61</f>
        <v>0</v>
      </c>
      <c r="Q61" s="600">
        <v>42270.6</v>
      </c>
      <c r="R61" s="600"/>
      <c r="S61" s="603">
        <f>R61/Q61</f>
        <v>0</v>
      </c>
      <c r="T61" s="600">
        <v>42270.6</v>
      </c>
      <c r="U61" s="600"/>
      <c r="V61" s="603">
        <f>U61/T61</f>
        <v>0</v>
      </c>
      <c r="W61" s="600">
        <v>42270.6</v>
      </c>
      <c r="X61" s="600"/>
      <c r="Y61" s="603">
        <f>X61/W61</f>
        <v>0</v>
      </c>
      <c r="Z61" s="600">
        <v>42270.6</v>
      </c>
      <c r="AA61" s="600"/>
      <c r="AB61" s="620">
        <f t="shared" ref="AB61" si="254">AA61/Z61</f>
        <v>0</v>
      </c>
      <c r="AC61" s="600">
        <v>42270.6</v>
      </c>
      <c r="AD61" s="600"/>
      <c r="AE61" s="603">
        <f>AD61/AC61</f>
        <v>0</v>
      </c>
      <c r="AF61" s="600">
        <v>42270.6</v>
      </c>
      <c r="AG61" s="600"/>
      <c r="AH61" s="603">
        <f>AG61/AF61</f>
        <v>0</v>
      </c>
      <c r="AI61" s="600">
        <v>42270.6</v>
      </c>
      <c r="AJ61" s="600"/>
      <c r="AK61" s="603">
        <f t="shared" ref="AK61:AK67" si="255">AJ61/AI61</f>
        <v>0</v>
      </c>
      <c r="AL61" s="600">
        <v>42270.6</v>
      </c>
      <c r="AM61" s="600"/>
      <c r="AN61" s="603">
        <f t="shared" ref="AN61" si="256">AM61/AL61</f>
        <v>0</v>
      </c>
      <c r="AO61" s="600">
        <v>42270.6</v>
      </c>
      <c r="AP61" s="600"/>
      <c r="AQ61" s="603">
        <f>AP61/AO61</f>
        <v>0</v>
      </c>
      <c r="AR61" s="606" t="s">
        <v>505</v>
      </c>
    </row>
    <row r="62" spans="1:44" s="310" customFormat="1" ht="409.5" customHeight="1">
      <c r="A62" s="768"/>
      <c r="B62" s="713"/>
      <c r="C62" s="648"/>
      <c r="D62" s="610"/>
      <c r="E62" s="601"/>
      <c r="F62" s="601"/>
      <c r="G62" s="621"/>
      <c r="H62" s="601"/>
      <c r="I62" s="601"/>
      <c r="J62" s="604"/>
      <c r="K62" s="601"/>
      <c r="L62" s="601"/>
      <c r="M62" s="604"/>
      <c r="N62" s="601"/>
      <c r="O62" s="601"/>
      <c r="P62" s="604"/>
      <c r="Q62" s="601"/>
      <c r="R62" s="601"/>
      <c r="S62" s="604"/>
      <c r="T62" s="601"/>
      <c r="U62" s="601"/>
      <c r="V62" s="604"/>
      <c r="W62" s="601"/>
      <c r="X62" s="601"/>
      <c r="Y62" s="604"/>
      <c r="Z62" s="601"/>
      <c r="AA62" s="601"/>
      <c r="AB62" s="621"/>
      <c r="AC62" s="601"/>
      <c r="AD62" s="601"/>
      <c r="AE62" s="604"/>
      <c r="AF62" s="601"/>
      <c r="AG62" s="601"/>
      <c r="AH62" s="604"/>
      <c r="AI62" s="601"/>
      <c r="AJ62" s="601"/>
      <c r="AK62" s="604"/>
      <c r="AL62" s="601"/>
      <c r="AM62" s="601"/>
      <c r="AN62" s="604"/>
      <c r="AO62" s="601"/>
      <c r="AP62" s="601"/>
      <c r="AQ62" s="604"/>
      <c r="AR62" s="607"/>
    </row>
    <row r="63" spans="1:44" s="310" customFormat="1" ht="352.5" customHeight="1" thickBot="1">
      <c r="A63" s="768"/>
      <c r="B63" s="713"/>
      <c r="C63" s="648"/>
      <c r="D63" s="611"/>
      <c r="E63" s="765"/>
      <c r="F63" s="765"/>
      <c r="G63" s="622"/>
      <c r="H63" s="602"/>
      <c r="I63" s="602"/>
      <c r="J63" s="605"/>
      <c r="K63" s="602"/>
      <c r="L63" s="602"/>
      <c r="M63" s="605"/>
      <c r="N63" s="602"/>
      <c r="O63" s="602"/>
      <c r="P63" s="605"/>
      <c r="Q63" s="602"/>
      <c r="R63" s="602"/>
      <c r="S63" s="605"/>
      <c r="T63" s="602"/>
      <c r="U63" s="602"/>
      <c r="V63" s="605"/>
      <c r="W63" s="602"/>
      <c r="X63" s="602"/>
      <c r="Y63" s="605"/>
      <c r="Z63" s="602"/>
      <c r="AA63" s="602"/>
      <c r="AB63" s="622"/>
      <c r="AC63" s="602"/>
      <c r="AD63" s="602"/>
      <c r="AE63" s="605"/>
      <c r="AF63" s="602"/>
      <c r="AG63" s="602"/>
      <c r="AH63" s="605"/>
      <c r="AI63" s="602"/>
      <c r="AJ63" s="602"/>
      <c r="AK63" s="605"/>
      <c r="AL63" s="602"/>
      <c r="AM63" s="602"/>
      <c r="AN63" s="605"/>
      <c r="AO63" s="602"/>
      <c r="AP63" s="602"/>
      <c r="AQ63" s="605"/>
      <c r="AR63" s="608"/>
    </row>
    <row r="64" spans="1:44" s="310" customFormat="1" ht="369" customHeight="1">
      <c r="A64" s="768"/>
      <c r="B64" s="713"/>
      <c r="C64" s="648"/>
      <c r="D64" s="406" t="s">
        <v>292</v>
      </c>
      <c r="E64" s="215">
        <f t="shared" si="249"/>
        <v>0</v>
      </c>
      <c r="F64" s="215">
        <f t="shared" si="250"/>
        <v>0</v>
      </c>
      <c r="G64" s="418"/>
      <c r="H64" s="408"/>
      <c r="I64" s="408"/>
      <c r="J64" s="219"/>
      <c r="K64" s="408"/>
      <c r="L64" s="408"/>
      <c r="M64" s="219"/>
      <c r="N64" s="408"/>
      <c r="O64" s="408"/>
      <c r="P64" s="219"/>
      <c r="Q64" s="408"/>
      <c r="R64" s="408"/>
      <c r="S64" s="219"/>
      <c r="T64" s="408"/>
      <c r="U64" s="408"/>
      <c r="V64" s="219"/>
      <c r="W64" s="408"/>
      <c r="X64" s="408"/>
      <c r="Y64" s="219"/>
      <c r="Z64" s="408"/>
      <c r="AA64" s="408"/>
      <c r="AB64" s="219"/>
      <c r="AC64" s="408"/>
      <c r="AD64" s="408"/>
      <c r="AE64" s="219"/>
      <c r="AF64" s="408"/>
      <c r="AG64" s="408"/>
      <c r="AH64" s="219"/>
      <c r="AI64" s="408">
        <f t="shared" ref="AI64:AJ64" si="257">AI240</f>
        <v>0</v>
      </c>
      <c r="AJ64" s="408">
        <f t="shared" si="257"/>
        <v>0</v>
      </c>
      <c r="AK64" s="219"/>
      <c r="AL64" s="408">
        <f t="shared" ref="AL64:AM64" si="258">AL240</f>
        <v>0</v>
      </c>
      <c r="AM64" s="408">
        <f t="shared" si="258"/>
        <v>0</v>
      </c>
      <c r="AN64" s="219"/>
      <c r="AO64" s="408">
        <f t="shared" ref="AO64:AP64" si="259">AO240</f>
        <v>0</v>
      </c>
      <c r="AP64" s="408">
        <f t="shared" si="259"/>
        <v>0</v>
      </c>
      <c r="AQ64" s="219"/>
      <c r="AR64" s="451"/>
    </row>
    <row r="65" spans="1:44" s="310" customFormat="1" ht="114.75" customHeight="1">
      <c r="A65" s="768"/>
      <c r="B65" s="713"/>
      <c r="C65" s="648"/>
      <c r="D65" s="406" t="s">
        <v>285</v>
      </c>
      <c r="E65" s="408">
        <f t="shared" si="249"/>
        <v>0</v>
      </c>
      <c r="F65" s="408">
        <f t="shared" si="250"/>
        <v>0</v>
      </c>
      <c r="G65" s="418"/>
      <c r="H65" s="408"/>
      <c r="I65" s="408"/>
      <c r="J65" s="219"/>
      <c r="K65" s="408"/>
      <c r="L65" s="408"/>
      <c r="M65" s="219"/>
      <c r="N65" s="408"/>
      <c r="O65" s="408"/>
      <c r="P65" s="219"/>
      <c r="Q65" s="408"/>
      <c r="R65" s="408"/>
      <c r="S65" s="219"/>
      <c r="T65" s="408"/>
      <c r="U65" s="408"/>
      <c r="V65" s="219"/>
      <c r="W65" s="408"/>
      <c r="X65" s="408"/>
      <c r="Y65" s="219"/>
      <c r="Z65" s="408"/>
      <c r="AA65" s="408"/>
      <c r="AB65" s="219"/>
      <c r="AC65" s="408"/>
      <c r="AD65" s="408"/>
      <c r="AE65" s="219"/>
      <c r="AF65" s="408"/>
      <c r="AG65" s="408"/>
      <c r="AH65" s="219"/>
      <c r="AI65" s="408">
        <f t="shared" ref="AI65:AJ65" si="260">AI241</f>
        <v>0</v>
      </c>
      <c r="AJ65" s="408">
        <f t="shared" si="260"/>
        <v>0</v>
      </c>
      <c r="AK65" s="219"/>
      <c r="AL65" s="408">
        <f t="shared" ref="AL65:AM65" si="261">AL241</f>
        <v>0</v>
      </c>
      <c r="AM65" s="408">
        <f t="shared" si="261"/>
        <v>0</v>
      </c>
      <c r="AN65" s="219"/>
      <c r="AO65" s="408">
        <f t="shared" ref="AO65:AP65" si="262">AO241</f>
        <v>0</v>
      </c>
      <c r="AP65" s="408">
        <f t="shared" si="262"/>
        <v>0</v>
      </c>
      <c r="AQ65" s="219"/>
      <c r="AR65" s="451"/>
    </row>
    <row r="66" spans="1:44" s="310" customFormat="1" ht="114.75" customHeight="1" thickBot="1">
      <c r="A66" s="769"/>
      <c r="B66" s="714"/>
      <c r="C66" s="649"/>
      <c r="D66" s="302" t="s">
        <v>43</v>
      </c>
      <c r="E66" s="223">
        <f t="shared" si="249"/>
        <v>0</v>
      </c>
      <c r="F66" s="223">
        <f t="shared" si="250"/>
        <v>0</v>
      </c>
      <c r="G66" s="453"/>
      <c r="H66" s="223"/>
      <c r="I66" s="223"/>
      <c r="J66" s="449"/>
      <c r="K66" s="223"/>
      <c r="L66" s="223"/>
      <c r="M66" s="449"/>
      <c r="N66" s="223"/>
      <c r="O66" s="223"/>
      <c r="P66" s="449"/>
      <c r="Q66" s="223"/>
      <c r="R66" s="223"/>
      <c r="S66" s="449"/>
      <c r="T66" s="223"/>
      <c r="U66" s="223"/>
      <c r="V66" s="449"/>
      <c r="W66" s="223"/>
      <c r="X66" s="223"/>
      <c r="Y66" s="449"/>
      <c r="Z66" s="223"/>
      <c r="AA66" s="223"/>
      <c r="AB66" s="449"/>
      <c r="AC66" s="223"/>
      <c r="AD66" s="223"/>
      <c r="AE66" s="449"/>
      <c r="AF66" s="223"/>
      <c r="AG66" s="223"/>
      <c r="AH66" s="449"/>
      <c r="AI66" s="223">
        <f t="shared" ref="AI66:AJ66" si="263">AI242</f>
        <v>0</v>
      </c>
      <c r="AJ66" s="223">
        <f t="shared" si="263"/>
        <v>0</v>
      </c>
      <c r="AK66" s="449"/>
      <c r="AL66" s="223">
        <f t="shared" ref="AL66:AM66" si="264">AL242</f>
        <v>0</v>
      </c>
      <c r="AM66" s="223">
        <f t="shared" si="264"/>
        <v>0</v>
      </c>
      <c r="AN66" s="449"/>
      <c r="AO66" s="223">
        <f t="shared" ref="AO66:AP66" si="265">AO242</f>
        <v>0</v>
      </c>
      <c r="AP66" s="223">
        <f t="shared" si="265"/>
        <v>0</v>
      </c>
      <c r="AQ66" s="449"/>
      <c r="AR66" s="458"/>
    </row>
    <row r="67" spans="1:44" s="310" customFormat="1" ht="79.5" customHeight="1">
      <c r="A67" s="633" t="s">
        <v>299</v>
      </c>
      <c r="B67" s="647" t="s">
        <v>417</v>
      </c>
      <c r="C67" s="647"/>
      <c r="D67" s="300" t="s">
        <v>41</v>
      </c>
      <c r="E67" s="215">
        <f>H67+K67+N67+Q67+T67+W67+Z67+AC67+AF67+AI67+AL67+AO67</f>
        <v>36260.300000000003</v>
      </c>
      <c r="F67" s="215">
        <f>I67+L67+O67+R67+U67+X67+AA67+AD67+AG67+AJ67+AM67+AP67</f>
        <v>0</v>
      </c>
      <c r="G67" s="457">
        <f>F67/E67</f>
        <v>0</v>
      </c>
      <c r="H67" s="215">
        <f>H68+H69+H70+H71+H72+H73</f>
        <v>0</v>
      </c>
      <c r="I67" s="215">
        <f>I68+I69+I70+I71+I72+I73</f>
        <v>0</v>
      </c>
      <c r="J67" s="459"/>
      <c r="K67" s="215">
        <f>K68+K69+K70+K71+K72+K73</f>
        <v>1369.2</v>
      </c>
      <c r="L67" s="215">
        <f>L68+L69+L70+L71+L72+L73</f>
        <v>0</v>
      </c>
      <c r="M67" s="217">
        <f>L67/K67</f>
        <v>0</v>
      </c>
      <c r="N67" s="215">
        <f>N68+N69+N70+N71+N72+N73</f>
        <v>5807</v>
      </c>
      <c r="O67" s="215">
        <f>O68+O69+O70+O71+O72+O73</f>
        <v>0</v>
      </c>
      <c r="P67" s="217">
        <f>O67/N67</f>
        <v>0</v>
      </c>
      <c r="Q67" s="215">
        <f>Q68+Q69+Q70+Q71+Q72+Q73</f>
        <v>724.5</v>
      </c>
      <c r="R67" s="215">
        <f>R68+R69+R70+R71+R72+R73</f>
        <v>0</v>
      </c>
      <c r="S67" s="217">
        <f>R67/Q67</f>
        <v>0</v>
      </c>
      <c r="T67" s="215">
        <f>T68+T69+T70+T71+T72+T73</f>
        <v>0</v>
      </c>
      <c r="U67" s="215">
        <f>U68+U69+U70+U71+U72+U73</f>
        <v>0</v>
      </c>
      <c r="V67" s="217">
        <v>0</v>
      </c>
      <c r="W67" s="215">
        <f>W68+W69+W70+W71+W72+W73</f>
        <v>1636.9</v>
      </c>
      <c r="X67" s="215">
        <f>X68+X69+X70+X71+X72+X73</f>
        <v>0</v>
      </c>
      <c r="Y67" s="217">
        <f>X67/W67*1</f>
        <v>0</v>
      </c>
      <c r="Z67" s="215">
        <f t="shared" ref="Z67:AA67" si="266">Z68+Z69+Z70+Z71+Z72+Z73</f>
        <v>655.5</v>
      </c>
      <c r="AA67" s="215">
        <f t="shared" si="266"/>
        <v>0</v>
      </c>
      <c r="AB67" s="217">
        <f>AA67/Z67*1</f>
        <v>0</v>
      </c>
      <c r="AC67" s="215">
        <f t="shared" ref="AC67:AD67" si="267">AC68+AC69+AC70+AC71+AC72+AC73</f>
        <v>0</v>
      </c>
      <c r="AD67" s="215">
        <f t="shared" si="267"/>
        <v>0</v>
      </c>
      <c r="AE67" s="217">
        <v>0</v>
      </c>
      <c r="AF67" s="215">
        <f t="shared" ref="AF67:AG67" si="268">AF68+AF69+AF70+AF71+AF72+AF73</f>
        <v>11854.300000000001</v>
      </c>
      <c r="AG67" s="215">
        <f t="shared" si="268"/>
        <v>0</v>
      </c>
      <c r="AH67" s="217">
        <f>AG67/AF67</f>
        <v>0</v>
      </c>
      <c r="AI67" s="215">
        <f>AI68+AI69+AI70</f>
        <v>395.7</v>
      </c>
      <c r="AJ67" s="215">
        <f>AJ68+AJ69+AJ70</f>
        <v>0</v>
      </c>
      <c r="AK67" s="217">
        <f t="shared" si="255"/>
        <v>0</v>
      </c>
      <c r="AL67" s="215">
        <f>AL68+AL69+AL70</f>
        <v>836.2</v>
      </c>
      <c r="AM67" s="215">
        <f t="shared" ref="AM67" si="269">AM68+AM69+AM70+AM71+AM72+AM73</f>
        <v>0</v>
      </c>
      <c r="AN67" s="217">
        <f t="shared" ref="AN67" si="270">AM67/AL67</f>
        <v>0</v>
      </c>
      <c r="AO67" s="215">
        <f>AO68+AO69+AO70</f>
        <v>12981</v>
      </c>
      <c r="AP67" s="215">
        <f>AP68+AP69+AP70+AP71+AP72+AP73</f>
        <v>0</v>
      </c>
      <c r="AQ67" s="217">
        <f t="shared" ref="AQ67" si="271">AP67/AO67</f>
        <v>0</v>
      </c>
      <c r="AR67" s="460"/>
    </row>
    <row r="68" spans="1:44" s="310" customFormat="1" ht="114.75" customHeight="1">
      <c r="A68" s="634"/>
      <c r="B68" s="648"/>
      <c r="C68" s="648"/>
      <c r="D68" s="407" t="s">
        <v>37</v>
      </c>
      <c r="E68" s="408">
        <f>H68+K68+N68+Q68+T68+W68+Z68+AC68+AF68+AI68+AL68+AO68</f>
        <v>0</v>
      </c>
      <c r="F68" s="408">
        <f>I68+L68+O68+R68+U68+X68+AA68+AD68+AG68+AJ68+AM68+AP68</f>
        <v>0</v>
      </c>
      <c r="G68" s="408"/>
      <c r="H68" s="408">
        <f>H75+H82+H89+H96</f>
        <v>0</v>
      </c>
      <c r="I68" s="408">
        <f>I75+I82+I89+I96</f>
        <v>0</v>
      </c>
      <c r="J68" s="408"/>
      <c r="K68" s="408">
        <f>K75+K82+K89+K96</f>
        <v>0</v>
      </c>
      <c r="L68" s="408">
        <f>L75+L82+L89+L96</f>
        <v>0</v>
      </c>
      <c r="M68" s="408"/>
      <c r="N68" s="408">
        <f>N75+N82+N89+N96</f>
        <v>0</v>
      </c>
      <c r="O68" s="408">
        <f>O75+O82+O89+O96</f>
        <v>0</v>
      </c>
      <c r="P68" s="408">
        <f>P75+P82+P89+P103+P111+P118</f>
        <v>0</v>
      </c>
      <c r="Q68" s="408">
        <f>Q75+Q82+Q89+Q96</f>
        <v>0</v>
      </c>
      <c r="R68" s="408">
        <f>R75+R82+R89+R96</f>
        <v>0</v>
      </c>
      <c r="S68" s="408"/>
      <c r="T68" s="408">
        <f>T75+T82+T89+T96</f>
        <v>0</v>
      </c>
      <c r="U68" s="408">
        <f>U75+U82+U89+U96</f>
        <v>0</v>
      </c>
      <c r="V68" s="408"/>
      <c r="W68" s="408">
        <f>W75+W82+W89+W96</f>
        <v>0</v>
      </c>
      <c r="X68" s="408">
        <f>X75+X82+X89+X96</f>
        <v>0</v>
      </c>
      <c r="Y68" s="408"/>
      <c r="Z68" s="408">
        <f>Z75+Z82+Z89+Z96</f>
        <v>0</v>
      </c>
      <c r="AA68" s="408">
        <f>AA75+AA82+AA89+AA96</f>
        <v>0</v>
      </c>
      <c r="AB68" s="408"/>
      <c r="AC68" s="408">
        <f>AC75+AC82+AC89+AC96</f>
        <v>0</v>
      </c>
      <c r="AD68" s="408">
        <f>AD75+AD82+AD89+AD96</f>
        <v>0</v>
      </c>
      <c r="AE68" s="408">
        <f>AE75+AE82+AE89+AE103+AE111+AE118</f>
        <v>0</v>
      </c>
      <c r="AF68" s="408">
        <f>AF75+AF82+AF89+AF96</f>
        <v>0</v>
      </c>
      <c r="AG68" s="408">
        <f>AG75+AG82+AG89+AG96</f>
        <v>0</v>
      </c>
      <c r="AH68" s="408">
        <f>AH75+AH82+AH89+AH103+AH111+AH118</f>
        <v>0</v>
      </c>
      <c r="AI68" s="408">
        <f>AI75+AI82+AI89+AI96</f>
        <v>0</v>
      </c>
      <c r="AJ68" s="408">
        <f>AJ75+AJ82+AJ89+AJ96</f>
        <v>0</v>
      </c>
      <c r="AK68" s="408"/>
      <c r="AL68" s="408">
        <f>AL75+AL82+AL89+AL96</f>
        <v>0</v>
      </c>
      <c r="AM68" s="408">
        <f>AM75+AM82+AM89+AM96</f>
        <v>0</v>
      </c>
      <c r="AN68" s="408">
        <f>AN75+AN82+AN89+AN103+AN111+AN118</f>
        <v>0</v>
      </c>
      <c r="AO68" s="408">
        <f>AO75+AO82+AO89+AO96</f>
        <v>0</v>
      </c>
      <c r="AP68" s="408">
        <f>AP75+AP82+AP89+AP96</f>
        <v>0</v>
      </c>
      <c r="AQ68" s="408"/>
      <c r="AR68" s="277"/>
    </row>
    <row r="69" spans="1:44" s="310" customFormat="1" ht="114.75" customHeight="1" thickBot="1">
      <c r="A69" s="634"/>
      <c r="B69" s="648"/>
      <c r="C69" s="648"/>
      <c r="D69" s="406" t="s">
        <v>2</v>
      </c>
      <c r="E69" s="408">
        <f t="shared" ref="E69:F73" si="272">H69+K69+N69+Q69+T69+W69+Z69+AC69+AF69+AI69+AL69+AO69</f>
        <v>4750</v>
      </c>
      <c r="F69" s="408">
        <f t="shared" si="272"/>
        <v>0</v>
      </c>
      <c r="G69" s="418">
        <f t="shared" ref="G69:G70" si="273">F69/E69</f>
        <v>0</v>
      </c>
      <c r="H69" s="408">
        <f>H76+H83+H90+H97</f>
        <v>0</v>
      </c>
      <c r="I69" s="408">
        <f t="shared" ref="I69:I70" si="274">I76+I83+I90+I97</f>
        <v>0</v>
      </c>
      <c r="J69" s="408"/>
      <c r="K69" s="408">
        <f>K76+K83+K90+K97</f>
        <v>0</v>
      </c>
      <c r="L69" s="408">
        <f t="shared" ref="L69:L70" si="275">L76+L83+L90+L97</f>
        <v>0</v>
      </c>
      <c r="M69" s="408"/>
      <c r="N69" s="408">
        <f>N76+N83+N90+N97</f>
        <v>4750</v>
      </c>
      <c r="O69" s="408">
        <f t="shared" ref="O69:O70" si="276">O76+O83+O90+O97</f>
        <v>0</v>
      </c>
      <c r="P69" s="408"/>
      <c r="Q69" s="408">
        <f>Q76+Q83+Q90+Q97</f>
        <v>0</v>
      </c>
      <c r="R69" s="408">
        <f t="shared" ref="R69:R70" si="277">R76+R83+R90+R97</f>
        <v>0</v>
      </c>
      <c r="S69" s="408"/>
      <c r="T69" s="408">
        <f>T76+T83+T90+T97</f>
        <v>0</v>
      </c>
      <c r="U69" s="408">
        <f t="shared" ref="U69:U70" si="278">U76+U83+U90+U97</f>
        <v>0</v>
      </c>
      <c r="V69" s="408"/>
      <c r="W69" s="408">
        <f>W76+W83+W90+W97</f>
        <v>0</v>
      </c>
      <c r="X69" s="408">
        <f t="shared" ref="X69:X70" si="279">X76+X83+X90+X97</f>
        <v>0</v>
      </c>
      <c r="Y69" s="408"/>
      <c r="Z69" s="408">
        <f>Z76+Z83+Z90+Z97</f>
        <v>0</v>
      </c>
      <c r="AA69" s="408">
        <f t="shared" ref="AA69:AA70" si="280">AA76+AA83+AA90+AA97</f>
        <v>0</v>
      </c>
      <c r="AB69" s="408"/>
      <c r="AC69" s="408">
        <f>AC76+AC83+AC90+AC97</f>
        <v>0</v>
      </c>
      <c r="AD69" s="408">
        <f t="shared" ref="AD69:AD70" si="281">AD76+AD83+AD90+AD97</f>
        <v>0</v>
      </c>
      <c r="AE69" s="408"/>
      <c r="AF69" s="408">
        <f>AF76+AF83+AF90+AF97</f>
        <v>0</v>
      </c>
      <c r="AG69" s="408">
        <f t="shared" ref="AG69:AG70" si="282">AG76+AG83+AG90+AG97</f>
        <v>0</v>
      </c>
      <c r="AH69" s="408"/>
      <c r="AI69" s="408">
        <f>AI76+AI83+AI90+AI97</f>
        <v>0</v>
      </c>
      <c r="AJ69" s="408">
        <f t="shared" ref="AJ69:AJ70" si="283">AJ76+AJ83+AJ90+AJ97</f>
        <v>0</v>
      </c>
      <c r="AK69" s="216"/>
      <c r="AL69" s="408">
        <f t="shared" ref="AL69:AM69" si="284">AL76+AL83+AL90+AL97</f>
        <v>0</v>
      </c>
      <c r="AM69" s="408">
        <f t="shared" si="284"/>
        <v>0</v>
      </c>
      <c r="AN69" s="216"/>
      <c r="AO69" s="408">
        <f t="shared" ref="AO69:AP69" si="285">AO76+AO83+AO90+AO97</f>
        <v>0</v>
      </c>
      <c r="AP69" s="408">
        <f t="shared" si="285"/>
        <v>0</v>
      </c>
      <c r="AQ69" s="408"/>
      <c r="AR69" s="277"/>
    </row>
    <row r="70" spans="1:44" s="310" customFormat="1" ht="371.25" customHeight="1" thickBot="1">
      <c r="A70" s="634"/>
      <c r="B70" s="648"/>
      <c r="C70" s="648"/>
      <c r="D70" s="406" t="s">
        <v>284</v>
      </c>
      <c r="E70" s="408">
        <f t="shared" si="272"/>
        <v>31510.300000000003</v>
      </c>
      <c r="F70" s="408">
        <f t="shared" si="272"/>
        <v>0</v>
      </c>
      <c r="G70" s="418">
        <f t="shared" si="273"/>
        <v>0</v>
      </c>
      <c r="H70" s="408">
        <f>H77+H84+H91+H98</f>
        <v>0</v>
      </c>
      <c r="I70" s="408">
        <f t="shared" si="274"/>
        <v>0</v>
      </c>
      <c r="J70" s="408"/>
      <c r="K70" s="408">
        <f>K77+K84+K91+K98</f>
        <v>1369.2</v>
      </c>
      <c r="L70" s="408">
        <f t="shared" si="275"/>
        <v>0</v>
      </c>
      <c r="M70" s="217">
        <f>L70/K70</f>
        <v>0</v>
      </c>
      <c r="N70" s="408">
        <f>N77+N84+N91</f>
        <v>1057</v>
      </c>
      <c r="O70" s="408">
        <f t="shared" si="276"/>
        <v>0</v>
      </c>
      <c r="P70" s="216">
        <v>0</v>
      </c>
      <c r="Q70" s="408">
        <f>Q77+Q84+Q91+Q98</f>
        <v>724.5</v>
      </c>
      <c r="R70" s="408">
        <f t="shared" si="277"/>
        <v>0</v>
      </c>
      <c r="S70" s="216">
        <v>0</v>
      </c>
      <c r="T70" s="408">
        <f>T77+T84+T91+T98</f>
        <v>0</v>
      </c>
      <c r="U70" s="408">
        <f t="shared" si="278"/>
        <v>0</v>
      </c>
      <c r="V70" s="217">
        <v>0</v>
      </c>
      <c r="W70" s="408">
        <f>W77+W84+W91+W98</f>
        <v>1636.9</v>
      </c>
      <c r="X70" s="408">
        <f t="shared" si="279"/>
        <v>0</v>
      </c>
      <c r="Y70" s="217">
        <f>X70/W70*1</f>
        <v>0</v>
      </c>
      <c r="Z70" s="408">
        <f>Z77+Z84+Z91+Z98</f>
        <v>655.5</v>
      </c>
      <c r="AA70" s="408">
        <f t="shared" si="280"/>
        <v>0</v>
      </c>
      <c r="AB70" s="217">
        <f>AA70/Z70*1</f>
        <v>0</v>
      </c>
      <c r="AC70" s="408">
        <f>AC77+AC84+AC91+AC98</f>
        <v>0</v>
      </c>
      <c r="AD70" s="408">
        <f t="shared" si="281"/>
        <v>0</v>
      </c>
      <c r="AE70" s="216">
        <f>AE77+AE84+AE91+AE106+AE113+AE120</f>
        <v>0</v>
      </c>
      <c r="AF70" s="408">
        <f>AF77+AF84+AF91+AF98</f>
        <v>11854.300000000001</v>
      </c>
      <c r="AG70" s="408">
        <f t="shared" si="282"/>
        <v>0</v>
      </c>
      <c r="AH70" s="216">
        <f t="shared" ref="AH70" si="286">AG70/AF70</f>
        <v>0</v>
      </c>
      <c r="AI70" s="408">
        <f>AI77+AI84+AI91+AI98</f>
        <v>395.7</v>
      </c>
      <c r="AJ70" s="408">
        <f t="shared" si="283"/>
        <v>0</v>
      </c>
      <c r="AK70" s="216">
        <f t="shared" ref="AK70" si="287">AJ70/AI70</f>
        <v>0</v>
      </c>
      <c r="AL70" s="408">
        <f t="shared" ref="AL70:AM70" si="288">AL77+AL84+AL91+AL98</f>
        <v>836.2</v>
      </c>
      <c r="AM70" s="408">
        <f t="shared" si="288"/>
        <v>0</v>
      </c>
      <c r="AN70" s="216">
        <f t="shared" ref="AN70" si="289">AM70/AL70</f>
        <v>0</v>
      </c>
      <c r="AO70" s="408">
        <f t="shared" ref="AO70:AP70" si="290">AO77+AO84+AO91+AO98</f>
        <v>12981</v>
      </c>
      <c r="AP70" s="408">
        <f t="shared" si="290"/>
        <v>0</v>
      </c>
      <c r="AQ70" s="216">
        <f t="shared" ref="AQ70" si="291">AP70/AO70</f>
        <v>0</v>
      </c>
      <c r="AR70" s="277"/>
    </row>
    <row r="71" spans="1:44" s="310" customFormat="1" ht="387.75" customHeight="1">
      <c r="A71" s="634"/>
      <c r="B71" s="648"/>
      <c r="C71" s="648"/>
      <c r="D71" s="406" t="s">
        <v>292</v>
      </c>
      <c r="E71" s="215">
        <f t="shared" si="272"/>
        <v>0</v>
      </c>
      <c r="F71" s="215">
        <f t="shared" si="272"/>
        <v>0</v>
      </c>
      <c r="G71" s="408"/>
      <c r="H71" s="408">
        <f t="shared" ref="H71:I73" si="292">H78+H85+H92+H107+H114+H121</f>
        <v>0</v>
      </c>
      <c r="I71" s="408">
        <f t="shared" si="292"/>
        <v>0</v>
      </c>
      <c r="J71" s="408"/>
      <c r="K71" s="408">
        <f t="shared" ref="K71:L73" si="293">K78+K85+K92+K107+K114+K121</f>
        <v>0</v>
      </c>
      <c r="L71" s="408">
        <f t="shared" si="293"/>
        <v>0</v>
      </c>
      <c r="M71" s="408"/>
      <c r="N71" s="408">
        <f t="shared" ref="N71:O73" si="294">N78+N85+N92+N107+N114+N121</f>
        <v>0</v>
      </c>
      <c r="O71" s="408">
        <f t="shared" si="294"/>
        <v>0</v>
      </c>
      <c r="P71" s="408">
        <f>P78+P85+P92+P107+P114+P121</f>
        <v>0</v>
      </c>
      <c r="Q71" s="408">
        <f t="shared" ref="Q71:R73" si="295">Q78+Q85+Q92+Q107+Q114+Q121</f>
        <v>0</v>
      </c>
      <c r="R71" s="408">
        <f t="shared" si="295"/>
        <v>0</v>
      </c>
      <c r="S71" s="408"/>
      <c r="T71" s="408">
        <f t="shared" ref="T71:U73" si="296">T78+T85+T92+T107+T114+T121</f>
        <v>0</v>
      </c>
      <c r="U71" s="408">
        <f t="shared" si="296"/>
        <v>0</v>
      </c>
      <c r="V71" s="408"/>
      <c r="W71" s="408">
        <f t="shared" ref="W71:X73" si="297">W78+W85+W92+W107+W114+W121</f>
        <v>0</v>
      </c>
      <c r="X71" s="408">
        <f t="shared" si="297"/>
        <v>0</v>
      </c>
      <c r="Y71" s="408">
        <f>Y78+Y85+Y92+Y107+Y114+Y121</f>
        <v>0</v>
      </c>
      <c r="Z71" s="408">
        <f t="shared" ref="Z71:AA73" si="298">Z78+Z85+Z92+Z107+Z114+Z121</f>
        <v>0</v>
      </c>
      <c r="AA71" s="408">
        <f t="shared" si="298"/>
        <v>0</v>
      </c>
      <c r="AB71" s="408">
        <f>AB78+AB85+AB92+AB107+AB114+AB121</f>
        <v>0</v>
      </c>
      <c r="AC71" s="408">
        <f t="shared" ref="AC71:AD73" si="299">AC78+AC85+AC92+AC107+AC114+AC121</f>
        <v>0</v>
      </c>
      <c r="AD71" s="408">
        <f t="shared" si="299"/>
        <v>0</v>
      </c>
      <c r="AE71" s="408">
        <f>AE78+AE85+AE92+AE107+AE114+AE121</f>
        <v>0</v>
      </c>
      <c r="AF71" s="408">
        <f t="shared" ref="AF71:AQ71" si="300">AF78+AF85+AF92+AF107+AF114+AF121</f>
        <v>0</v>
      </c>
      <c r="AG71" s="408">
        <f t="shared" si="300"/>
        <v>0</v>
      </c>
      <c r="AH71" s="408">
        <f t="shared" si="300"/>
        <v>0</v>
      </c>
      <c r="AI71" s="408">
        <f t="shared" si="300"/>
        <v>0</v>
      </c>
      <c r="AJ71" s="408">
        <f t="shared" si="300"/>
        <v>0</v>
      </c>
      <c r="AK71" s="408">
        <f t="shared" si="300"/>
        <v>0</v>
      </c>
      <c r="AL71" s="408">
        <f t="shared" si="300"/>
        <v>0</v>
      </c>
      <c r="AM71" s="408">
        <f t="shared" si="300"/>
        <v>0</v>
      </c>
      <c r="AN71" s="408">
        <f t="shared" si="300"/>
        <v>0</v>
      </c>
      <c r="AO71" s="408">
        <f t="shared" si="300"/>
        <v>0</v>
      </c>
      <c r="AP71" s="408">
        <f t="shared" si="300"/>
        <v>0</v>
      </c>
      <c r="AQ71" s="408">
        <f t="shared" si="300"/>
        <v>0</v>
      </c>
      <c r="AR71" s="461"/>
    </row>
    <row r="72" spans="1:44" s="310" customFormat="1" ht="114.75" customHeight="1">
      <c r="A72" s="634"/>
      <c r="B72" s="648"/>
      <c r="C72" s="648"/>
      <c r="D72" s="406" t="s">
        <v>285</v>
      </c>
      <c r="E72" s="408">
        <f t="shared" si="272"/>
        <v>0</v>
      </c>
      <c r="F72" s="408">
        <f t="shared" si="272"/>
        <v>0</v>
      </c>
      <c r="G72" s="408"/>
      <c r="H72" s="408">
        <f t="shared" si="292"/>
        <v>0</v>
      </c>
      <c r="I72" s="408">
        <f t="shared" si="292"/>
        <v>0</v>
      </c>
      <c r="J72" s="408"/>
      <c r="K72" s="408">
        <f t="shared" si="293"/>
        <v>0</v>
      </c>
      <c r="L72" s="408">
        <f t="shared" si="293"/>
        <v>0</v>
      </c>
      <c r="M72" s="408"/>
      <c r="N72" s="408">
        <f t="shared" si="294"/>
        <v>0</v>
      </c>
      <c r="O72" s="408">
        <f t="shared" si="294"/>
        <v>0</v>
      </c>
      <c r="P72" s="408">
        <f>P79+P86+P93+P108+P115+P122</f>
        <v>0</v>
      </c>
      <c r="Q72" s="408">
        <f t="shared" si="295"/>
        <v>0</v>
      </c>
      <c r="R72" s="408">
        <f t="shared" si="295"/>
        <v>0</v>
      </c>
      <c r="S72" s="408"/>
      <c r="T72" s="408">
        <f t="shared" si="296"/>
        <v>0</v>
      </c>
      <c r="U72" s="408">
        <f t="shared" si="296"/>
        <v>0</v>
      </c>
      <c r="V72" s="408"/>
      <c r="W72" s="408">
        <f t="shared" si="297"/>
        <v>0</v>
      </c>
      <c r="X72" s="408">
        <f t="shared" si="297"/>
        <v>0</v>
      </c>
      <c r="Y72" s="408">
        <f>Y79+Y86+Y93+Y108+Y115+Y122</f>
        <v>0</v>
      </c>
      <c r="Z72" s="408">
        <f t="shared" si="298"/>
        <v>0</v>
      </c>
      <c r="AA72" s="408">
        <f t="shared" si="298"/>
        <v>0</v>
      </c>
      <c r="AB72" s="408">
        <f>AB79+AB86+AB93+AB108+AB115+AB122</f>
        <v>0</v>
      </c>
      <c r="AC72" s="408">
        <f t="shared" si="299"/>
        <v>0</v>
      </c>
      <c r="AD72" s="408">
        <f t="shared" si="299"/>
        <v>0</v>
      </c>
      <c r="AE72" s="408">
        <f>AE79+AE86+AE93+AE108+AE115+AE122</f>
        <v>0</v>
      </c>
      <c r="AF72" s="408">
        <f t="shared" ref="AF72:AQ72" si="301">AF79+AF86+AF93+AF108+AF115+AF122</f>
        <v>0</v>
      </c>
      <c r="AG72" s="408">
        <f t="shared" si="301"/>
        <v>0</v>
      </c>
      <c r="AH72" s="408">
        <f t="shared" si="301"/>
        <v>0</v>
      </c>
      <c r="AI72" s="408">
        <f t="shared" si="301"/>
        <v>0</v>
      </c>
      <c r="AJ72" s="408">
        <f t="shared" si="301"/>
        <v>0</v>
      </c>
      <c r="AK72" s="408">
        <f t="shared" si="301"/>
        <v>0</v>
      </c>
      <c r="AL72" s="408">
        <f t="shared" si="301"/>
        <v>0</v>
      </c>
      <c r="AM72" s="408">
        <f t="shared" si="301"/>
        <v>0</v>
      </c>
      <c r="AN72" s="408">
        <f t="shared" si="301"/>
        <v>0</v>
      </c>
      <c r="AO72" s="408">
        <f t="shared" si="301"/>
        <v>0</v>
      </c>
      <c r="AP72" s="408">
        <f t="shared" si="301"/>
        <v>0</v>
      </c>
      <c r="AQ72" s="408">
        <f t="shared" si="301"/>
        <v>0</v>
      </c>
      <c r="AR72" s="277"/>
    </row>
    <row r="73" spans="1:44" s="310" customFormat="1" ht="116.25" customHeight="1" thickBot="1">
      <c r="A73" s="635"/>
      <c r="B73" s="649"/>
      <c r="C73" s="649"/>
      <c r="D73" s="302" t="s">
        <v>43</v>
      </c>
      <c r="E73" s="223">
        <f t="shared" si="272"/>
        <v>0</v>
      </c>
      <c r="F73" s="223">
        <f t="shared" si="272"/>
        <v>0</v>
      </c>
      <c r="G73" s="453"/>
      <c r="H73" s="223">
        <f t="shared" si="292"/>
        <v>0</v>
      </c>
      <c r="I73" s="223">
        <f t="shared" si="292"/>
        <v>0</v>
      </c>
      <c r="J73" s="223"/>
      <c r="K73" s="223">
        <f t="shared" si="293"/>
        <v>0</v>
      </c>
      <c r="L73" s="223">
        <f t="shared" si="293"/>
        <v>0</v>
      </c>
      <c r="M73" s="223"/>
      <c r="N73" s="223">
        <f t="shared" si="294"/>
        <v>0</v>
      </c>
      <c r="O73" s="223">
        <f t="shared" si="294"/>
        <v>0</v>
      </c>
      <c r="P73" s="223">
        <f>P80+P87+P94+P109+P116+P123</f>
        <v>0</v>
      </c>
      <c r="Q73" s="223">
        <f t="shared" si="295"/>
        <v>0</v>
      </c>
      <c r="R73" s="223">
        <f t="shared" si="295"/>
        <v>0</v>
      </c>
      <c r="S73" s="223"/>
      <c r="T73" s="223">
        <f t="shared" si="296"/>
        <v>0</v>
      </c>
      <c r="U73" s="223">
        <f t="shared" si="296"/>
        <v>0</v>
      </c>
      <c r="V73" s="223"/>
      <c r="W73" s="223">
        <f t="shared" si="297"/>
        <v>0</v>
      </c>
      <c r="X73" s="223">
        <f t="shared" si="297"/>
        <v>0</v>
      </c>
      <c r="Y73" s="223">
        <f>Y80+Y87+Y94+Y109+Y116+Y123</f>
        <v>0</v>
      </c>
      <c r="Z73" s="223">
        <f t="shared" si="298"/>
        <v>0</v>
      </c>
      <c r="AA73" s="223">
        <f t="shared" si="298"/>
        <v>0</v>
      </c>
      <c r="AB73" s="223">
        <f>AB80+AB87+AB94+AB109+AB116+AB123</f>
        <v>0</v>
      </c>
      <c r="AC73" s="223">
        <f t="shared" si="299"/>
        <v>0</v>
      </c>
      <c r="AD73" s="223">
        <f t="shared" si="299"/>
        <v>0</v>
      </c>
      <c r="AE73" s="223">
        <f>AE80+AE87+AE94+AE109+AE116+AE123</f>
        <v>0</v>
      </c>
      <c r="AF73" s="223">
        <f t="shared" ref="AF73:AQ73" si="302">AF80+AF87+AF94+AF109+AF116+AF123</f>
        <v>0</v>
      </c>
      <c r="AG73" s="223">
        <f t="shared" si="302"/>
        <v>0</v>
      </c>
      <c r="AH73" s="223">
        <f t="shared" si="302"/>
        <v>0</v>
      </c>
      <c r="AI73" s="223">
        <f t="shared" si="302"/>
        <v>0</v>
      </c>
      <c r="AJ73" s="223">
        <f t="shared" si="302"/>
        <v>0</v>
      </c>
      <c r="AK73" s="223">
        <f t="shared" si="302"/>
        <v>0</v>
      </c>
      <c r="AL73" s="223">
        <f t="shared" si="302"/>
        <v>0</v>
      </c>
      <c r="AM73" s="223">
        <f t="shared" si="302"/>
        <v>0</v>
      </c>
      <c r="AN73" s="223">
        <f t="shared" si="302"/>
        <v>0</v>
      </c>
      <c r="AO73" s="223">
        <f t="shared" si="302"/>
        <v>0</v>
      </c>
      <c r="AP73" s="223">
        <f t="shared" si="302"/>
        <v>0</v>
      </c>
      <c r="AQ73" s="223">
        <f t="shared" si="302"/>
        <v>0</v>
      </c>
      <c r="AR73" s="452"/>
    </row>
    <row r="74" spans="1:44" s="310" customFormat="1" ht="121.5" customHeight="1">
      <c r="A74" s="633" t="s">
        <v>300</v>
      </c>
      <c r="B74" s="647" t="s">
        <v>301</v>
      </c>
      <c r="C74" s="647"/>
      <c r="D74" s="300" t="s">
        <v>41</v>
      </c>
      <c r="E74" s="215">
        <f>H74+K74+N74+Q74+T74+W74+Z74+AC74+AF74+AI74+AL74+AO74</f>
        <v>10489.2</v>
      </c>
      <c r="F74" s="215">
        <f>I74+L74+O74+R74+U74+X74+AA74+AD74+AG74+AJ74+AM74+AP74</f>
        <v>0</v>
      </c>
      <c r="G74" s="457">
        <f>F74/E74</f>
        <v>0</v>
      </c>
      <c r="H74" s="215">
        <f>H75+H76+H77+H78+H79+H80</f>
        <v>0</v>
      </c>
      <c r="I74" s="215">
        <f>I75+I76+I77+I78+I79+I80</f>
        <v>0</v>
      </c>
      <c r="J74" s="459"/>
      <c r="K74" s="215">
        <f>K75+K76+K77+K78+K79+K80</f>
        <v>1369.2</v>
      </c>
      <c r="L74" s="215">
        <f>L75+L76+L77+L78+L79+L80</f>
        <v>0</v>
      </c>
      <c r="M74" s="216">
        <f>L74/K74</f>
        <v>0</v>
      </c>
      <c r="N74" s="215">
        <f>N75+N76+N77+N78+N79+N80</f>
        <v>859</v>
      </c>
      <c r="O74" s="215">
        <f>O75+O76+O77+O78+O79+O80</f>
        <v>0</v>
      </c>
      <c r="P74" s="216">
        <f>O74/N74</f>
        <v>0</v>
      </c>
      <c r="Q74" s="215">
        <f>Q75+Q76+Q77+Q78+Q79+Q80</f>
        <v>724.5</v>
      </c>
      <c r="R74" s="215">
        <f>R75+R76+R77+R78+R79+R80</f>
        <v>0</v>
      </c>
      <c r="S74" s="216">
        <f>R74/Q74</f>
        <v>0</v>
      </c>
      <c r="T74" s="215">
        <f>T75+T76+T77+T78+T79+T80</f>
        <v>0</v>
      </c>
      <c r="U74" s="215">
        <f>U75+U76+U77+U78+U79+U80</f>
        <v>0</v>
      </c>
      <c r="V74" s="217" t="e">
        <f>U74/T74</f>
        <v>#DIV/0!</v>
      </c>
      <c r="W74" s="215">
        <f>W75+W76+W77+W78+W79+W80</f>
        <v>1636.9</v>
      </c>
      <c r="X74" s="215">
        <f>X75+X76+X77+X78+X79+X80</f>
        <v>0</v>
      </c>
      <c r="Y74" s="217">
        <f>X74/W74</f>
        <v>0</v>
      </c>
      <c r="Z74" s="215">
        <f t="shared" ref="Z74" si="303">Z75+Z76+Z77+Z78+Z79+Z80</f>
        <v>655.5</v>
      </c>
      <c r="AA74" s="215">
        <f t="shared" ref="AA74" si="304">AA75+AA76+AA77+AA78+AA79+AA80</f>
        <v>0</v>
      </c>
      <c r="AB74" s="217">
        <f>AA74/Z74</f>
        <v>0</v>
      </c>
      <c r="AC74" s="215">
        <f t="shared" ref="AC74" si="305">AC75+AC76+AC77+AC78+AC79+AC80</f>
        <v>0</v>
      </c>
      <c r="AD74" s="215">
        <f t="shared" ref="AD74" si="306">AD75+AD76+AD77+AD78+AD79+AD80</f>
        <v>0</v>
      </c>
      <c r="AE74" s="217" t="e">
        <f>AD74/AC74</f>
        <v>#DIV/0!</v>
      </c>
      <c r="AF74" s="215">
        <f t="shared" ref="AF74:AI74" si="307">AF75+AF76+AF77+AF78+AF79+AF80</f>
        <v>2042.7</v>
      </c>
      <c r="AG74" s="215">
        <f t="shared" si="307"/>
        <v>0</v>
      </c>
      <c r="AH74" s="217">
        <f>AG74/AF74</f>
        <v>0</v>
      </c>
      <c r="AI74" s="215">
        <f t="shared" si="307"/>
        <v>395.7</v>
      </c>
      <c r="AJ74" s="215">
        <f t="shared" ref="AJ74" si="308">AJ75+AJ76+AJ77+AJ78+AJ79+AJ80</f>
        <v>0</v>
      </c>
      <c r="AK74" s="217">
        <f t="shared" ref="AK74" si="309">AJ74/AI74</f>
        <v>0</v>
      </c>
      <c r="AL74" s="215">
        <f t="shared" ref="AL74" si="310">AL75+AL76+AL77+AL78+AL79+AL80</f>
        <v>836.2</v>
      </c>
      <c r="AM74" s="215">
        <f t="shared" ref="AM74" si="311">AM75+AM76+AM77+AM78+AM79+AM80</f>
        <v>0</v>
      </c>
      <c r="AN74" s="217">
        <f t="shared" ref="AN74" si="312">AM74/AL74</f>
        <v>0</v>
      </c>
      <c r="AO74" s="215">
        <f>AO75+AO76+AO77+AO78+AO79+AO80</f>
        <v>1969.5</v>
      </c>
      <c r="AP74" s="215">
        <f>AP75+AP76+AP77+AP78+AP79+AP80</f>
        <v>0</v>
      </c>
      <c r="AQ74" s="217">
        <f t="shared" ref="AQ74" si="313">AP74/AO74</f>
        <v>0</v>
      </c>
      <c r="AR74" s="450"/>
    </row>
    <row r="75" spans="1:44" s="310" customFormat="1" ht="135" customHeight="1">
      <c r="A75" s="634"/>
      <c r="B75" s="648"/>
      <c r="C75" s="648"/>
      <c r="D75" s="407" t="s">
        <v>37</v>
      </c>
      <c r="E75" s="408">
        <f>H75+K75+N75+Q75+T75+W75+Z75+AC75+AF75+AI75+AL75+AO75</f>
        <v>0</v>
      </c>
      <c r="F75" s="408">
        <f>I75+L75+O75+R75+U75+X75+AA75+AD75+AG75+AJ75+AM75+AP75</f>
        <v>0</v>
      </c>
      <c r="G75" s="418"/>
      <c r="H75" s="408"/>
      <c r="I75" s="408"/>
      <c r="J75" s="219"/>
      <c r="K75" s="408"/>
      <c r="L75" s="408"/>
      <c r="M75" s="219"/>
      <c r="N75" s="408"/>
      <c r="O75" s="408"/>
      <c r="P75" s="219"/>
      <c r="Q75" s="408"/>
      <c r="R75" s="408"/>
      <c r="S75" s="219"/>
      <c r="T75" s="408"/>
      <c r="U75" s="408"/>
      <c r="V75" s="219"/>
      <c r="W75" s="408"/>
      <c r="X75" s="408"/>
      <c r="Y75" s="219"/>
      <c r="Z75" s="408"/>
      <c r="AA75" s="408"/>
      <c r="AB75" s="219"/>
      <c r="AC75" s="408"/>
      <c r="AD75" s="408"/>
      <c r="AE75" s="219"/>
      <c r="AF75" s="408"/>
      <c r="AG75" s="408"/>
      <c r="AH75" s="219"/>
      <c r="AI75" s="408"/>
      <c r="AJ75" s="408"/>
      <c r="AK75" s="219"/>
      <c r="AL75" s="408"/>
      <c r="AM75" s="408"/>
      <c r="AN75" s="219"/>
      <c r="AO75" s="408"/>
      <c r="AP75" s="408"/>
      <c r="AQ75" s="219"/>
      <c r="AR75" s="277"/>
    </row>
    <row r="76" spans="1:44" s="310" customFormat="1" ht="114.75" customHeight="1">
      <c r="A76" s="634"/>
      <c r="B76" s="648"/>
      <c r="C76" s="648"/>
      <c r="D76" s="406" t="s">
        <v>2</v>
      </c>
      <c r="E76" s="408">
        <f t="shared" ref="E76:E80" si="314">H76+K76+N76+Q76+T76+W76+Z76+AC76+AF76+AI76+AL76+AO76</f>
        <v>0</v>
      </c>
      <c r="F76" s="408">
        <f t="shared" ref="F76:F80" si="315">I76+L76+O76+R76+U76+X76+AA76+AD76+AG76+AJ76+AM76+AP76</f>
        <v>0</v>
      </c>
      <c r="G76" s="418"/>
      <c r="H76" s="408"/>
      <c r="I76" s="408"/>
      <c r="J76" s="219"/>
      <c r="K76" s="408"/>
      <c r="L76" s="408"/>
      <c r="M76" s="219"/>
      <c r="N76" s="408"/>
      <c r="O76" s="408"/>
      <c r="P76" s="219"/>
      <c r="Q76" s="408"/>
      <c r="R76" s="408"/>
      <c r="S76" s="219"/>
      <c r="T76" s="408"/>
      <c r="U76" s="408"/>
      <c r="V76" s="219"/>
      <c r="W76" s="408"/>
      <c r="X76" s="408"/>
      <c r="Y76" s="219"/>
      <c r="Z76" s="408"/>
      <c r="AA76" s="408"/>
      <c r="AB76" s="219"/>
      <c r="AC76" s="408"/>
      <c r="AD76" s="408"/>
      <c r="AE76" s="219"/>
      <c r="AF76" s="408"/>
      <c r="AG76" s="408"/>
      <c r="AH76" s="219"/>
      <c r="AI76" s="408"/>
      <c r="AJ76" s="408"/>
      <c r="AK76" s="219"/>
      <c r="AL76" s="408"/>
      <c r="AM76" s="408"/>
      <c r="AN76" s="219"/>
      <c r="AO76" s="408"/>
      <c r="AP76" s="408"/>
      <c r="AQ76" s="219"/>
      <c r="AR76" s="277"/>
    </row>
    <row r="77" spans="1:44" s="310" customFormat="1" ht="201" customHeight="1" thickBot="1">
      <c r="A77" s="634"/>
      <c r="B77" s="648"/>
      <c r="C77" s="648"/>
      <c r="D77" s="406" t="s">
        <v>284</v>
      </c>
      <c r="E77" s="408">
        <f t="shared" si="314"/>
        <v>10489.2</v>
      </c>
      <c r="F77" s="408">
        <f t="shared" si="315"/>
        <v>0</v>
      </c>
      <c r="G77" s="418">
        <f t="shared" ref="G77" si="316">F77/E77</f>
        <v>0</v>
      </c>
      <c r="H77" s="408">
        <v>0</v>
      </c>
      <c r="I77" s="408"/>
      <c r="J77" s="219"/>
      <c r="K77" s="408">
        <v>1369.2</v>
      </c>
      <c r="L77" s="408"/>
      <c r="M77" s="219"/>
      <c r="N77" s="408">
        <v>859</v>
      </c>
      <c r="O77" s="408"/>
      <c r="P77" s="216">
        <f>O77/N77</f>
        <v>0</v>
      </c>
      <c r="Q77" s="408">
        <v>724.5</v>
      </c>
      <c r="R77" s="408"/>
      <c r="S77" s="216">
        <f>R77/Q77</f>
        <v>0</v>
      </c>
      <c r="T77" s="408"/>
      <c r="U77" s="408"/>
      <c r="V77" s="219"/>
      <c r="W77" s="408">
        <v>1636.9</v>
      </c>
      <c r="X77" s="408"/>
      <c r="Y77" s="216">
        <f>X77/W77</f>
        <v>0</v>
      </c>
      <c r="Z77" s="408">
        <v>655.5</v>
      </c>
      <c r="AA77" s="408"/>
      <c r="AB77" s="216">
        <f t="shared" ref="AB77" si="317">AA77/Z77</f>
        <v>0</v>
      </c>
      <c r="AC77" s="408"/>
      <c r="AD77" s="408"/>
      <c r="AE77" s="418"/>
      <c r="AF77" s="408">
        <v>2042.7</v>
      </c>
      <c r="AG77" s="408"/>
      <c r="AH77" s="216">
        <f t="shared" ref="AH77" si="318">AG77/AF77</f>
        <v>0</v>
      </c>
      <c r="AI77" s="408">
        <v>395.7</v>
      </c>
      <c r="AJ77" s="408"/>
      <c r="AK77" s="216">
        <f t="shared" ref="AK77" si="319">AJ77/AI77</f>
        <v>0</v>
      </c>
      <c r="AL77" s="408">
        <v>836.2</v>
      </c>
      <c r="AM77" s="408"/>
      <c r="AN77" s="216">
        <v>1</v>
      </c>
      <c r="AO77" s="408">
        <v>1969.5</v>
      </c>
      <c r="AP77" s="408"/>
      <c r="AQ77" s="216">
        <f t="shared" ref="AQ77" si="320">AP77/AO77</f>
        <v>0</v>
      </c>
      <c r="AR77" s="277"/>
    </row>
    <row r="78" spans="1:44" s="310" customFormat="1" ht="392.25" customHeight="1">
      <c r="A78" s="634"/>
      <c r="B78" s="648"/>
      <c r="C78" s="648"/>
      <c r="D78" s="406" t="s">
        <v>292</v>
      </c>
      <c r="E78" s="215">
        <f t="shared" si="314"/>
        <v>0</v>
      </c>
      <c r="F78" s="215">
        <f t="shared" si="315"/>
        <v>0</v>
      </c>
      <c r="G78" s="418"/>
      <c r="H78" s="408"/>
      <c r="I78" s="408"/>
      <c r="J78" s="219"/>
      <c r="K78" s="408"/>
      <c r="L78" s="408"/>
      <c r="M78" s="219"/>
      <c r="N78" s="408"/>
      <c r="O78" s="408"/>
      <c r="P78" s="219"/>
      <c r="Q78" s="408"/>
      <c r="R78" s="408"/>
      <c r="S78" s="219"/>
      <c r="T78" s="408"/>
      <c r="U78" s="408"/>
      <c r="V78" s="219"/>
      <c r="W78" s="408"/>
      <c r="X78" s="408"/>
      <c r="Y78" s="219"/>
      <c r="Z78" s="408"/>
      <c r="AA78" s="408"/>
      <c r="AB78" s="219"/>
      <c r="AC78" s="408"/>
      <c r="AD78" s="408"/>
      <c r="AE78" s="219"/>
      <c r="AF78" s="408"/>
      <c r="AG78" s="408"/>
      <c r="AH78" s="219"/>
      <c r="AI78" s="408"/>
      <c r="AJ78" s="408"/>
      <c r="AK78" s="219"/>
      <c r="AL78" s="408"/>
      <c r="AM78" s="408"/>
      <c r="AN78" s="219"/>
      <c r="AO78" s="408"/>
      <c r="AP78" s="408"/>
      <c r="AQ78" s="219"/>
      <c r="AR78" s="277"/>
    </row>
    <row r="79" spans="1:44" s="310" customFormat="1" ht="114.75" customHeight="1">
      <c r="A79" s="634"/>
      <c r="B79" s="648"/>
      <c r="C79" s="648"/>
      <c r="D79" s="406" t="s">
        <v>285</v>
      </c>
      <c r="E79" s="408">
        <f t="shared" si="314"/>
        <v>0</v>
      </c>
      <c r="F79" s="408">
        <f t="shared" si="315"/>
        <v>0</v>
      </c>
      <c r="G79" s="219"/>
      <c r="H79" s="408"/>
      <c r="I79" s="408"/>
      <c r="J79" s="219"/>
      <c r="K79" s="408"/>
      <c r="L79" s="408"/>
      <c r="M79" s="219"/>
      <c r="N79" s="408"/>
      <c r="O79" s="408"/>
      <c r="P79" s="219"/>
      <c r="Q79" s="408"/>
      <c r="R79" s="408"/>
      <c r="S79" s="219"/>
      <c r="T79" s="408"/>
      <c r="U79" s="408"/>
      <c r="V79" s="219"/>
      <c r="W79" s="408"/>
      <c r="X79" s="408"/>
      <c r="Y79" s="219"/>
      <c r="Z79" s="408"/>
      <c r="AA79" s="408"/>
      <c r="AB79" s="219"/>
      <c r="AC79" s="408"/>
      <c r="AD79" s="408"/>
      <c r="AE79" s="219"/>
      <c r="AF79" s="408"/>
      <c r="AG79" s="408"/>
      <c r="AH79" s="219"/>
      <c r="AI79" s="408"/>
      <c r="AJ79" s="408"/>
      <c r="AK79" s="219"/>
      <c r="AL79" s="408"/>
      <c r="AM79" s="408"/>
      <c r="AN79" s="219"/>
      <c r="AO79" s="408"/>
      <c r="AP79" s="408"/>
      <c r="AQ79" s="219"/>
      <c r="AR79" s="277"/>
    </row>
    <row r="80" spans="1:44" s="310" customFormat="1" ht="114.75" customHeight="1" thickBot="1">
      <c r="A80" s="635"/>
      <c r="B80" s="649"/>
      <c r="C80" s="649"/>
      <c r="D80" s="302" t="s">
        <v>43</v>
      </c>
      <c r="E80" s="223">
        <f t="shared" si="314"/>
        <v>0</v>
      </c>
      <c r="F80" s="223">
        <f t="shared" si="315"/>
        <v>0</v>
      </c>
      <c r="G80" s="449"/>
      <c r="H80" s="223"/>
      <c r="I80" s="223"/>
      <c r="J80" s="449"/>
      <c r="K80" s="223"/>
      <c r="L80" s="223"/>
      <c r="M80" s="449"/>
      <c r="N80" s="223"/>
      <c r="O80" s="223"/>
      <c r="P80" s="449"/>
      <c r="Q80" s="223"/>
      <c r="R80" s="223"/>
      <c r="S80" s="449"/>
      <c r="T80" s="223"/>
      <c r="U80" s="223"/>
      <c r="V80" s="449"/>
      <c r="W80" s="223"/>
      <c r="X80" s="223"/>
      <c r="Y80" s="449"/>
      <c r="Z80" s="223"/>
      <c r="AA80" s="223"/>
      <c r="AB80" s="449"/>
      <c r="AC80" s="223"/>
      <c r="AD80" s="223"/>
      <c r="AE80" s="449"/>
      <c r="AF80" s="223"/>
      <c r="AG80" s="223"/>
      <c r="AH80" s="449"/>
      <c r="AI80" s="223"/>
      <c r="AJ80" s="223"/>
      <c r="AK80" s="449"/>
      <c r="AL80" s="223"/>
      <c r="AM80" s="223"/>
      <c r="AN80" s="449"/>
      <c r="AO80" s="223"/>
      <c r="AP80" s="223"/>
      <c r="AQ80" s="449"/>
      <c r="AR80" s="452"/>
    </row>
    <row r="81" spans="1:44" s="310" customFormat="1" ht="153" customHeight="1">
      <c r="A81" s="633" t="s">
        <v>302</v>
      </c>
      <c r="B81" s="647" t="s">
        <v>408</v>
      </c>
      <c r="C81" s="647"/>
      <c r="D81" s="300" t="s">
        <v>41</v>
      </c>
      <c r="E81" s="215">
        <f>H81+K81+N81+Q81+T81+W81+Z81+AC81+AF81+AI81+AL81+AO81</f>
        <v>21021.1</v>
      </c>
      <c r="F81" s="215">
        <f>I81+L81+O81+R81+U81+X81+AA81+AD81+AG81+AJ81+AM81+AP81</f>
        <v>0</v>
      </c>
      <c r="G81" s="457">
        <f>F81/E81</f>
        <v>0</v>
      </c>
      <c r="H81" s="215">
        <f>H82+H83+H84+H85+H86+H87</f>
        <v>0</v>
      </c>
      <c r="I81" s="215">
        <f>I82+I83+I84+I85+I86+I87</f>
        <v>0</v>
      </c>
      <c r="J81" s="459"/>
      <c r="K81" s="215">
        <f>K82+K83+K84+K85+K86+K87</f>
        <v>0</v>
      </c>
      <c r="L81" s="215">
        <f>L82+L83+L84+L85+L86+L87</f>
        <v>0</v>
      </c>
      <c r="M81" s="459"/>
      <c r="N81" s="215">
        <f>N82+N83+N84+N85+N86+N87</f>
        <v>198</v>
      </c>
      <c r="O81" s="215">
        <f>O82+O83+O84+O85+O86+O87</f>
        <v>0</v>
      </c>
      <c r="P81" s="217">
        <f>O81/N81</f>
        <v>0</v>
      </c>
      <c r="Q81" s="215">
        <f>Q82+Q83+Q84+Q85+Q86+Q87</f>
        <v>0</v>
      </c>
      <c r="R81" s="215">
        <f>R82+R83+R84+R85+R86+R87</f>
        <v>0</v>
      </c>
      <c r="S81" s="217">
        <v>0</v>
      </c>
      <c r="T81" s="215">
        <f>T82+T83+T84+T85+T86+T87</f>
        <v>0</v>
      </c>
      <c r="U81" s="215">
        <f>U82+U83+U84+U85+U86+U87</f>
        <v>0</v>
      </c>
      <c r="V81" s="216"/>
      <c r="W81" s="215">
        <f>W82+W83+W84+W85+W86+W87</f>
        <v>0</v>
      </c>
      <c r="X81" s="215">
        <f>X82+X83+X84+X85+X86+X87</f>
        <v>0</v>
      </c>
      <c r="Y81" s="216" t="e">
        <f>X81/W81</f>
        <v>#DIV/0!</v>
      </c>
      <c r="Z81" s="215">
        <f t="shared" ref="Z81" si="321">Z82+Z83+Z84+Z85+Z86+Z87</f>
        <v>0</v>
      </c>
      <c r="AA81" s="215">
        <f t="shared" ref="AA81" si="322">AA82+AA83+AA84+AA85+AA86+AA87</f>
        <v>0</v>
      </c>
      <c r="AB81" s="216">
        <v>0</v>
      </c>
      <c r="AC81" s="215">
        <f t="shared" ref="AC81" si="323">AC82+AC83+AC84+AC85+AC86+AC87</f>
        <v>0</v>
      </c>
      <c r="AD81" s="215">
        <f t="shared" ref="AD81" si="324">AD82+AD83+AD84+AD85+AD86+AD87</f>
        <v>0</v>
      </c>
      <c r="AE81" s="216"/>
      <c r="AF81" s="215">
        <f t="shared" ref="AF81" si="325">AF82+AF83+AF84+AF85+AF86+AF87</f>
        <v>9811.6</v>
      </c>
      <c r="AG81" s="215">
        <f t="shared" ref="AG81" si="326">AG82+AG83+AG84+AG85+AG86+AG87</f>
        <v>0</v>
      </c>
      <c r="AH81" s="216">
        <f t="shared" ref="AH81" si="327">AG81/AF81</f>
        <v>0</v>
      </c>
      <c r="AI81" s="215">
        <f t="shared" ref="AI81" si="328">AI82+AI83+AI84+AI85+AI86+AI87</f>
        <v>0</v>
      </c>
      <c r="AJ81" s="215">
        <f t="shared" ref="AJ81" si="329">AJ82+AJ83+AJ84+AJ85+AJ86+AJ87</f>
        <v>0</v>
      </c>
      <c r="AK81" s="216">
        <v>0</v>
      </c>
      <c r="AL81" s="215">
        <f t="shared" ref="AL81" si="330">AL82+AL83+AL84+AL85+AL86+AL87</f>
        <v>0</v>
      </c>
      <c r="AM81" s="215">
        <f t="shared" ref="AM81" si="331">AM82+AM83+AM84+AM85+AM86+AM87</f>
        <v>0</v>
      </c>
      <c r="AN81" s="216">
        <v>0</v>
      </c>
      <c r="AO81" s="215">
        <f>AO82+AO83+AO84+AO85+AO86+AO87</f>
        <v>11011.5</v>
      </c>
      <c r="AP81" s="215">
        <f>AP82+AP83+AP84+AP85+AP86+AP87</f>
        <v>0</v>
      </c>
      <c r="AQ81" s="217">
        <f t="shared" ref="AQ81" si="332">AP81/AO81</f>
        <v>0</v>
      </c>
      <c r="AR81" s="450"/>
    </row>
    <row r="82" spans="1:44" s="310" customFormat="1" ht="114.75" customHeight="1">
      <c r="A82" s="634"/>
      <c r="B82" s="648"/>
      <c r="C82" s="648"/>
      <c r="D82" s="407" t="s">
        <v>37</v>
      </c>
      <c r="E82" s="408">
        <f>H82+K82+N82+Q82+T82+W82+Z82+AC82+AF82+AI82+AL82+AO82</f>
        <v>0</v>
      </c>
      <c r="F82" s="408">
        <f>I82+L82+O82+R82+U82+X82+AA82+AD82+AG82+AJ82+AM82+AP82</f>
        <v>0</v>
      </c>
      <c r="G82" s="418"/>
      <c r="H82" s="408"/>
      <c r="I82" s="408"/>
      <c r="J82" s="219"/>
      <c r="K82" s="408"/>
      <c r="L82" s="408"/>
      <c r="M82" s="219"/>
      <c r="N82" s="408"/>
      <c r="O82" s="408"/>
      <c r="P82" s="219"/>
      <c r="Q82" s="408"/>
      <c r="R82" s="408"/>
      <c r="S82" s="219"/>
      <c r="T82" s="408"/>
      <c r="U82" s="408"/>
      <c r="V82" s="219"/>
      <c r="W82" s="408"/>
      <c r="X82" s="408"/>
      <c r="Y82" s="219"/>
      <c r="Z82" s="408"/>
      <c r="AA82" s="408"/>
      <c r="AB82" s="219"/>
      <c r="AC82" s="408"/>
      <c r="AD82" s="408"/>
      <c r="AE82" s="219"/>
      <c r="AF82" s="408"/>
      <c r="AG82" s="408"/>
      <c r="AH82" s="219"/>
      <c r="AI82" s="408"/>
      <c r="AJ82" s="408"/>
      <c r="AK82" s="219"/>
      <c r="AL82" s="408"/>
      <c r="AM82" s="408"/>
      <c r="AN82" s="219"/>
      <c r="AO82" s="408"/>
      <c r="AP82" s="408"/>
      <c r="AQ82" s="219"/>
      <c r="AR82" s="277"/>
    </row>
    <row r="83" spans="1:44" s="310" customFormat="1" ht="114.75" customHeight="1">
      <c r="A83" s="634"/>
      <c r="B83" s="648"/>
      <c r="C83" s="648"/>
      <c r="D83" s="406" t="s">
        <v>2</v>
      </c>
      <c r="E83" s="408">
        <f t="shared" ref="E83:E87" si="333">H83+K83+N83+Q83+T83+W83+Z83+AC83+AF83+AI83+AL83+AO83</f>
        <v>0</v>
      </c>
      <c r="F83" s="408">
        <f t="shared" ref="F83:F87" si="334">I83+L83+O83+R83+U83+X83+AA83+AD83+AG83+AJ83+AM83+AP83</f>
        <v>0</v>
      </c>
      <c r="G83" s="418"/>
      <c r="H83" s="408"/>
      <c r="I83" s="408"/>
      <c r="J83" s="219"/>
      <c r="K83" s="408"/>
      <c r="L83" s="408"/>
      <c r="M83" s="219"/>
      <c r="N83" s="408"/>
      <c r="O83" s="408"/>
      <c r="P83" s="219"/>
      <c r="Q83" s="408"/>
      <c r="R83" s="408"/>
      <c r="S83" s="219"/>
      <c r="T83" s="408"/>
      <c r="U83" s="408"/>
      <c r="V83" s="219"/>
      <c r="W83" s="408"/>
      <c r="X83" s="408"/>
      <c r="Y83" s="219"/>
      <c r="Z83" s="408"/>
      <c r="AA83" s="408"/>
      <c r="AB83" s="219"/>
      <c r="AC83" s="408"/>
      <c r="AD83" s="408"/>
      <c r="AE83" s="219"/>
      <c r="AF83" s="408"/>
      <c r="AG83" s="408"/>
      <c r="AH83" s="219"/>
      <c r="AI83" s="408"/>
      <c r="AJ83" s="408"/>
      <c r="AK83" s="219"/>
      <c r="AL83" s="408"/>
      <c r="AM83" s="408"/>
      <c r="AN83" s="219"/>
      <c r="AO83" s="408"/>
      <c r="AP83" s="408"/>
      <c r="AQ83" s="219"/>
      <c r="AR83" s="277"/>
    </row>
    <row r="84" spans="1:44" s="310" customFormat="1" ht="207" customHeight="1" thickBot="1">
      <c r="A84" s="634"/>
      <c r="B84" s="648"/>
      <c r="C84" s="648"/>
      <c r="D84" s="406" t="s">
        <v>284</v>
      </c>
      <c r="E84" s="408">
        <f t="shared" si="333"/>
        <v>21021.1</v>
      </c>
      <c r="F84" s="408">
        <f t="shared" si="334"/>
        <v>0</v>
      </c>
      <c r="G84" s="418">
        <f t="shared" ref="G84" si="335">F84/E84</f>
        <v>0</v>
      </c>
      <c r="H84" s="408"/>
      <c r="I84" s="408"/>
      <c r="J84" s="219"/>
      <c r="K84" s="408">
        <v>0</v>
      </c>
      <c r="L84" s="408"/>
      <c r="M84" s="219"/>
      <c r="N84" s="408">
        <v>198</v>
      </c>
      <c r="O84" s="408"/>
      <c r="P84" s="216">
        <f>O84/N84</f>
        <v>0</v>
      </c>
      <c r="Q84" s="408"/>
      <c r="R84" s="408"/>
      <c r="S84" s="219"/>
      <c r="T84" s="408"/>
      <c r="U84" s="408"/>
      <c r="V84" s="219"/>
      <c r="W84" s="408"/>
      <c r="X84" s="408"/>
      <c r="Y84" s="219"/>
      <c r="Z84" s="408"/>
      <c r="AA84" s="408"/>
      <c r="AB84" s="219"/>
      <c r="AC84" s="408"/>
      <c r="AD84" s="408"/>
      <c r="AE84" s="216"/>
      <c r="AF84" s="408">
        <v>9811.6</v>
      </c>
      <c r="AG84" s="408"/>
      <c r="AH84" s="216">
        <f t="shared" ref="AH84" si="336">AG84/AF84</f>
        <v>0</v>
      </c>
      <c r="AI84" s="408">
        <v>0</v>
      </c>
      <c r="AJ84" s="408">
        <v>0</v>
      </c>
      <c r="AK84" s="216"/>
      <c r="AL84" s="408">
        <v>0</v>
      </c>
      <c r="AM84" s="408"/>
      <c r="AN84" s="216"/>
      <c r="AO84" s="408">
        <v>11011.5</v>
      </c>
      <c r="AP84" s="408"/>
      <c r="AQ84" s="216">
        <f t="shared" ref="AQ84" si="337">AP84/AO84</f>
        <v>0</v>
      </c>
      <c r="AR84" s="277"/>
    </row>
    <row r="85" spans="1:44" s="310" customFormat="1" ht="357.75" customHeight="1">
      <c r="A85" s="634"/>
      <c r="B85" s="648"/>
      <c r="C85" s="648"/>
      <c r="D85" s="406" t="s">
        <v>292</v>
      </c>
      <c r="E85" s="215">
        <f t="shared" si="333"/>
        <v>0</v>
      </c>
      <c r="F85" s="215">
        <f t="shared" si="334"/>
        <v>0</v>
      </c>
      <c r="G85" s="418"/>
      <c r="H85" s="408"/>
      <c r="I85" s="408"/>
      <c r="J85" s="219"/>
      <c r="K85" s="408"/>
      <c r="L85" s="408"/>
      <c r="M85" s="219"/>
      <c r="N85" s="408"/>
      <c r="O85" s="408"/>
      <c r="P85" s="219"/>
      <c r="Q85" s="408"/>
      <c r="R85" s="408"/>
      <c r="S85" s="219"/>
      <c r="T85" s="408"/>
      <c r="U85" s="408"/>
      <c r="V85" s="219"/>
      <c r="W85" s="408"/>
      <c r="X85" s="408"/>
      <c r="Y85" s="219"/>
      <c r="Z85" s="408"/>
      <c r="AA85" s="408"/>
      <c r="AB85" s="219"/>
      <c r="AC85" s="408"/>
      <c r="AD85" s="408"/>
      <c r="AE85" s="219"/>
      <c r="AF85" s="408"/>
      <c r="AG85" s="408"/>
      <c r="AH85" s="219"/>
      <c r="AI85" s="408"/>
      <c r="AJ85" s="408"/>
      <c r="AK85" s="219"/>
      <c r="AL85" s="408"/>
      <c r="AM85" s="408"/>
      <c r="AN85" s="219"/>
      <c r="AO85" s="408"/>
      <c r="AP85" s="408"/>
      <c r="AQ85" s="219"/>
      <c r="AR85" s="277"/>
    </row>
    <row r="86" spans="1:44" s="310" customFormat="1" ht="119.25" customHeight="1">
      <c r="A86" s="634"/>
      <c r="B86" s="648"/>
      <c r="C86" s="648"/>
      <c r="D86" s="406" t="s">
        <v>285</v>
      </c>
      <c r="E86" s="408">
        <f t="shared" si="333"/>
        <v>0</v>
      </c>
      <c r="F86" s="408">
        <f t="shared" si="334"/>
        <v>0</v>
      </c>
      <c r="G86" s="418"/>
      <c r="H86" s="408"/>
      <c r="I86" s="408"/>
      <c r="J86" s="219"/>
      <c r="K86" s="408"/>
      <c r="L86" s="408"/>
      <c r="M86" s="219"/>
      <c r="N86" s="408"/>
      <c r="O86" s="408"/>
      <c r="P86" s="219"/>
      <c r="Q86" s="408"/>
      <c r="R86" s="408"/>
      <c r="S86" s="219"/>
      <c r="T86" s="408"/>
      <c r="U86" s="408"/>
      <c r="V86" s="219"/>
      <c r="W86" s="408"/>
      <c r="X86" s="408"/>
      <c r="Y86" s="219"/>
      <c r="Z86" s="408"/>
      <c r="AA86" s="408"/>
      <c r="AB86" s="219"/>
      <c r="AC86" s="408"/>
      <c r="AD86" s="408"/>
      <c r="AE86" s="219"/>
      <c r="AF86" s="408"/>
      <c r="AG86" s="408"/>
      <c r="AH86" s="219"/>
      <c r="AI86" s="408"/>
      <c r="AJ86" s="408"/>
      <c r="AK86" s="219"/>
      <c r="AL86" s="408"/>
      <c r="AM86" s="408"/>
      <c r="AN86" s="219"/>
      <c r="AO86" s="408"/>
      <c r="AP86" s="408"/>
      <c r="AQ86" s="219"/>
      <c r="AR86" s="277"/>
    </row>
    <row r="87" spans="1:44" s="310" customFormat="1" ht="135.75" customHeight="1" thickBot="1">
      <c r="A87" s="635"/>
      <c r="B87" s="649"/>
      <c r="C87" s="649"/>
      <c r="D87" s="302" t="s">
        <v>43</v>
      </c>
      <c r="E87" s="223">
        <f t="shared" si="333"/>
        <v>0</v>
      </c>
      <c r="F87" s="223">
        <f t="shared" si="334"/>
        <v>0</v>
      </c>
      <c r="G87" s="453"/>
      <c r="H87" s="223"/>
      <c r="I87" s="223"/>
      <c r="J87" s="449"/>
      <c r="K87" s="223"/>
      <c r="L87" s="223"/>
      <c r="M87" s="449"/>
      <c r="N87" s="223"/>
      <c r="O87" s="223"/>
      <c r="P87" s="449"/>
      <c r="Q87" s="223"/>
      <c r="R87" s="223"/>
      <c r="S87" s="449"/>
      <c r="T87" s="223"/>
      <c r="U87" s="223"/>
      <c r="V87" s="449"/>
      <c r="W87" s="223"/>
      <c r="X87" s="223"/>
      <c r="Y87" s="449"/>
      <c r="Z87" s="223"/>
      <c r="AA87" s="223"/>
      <c r="AB87" s="449"/>
      <c r="AC87" s="223"/>
      <c r="AD87" s="223"/>
      <c r="AE87" s="449"/>
      <c r="AF87" s="223"/>
      <c r="AG87" s="223"/>
      <c r="AH87" s="449"/>
      <c r="AI87" s="223"/>
      <c r="AJ87" s="223"/>
      <c r="AK87" s="449"/>
      <c r="AL87" s="223"/>
      <c r="AM87" s="223"/>
      <c r="AN87" s="449"/>
      <c r="AO87" s="223"/>
      <c r="AP87" s="223"/>
      <c r="AQ87" s="449"/>
      <c r="AR87" s="452"/>
    </row>
    <row r="88" spans="1:44" s="310" customFormat="1" ht="118.5" customHeight="1">
      <c r="A88" s="633" t="s">
        <v>303</v>
      </c>
      <c r="B88" s="647" t="s">
        <v>489</v>
      </c>
      <c r="C88" s="647"/>
      <c r="D88" s="300" t="s">
        <v>41</v>
      </c>
      <c r="E88" s="215">
        <f>H88+K88+N88+Q88+T88+W88+Z88+AC88+AF88+AI88+AL88+AO88</f>
        <v>4750</v>
      </c>
      <c r="F88" s="215">
        <f>I88+L88+O88+R88+U88+X88+AA88+AD88+AG88+AJ88+AM88+AP88</f>
        <v>0</v>
      </c>
      <c r="G88" s="216">
        <v>0</v>
      </c>
      <c r="H88" s="215">
        <f>H89+H90+H91+H92+H93+H94</f>
        <v>0</v>
      </c>
      <c r="I88" s="215">
        <f>I89+I90+I91+I92+I93+I94</f>
        <v>0</v>
      </c>
      <c r="J88" s="459"/>
      <c r="K88" s="215">
        <f>K89+K90+K91+K92+K93+K94</f>
        <v>0</v>
      </c>
      <c r="L88" s="215">
        <f>L89+L90+L91+L92+L93+L94</f>
        <v>0</v>
      </c>
      <c r="M88" s="459"/>
      <c r="N88" s="215">
        <f>N89+N90+N91+N92+N93+N94</f>
        <v>4750</v>
      </c>
      <c r="O88" s="215">
        <f>O89+O90+O91+O92+O93+O94</f>
        <v>0</v>
      </c>
      <c r="P88" s="217">
        <f>O88/N88</f>
        <v>0</v>
      </c>
      <c r="Q88" s="215">
        <f>Q89+Q90+Q91+Q92+Q93+Q94</f>
        <v>0</v>
      </c>
      <c r="R88" s="215">
        <f>R89+R90+R91+R92+R93+R94</f>
        <v>0</v>
      </c>
      <c r="S88" s="459"/>
      <c r="T88" s="215">
        <f>T89+T90+T91+T92+T93+T94</f>
        <v>0</v>
      </c>
      <c r="U88" s="215">
        <f>U89+U90+U91+U92+U93+U94</f>
        <v>0</v>
      </c>
      <c r="V88" s="459"/>
      <c r="W88" s="215">
        <f>W89+W90+W91+W92+W93+W94</f>
        <v>0</v>
      </c>
      <c r="X88" s="215">
        <f>X89+X90+X91+X92+X93+X94</f>
        <v>0</v>
      </c>
      <c r="Y88" s="459"/>
      <c r="Z88" s="215">
        <f t="shared" ref="Z88" si="338">Z89+Z90+Z91+Z92+Z93+Z94</f>
        <v>0</v>
      </c>
      <c r="AA88" s="215">
        <f t="shared" ref="AA88" si="339">AA89+AA90+AA91+AA92+AA93+AA94</f>
        <v>0</v>
      </c>
      <c r="AB88" s="459"/>
      <c r="AC88" s="215">
        <f t="shared" ref="AC88" si="340">AC89+AC90+AC91+AC92+AC93+AC94</f>
        <v>0</v>
      </c>
      <c r="AD88" s="215">
        <f t="shared" ref="AD88" si="341">AD89+AD90+AD91+AD92+AD93+AD94</f>
        <v>0</v>
      </c>
      <c r="AE88" s="216"/>
      <c r="AF88" s="215">
        <f t="shared" ref="AF88" si="342">AF89+AF90+AF91+AF92+AF93+AF94</f>
        <v>0</v>
      </c>
      <c r="AG88" s="215">
        <f t="shared" ref="AG88" si="343">AG89+AG90+AG91+AG92+AG93+AG94</f>
        <v>0</v>
      </c>
      <c r="AH88" s="216">
        <v>0</v>
      </c>
      <c r="AI88" s="215">
        <f t="shared" ref="AI88" si="344">AI89+AI90+AI91+AI92+AI93+AI94</f>
        <v>0</v>
      </c>
      <c r="AJ88" s="215">
        <f t="shared" ref="AJ88" si="345">AJ89+AJ90+AJ91+AJ92+AJ93+AJ94</f>
        <v>0</v>
      </c>
      <c r="AK88" s="217">
        <v>0</v>
      </c>
      <c r="AL88" s="215">
        <f t="shared" ref="AL88" si="346">AL89+AL90+AL91+AL92+AL93+AL94</f>
        <v>0</v>
      </c>
      <c r="AM88" s="215">
        <f t="shared" ref="AM88" si="347">AM89+AM90+AM91+AM92+AM93+AM94</f>
        <v>0</v>
      </c>
      <c r="AN88" s="216"/>
      <c r="AO88" s="215">
        <f>AO89+AO90+AO91+AO92+AO93+AO94</f>
        <v>0</v>
      </c>
      <c r="AP88" s="215">
        <f>AP89+AP90+AP91+AP92+AP93+AP94</f>
        <v>0</v>
      </c>
      <c r="AQ88" s="217">
        <v>0</v>
      </c>
      <c r="AR88" s="450"/>
    </row>
    <row r="89" spans="1:44" s="310" customFormat="1" ht="125.25" customHeight="1">
      <c r="A89" s="634"/>
      <c r="B89" s="648"/>
      <c r="C89" s="648"/>
      <c r="D89" s="407" t="s">
        <v>37</v>
      </c>
      <c r="E89" s="408">
        <f>H89+K89+N89+Q89+T89+W89+Z89+AC89+AF89+AI89+AL89+AO89</f>
        <v>0</v>
      </c>
      <c r="F89" s="408">
        <f>I89+L89+O89+R89+U89+X89+AA89+AD89+AG89+AJ89+AM89+AP89</f>
        <v>0</v>
      </c>
      <c r="G89" s="418"/>
      <c r="H89" s="408"/>
      <c r="I89" s="408"/>
      <c r="J89" s="219"/>
      <c r="K89" s="408"/>
      <c r="L89" s="408"/>
      <c r="M89" s="219"/>
      <c r="N89" s="408"/>
      <c r="O89" s="408"/>
      <c r="P89" s="219"/>
      <c r="Q89" s="408"/>
      <c r="R89" s="408"/>
      <c r="S89" s="219"/>
      <c r="T89" s="408"/>
      <c r="U89" s="408"/>
      <c r="V89" s="219"/>
      <c r="W89" s="408"/>
      <c r="X89" s="408"/>
      <c r="Y89" s="219"/>
      <c r="Z89" s="408"/>
      <c r="AA89" s="408"/>
      <c r="AB89" s="219"/>
      <c r="AC89" s="408"/>
      <c r="AD89" s="408"/>
      <c r="AE89" s="219"/>
      <c r="AF89" s="408"/>
      <c r="AG89" s="408"/>
      <c r="AH89" s="219"/>
      <c r="AI89" s="408"/>
      <c r="AJ89" s="408"/>
      <c r="AK89" s="219"/>
      <c r="AL89" s="408"/>
      <c r="AM89" s="408"/>
      <c r="AN89" s="219"/>
      <c r="AO89" s="408"/>
      <c r="AP89" s="408"/>
      <c r="AQ89" s="219"/>
      <c r="AR89" s="277"/>
    </row>
    <row r="90" spans="1:44" s="310" customFormat="1" ht="117.75" customHeight="1">
      <c r="A90" s="634"/>
      <c r="B90" s="648"/>
      <c r="C90" s="648"/>
      <c r="D90" s="406" t="s">
        <v>2</v>
      </c>
      <c r="E90" s="408">
        <f t="shared" ref="E90:E94" si="348">H90+K90+N90+Q90+T90+W90+Z90+AC90+AF90+AI90+AL90+AO90</f>
        <v>4750</v>
      </c>
      <c r="F90" s="408">
        <f t="shared" ref="F90:F94" si="349">I90+L90+O90+R90+U90+X90+AA90+AD90+AG90+AJ90+AM90+AP90</f>
        <v>0</v>
      </c>
      <c r="G90" s="418"/>
      <c r="H90" s="408"/>
      <c r="I90" s="408"/>
      <c r="J90" s="219"/>
      <c r="K90" s="408"/>
      <c r="L90" s="408"/>
      <c r="M90" s="219"/>
      <c r="N90" s="408">
        <v>4750</v>
      </c>
      <c r="O90" s="408"/>
      <c r="P90" s="216">
        <v>0</v>
      </c>
      <c r="Q90" s="408"/>
      <c r="R90" s="408"/>
      <c r="S90" s="219"/>
      <c r="T90" s="408"/>
      <c r="U90" s="408"/>
      <c r="V90" s="219"/>
      <c r="W90" s="408"/>
      <c r="X90" s="408"/>
      <c r="Y90" s="219"/>
      <c r="Z90" s="408"/>
      <c r="AA90" s="408"/>
      <c r="AB90" s="219"/>
      <c r="AC90" s="408"/>
      <c r="AD90" s="408"/>
      <c r="AE90" s="219"/>
      <c r="AF90" s="408"/>
      <c r="AG90" s="408"/>
      <c r="AH90" s="219"/>
      <c r="AI90" s="408"/>
      <c r="AJ90" s="408"/>
      <c r="AK90" s="219"/>
      <c r="AL90" s="408"/>
      <c r="AM90" s="408"/>
      <c r="AN90" s="219"/>
      <c r="AO90" s="408"/>
      <c r="AP90" s="408"/>
      <c r="AQ90" s="219"/>
      <c r="AR90" s="277"/>
    </row>
    <row r="91" spans="1:44" s="310" customFormat="1" ht="198" customHeight="1" thickBot="1">
      <c r="A91" s="634"/>
      <c r="B91" s="648"/>
      <c r="C91" s="648"/>
      <c r="D91" s="406" t="s">
        <v>284</v>
      </c>
      <c r="E91" s="408">
        <f t="shared" si="348"/>
        <v>0</v>
      </c>
      <c r="F91" s="408">
        <f t="shared" si="349"/>
        <v>0</v>
      </c>
      <c r="G91" s="216">
        <v>0</v>
      </c>
      <c r="H91" s="408"/>
      <c r="I91" s="408"/>
      <c r="J91" s="219"/>
      <c r="K91" s="408">
        <v>0</v>
      </c>
      <c r="L91" s="408"/>
      <c r="M91" s="219"/>
      <c r="N91" s="408">
        <v>0</v>
      </c>
      <c r="O91" s="408"/>
      <c r="P91" s="216">
        <v>0</v>
      </c>
      <c r="Q91" s="408"/>
      <c r="R91" s="408"/>
      <c r="S91" s="219"/>
      <c r="T91" s="408"/>
      <c r="U91" s="408"/>
      <c r="V91" s="219"/>
      <c r="W91" s="408"/>
      <c r="X91" s="408"/>
      <c r="Y91" s="219"/>
      <c r="Z91" s="408"/>
      <c r="AA91" s="408"/>
      <c r="AB91" s="219"/>
      <c r="AC91" s="408"/>
      <c r="AD91" s="408"/>
      <c r="AE91" s="216"/>
      <c r="AF91" s="408"/>
      <c r="AG91" s="408"/>
      <c r="AH91" s="216">
        <v>0</v>
      </c>
      <c r="AI91" s="408">
        <v>0</v>
      </c>
      <c r="AJ91" s="408">
        <v>0</v>
      </c>
      <c r="AK91" s="216"/>
      <c r="AL91" s="408">
        <v>0</v>
      </c>
      <c r="AM91" s="408"/>
      <c r="AN91" s="216"/>
      <c r="AO91" s="408"/>
      <c r="AP91" s="408"/>
      <c r="AQ91" s="216">
        <v>0</v>
      </c>
      <c r="AR91" s="277"/>
    </row>
    <row r="92" spans="1:44" s="310" customFormat="1" ht="372" customHeight="1">
      <c r="A92" s="634"/>
      <c r="B92" s="648"/>
      <c r="C92" s="648"/>
      <c r="D92" s="406" t="s">
        <v>292</v>
      </c>
      <c r="E92" s="215">
        <f t="shared" si="348"/>
        <v>0</v>
      </c>
      <c r="F92" s="215">
        <f t="shared" si="349"/>
        <v>0</v>
      </c>
      <c r="G92" s="418"/>
      <c r="H92" s="408"/>
      <c r="I92" s="408"/>
      <c r="J92" s="219"/>
      <c r="K92" s="408"/>
      <c r="L92" s="408"/>
      <c r="M92" s="219"/>
      <c r="N92" s="408"/>
      <c r="O92" s="408"/>
      <c r="P92" s="219"/>
      <c r="Q92" s="408"/>
      <c r="R92" s="408"/>
      <c r="S92" s="219"/>
      <c r="T92" s="408"/>
      <c r="U92" s="408"/>
      <c r="V92" s="219"/>
      <c r="W92" s="408"/>
      <c r="X92" s="408"/>
      <c r="Y92" s="219"/>
      <c r="Z92" s="408"/>
      <c r="AA92" s="408"/>
      <c r="AB92" s="219"/>
      <c r="AC92" s="408"/>
      <c r="AD92" s="408"/>
      <c r="AE92" s="219"/>
      <c r="AF92" s="408"/>
      <c r="AG92" s="408"/>
      <c r="AH92" s="219"/>
      <c r="AI92" s="408"/>
      <c r="AJ92" s="408"/>
      <c r="AK92" s="219"/>
      <c r="AL92" s="408"/>
      <c r="AM92" s="408"/>
      <c r="AN92" s="219"/>
      <c r="AO92" s="408"/>
      <c r="AP92" s="408"/>
      <c r="AQ92" s="219"/>
      <c r="AR92" s="277"/>
    </row>
    <row r="93" spans="1:44" s="310" customFormat="1" ht="86.25" customHeight="1">
      <c r="A93" s="634"/>
      <c r="B93" s="648"/>
      <c r="C93" s="648"/>
      <c r="D93" s="406" t="s">
        <v>285</v>
      </c>
      <c r="E93" s="408">
        <f t="shared" si="348"/>
        <v>0</v>
      </c>
      <c r="F93" s="408">
        <f t="shared" si="349"/>
        <v>0</v>
      </c>
      <c r="G93" s="418"/>
      <c r="H93" s="408"/>
      <c r="I93" s="408"/>
      <c r="J93" s="219"/>
      <c r="K93" s="408"/>
      <c r="L93" s="408"/>
      <c r="M93" s="219"/>
      <c r="N93" s="408"/>
      <c r="O93" s="408"/>
      <c r="P93" s="219"/>
      <c r="Q93" s="408"/>
      <c r="R93" s="408"/>
      <c r="S93" s="219"/>
      <c r="T93" s="408"/>
      <c r="U93" s="408"/>
      <c r="V93" s="219"/>
      <c r="W93" s="408"/>
      <c r="X93" s="408"/>
      <c r="Y93" s="219"/>
      <c r="Z93" s="408"/>
      <c r="AA93" s="408"/>
      <c r="AB93" s="219"/>
      <c r="AC93" s="408"/>
      <c r="AD93" s="408"/>
      <c r="AE93" s="219"/>
      <c r="AF93" s="408"/>
      <c r="AG93" s="408"/>
      <c r="AH93" s="219"/>
      <c r="AI93" s="408"/>
      <c r="AJ93" s="408"/>
      <c r="AK93" s="219"/>
      <c r="AL93" s="408"/>
      <c r="AM93" s="408"/>
      <c r="AN93" s="219"/>
      <c r="AO93" s="408"/>
      <c r="AP93" s="408"/>
      <c r="AQ93" s="219"/>
      <c r="AR93" s="277"/>
    </row>
    <row r="94" spans="1:44" s="310" customFormat="1" ht="139.5" customHeight="1" thickBot="1">
      <c r="A94" s="635"/>
      <c r="B94" s="649"/>
      <c r="C94" s="649"/>
      <c r="D94" s="302" t="s">
        <v>43</v>
      </c>
      <c r="E94" s="295">
        <f t="shared" si="348"/>
        <v>0</v>
      </c>
      <c r="F94" s="295">
        <f t="shared" si="349"/>
        <v>0</v>
      </c>
      <c r="G94" s="462"/>
      <c r="H94" s="295"/>
      <c r="I94" s="295"/>
      <c r="J94" s="463"/>
      <c r="K94" s="295"/>
      <c r="L94" s="295"/>
      <c r="M94" s="463"/>
      <c r="N94" s="295"/>
      <c r="O94" s="295"/>
      <c r="P94" s="463"/>
      <c r="Q94" s="295"/>
      <c r="R94" s="295"/>
      <c r="S94" s="463"/>
      <c r="T94" s="295"/>
      <c r="U94" s="295"/>
      <c r="V94" s="463"/>
      <c r="W94" s="295"/>
      <c r="X94" s="295"/>
      <c r="Y94" s="463"/>
      <c r="Z94" s="295"/>
      <c r="AA94" s="295"/>
      <c r="AB94" s="463"/>
      <c r="AC94" s="295"/>
      <c r="AD94" s="295"/>
      <c r="AE94" s="463"/>
      <c r="AF94" s="295"/>
      <c r="AG94" s="295"/>
      <c r="AH94" s="463"/>
      <c r="AI94" s="295"/>
      <c r="AJ94" s="295"/>
      <c r="AK94" s="463"/>
      <c r="AL94" s="295"/>
      <c r="AM94" s="295"/>
      <c r="AN94" s="463"/>
      <c r="AO94" s="295"/>
      <c r="AP94" s="295"/>
      <c r="AQ94" s="463"/>
      <c r="AR94" s="464"/>
    </row>
    <row r="95" spans="1:44" s="310" customFormat="1" ht="54" hidden="1" customHeight="1">
      <c r="A95" s="633" t="s">
        <v>443</v>
      </c>
      <c r="B95" s="647" t="s">
        <v>488</v>
      </c>
      <c r="C95" s="465"/>
      <c r="D95" s="300" t="s">
        <v>41</v>
      </c>
      <c r="E95" s="215">
        <f>H95+K95+N95+Q95+T95+W95+Z95+AC95+AF95+AI95+AL95+AO95</f>
        <v>0</v>
      </c>
      <c r="F95" s="215">
        <f>I95+L95+O95+R95+U95+X95+AA95+AD95+AG95+AJ95+AM95+AP95</f>
        <v>0</v>
      </c>
      <c r="G95" s="216">
        <v>0</v>
      </c>
      <c r="H95" s="408"/>
      <c r="I95" s="408"/>
      <c r="J95" s="219"/>
      <c r="K95" s="408"/>
      <c r="L95" s="408"/>
      <c r="M95" s="219"/>
      <c r="N95" s="408"/>
      <c r="O95" s="408"/>
      <c r="P95" s="219"/>
      <c r="Q95" s="408"/>
      <c r="R95" s="408"/>
      <c r="S95" s="219"/>
      <c r="T95" s="408"/>
      <c r="U95" s="408"/>
      <c r="V95" s="219"/>
      <c r="W95" s="408"/>
      <c r="X95" s="408"/>
      <c r="Y95" s="219"/>
      <c r="Z95" s="408"/>
      <c r="AA95" s="408"/>
      <c r="AB95" s="219"/>
      <c r="AC95" s="408"/>
      <c r="AD95" s="408"/>
      <c r="AE95" s="219"/>
      <c r="AF95" s="408"/>
      <c r="AG95" s="408"/>
      <c r="AH95" s="219"/>
      <c r="AI95" s="408"/>
      <c r="AJ95" s="408"/>
      <c r="AK95" s="219"/>
      <c r="AL95" s="215">
        <f t="shared" ref="AL95:AP95" si="350">AL96+AL97+AL98+AL99+AL100+AL101</f>
        <v>0</v>
      </c>
      <c r="AM95" s="215">
        <f t="shared" si="350"/>
        <v>0</v>
      </c>
      <c r="AN95" s="219"/>
      <c r="AO95" s="215">
        <f t="shared" si="350"/>
        <v>0</v>
      </c>
      <c r="AP95" s="215">
        <f t="shared" si="350"/>
        <v>0</v>
      </c>
      <c r="AQ95" s="216">
        <v>1</v>
      </c>
      <c r="AR95" s="466"/>
    </row>
    <row r="96" spans="1:44" s="310" customFormat="1" ht="54" hidden="1" customHeight="1">
      <c r="A96" s="634"/>
      <c r="B96" s="648"/>
      <c r="C96" s="465"/>
      <c r="D96" s="407" t="s">
        <v>37</v>
      </c>
      <c r="E96" s="408">
        <f>H96+K96+N96+Q96+T96+W96+Z96+AC96+AF96+AI96+AL96+AO96</f>
        <v>0</v>
      </c>
      <c r="F96" s="408">
        <f>I96+L96+O96+R96+U96+X96+AA96+AD96+AG96+AJ96+AM96+AP96</f>
        <v>0</v>
      </c>
      <c r="G96" s="418"/>
      <c r="H96" s="408"/>
      <c r="I96" s="408"/>
      <c r="J96" s="219"/>
      <c r="K96" s="408"/>
      <c r="L96" s="408"/>
      <c r="M96" s="219"/>
      <c r="N96" s="408"/>
      <c r="O96" s="408"/>
      <c r="P96" s="219"/>
      <c r="Q96" s="408"/>
      <c r="R96" s="408"/>
      <c r="S96" s="219"/>
      <c r="T96" s="408"/>
      <c r="U96" s="408"/>
      <c r="V96" s="219"/>
      <c r="W96" s="408"/>
      <c r="X96" s="408"/>
      <c r="Y96" s="219"/>
      <c r="Z96" s="408"/>
      <c r="AA96" s="408"/>
      <c r="AB96" s="219"/>
      <c r="AC96" s="408"/>
      <c r="AD96" s="408"/>
      <c r="AE96" s="219"/>
      <c r="AF96" s="408"/>
      <c r="AG96" s="408"/>
      <c r="AH96" s="219"/>
      <c r="AI96" s="408"/>
      <c r="AJ96" s="408"/>
      <c r="AK96" s="219"/>
      <c r="AL96" s="408"/>
      <c r="AM96" s="408"/>
      <c r="AN96" s="219"/>
      <c r="AO96" s="408"/>
      <c r="AP96" s="408"/>
      <c r="AQ96" s="219"/>
      <c r="AR96" s="466"/>
    </row>
    <row r="97" spans="1:44" s="310" customFormat="1" ht="54" hidden="1" customHeight="1">
      <c r="A97" s="634"/>
      <c r="B97" s="648"/>
      <c r="C97" s="465"/>
      <c r="D97" s="406" t="s">
        <v>2</v>
      </c>
      <c r="E97" s="408">
        <f t="shared" ref="E97:F101" si="351">H97+K97+N97+Q97+T97+W97+Z97+AC97+AF97+AI97+AL97+AO97</f>
        <v>0</v>
      </c>
      <c r="F97" s="408">
        <f t="shared" si="351"/>
        <v>0</v>
      </c>
      <c r="G97" s="418"/>
      <c r="H97" s="408"/>
      <c r="I97" s="408"/>
      <c r="J97" s="219"/>
      <c r="K97" s="408"/>
      <c r="L97" s="408"/>
      <c r="M97" s="219"/>
      <c r="N97" s="408"/>
      <c r="O97" s="408"/>
      <c r="P97" s="219"/>
      <c r="Q97" s="408"/>
      <c r="R97" s="408"/>
      <c r="S97" s="219"/>
      <c r="T97" s="408"/>
      <c r="U97" s="408"/>
      <c r="V97" s="219"/>
      <c r="W97" s="408"/>
      <c r="X97" s="408"/>
      <c r="Y97" s="219"/>
      <c r="Z97" s="408"/>
      <c r="AA97" s="408"/>
      <c r="AB97" s="219"/>
      <c r="AC97" s="408"/>
      <c r="AD97" s="408"/>
      <c r="AE97" s="219"/>
      <c r="AF97" s="408"/>
      <c r="AG97" s="408"/>
      <c r="AH97" s="219"/>
      <c r="AI97" s="408"/>
      <c r="AJ97" s="408"/>
      <c r="AK97" s="219"/>
      <c r="AL97" s="408"/>
      <c r="AM97" s="408"/>
      <c r="AN97" s="219"/>
      <c r="AO97" s="408"/>
      <c r="AP97" s="408"/>
      <c r="AQ97" s="219"/>
      <c r="AR97" s="466"/>
    </row>
    <row r="98" spans="1:44" s="310" customFormat="1" ht="54" hidden="1" customHeight="1" thickBot="1">
      <c r="A98" s="634"/>
      <c r="B98" s="648"/>
      <c r="C98" s="465"/>
      <c r="D98" s="406" t="s">
        <v>284</v>
      </c>
      <c r="E98" s="408">
        <f t="shared" si="351"/>
        <v>0</v>
      </c>
      <c r="F98" s="408">
        <f t="shared" si="351"/>
        <v>0</v>
      </c>
      <c r="G98" s="216">
        <v>0</v>
      </c>
      <c r="H98" s="408"/>
      <c r="I98" s="408"/>
      <c r="J98" s="219"/>
      <c r="K98" s="408"/>
      <c r="L98" s="408"/>
      <c r="M98" s="219"/>
      <c r="N98" s="408"/>
      <c r="O98" s="408"/>
      <c r="P98" s="219"/>
      <c r="Q98" s="408"/>
      <c r="R98" s="408"/>
      <c r="S98" s="219"/>
      <c r="T98" s="408"/>
      <c r="U98" s="408"/>
      <c r="V98" s="219"/>
      <c r="W98" s="408"/>
      <c r="X98" s="408"/>
      <c r="Y98" s="219"/>
      <c r="Z98" s="408"/>
      <c r="AA98" s="408"/>
      <c r="AB98" s="219"/>
      <c r="AC98" s="408"/>
      <c r="AD98" s="408"/>
      <c r="AE98" s="219"/>
      <c r="AF98" s="408"/>
      <c r="AG98" s="408"/>
      <c r="AH98" s="219"/>
      <c r="AI98" s="408"/>
      <c r="AJ98" s="408"/>
      <c r="AK98" s="219"/>
      <c r="AL98" s="408"/>
      <c r="AM98" s="408"/>
      <c r="AN98" s="219"/>
      <c r="AO98" s="408">
        <v>0</v>
      </c>
      <c r="AP98" s="408"/>
      <c r="AQ98" s="418">
        <v>1</v>
      </c>
      <c r="AR98" s="466"/>
    </row>
    <row r="99" spans="1:44" s="310" customFormat="1" ht="54" hidden="1" customHeight="1">
      <c r="A99" s="634"/>
      <c r="B99" s="648"/>
      <c r="C99" s="465"/>
      <c r="D99" s="406" t="s">
        <v>292</v>
      </c>
      <c r="E99" s="215">
        <f t="shared" si="351"/>
        <v>0</v>
      </c>
      <c r="F99" s="215">
        <f t="shared" si="351"/>
        <v>0</v>
      </c>
      <c r="G99" s="418"/>
      <c r="H99" s="408"/>
      <c r="I99" s="408"/>
      <c r="J99" s="219"/>
      <c r="K99" s="408"/>
      <c r="L99" s="408"/>
      <c r="M99" s="219"/>
      <c r="N99" s="408"/>
      <c r="O99" s="408"/>
      <c r="P99" s="219"/>
      <c r="Q99" s="408"/>
      <c r="R99" s="408"/>
      <c r="S99" s="219"/>
      <c r="T99" s="408"/>
      <c r="U99" s="408"/>
      <c r="V99" s="219"/>
      <c r="W99" s="408"/>
      <c r="X99" s="408"/>
      <c r="Y99" s="219"/>
      <c r="Z99" s="408"/>
      <c r="AA99" s="408"/>
      <c r="AB99" s="219"/>
      <c r="AC99" s="408"/>
      <c r="AD99" s="408"/>
      <c r="AE99" s="219"/>
      <c r="AF99" s="408"/>
      <c r="AG99" s="408"/>
      <c r="AH99" s="219"/>
      <c r="AI99" s="408"/>
      <c r="AJ99" s="408"/>
      <c r="AK99" s="219"/>
      <c r="AL99" s="408"/>
      <c r="AM99" s="408"/>
      <c r="AN99" s="219"/>
      <c r="AO99" s="408"/>
      <c r="AP99" s="408"/>
      <c r="AQ99" s="219"/>
      <c r="AR99" s="466"/>
    </row>
    <row r="100" spans="1:44" s="310" customFormat="1" ht="54" hidden="1" customHeight="1">
      <c r="A100" s="634"/>
      <c r="B100" s="648"/>
      <c r="C100" s="465"/>
      <c r="D100" s="406" t="s">
        <v>285</v>
      </c>
      <c r="E100" s="408">
        <f t="shared" si="351"/>
        <v>0</v>
      </c>
      <c r="F100" s="408">
        <f t="shared" si="351"/>
        <v>0</v>
      </c>
      <c r="G100" s="418"/>
      <c r="H100" s="408"/>
      <c r="I100" s="408"/>
      <c r="J100" s="219"/>
      <c r="K100" s="408"/>
      <c r="L100" s="408"/>
      <c r="M100" s="219"/>
      <c r="N100" s="408"/>
      <c r="O100" s="408"/>
      <c r="P100" s="219"/>
      <c r="Q100" s="408"/>
      <c r="R100" s="408"/>
      <c r="S100" s="219"/>
      <c r="T100" s="408"/>
      <c r="U100" s="408"/>
      <c r="V100" s="219"/>
      <c r="W100" s="408"/>
      <c r="X100" s="408"/>
      <c r="Y100" s="219"/>
      <c r="Z100" s="408"/>
      <c r="AA100" s="408"/>
      <c r="AB100" s="219"/>
      <c r="AC100" s="408"/>
      <c r="AD100" s="408"/>
      <c r="AE100" s="219"/>
      <c r="AF100" s="408"/>
      <c r="AG100" s="408"/>
      <c r="AH100" s="219"/>
      <c r="AI100" s="408"/>
      <c r="AJ100" s="408"/>
      <c r="AK100" s="219"/>
      <c r="AL100" s="408"/>
      <c r="AM100" s="408"/>
      <c r="AN100" s="219"/>
      <c r="AO100" s="408"/>
      <c r="AP100" s="408"/>
      <c r="AQ100" s="219"/>
      <c r="AR100" s="466"/>
    </row>
    <row r="101" spans="1:44" s="310" customFormat="1" ht="54" hidden="1" customHeight="1" thickBot="1">
      <c r="A101" s="761"/>
      <c r="B101" s="649"/>
      <c r="C101" s="465"/>
      <c r="D101" s="302" t="s">
        <v>43</v>
      </c>
      <c r="E101" s="408">
        <f t="shared" si="351"/>
        <v>0</v>
      </c>
      <c r="F101" s="408">
        <f t="shared" si="351"/>
        <v>0</v>
      </c>
      <c r="G101" s="418"/>
      <c r="H101" s="408"/>
      <c r="I101" s="408"/>
      <c r="J101" s="219"/>
      <c r="K101" s="408"/>
      <c r="L101" s="408"/>
      <c r="M101" s="219"/>
      <c r="N101" s="408"/>
      <c r="O101" s="408"/>
      <c r="P101" s="219"/>
      <c r="Q101" s="408"/>
      <c r="R101" s="408"/>
      <c r="S101" s="219"/>
      <c r="T101" s="408"/>
      <c r="U101" s="408"/>
      <c r="V101" s="219"/>
      <c r="W101" s="408"/>
      <c r="X101" s="408"/>
      <c r="Y101" s="219"/>
      <c r="Z101" s="408"/>
      <c r="AA101" s="408"/>
      <c r="AB101" s="219"/>
      <c r="AC101" s="408"/>
      <c r="AD101" s="408"/>
      <c r="AE101" s="219"/>
      <c r="AF101" s="408"/>
      <c r="AG101" s="408"/>
      <c r="AH101" s="219"/>
      <c r="AI101" s="408"/>
      <c r="AJ101" s="408"/>
      <c r="AK101" s="219"/>
      <c r="AL101" s="408"/>
      <c r="AM101" s="408"/>
      <c r="AN101" s="219"/>
      <c r="AO101" s="408"/>
      <c r="AP101" s="408"/>
      <c r="AQ101" s="219"/>
      <c r="AR101" s="466"/>
    </row>
    <row r="102" spans="1:44" s="310" customFormat="1" ht="141.75" customHeight="1">
      <c r="A102" s="766" t="s">
        <v>304</v>
      </c>
      <c r="B102" s="647" t="s">
        <v>407</v>
      </c>
      <c r="C102" s="647"/>
      <c r="D102" s="300" t="s">
        <v>41</v>
      </c>
      <c r="E102" s="408">
        <f>H102+K102+N102+Q102+T102+W102+Z102+AC102+AF102+AI102+AL102+AO102</f>
        <v>15996.599999999999</v>
      </c>
      <c r="F102" s="408">
        <f>I102+L102+O102+R102+U102+X102+AA102+AD102+AG102+AJ102+AM102+AP102</f>
        <v>306.3</v>
      </c>
      <c r="G102" s="418">
        <f>F102/E102</f>
        <v>1.9147818911518701E-2</v>
      </c>
      <c r="H102" s="408">
        <f>H103+H104+H106+H107+H108+H109</f>
        <v>306.3</v>
      </c>
      <c r="I102" s="408">
        <f>I103+I104+I106+I107+I108+I109</f>
        <v>306.3</v>
      </c>
      <c r="J102" s="219"/>
      <c r="K102" s="408">
        <f>K103+K104+K106+K107+K108+K109</f>
        <v>12661.3</v>
      </c>
      <c r="L102" s="408">
        <f>L103+L104+L106+L107+L108+L109</f>
        <v>0</v>
      </c>
      <c r="M102" s="216">
        <f>L102/K102</f>
        <v>0</v>
      </c>
      <c r="N102" s="408">
        <f>N103+N104+N106+N107+N108+N109</f>
        <v>568.20000000000005</v>
      </c>
      <c r="O102" s="408">
        <f>O103+O104+O106+O107+O108+O109</f>
        <v>0</v>
      </c>
      <c r="P102" s="216">
        <f>O102/N102</f>
        <v>0</v>
      </c>
      <c r="Q102" s="408">
        <f>Q103+Q104+Q106+Q107+Q108+Q109</f>
        <v>102</v>
      </c>
      <c r="R102" s="408">
        <f>R103+R104+R106+R107+R108+R109</f>
        <v>0</v>
      </c>
      <c r="S102" s="216">
        <f>R102/Q102</f>
        <v>0</v>
      </c>
      <c r="T102" s="408">
        <f>T103+T104+T106+T107+T108+T109</f>
        <v>211.9</v>
      </c>
      <c r="U102" s="408">
        <f>U103+U104+U106+U107+U108+U109</f>
        <v>0</v>
      </c>
      <c r="V102" s="216">
        <f>U102/T102</f>
        <v>0</v>
      </c>
      <c r="W102" s="408">
        <f>W103+W104+W106+W107+W108+W109</f>
        <v>64.099999999999994</v>
      </c>
      <c r="X102" s="408">
        <f>X103+X104+X106+X107+X108+X109</f>
        <v>0</v>
      </c>
      <c r="Y102" s="216">
        <f>X102/W102</f>
        <v>0</v>
      </c>
      <c r="Z102" s="408">
        <f>Z103+Z104+Z106+Z107+Z108+Z109</f>
        <v>703.90000000000009</v>
      </c>
      <c r="AA102" s="408">
        <f>AA103+AA104+AA106+AA107+AA108+AA109</f>
        <v>0</v>
      </c>
      <c r="AB102" s="216">
        <f>AA102/Z102*1</f>
        <v>0</v>
      </c>
      <c r="AC102" s="408">
        <f>AC103+AC104+AC106+AC107+AC108+AC109</f>
        <v>175.6</v>
      </c>
      <c r="AD102" s="408">
        <f>AD103+AD104+AD106+AD107+AD108+AD109</f>
        <v>0</v>
      </c>
      <c r="AE102" s="467">
        <f t="shared" ref="AE102" si="352">AD102/AC102</f>
        <v>0</v>
      </c>
      <c r="AF102" s="408">
        <f>AF103+AF104+AF106+AF107+AF108+AF109</f>
        <v>181.5</v>
      </c>
      <c r="AG102" s="408">
        <f>AG103+AG104+AG106+AG107+AG108+AG109</f>
        <v>0</v>
      </c>
      <c r="AH102" s="216">
        <f t="shared" ref="AH102" si="353">AG102/AF102</f>
        <v>0</v>
      </c>
      <c r="AI102" s="408">
        <f>AI103+AI104+AI106+AI107+AI108+AI109</f>
        <v>378.1</v>
      </c>
      <c r="AJ102" s="408">
        <f>AJ103+AJ104+AJ106+AJ107+AJ108+AJ109</f>
        <v>0</v>
      </c>
      <c r="AK102" s="216">
        <f t="shared" ref="AK102:AK104" si="354">AJ102/AI102</f>
        <v>0</v>
      </c>
      <c r="AL102" s="408">
        <f>AL103+AL104+AL106+AL107+AL108+AL109</f>
        <v>163.30000000000001</v>
      </c>
      <c r="AM102" s="408">
        <f>AM103+AM104+AM106+AM107+AM108+AM109</f>
        <v>0</v>
      </c>
      <c r="AN102" s="216">
        <f t="shared" ref="AN102" si="355">AM102/AL102</f>
        <v>0</v>
      </c>
      <c r="AO102" s="408">
        <f>AO103+AO104+AO106+AO107+AO108+AO109</f>
        <v>480.4</v>
      </c>
      <c r="AP102" s="408">
        <f>AP103+AP104+AP106+AP107+AP108+AP109</f>
        <v>0</v>
      </c>
      <c r="AQ102" s="216">
        <f t="shared" ref="AQ102" si="356">AP102/AO102</f>
        <v>0</v>
      </c>
      <c r="AR102" s="466" t="s">
        <v>498</v>
      </c>
    </row>
    <row r="103" spans="1:44" s="310" customFormat="1" ht="259.5" customHeight="1">
      <c r="A103" s="766"/>
      <c r="B103" s="648"/>
      <c r="C103" s="648"/>
      <c r="D103" s="407" t="s">
        <v>37</v>
      </c>
      <c r="E103" s="408">
        <f>H103+K103+N103+Q103+T103+W103+Z103+AC103+AF103+AI103+AL103+AO103</f>
        <v>4160.5999999999995</v>
      </c>
      <c r="F103" s="408">
        <f>I103+L103+O103+R103+U103+X103+AA103+AD103+AG103+AJ103+AM103+AP103</f>
        <v>0</v>
      </c>
      <c r="G103" s="216">
        <f t="shared" ref="G103:G104" si="357">F103/E103</f>
        <v>0</v>
      </c>
      <c r="H103" s="408">
        <f>H111+H118+H125+H139</f>
        <v>0</v>
      </c>
      <c r="I103" s="408">
        <f>I111+I118+I125+I139</f>
        <v>0</v>
      </c>
      <c r="J103" s="219"/>
      <c r="K103" s="408">
        <f>K111+K118+K125+K139</f>
        <v>3351.9</v>
      </c>
      <c r="L103" s="408">
        <f>L111+L118+L125+L139</f>
        <v>0</v>
      </c>
      <c r="M103" s="216">
        <f>L103/K103</f>
        <v>0</v>
      </c>
      <c r="N103" s="408">
        <f>N111+N118+N125+N139</f>
        <v>0</v>
      </c>
      <c r="O103" s="408">
        <f>O111+O118+O125+O139</f>
        <v>0</v>
      </c>
      <c r="P103" s="219"/>
      <c r="Q103" s="408">
        <f>Q111+Q118+Q125+Q139</f>
        <v>0</v>
      </c>
      <c r="R103" s="408">
        <f>R111+R118+R125+R139</f>
        <v>0</v>
      </c>
      <c r="S103" s="219"/>
      <c r="T103" s="408">
        <f>T111+T118+T125+T139</f>
        <v>0</v>
      </c>
      <c r="U103" s="408">
        <f>U111+U118+U125+U139</f>
        <v>0</v>
      </c>
      <c r="V103" s="219"/>
      <c r="W103" s="408">
        <f>W111+W118+W125+W139</f>
        <v>0</v>
      </c>
      <c r="X103" s="408">
        <f>X111+X118+X125+X139</f>
        <v>0</v>
      </c>
      <c r="Y103" s="219"/>
      <c r="Z103" s="408">
        <f>Z111+Z118+Z125+Z139</f>
        <v>291.60000000000002</v>
      </c>
      <c r="AA103" s="408">
        <f>AA111+AA118+AA125+AA139</f>
        <v>0</v>
      </c>
      <c r="AB103" s="216">
        <f>AA103/Z103</f>
        <v>0</v>
      </c>
      <c r="AC103" s="408">
        <f>AC111+AC118+AC125+AC139</f>
        <v>0</v>
      </c>
      <c r="AD103" s="408">
        <f>AD111+AD118+AD125+AD139</f>
        <v>0</v>
      </c>
      <c r="AE103" s="219"/>
      <c r="AF103" s="408">
        <f>AF111+AF118+AF125+AF139</f>
        <v>0</v>
      </c>
      <c r="AG103" s="408">
        <f>AG111+AG118+AG125+AG139</f>
        <v>0</v>
      </c>
      <c r="AH103" s="219"/>
      <c r="AI103" s="408">
        <f>AI111+AI118+AI132+AI139+AI146+AI153+AI160+AI167</f>
        <v>268.2</v>
      </c>
      <c r="AJ103" s="408">
        <f>AJ111+AJ118+AJ132+AJ139+AJ146+AJ153+AJ160+AJ167</f>
        <v>0</v>
      </c>
      <c r="AK103" s="216">
        <f t="shared" si="354"/>
        <v>0</v>
      </c>
      <c r="AL103" s="408">
        <f>AL111+AL118+AL132+AL139+AL146+AL153+AL160+AL167</f>
        <v>0</v>
      </c>
      <c r="AM103" s="408">
        <f>AM111+AM118+AM132+AM139+AM146+AM153+AM160+AM167</f>
        <v>0</v>
      </c>
      <c r="AN103" s="219"/>
      <c r="AO103" s="408">
        <f>AO111+AO118+AO132+AO139+AO146+AO153+AO160+AO167</f>
        <v>248.9</v>
      </c>
      <c r="AP103" s="408">
        <f>AP111+AP118+AP132+AP139+AP146+AP153+AP160+AP167</f>
        <v>0</v>
      </c>
      <c r="AQ103" s="418">
        <f>AP103/AO103*1</f>
        <v>0</v>
      </c>
      <c r="AR103" s="451"/>
    </row>
    <row r="104" spans="1:44" s="310" customFormat="1" ht="63.75" customHeight="1">
      <c r="A104" s="766"/>
      <c r="B104" s="648"/>
      <c r="C104" s="648"/>
      <c r="D104" s="609" t="s">
        <v>2</v>
      </c>
      <c r="E104" s="600">
        <f t="shared" ref="E104:F109" si="358">H104+K104+N104+Q104+T104+W104+Z104+AC104+AF104+AI104+AL104+AO104</f>
        <v>11835.999999999998</v>
      </c>
      <c r="F104" s="600">
        <f t="shared" si="358"/>
        <v>306.3</v>
      </c>
      <c r="G104" s="620">
        <f t="shared" si="357"/>
        <v>2.5878675228117612E-2</v>
      </c>
      <c r="H104" s="600">
        <f>H112+H119+H133+H140+H161+H175+H182</f>
        <v>306.3</v>
      </c>
      <c r="I104" s="600">
        <f>I112+I119+I133+I140+I161+I175+I182</f>
        <v>306.3</v>
      </c>
      <c r="J104" s="627"/>
      <c r="K104" s="600">
        <f>K112+K119+K133+K140+K161+K147</f>
        <v>9309.4</v>
      </c>
      <c r="L104" s="600">
        <f>L112+L119+L133+L140+L161+L147</f>
        <v>0</v>
      </c>
      <c r="M104" s="603">
        <f>L104/K104</f>
        <v>0</v>
      </c>
      <c r="N104" s="600">
        <f>N112+N119+N133+N140+N161+N147</f>
        <v>568.20000000000005</v>
      </c>
      <c r="O104" s="600">
        <f>O112+O119+O133+O140+O161+O147</f>
        <v>0</v>
      </c>
      <c r="P104" s="603">
        <f>O104/N104</f>
        <v>0</v>
      </c>
      <c r="Q104" s="600">
        <f>Q112+Q119+Q133+Q140+Q161+Q147+Q154</f>
        <v>102</v>
      </c>
      <c r="R104" s="600">
        <f>R112+R119+R133+R140+R161+R147+R154</f>
        <v>0</v>
      </c>
      <c r="S104" s="603">
        <f>R104/Q104</f>
        <v>0</v>
      </c>
      <c r="T104" s="600">
        <f>T112+T119+T133+T140+T161+T147</f>
        <v>211.9</v>
      </c>
      <c r="U104" s="600">
        <f>U112+U119+U133+U140+U161+U147</f>
        <v>0</v>
      </c>
      <c r="V104" s="603">
        <f>U104/T104</f>
        <v>0</v>
      </c>
      <c r="W104" s="600">
        <f>W112+W119+W133+W140+W161+W147</f>
        <v>64.099999999999994</v>
      </c>
      <c r="X104" s="600">
        <f>X112+X119+X133+X140+X161+X147</f>
        <v>0</v>
      </c>
      <c r="Y104" s="603">
        <f>X104/W104</f>
        <v>0</v>
      </c>
      <c r="Z104" s="600">
        <f>Z112+Z119+Z133+Z140+Z161+Z147+Z168+Z154</f>
        <v>412.3</v>
      </c>
      <c r="AA104" s="600">
        <f>AA112+AA119+AA133+AA140+AA161+AA147+AA168+AA154</f>
        <v>0</v>
      </c>
      <c r="AB104" s="603">
        <f>AA104/Z104</f>
        <v>0</v>
      </c>
      <c r="AC104" s="600">
        <f>AC112+AC119+AC133+AC140+AC161+AC147+AC168+AC154</f>
        <v>175.6</v>
      </c>
      <c r="AD104" s="600">
        <f>AD112+AD119+AD133+AD140+AD161+AD147+AD168+AD154</f>
        <v>0</v>
      </c>
      <c r="AE104" s="625">
        <f t="shared" ref="AE104" si="359">AD104/AC104</f>
        <v>0</v>
      </c>
      <c r="AF104" s="600">
        <f>AF112+AF119+AF133+AF140+AF161+AF147+AF168+AF154</f>
        <v>181.5</v>
      </c>
      <c r="AG104" s="600">
        <f>AG112+AG119+AG133+AG140+AG161+AG147+AG168+AG154</f>
        <v>0</v>
      </c>
      <c r="AH104" s="603">
        <f t="shared" ref="AH104" si="360">AG104/AF104</f>
        <v>0</v>
      </c>
      <c r="AI104" s="600">
        <f>AI112+AI119+AI133+AI140+AI161+AI147+AI168+AI154</f>
        <v>109.9</v>
      </c>
      <c r="AJ104" s="600">
        <f>AJ112+AJ119+AJ133+AJ140+AJ161+AJ147+AJ168+AJ154</f>
        <v>0</v>
      </c>
      <c r="AK104" s="603">
        <f t="shared" si="354"/>
        <v>0</v>
      </c>
      <c r="AL104" s="600">
        <f>AL112+AL119+AL133+AL140+AL161+AL147</f>
        <v>163.30000000000001</v>
      </c>
      <c r="AM104" s="600">
        <f>AM112+AM119+AM133+AM140+AM161+AM147</f>
        <v>0</v>
      </c>
      <c r="AN104" s="603">
        <f t="shared" ref="AN104" si="361">AM104/AL104</f>
        <v>0</v>
      </c>
      <c r="AO104" s="600">
        <f>AO112+AO119+AO133+AO140+AO161+AO147</f>
        <v>231.5</v>
      </c>
      <c r="AP104" s="600">
        <f>AP112+AP119+AP133+AP140+AP161+AP147</f>
        <v>0</v>
      </c>
      <c r="AQ104" s="603">
        <f t="shared" ref="AQ104" si="362">AP104/AO104</f>
        <v>0</v>
      </c>
      <c r="AR104" s="606" t="s">
        <v>506</v>
      </c>
    </row>
    <row r="105" spans="1:44" s="310" customFormat="1" ht="230.25" customHeight="1">
      <c r="A105" s="766"/>
      <c r="B105" s="648"/>
      <c r="C105" s="648"/>
      <c r="D105" s="611"/>
      <c r="E105" s="602"/>
      <c r="F105" s="602"/>
      <c r="G105" s="622"/>
      <c r="H105" s="602"/>
      <c r="I105" s="602"/>
      <c r="J105" s="628"/>
      <c r="K105" s="602"/>
      <c r="L105" s="602"/>
      <c r="M105" s="605"/>
      <c r="N105" s="602"/>
      <c r="O105" s="602"/>
      <c r="P105" s="605"/>
      <c r="Q105" s="602"/>
      <c r="R105" s="602"/>
      <c r="S105" s="605"/>
      <c r="T105" s="602"/>
      <c r="U105" s="602"/>
      <c r="V105" s="605"/>
      <c r="W105" s="602"/>
      <c r="X105" s="602"/>
      <c r="Y105" s="605"/>
      <c r="Z105" s="602"/>
      <c r="AA105" s="602"/>
      <c r="AB105" s="605"/>
      <c r="AC105" s="602"/>
      <c r="AD105" s="602"/>
      <c r="AE105" s="626"/>
      <c r="AF105" s="602"/>
      <c r="AG105" s="602"/>
      <c r="AH105" s="605"/>
      <c r="AI105" s="602"/>
      <c r="AJ105" s="602"/>
      <c r="AK105" s="605"/>
      <c r="AL105" s="602"/>
      <c r="AM105" s="602"/>
      <c r="AN105" s="605"/>
      <c r="AO105" s="602"/>
      <c r="AP105" s="602"/>
      <c r="AQ105" s="605"/>
      <c r="AR105" s="608"/>
    </row>
    <row r="106" spans="1:44" s="310" customFormat="1" ht="98.25" customHeight="1" thickBot="1">
      <c r="A106" s="766"/>
      <c r="B106" s="648"/>
      <c r="C106" s="648"/>
      <c r="D106" s="406" t="s">
        <v>284</v>
      </c>
      <c r="E106" s="408">
        <f>H106+K106+N106+Q106+T106+W106+Z106+AC106+AF106+AI106+AL106+AO106</f>
        <v>0</v>
      </c>
      <c r="F106" s="408">
        <f t="shared" si="358"/>
        <v>0</v>
      </c>
      <c r="G106" s="216"/>
      <c r="H106" s="408">
        <f>H113+H120+H134+H141+H162</f>
        <v>0</v>
      </c>
      <c r="I106" s="408">
        <f>I113+I120+I134+I141+I162</f>
        <v>0</v>
      </c>
      <c r="J106" s="219"/>
      <c r="K106" s="408">
        <f>K113+K120+K134+K141+K162</f>
        <v>0</v>
      </c>
      <c r="L106" s="408">
        <f>L113+L120+L134+L141+L162</f>
        <v>0</v>
      </c>
      <c r="M106" s="216"/>
      <c r="N106" s="408">
        <f>N113+N120+N134+N141+N162</f>
        <v>0</v>
      </c>
      <c r="O106" s="408">
        <f>O113+O120+O134+O141+O162</f>
        <v>0</v>
      </c>
      <c r="P106" s="219"/>
      <c r="Q106" s="408">
        <f>Q113+Q120+Q134+Q141+Q162</f>
        <v>0</v>
      </c>
      <c r="R106" s="408">
        <f>R113+R120+R134+R141+R162</f>
        <v>0</v>
      </c>
      <c r="S106" s="219"/>
      <c r="T106" s="408">
        <f>T113+T120+T134+T141+T162</f>
        <v>0</v>
      </c>
      <c r="U106" s="408">
        <f>U113+U120+U134+U141+U162</f>
        <v>0</v>
      </c>
      <c r="V106" s="219"/>
      <c r="W106" s="408">
        <f>W113+W120+W134+W141+W162</f>
        <v>0</v>
      </c>
      <c r="X106" s="408">
        <f>X113+X120+X134+X141+X162</f>
        <v>0</v>
      </c>
      <c r="Y106" s="219"/>
      <c r="Z106" s="408">
        <f>Z113+Z120+Z134+Z141+Z162</f>
        <v>0</v>
      </c>
      <c r="AA106" s="408">
        <f>AA113+AA120+AA134+AA141+AA162</f>
        <v>0</v>
      </c>
      <c r="AB106" s="219"/>
      <c r="AC106" s="408">
        <f>AC113+AC120+AC134+AC141+AC162</f>
        <v>0</v>
      </c>
      <c r="AD106" s="408">
        <f>AD113+AD120+AD134+AD141+AD162</f>
        <v>0</v>
      </c>
      <c r="AE106" s="219"/>
      <c r="AF106" s="408">
        <f>AF113+AF120+AF134+AF141+AF162</f>
        <v>0</v>
      </c>
      <c r="AG106" s="408">
        <f>AG113+AG120+AG134+AG141+AG162</f>
        <v>0</v>
      </c>
      <c r="AH106" s="219"/>
      <c r="AI106" s="408">
        <f>AI113+AI120+AI134+AI141+AI162</f>
        <v>0</v>
      </c>
      <c r="AJ106" s="408">
        <f>AJ113+AJ120+AJ134+AJ141+AJ162</f>
        <v>0</v>
      </c>
      <c r="AK106" s="418"/>
      <c r="AL106" s="408">
        <f>AL113+AL120+AL134+AL141+AL162</f>
        <v>0</v>
      </c>
      <c r="AM106" s="408">
        <f>AM113+AM120+AM134+AM141+AM162</f>
        <v>0</v>
      </c>
      <c r="AN106" s="219"/>
      <c r="AO106" s="408">
        <f>AO113+AO120+AO134+AO141+AO162</f>
        <v>0</v>
      </c>
      <c r="AP106" s="408">
        <f>AP113+AP120+AP134+AP141+AP162</f>
        <v>0</v>
      </c>
      <c r="AQ106" s="219"/>
      <c r="AR106" s="277"/>
    </row>
    <row r="107" spans="1:44" s="310" customFormat="1" ht="366" customHeight="1">
      <c r="A107" s="766"/>
      <c r="B107" s="648"/>
      <c r="C107" s="648"/>
      <c r="D107" s="406" t="s">
        <v>292</v>
      </c>
      <c r="E107" s="215">
        <f t="shared" si="358"/>
        <v>0</v>
      </c>
      <c r="F107" s="215">
        <f>I107+L107+O107+R107+U107+X107+AA107+AD107+AG107+AJ107+AM107+AP107</f>
        <v>0</v>
      </c>
      <c r="G107" s="219"/>
      <c r="H107" s="408"/>
      <c r="I107" s="408"/>
      <c r="J107" s="219"/>
      <c r="K107" s="408"/>
      <c r="L107" s="408"/>
      <c r="M107" s="219"/>
      <c r="N107" s="408"/>
      <c r="O107" s="408"/>
      <c r="P107" s="219"/>
      <c r="Q107" s="408"/>
      <c r="R107" s="408"/>
      <c r="S107" s="219"/>
      <c r="T107" s="408"/>
      <c r="U107" s="408"/>
      <c r="V107" s="219"/>
      <c r="W107" s="408"/>
      <c r="X107" s="408"/>
      <c r="Y107" s="219"/>
      <c r="Z107" s="408"/>
      <c r="AA107" s="408"/>
      <c r="AB107" s="219"/>
      <c r="AC107" s="408"/>
      <c r="AD107" s="408"/>
      <c r="AE107" s="219"/>
      <c r="AF107" s="408"/>
      <c r="AG107" s="408"/>
      <c r="AH107" s="219"/>
      <c r="AI107" s="408"/>
      <c r="AJ107" s="408"/>
      <c r="AK107" s="418"/>
      <c r="AL107" s="408"/>
      <c r="AM107" s="408"/>
      <c r="AN107" s="219"/>
      <c r="AO107" s="408"/>
      <c r="AP107" s="408"/>
      <c r="AQ107" s="219"/>
      <c r="AR107" s="277"/>
    </row>
    <row r="108" spans="1:44" s="310" customFormat="1" ht="104.25" customHeight="1">
      <c r="A108" s="766"/>
      <c r="B108" s="648"/>
      <c r="C108" s="648"/>
      <c r="D108" s="406" t="s">
        <v>285</v>
      </c>
      <c r="E108" s="408">
        <f t="shared" si="358"/>
        <v>0</v>
      </c>
      <c r="F108" s="408">
        <f t="shared" si="358"/>
        <v>0</v>
      </c>
      <c r="G108" s="219"/>
      <c r="H108" s="408">
        <f>H115+H122+H129+H143</f>
        <v>0</v>
      </c>
      <c r="I108" s="408">
        <f>I115+I122+I129+I143</f>
        <v>0</v>
      </c>
      <c r="J108" s="219"/>
      <c r="K108" s="408">
        <f>K389</f>
        <v>0</v>
      </c>
      <c r="L108" s="408">
        <f>L389</f>
        <v>0</v>
      </c>
      <c r="M108" s="219"/>
      <c r="N108" s="408">
        <f>N389</f>
        <v>0</v>
      </c>
      <c r="O108" s="408">
        <f>O389</f>
        <v>0</v>
      </c>
      <c r="P108" s="219"/>
      <c r="Q108" s="408">
        <f>Q389</f>
        <v>0</v>
      </c>
      <c r="R108" s="408">
        <f>R389</f>
        <v>0</v>
      </c>
      <c r="S108" s="219"/>
      <c r="T108" s="408">
        <f>T389</f>
        <v>0</v>
      </c>
      <c r="U108" s="408">
        <f>U389</f>
        <v>0</v>
      </c>
      <c r="V108" s="219"/>
      <c r="W108" s="408">
        <f>W389</f>
        <v>0</v>
      </c>
      <c r="X108" s="408">
        <f>X389</f>
        <v>0</v>
      </c>
      <c r="Y108" s="219"/>
      <c r="Z108" s="408">
        <f>Z389</f>
        <v>0</v>
      </c>
      <c r="AA108" s="408">
        <f>AA389</f>
        <v>0</v>
      </c>
      <c r="AB108" s="219"/>
      <c r="AC108" s="408">
        <f>AC389</f>
        <v>0</v>
      </c>
      <c r="AD108" s="408">
        <f>AD389</f>
        <v>0</v>
      </c>
      <c r="AE108" s="219"/>
      <c r="AF108" s="408">
        <f>AF389</f>
        <v>0</v>
      </c>
      <c r="AG108" s="408">
        <f>AG389</f>
        <v>0</v>
      </c>
      <c r="AH108" s="219"/>
      <c r="AI108" s="408">
        <f>AI389</f>
        <v>0</v>
      </c>
      <c r="AJ108" s="408">
        <f>AJ389</f>
        <v>0</v>
      </c>
      <c r="AK108" s="418"/>
      <c r="AL108" s="408">
        <f>AL389</f>
        <v>0</v>
      </c>
      <c r="AM108" s="408">
        <f>AM389</f>
        <v>0</v>
      </c>
      <c r="AN108" s="219"/>
      <c r="AO108" s="408">
        <f>AO389</f>
        <v>0</v>
      </c>
      <c r="AP108" s="408">
        <f>AP389</f>
        <v>0</v>
      </c>
      <c r="AQ108" s="219"/>
      <c r="AR108" s="277"/>
    </row>
    <row r="109" spans="1:44" s="310" customFormat="1" ht="129.75" customHeight="1" thickBot="1">
      <c r="A109" s="766"/>
      <c r="B109" s="649"/>
      <c r="C109" s="649"/>
      <c r="D109" s="302" t="s">
        <v>43</v>
      </c>
      <c r="E109" s="223">
        <f t="shared" si="358"/>
        <v>0</v>
      </c>
      <c r="F109" s="223">
        <f t="shared" si="358"/>
        <v>0</v>
      </c>
      <c r="G109" s="449"/>
      <c r="H109" s="223">
        <f>H116+H123+H130+H144</f>
        <v>0</v>
      </c>
      <c r="I109" s="223">
        <f>I116+I123+I130+I144</f>
        <v>0</v>
      </c>
      <c r="J109" s="449"/>
      <c r="K109" s="223">
        <f t="shared" ref="K109:L109" si="363">K390</f>
        <v>0</v>
      </c>
      <c r="L109" s="223">
        <f t="shared" si="363"/>
        <v>0</v>
      </c>
      <c r="M109" s="449"/>
      <c r="N109" s="223">
        <f t="shared" ref="N109:O109" si="364">N390</f>
        <v>0</v>
      </c>
      <c r="O109" s="223">
        <f t="shared" si="364"/>
        <v>0</v>
      </c>
      <c r="P109" s="449"/>
      <c r="Q109" s="223">
        <f t="shared" ref="Q109:R109" si="365">Q390</f>
        <v>0</v>
      </c>
      <c r="R109" s="223">
        <f t="shared" si="365"/>
        <v>0</v>
      </c>
      <c r="S109" s="449"/>
      <c r="T109" s="223">
        <f t="shared" ref="T109:U109" si="366">T390</f>
        <v>0</v>
      </c>
      <c r="U109" s="223">
        <f t="shared" si="366"/>
        <v>0</v>
      </c>
      <c r="V109" s="449"/>
      <c r="W109" s="223">
        <f t="shared" ref="W109:X109" si="367">W390</f>
        <v>0</v>
      </c>
      <c r="X109" s="223">
        <f t="shared" si="367"/>
        <v>0</v>
      </c>
      <c r="Y109" s="449"/>
      <c r="Z109" s="223">
        <f t="shared" ref="Z109:AA109" si="368">Z390</f>
        <v>0</v>
      </c>
      <c r="AA109" s="223">
        <f t="shared" si="368"/>
        <v>0</v>
      </c>
      <c r="AB109" s="449"/>
      <c r="AC109" s="223">
        <f t="shared" ref="AC109:AD109" si="369">AC390</f>
        <v>0</v>
      </c>
      <c r="AD109" s="223">
        <f t="shared" si="369"/>
        <v>0</v>
      </c>
      <c r="AE109" s="449"/>
      <c r="AF109" s="223">
        <f t="shared" ref="AF109:AG109" si="370">AF390</f>
        <v>0</v>
      </c>
      <c r="AG109" s="223">
        <f t="shared" si="370"/>
        <v>0</v>
      </c>
      <c r="AH109" s="449"/>
      <c r="AI109" s="223">
        <f t="shared" ref="AI109:AJ109" si="371">AI390</f>
        <v>0</v>
      </c>
      <c r="AJ109" s="223">
        <f t="shared" si="371"/>
        <v>0</v>
      </c>
      <c r="AK109" s="453"/>
      <c r="AL109" s="223">
        <f t="shared" ref="AL109:AM109" si="372">AL390</f>
        <v>0</v>
      </c>
      <c r="AM109" s="223">
        <f t="shared" si="372"/>
        <v>0</v>
      </c>
      <c r="AN109" s="449"/>
      <c r="AO109" s="223">
        <f t="shared" ref="AO109:AP109" si="373">AO390</f>
        <v>0</v>
      </c>
      <c r="AP109" s="223">
        <f t="shared" si="373"/>
        <v>0</v>
      </c>
      <c r="AQ109" s="449"/>
      <c r="AR109" s="452"/>
    </row>
    <row r="110" spans="1:44" s="310" customFormat="1" ht="111.75" customHeight="1" thickBot="1">
      <c r="A110" s="640" t="s">
        <v>305</v>
      </c>
      <c r="B110" s="643" t="s">
        <v>490</v>
      </c>
      <c r="C110" s="643"/>
      <c r="D110" s="300" t="s">
        <v>41</v>
      </c>
      <c r="E110" s="215">
        <f>H110+K110+N110+Q110+T110+W110+Z110+AC110+AF110+AI110+AL110+AO110</f>
        <v>4160.5999999999995</v>
      </c>
      <c r="F110" s="215">
        <f>I110+L110+O110+R110+U110+X110+AA110+AD110+AG110+AJ110+AM110+AP110</f>
        <v>0</v>
      </c>
      <c r="G110" s="217">
        <f>F110/E110</f>
        <v>0</v>
      </c>
      <c r="H110" s="215">
        <f>H111+H112+H113+H114+H115+H116</f>
        <v>0</v>
      </c>
      <c r="I110" s="215">
        <f>I111+I112+I113+I114+I115+I116</f>
        <v>0</v>
      </c>
      <c r="J110" s="459"/>
      <c r="K110" s="215">
        <f>K111+K112+K113+K114+K115+K116</f>
        <v>3351.9</v>
      </c>
      <c r="L110" s="215">
        <f>L111+L112+L113+L114+L115+L116</f>
        <v>0</v>
      </c>
      <c r="M110" s="217">
        <f>L110/K110</f>
        <v>0</v>
      </c>
      <c r="N110" s="215">
        <f>N111+N112+N113+N114+N115+N116</f>
        <v>0</v>
      </c>
      <c r="O110" s="215">
        <f>O111+O112+O113+O114+O115+O116</f>
        <v>0</v>
      </c>
      <c r="P110" s="459"/>
      <c r="Q110" s="215">
        <f>Q111+Q112+Q113+Q114+Q115+Q116</f>
        <v>0</v>
      </c>
      <c r="R110" s="215">
        <f>R111+R112+R113+R114+R115+R116</f>
        <v>0</v>
      </c>
      <c r="S110" s="459"/>
      <c r="T110" s="215">
        <f>T111+T112+T113+T114+T115+T116</f>
        <v>0</v>
      </c>
      <c r="U110" s="215">
        <f>U111+U112+U113+U114+U115+U116</f>
        <v>0</v>
      </c>
      <c r="V110" s="459"/>
      <c r="W110" s="215">
        <f>W111+W112+W113+W114+W115+W116</f>
        <v>0</v>
      </c>
      <c r="X110" s="215">
        <f>X111+X112+X113+X114+X115+X116</f>
        <v>0</v>
      </c>
      <c r="Y110" s="459"/>
      <c r="Z110" s="215">
        <f t="shared" ref="Z110:AA110" si="374">Z111+Z112+Z113+Z114+Z115+Z116</f>
        <v>291.60000000000002</v>
      </c>
      <c r="AA110" s="215">
        <f t="shared" si="374"/>
        <v>0</v>
      </c>
      <c r="AB110" s="217">
        <f>AA110/Z110</f>
        <v>0</v>
      </c>
      <c r="AC110" s="215">
        <f t="shared" ref="AC110:AD110" si="375">AC111+AC112+AC113+AC114+AC115+AC116</f>
        <v>0</v>
      </c>
      <c r="AD110" s="215">
        <f t="shared" si="375"/>
        <v>0</v>
      </c>
      <c r="AE110" s="459"/>
      <c r="AF110" s="215">
        <f t="shared" ref="AF110:AG110" si="376">AF111+AF112+AF113+AF114+AF115+AF116</f>
        <v>0</v>
      </c>
      <c r="AG110" s="215">
        <f t="shared" si="376"/>
        <v>0</v>
      </c>
      <c r="AH110" s="459"/>
      <c r="AI110" s="215">
        <f t="shared" ref="AI110:AJ110" si="377">AI111+AI112+AI113+AI114+AI115+AI116</f>
        <v>268.2</v>
      </c>
      <c r="AJ110" s="215">
        <f t="shared" si="377"/>
        <v>0</v>
      </c>
      <c r="AK110" s="217">
        <f>AJ110/AI110</f>
        <v>0</v>
      </c>
      <c r="AL110" s="215">
        <f t="shared" ref="AL110:AM110" si="378">AL111+AL112+AL113+AL114+AL115+AL116</f>
        <v>0</v>
      </c>
      <c r="AM110" s="215">
        <f t="shared" si="378"/>
        <v>0</v>
      </c>
      <c r="AN110" s="217"/>
      <c r="AO110" s="215">
        <f>AO111+AO112+AO113+AO114+AO115+AO116</f>
        <v>248.9</v>
      </c>
      <c r="AP110" s="215">
        <f>AP111+AP112+AP113+AP114+AP115+AP116</f>
        <v>0</v>
      </c>
      <c r="AQ110" s="457">
        <f>AP110/AO110*1</f>
        <v>0</v>
      </c>
      <c r="AR110" s="460"/>
    </row>
    <row r="111" spans="1:44" s="310" customFormat="1" ht="267" customHeight="1">
      <c r="A111" s="641"/>
      <c r="B111" s="644"/>
      <c r="C111" s="644"/>
      <c r="D111" s="407" t="s">
        <v>37</v>
      </c>
      <c r="E111" s="408">
        <f>H111+K111+N111+Q111+T111+W111+Z111+AC111+AF111+AI111+AL111+AO111</f>
        <v>4160.5999999999995</v>
      </c>
      <c r="F111" s="408">
        <f>I111+L111+O111+R111+U111+X111+AA111+AD111+AG111+AJ111+AM111+AP111</f>
        <v>0</v>
      </c>
      <c r="G111" s="216">
        <f t="shared" ref="G111" si="379">F111/E111</f>
        <v>0</v>
      </c>
      <c r="H111" s="408"/>
      <c r="I111" s="408"/>
      <c r="J111" s="219"/>
      <c r="K111" s="408">
        <v>3351.9</v>
      </c>
      <c r="L111" s="408"/>
      <c r="M111" s="216">
        <f>L111/K111</f>
        <v>0</v>
      </c>
      <c r="N111" s="468">
        <v>0</v>
      </c>
      <c r="O111" s="468"/>
      <c r="P111" s="469"/>
      <c r="Q111" s="468"/>
      <c r="R111" s="468"/>
      <c r="S111" s="469"/>
      <c r="T111" s="468"/>
      <c r="U111" s="468"/>
      <c r="V111" s="469"/>
      <c r="W111" s="468"/>
      <c r="X111" s="468"/>
      <c r="Y111" s="469"/>
      <c r="Z111" s="408">
        <v>291.60000000000002</v>
      </c>
      <c r="AA111" s="408"/>
      <c r="AB111" s="216">
        <f t="shared" ref="AB111" si="380">AA111/Z111</f>
        <v>0</v>
      </c>
      <c r="AC111" s="408"/>
      <c r="AD111" s="408"/>
      <c r="AE111" s="219"/>
      <c r="AF111" s="408"/>
      <c r="AG111" s="408"/>
      <c r="AH111" s="219"/>
      <c r="AI111" s="408">
        <v>268.2</v>
      </c>
      <c r="AJ111" s="408"/>
      <c r="AK111" s="216">
        <f t="shared" ref="AK111" si="381">AJ111/AI111</f>
        <v>0</v>
      </c>
      <c r="AL111" s="408"/>
      <c r="AM111" s="408"/>
      <c r="AN111" s="217"/>
      <c r="AO111" s="408">
        <v>248.9</v>
      </c>
      <c r="AP111" s="408"/>
      <c r="AQ111" s="418">
        <v>1.018</v>
      </c>
      <c r="AR111" s="277"/>
    </row>
    <row r="112" spans="1:44" s="310" customFormat="1" ht="123" customHeight="1">
      <c r="A112" s="641"/>
      <c r="B112" s="644"/>
      <c r="C112" s="644"/>
      <c r="D112" s="406" t="s">
        <v>2</v>
      </c>
      <c r="E112" s="468">
        <f t="shared" ref="E112:F116" si="382">H112+K112+N112+Q112+T112+W112+Z112+AC112+AF112+AI112+AL112+AO112</f>
        <v>0</v>
      </c>
      <c r="F112" s="468">
        <f t="shared" si="382"/>
        <v>0</v>
      </c>
      <c r="G112" s="467"/>
      <c r="H112" s="468"/>
      <c r="I112" s="468"/>
      <c r="J112" s="469"/>
      <c r="K112" s="468"/>
      <c r="L112" s="468"/>
      <c r="M112" s="469"/>
      <c r="N112" s="468"/>
      <c r="O112" s="468"/>
      <c r="P112" s="469"/>
      <c r="Q112" s="468"/>
      <c r="R112" s="468"/>
      <c r="S112" s="469"/>
      <c r="T112" s="468"/>
      <c r="U112" s="468"/>
      <c r="V112" s="469"/>
      <c r="W112" s="468"/>
      <c r="X112" s="468"/>
      <c r="Y112" s="469"/>
      <c r="Z112" s="468"/>
      <c r="AA112" s="468"/>
      <c r="AB112" s="469"/>
      <c r="AC112" s="468"/>
      <c r="AD112" s="468"/>
      <c r="AE112" s="469"/>
      <c r="AF112" s="468"/>
      <c r="AG112" s="468"/>
      <c r="AH112" s="469"/>
      <c r="AI112" s="468"/>
      <c r="AJ112" s="468"/>
      <c r="AK112" s="470"/>
      <c r="AL112" s="468"/>
      <c r="AM112" s="468"/>
      <c r="AN112" s="469"/>
      <c r="AO112" s="468"/>
      <c r="AP112" s="468"/>
      <c r="AQ112" s="469"/>
      <c r="AR112" s="461"/>
    </row>
    <row r="113" spans="1:44" s="310" customFormat="1" ht="82.5" customHeight="1" thickBot="1">
      <c r="A113" s="641"/>
      <c r="B113" s="644"/>
      <c r="C113" s="644"/>
      <c r="D113" s="406" t="s">
        <v>284</v>
      </c>
      <c r="E113" s="468">
        <f t="shared" si="382"/>
        <v>0</v>
      </c>
      <c r="F113" s="468">
        <f t="shared" si="382"/>
        <v>0</v>
      </c>
      <c r="G113" s="467"/>
      <c r="H113" s="468">
        <f>H120+H134+H141</f>
        <v>0</v>
      </c>
      <c r="I113" s="468"/>
      <c r="J113" s="469"/>
      <c r="K113" s="468"/>
      <c r="L113" s="468"/>
      <c r="M113" s="469"/>
      <c r="N113" s="468"/>
      <c r="O113" s="468"/>
      <c r="P113" s="469"/>
      <c r="Q113" s="468"/>
      <c r="R113" s="468"/>
      <c r="S113" s="469"/>
      <c r="T113" s="468"/>
      <c r="U113" s="468"/>
      <c r="V113" s="469"/>
      <c r="W113" s="468"/>
      <c r="X113" s="468"/>
      <c r="Y113" s="469"/>
      <c r="Z113" s="468"/>
      <c r="AA113" s="468"/>
      <c r="AB113" s="469"/>
      <c r="AC113" s="468"/>
      <c r="AD113" s="468"/>
      <c r="AE113" s="469"/>
      <c r="AF113" s="468"/>
      <c r="AG113" s="468"/>
      <c r="AH113" s="469"/>
      <c r="AI113" s="468"/>
      <c r="AJ113" s="468"/>
      <c r="AK113" s="470"/>
      <c r="AL113" s="468"/>
      <c r="AM113" s="468"/>
      <c r="AN113" s="469"/>
      <c r="AO113" s="468"/>
      <c r="AP113" s="468"/>
      <c r="AQ113" s="469"/>
      <c r="AR113" s="461"/>
    </row>
    <row r="114" spans="1:44" s="310" customFormat="1" ht="366.75" customHeight="1">
      <c r="A114" s="641"/>
      <c r="B114" s="644"/>
      <c r="C114" s="644"/>
      <c r="D114" s="406" t="s">
        <v>292</v>
      </c>
      <c r="E114" s="471">
        <f t="shared" si="382"/>
        <v>0</v>
      </c>
      <c r="F114" s="471">
        <f t="shared" si="382"/>
        <v>0</v>
      </c>
      <c r="G114" s="467"/>
      <c r="H114" s="468"/>
      <c r="I114" s="468"/>
      <c r="J114" s="469"/>
      <c r="K114" s="468"/>
      <c r="L114" s="468"/>
      <c r="M114" s="469"/>
      <c r="N114" s="468"/>
      <c r="O114" s="468"/>
      <c r="P114" s="469"/>
      <c r="Q114" s="468"/>
      <c r="R114" s="468"/>
      <c r="S114" s="469"/>
      <c r="T114" s="468"/>
      <c r="U114" s="468"/>
      <c r="V114" s="469"/>
      <c r="W114" s="468"/>
      <c r="X114" s="468"/>
      <c r="Y114" s="469"/>
      <c r="Z114" s="468"/>
      <c r="AA114" s="468"/>
      <c r="AB114" s="469"/>
      <c r="AC114" s="468"/>
      <c r="AD114" s="468"/>
      <c r="AE114" s="469"/>
      <c r="AF114" s="468"/>
      <c r="AG114" s="468"/>
      <c r="AH114" s="469"/>
      <c r="AI114" s="468"/>
      <c r="AJ114" s="468"/>
      <c r="AK114" s="470"/>
      <c r="AL114" s="468"/>
      <c r="AM114" s="468"/>
      <c r="AN114" s="469"/>
      <c r="AO114" s="468"/>
      <c r="AP114" s="468"/>
      <c r="AQ114" s="469"/>
      <c r="AR114" s="461"/>
    </row>
    <row r="115" spans="1:44" s="310" customFormat="1" ht="90.75" customHeight="1">
      <c r="A115" s="641"/>
      <c r="B115" s="644"/>
      <c r="C115" s="644"/>
      <c r="D115" s="406" t="s">
        <v>285</v>
      </c>
      <c r="E115" s="468">
        <f t="shared" si="382"/>
        <v>0</v>
      </c>
      <c r="F115" s="468">
        <f t="shared" si="382"/>
        <v>0</v>
      </c>
      <c r="G115" s="467"/>
      <c r="H115" s="468"/>
      <c r="I115" s="468"/>
      <c r="J115" s="469"/>
      <c r="K115" s="468"/>
      <c r="L115" s="468"/>
      <c r="M115" s="469"/>
      <c r="N115" s="468"/>
      <c r="O115" s="468"/>
      <c r="P115" s="469"/>
      <c r="Q115" s="468"/>
      <c r="R115" s="468"/>
      <c r="S115" s="469"/>
      <c r="T115" s="468"/>
      <c r="U115" s="468"/>
      <c r="V115" s="469"/>
      <c r="W115" s="468"/>
      <c r="X115" s="468"/>
      <c r="Y115" s="469"/>
      <c r="Z115" s="468"/>
      <c r="AA115" s="468"/>
      <c r="AB115" s="469"/>
      <c r="AC115" s="468"/>
      <c r="AD115" s="468"/>
      <c r="AE115" s="469"/>
      <c r="AF115" s="468"/>
      <c r="AG115" s="468"/>
      <c r="AH115" s="469"/>
      <c r="AI115" s="468"/>
      <c r="AJ115" s="468"/>
      <c r="AK115" s="470"/>
      <c r="AL115" s="468"/>
      <c r="AM115" s="468"/>
      <c r="AN115" s="469"/>
      <c r="AO115" s="468"/>
      <c r="AP115" s="468"/>
      <c r="AQ115" s="469"/>
      <c r="AR115" s="461"/>
    </row>
    <row r="116" spans="1:44" s="310" customFormat="1" ht="121.5" customHeight="1" thickBot="1">
      <c r="A116" s="642"/>
      <c r="B116" s="645"/>
      <c r="C116" s="645"/>
      <c r="D116" s="302" t="s">
        <v>43</v>
      </c>
      <c r="E116" s="472">
        <f t="shared" si="382"/>
        <v>0</v>
      </c>
      <c r="F116" s="472">
        <f t="shared" si="382"/>
        <v>0</v>
      </c>
      <c r="G116" s="473"/>
      <c r="H116" s="472"/>
      <c r="I116" s="472"/>
      <c r="J116" s="474"/>
      <c r="K116" s="472"/>
      <c r="L116" s="472"/>
      <c r="M116" s="474"/>
      <c r="N116" s="472"/>
      <c r="O116" s="472"/>
      <c r="P116" s="474"/>
      <c r="Q116" s="472"/>
      <c r="R116" s="472"/>
      <c r="S116" s="474"/>
      <c r="T116" s="472"/>
      <c r="U116" s="472"/>
      <c r="V116" s="474"/>
      <c r="W116" s="472"/>
      <c r="X116" s="472"/>
      <c r="Y116" s="474"/>
      <c r="Z116" s="472"/>
      <c r="AA116" s="472"/>
      <c r="AB116" s="474"/>
      <c r="AC116" s="472"/>
      <c r="AD116" s="472"/>
      <c r="AE116" s="474"/>
      <c r="AF116" s="472"/>
      <c r="AG116" s="472"/>
      <c r="AH116" s="474"/>
      <c r="AI116" s="472"/>
      <c r="AJ116" s="472"/>
      <c r="AK116" s="475"/>
      <c r="AL116" s="472"/>
      <c r="AM116" s="472"/>
      <c r="AN116" s="474"/>
      <c r="AO116" s="472"/>
      <c r="AP116" s="472"/>
      <c r="AQ116" s="474"/>
      <c r="AR116" s="476"/>
    </row>
    <row r="117" spans="1:44" s="310" customFormat="1" ht="155.25" customHeight="1">
      <c r="A117" s="646" t="s">
        <v>306</v>
      </c>
      <c r="B117" s="643" t="s">
        <v>406</v>
      </c>
      <c r="C117" s="643"/>
      <c r="D117" s="300" t="s">
        <v>41</v>
      </c>
      <c r="E117" s="215">
        <f>H117+K117+N117+Q117+T117+W117+Z117+AC117+AF117+AI117+AL117+AO117</f>
        <v>306.3</v>
      </c>
      <c r="F117" s="215">
        <f>I117+L117+O117+R117+U117+X117+AA117+AD117+AG117+AJ117+AM117+AP117</f>
        <v>306.3</v>
      </c>
      <c r="G117" s="217">
        <f>F117/E117</f>
        <v>1</v>
      </c>
      <c r="H117" s="215">
        <f>H118+H119+H121+H122+H123</f>
        <v>306.3</v>
      </c>
      <c r="I117" s="215">
        <f>I118+I119+I121+I122+I123</f>
        <v>306.3</v>
      </c>
      <c r="J117" s="459"/>
      <c r="K117" s="215">
        <f>K118+K119+K121+K122+K123</f>
        <v>0</v>
      </c>
      <c r="L117" s="215">
        <f>L118+L119+L121+L122+L123</f>
        <v>0</v>
      </c>
      <c r="M117" s="459"/>
      <c r="N117" s="215">
        <f>N118+N119+N121+N122+N123</f>
        <v>0</v>
      </c>
      <c r="O117" s="215">
        <f>O118+O119+O121+O122+O123</f>
        <v>0</v>
      </c>
      <c r="P117" s="459"/>
      <c r="Q117" s="215">
        <f>Q118+Q119+Q121+Q122+Q123</f>
        <v>0</v>
      </c>
      <c r="R117" s="215"/>
      <c r="S117" s="217"/>
      <c r="T117" s="215">
        <f>T118+T119+T121+T122+T123</f>
        <v>0</v>
      </c>
      <c r="U117" s="215">
        <f>U118+U119+U121+U122+U123</f>
        <v>0</v>
      </c>
      <c r="V117" s="217" t="e">
        <f>U117/T117</f>
        <v>#DIV/0!</v>
      </c>
      <c r="W117" s="215">
        <f>W118+W119+W121+W122+W123</f>
        <v>0</v>
      </c>
      <c r="X117" s="215">
        <f>X118+X119+X121+X122+X123</f>
        <v>0</v>
      </c>
      <c r="Y117" s="459"/>
      <c r="Z117" s="215">
        <f t="shared" ref="Z117:AA117" si="383">Z118+Z119+Z120+Z121+Z122+Z123</f>
        <v>0</v>
      </c>
      <c r="AA117" s="215">
        <f t="shared" si="383"/>
        <v>0</v>
      </c>
      <c r="AB117" s="216"/>
      <c r="AC117" s="215">
        <f>AC118+AC119+AC121+AC122+AC123</f>
        <v>0</v>
      </c>
      <c r="AD117" s="215">
        <f>AD118+AD119+AD121+AD122+AD123</f>
        <v>0</v>
      </c>
      <c r="AE117" s="459"/>
      <c r="AF117" s="215">
        <f>AF118+AF119+AF121+AF122+AF123</f>
        <v>0</v>
      </c>
      <c r="AG117" s="215">
        <f>AG118+AG119+AG121+AG122+AG123</f>
        <v>0</v>
      </c>
      <c r="AH117" s="459"/>
      <c r="AI117" s="215">
        <f>AI118+AI119+AI121+AI122+AI123</f>
        <v>0</v>
      </c>
      <c r="AJ117" s="215">
        <f>AJ118+AJ119+AJ121+AJ122+AJ123</f>
        <v>0</v>
      </c>
      <c r="AK117" s="217"/>
      <c r="AL117" s="215">
        <f>AL118+AL119+AL121+AL122+AL123</f>
        <v>0</v>
      </c>
      <c r="AM117" s="215">
        <f>AM118+AM119+AM121+AM122+AM123</f>
        <v>0</v>
      </c>
      <c r="AN117" s="459"/>
      <c r="AO117" s="215">
        <f>AO118+AO119+AO121+AO122+AO123</f>
        <v>0</v>
      </c>
      <c r="AP117" s="215">
        <f>AP118+AP119+AP121+AP122+AP123</f>
        <v>0</v>
      </c>
      <c r="AQ117" s="459"/>
      <c r="AR117" s="460" t="s">
        <v>499</v>
      </c>
    </row>
    <row r="118" spans="1:44" s="310" customFormat="1" ht="131.25" customHeight="1" thickBot="1">
      <c r="A118" s="641"/>
      <c r="B118" s="644"/>
      <c r="C118" s="644"/>
      <c r="D118" s="407" t="s">
        <v>37</v>
      </c>
      <c r="E118" s="468">
        <f>H118+K118+N118+Q118+T118+W118+Z118+AC118+AF118+AI118+AL118+AO118</f>
        <v>0</v>
      </c>
      <c r="F118" s="468">
        <f>I118+L118+O118+R118+U118+X118+AA118+AD118+AG118+AJ118+AM118+AP118</f>
        <v>0</v>
      </c>
      <c r="G118" s="467"/>
      <c r="H118" s="468"/>
      <c r="I118" s="468"/>
      <c r="J118" s="469"/>
      <c r="K118" s="468"/>
      <c r="L118" s="468"/>
      <c r="M118" s="469"/>
      <c r="N118" s="468"/>
      <c r="O118" s="468"/>
      <c r="P118" s="469"/>
      <c r="Q118" s="468"/>
      <c r="R118" s="468"/>
      <c r="S118" s="469"/>
      <c r="T118" s="468"/>
      <c r="U118" s="468"/>
      <c r="V118" s="469"/>
      <c r="W118" s="468"/>
      <c r="X118" s="468"/>
      <c r="Y118" s="469"/>
      <c r="Z118" s="468"/>
      <c r="AA118" s="468"/>
      <c r="AB118" s="469"/>
      <c r="AC118" s="468"/>
      <c r="AD118" s="468"/>
      <c r="AE118" s="469"/>
      <c r="AF118" s="468"/>
      <c r="AG118" s="468"/>
      <c r="AH118" s="469"/>
      <c r="AI118" s="468"/>
      <c r="AJ118" s="468"/>
      <c r="AK118" s="470"/>
      <c r="AL118" s="468"/>
      <c r="AM118" s="468"/>
      <c r="AN118" s="469"/>
      <c r="AO118" s="468"/>
      <c r="AP118" s="468"/>
      <c r="AQ118" s="469"/>
      <c r="AR118" s="461"/>
    </row>
    <row r="119" spans="1:44" s="310" customFormat="1" ht="339" customHeight="1">
      <c r="A119" s="641"/>
      <c r="B119" s="644"/>
      <c r="C119" s="644"/>
      <c r="D119" s="406" t="s">
        <v>2</v>
      </c>
      <c r="E119" s="408">
        <f t="shared" ref="E119:F123" si="384">H119+K119+N119+Q119+T119+W119+Z119+AC119+AF119+AI119+AL119+AO119</f>
        <v>306.3</v>
      </c>
      <c r="F119" s="408">
        <f t="shared" si="384"/>
        <v>306.3</v>
      </c>
      <c r="G119" s="216">
        <f t="shared" ref="G119:G130" si="385">F119/E119</f>
        <v>1</v>
      </c>
      <c r="H119" s="408">
        <v>306.3</v>
      </c>
      <c r="I119" s="408">
        <v>306.3</v>
      </c>
      <c r="J119" s="219"/>
      <c r="K119" s="408"/>
      <c r="L119" s="408"/>
      <c r="M119" s="219"/>
      <c r="N119" s="408">
        <v>0</v>
      </c>
      <c r="O119" s="408"/>
      <c r="P119" s="219"/>
      <c r="Q119" s="408">
        <v>0</v>
      </c>
      <c r="R119" s="408"/>
      <c r="S119" s="217"/>
      <c r="T119" s="408">
        <v>0</v>
      </c>
      <c r="U119" s="408"/>
      <c r="V119" s="217" t="e">
        <f>U119/T119</f>
        <v>#DIV/0!</v>
      </c>
      <c r="W119" s="408"/>
      <c r="X119" s="408"/>
      <c r="Y119" s="219"/>
      <c r="Z119" s="408">
        <v>0</v>
      </c>
      <c r="AA119" s="408"/>
      <c r="AB119" s="216"/>
      <c r="AC119" s="408"/>
      <c r="AD119" s="408"/>
      <c r="AE119" s="219"/>
      <c r="AF119" s="408"/>
      <c r="AG119" s="408"/>
      <c r="AH119" s="219"/>
      <c r="AI119" s="408">
        <v>0</v>
      </c>
      <c r="AJ119" s="408"/>
      <c r="AK119" s="216"/>
      <c r="AL119" s="408"/>
      <c r="AM119" s="408"/>
      <c r="AN119" s="219"/>
      <c r="AO119" s="408"/>
      <c r="AP119" s="408"/>
      <c r="AQ119" s="219"/>
      <c r="AR119" s="277" t="s">
        <v>507</v>
      </c>
    </row>
    <row r="120" spans="1:44" s="310" customFormat="1" ht="114.75" customHeight="1" thickBot="1">
      <c r="A120" s="641"/>
      <c r="B120" s="644"/>
      <c r="C120" s="644"/>
      <c r="D120" s="406" t="s">
        <v>284</v>
      </c>
      <c r="E120" s="468">
        <f t="shared" si="384"/>
        <v>0</v>
      </c>
      <c r="F120" s="468">
        <f t="shared" si="384"/>
        <v>0</v>
      </c>
      <c r="G120" s="469"/>
      <c r="H120" s="468"/>
      <c r="I120" s="468"/>
      <c r="J120" s="469"/>
      <c r="K120" s="468"/>
      <c r="L120" s="468"/>
      <c r="M120" s="469"/>
      <c r="N120" s="468"/>
      <c r="O120" s="468"/>
      <c r="P120" s="469"/>
      <c r="Q120" s="468"/>
      <c r="R120" s="468"/>
      <c r="S120" s="469"/>
      <c r="T120" s="468"/>
      <c r="U120" s="468"/>
      <c r="V120" s="469"/>
      <c r="W120" s="468"/>
      <c r="X120" s="468"/>
      <c r="Y120" s="469"/>
      <c r="Z120" s="468"/>
      <c r="AA120" s="468"/>
      <c r="AB120" s="469"/>
      <c r="AC120" s="468"/>
      <c r="AD120" s="468"/>
      <c r="AE120" s="469"/>
      <c r="AF120" s="468"/>
      <c r="AG120" s="468"/>
      <c r="AH120" s="469"/>
      <c r="AI120" s="468"/>
      <c r="AJ120" s="468"/>
      <c r="AK120" s="470"/>
      <c r="AL120" s="468"/>
      <c r="AM120" s="468"/>
      <c r="AN120" s="469"/>
      <c r="AO120" s="468"/>
      <c r="AP120" s="468"/>
      <c r="AQ120" s="469"/>
      <c r="AR120" s="461"/>
    </row>
    <row r="121" spans="1:44" s="310" customFormat="1" ht="378.75" customHeight="1">
      <c r="A121" s="641"/>
      <c r="B121" s="644"/>
      <c r="C121" s="644"/>
      <c r="D121" s="406" t="s">
        <v>292</v>
      </c>
      <c r="E121" s="471">
        <f t="shared" si="384"/>
        <v>0</v>
      </c>
      <c r="F121" s="471">
        <f t="shared" si="384"/>
        <v>0</v>
      </c>
      <c r="G121" s="469"/>
      <c r="H121" s="468"/>
      <c r="I121" s="468"/>
      <c r="J121" s="469"/>
      <c r="K121" s="468"/>
      <c r="L121" s="468"/>
      <c r="M121" s="469"/>
      <c r="N121" s="468"/>
      <c r="O121" s="468"/>
      <c r="P121" s="469"/>
      <c r="Q121" s="468"/>
      <c r="R121" s="468"/>
      <c r="S121" s="469"/>
      <c r="T121" s="468"/>
      <c r="U121" s="468"/>
      <c r="V121" s="469"/>
      <c r="W121" s="468"/>
      <c r="X121" s="468"/>
      <c r="Y121" s="469"/>
      <c r="Z121" s="468"/>
      <c r="AA121" s="468"/>
      <c r="AB121" s="469"/>
      <c r="AC121" s="468"/>
      <c r="AD121" s="468"/>
      <c r="AE121" s="469"/>
      <c r="AF121" s="468"/>
      <c r="AG121" s="468"/>
      <c r="AH121" s="469"/>
      <c r="AI121" s="468"/>
      <c r="AJ121" s="468"/>
      <c r="AK121" s="470"/>
      <c r="AL121" s="468"/>
      <c r="AM121" s="468"/>
      <c r="AN121" s="469"/>
      <c r="AO121" s="468"/>
      <c r="AP121" s="468"/>
      <c r="AQ121" s="469"/>
      <c r="AR121" s="461"/>
    </row>
    <row r="122" spans="1:44" s="310" customFormat="1" ht="114.75" customHeight="1">
      <c r="A122" s="641"/>
      <c r="B122" s="644"/>
      <c r="C122" s="644"/>
      <c r="D122" s="406" t="s">
        <v>285</v>
      </c>
      <c r="E122" s="468">
        <f t="shared" si="384"/>
        <v>0</v>
      </c>
      <c r="F122" s="468">
        <f t="shared" si="384"/>
        <v>0</v>
      </c>
      <c r="G122" s="470"/>
      <c r="H122" s="468"/>
      <c r="I122" s="468"/>
      <c r="J122" s="469"/>
      <c r="K122" s="468"/>
      <c r="L122" s="468"/>
      <c r="M122" s="469"/>
      <c r="N122" s="468"/>
      <c r="O122" s="468"/>
      <c r="P122" s="469"/>
      <c r="Q122" s="468"/>
      <c r="R122" s="468"/>
      <c r="S122" s="469"/>
      <c r="T122" s="468"/>
      <c r="U122" s="468"/>
      <c r="V122" s="469"/>
      <c r="W122" s="468"/>
      <c r="X122" s="468"/>
      <c r="Y122" s="469"/>
      <c r="Z122" s="468"/>
      <c r="AA122" s="468"/>
      <c r="AB122" s="469"/>
      <c r="AC122" s="468"/>
      <c r="AD122" s="468"/>
      <c r="AE122" s="469"/>
      <c r="AF122" s="468"/>
      <c r="AG122" s="468"/>
      <c r="AH122" s="469"/>
      <c r="AI122" s="468"/>
      <c r="AJ122" s="468"/>
      <c r="AK122" s="470"/>
      <c r="AL122" s="468"/>
      <c r="AM122" s="468"/>
      <c r="AN122" s="469"/>
      <c r="AO122" s="468"/>
      <c r="AP122" s="468"/>
      <c r="AQ122" s="469"/>
      <c r="AR122" s="461"/>
    </row>
    <row r="123" spans="1:44" s="310" customFormat="1" ht="114.75" customHeight="1" thickBot="1">
      <c r="A123" s="642"/>
      <c r="B123" s="645"/>
      <c r="C123" s="645"/>
      <c r="D123" s="302" t="s">
        <v>43</v>
      </c>
      <c r="E123" s="472">
        <f t="shared" si="384"/>
        <v>0</v>
      </c>
      <c r="F123" s="472">
        <f t="shared" si="384"/>
        <v>0</v>
      </c>
      <c r="G123" s="475"/>
      <c r="H123" s="472"/>
      <c r="I123" s="472"/>
      <c r="J123" s="474"/>
      <c r="K123" s="472"/>
      <c r="L123" s="472"/>
      <c r="M123" s="474"/>
      <c r="N123" s="472"/>
      <c r="O123" s="472"/>
      <c r="P123" s="474"/>
      <c r="Q123" s="472"/>
      <c r="R123" s="472"/>
      <c r="S123" s="474"/>
      <c r="T123" s="472"/>
      <c r="U123" s="472"/>
      <c r="V123" s="474"/>
      <c r="W123" s="472"/>
      <c r="X123" s="472"/>
      <c r="Y123" s="474"/>
      <c r="Z123" s="472"/>
      <c r="AA123" s="472"/>
      <c r="AB123" s="474"/>
      <c r="AC123" s="472"/>
      <c r="AD123" s="472"/>
      <c r="AE123" s="474"/>
      <c r="AF123" s="472"/>
      <c r="AG123" s="472"/>
      <c r="AH123" s="474"/>
      <c r="AI123" s="472"/>
      <c r="AJ123" s="472"/>
      <c r="AK123" s="475"/>
      <c r="AL123" s="472"/>
      <c r="AM123" s="472"/>
      <c r="AN123" s="474"/>
      <c r="AO123" s="472"/>
      <c r="AP123" s="472"/>
      <c r="AQ123" s="474"/>
      <c r="AR123" s="476"/>
    </row>
    <row r="124" spans="1:44" s="310" customFormat="1" ht="54" hidden="1" customHeight="1">
      <c r="A124" s="651" t="s">
        <v>307</v>
      </c>
      <c r="B124" s="654" t="s">
        <v>405</v>
      </c>
      <c r="C124" s="654"/>
      <c r="D124" s="477" t="s">
        <v>41</v>
      </c>
      <c r="E124" s="478" t="e">
        <f>H124+K124+N124+Q124+T124+W124+Z124+AC124+AF124+AI124+AL124+#REF!</f>
        <v>#REF!</v>
      </c>
      <c r="F124" s="478" t="e">
        <f>I124+L124+O124+R124+U124+-X124+AA124+AD124+AG124+AJ124+AM124+#REF!</f>
        <v>#REF!</v>
      </c>
      <c r="G124" s="479" t="e">
        <f t="shared" si="385"/>
        <v>#REF!</v>
      </c>
      <c r="H124" s="478">
        <f>H125+H126+H127+H128+H129+H130</f>
        <v>0</v>
      </c>
      <c r="I124" s="478">
        <f>I125+I126+I127+I128+I129+I130</f>
        <v>0</v>
      </c>
      <c r="J124" s="480" t="e">
        <f t="shared" ref="J124:J130" si="386">I124/H124*100</f>
        <v>#DIV/0!</v>
      </c>
      <c r="K124" s="478">
        <f>K125+K126+K127+K128+K129+K130</f>
        <v>0</v>
      </c>
      <c r="L124" s="478">
        <f>L125+L126+L127+L128+L129+L130</f>
        <v>0</v>
      </c>
      <c r="M124" s="480" t="e">
        <f>L124/K124*100</f>
        <v>#DIV/0!</v>
      </c>
      <c r="N124" s="478">
        <f>N125+N126+N127+N128+N129+N130</f>
        <v>0</v>
      </c>
      <c r="O124" s="478">
        <f>O125+O126+O127+O128+O129+O130</f>
        <v>0</v>
      </c>
      <c r="P124" s="480" t="e">
        <f>O124/N124*100</f>
        <v>#DIV/0!</v>
      </c>
      <c r="Q124" s="478">
        <f>Q125+Q126+Q127+Q128+Q129+Q130</f>
        <v>0</v>
      </c>
      <c r="R124" s="478">
        <f>R125+R126+R127+R128+R129+R130</f>
        <v>0</v>
      </c>
      <c r="S124" s="480" t="e">
        <f>R124/Q124*100</f>
        <v>#DIV/0!</v>
      </c>
      <c r="T124" s="478">
        <f>T125+T126+T127+T128+T129+T130</f>
        <v>0</v>
      </c>
      <c r="U124" s="478">
        <f>U125+U126+U127+U128+U129+U130</f>
        <v>0</v>
      </c>
      <c r="V124" s="480" t="e">
        <f>U124/T124*100</f>
        <v>#DIV/0!</v>
      </c>
      <c r="W124" s="478">
        <f>W125+W126+W127+W128+W129+W130</f>
        <v>0</v>
      </c>
      <c r="X124" s="478">
        <f>X125+X126+X127+X128+X129+X130</f>
        <v>0</v>
      </c>
      <c r="Y124" s="480" t="e">
        <f>X124/W124*100</f>
        <v>#DIV/0!</v>
      </c>
      <c r="Z124" s="478">
        <f t="shared" ref="Z124:AA124" si="387">Z125+Z126+Z127+Z128+Z129+Z130</f>
        <v>0</v>
      </c>
      <c r="AA124" s="478">
        <f t="shared" si="387"/>
        <v>0</v>
      </c>
      <c r="AB124" s="480" t="e">
        <f t="shared" ref="AB124:AB130" si="388">AA124/Z124*100</f>
        <v>#DIV/0!</v>
      </c>
      <c r="AC124" s="478">
        <f t="shared" ref="AC124:AD124" si="389">AC125+AC126+AC127+AC128+AC129+AC130</f>
        <v>0</v>
      </c>
      <c r="AD124" s="478">
        <f t="shared" si="389"/>
        <v>0</v>
      </c>
      <c r="AE124" s="480" t="e">
        <f t="shared" ref="AE124:AE130" si="390">AD124/AC124*100</f>
        <v>#DIV/0!</v>
      </c>
      <c r="AF124" s="478">
        <f t="shared" ref="AF124:AG124" si="391">AF125+AF126+AF127+AF128+AF129+AF130</f>
        <v>0</v>
      </c>
      <c r="AG124" s="478">
        <f t="shared" si="391"/>
        <v>0</v>
      </c>
      <c r="AH124" s="480" t="e">
        <f t="shared" ref="AH124:AH130" si="392">AG124/AF124*100</f>
        <v>#DIV/0!</v>
      </c>
      <c r="AI124" s="478">
        <f t="shared" ref="AI124:AJ124" si="393">AI125+AI126+AI127+AI128+AI129+AI130</f>
        <v>0</v>
      </c>
      <c r="AJ124" s="478">
        <f t="shared" si="393"/>
        <v>0</v>
      </c>
      <c r="AK124" s="479" t="e">
        <f t="shared" ref="AK124:AK133" si="394">AJ124/AI124</f>
        <v>#DIV/0!</v>
      </c>
      <c r="AL124" s="478">
        <f t="shared" ref="AL124:AM124" si="395">AL125+AL126+AL127+AL128+AL129+AL130</f>
        <v>0</v>
      </c>
      <c r="AM124" s="478">
        <f t="shared" si="395"/>
        <v>0</v>
      </c>
      <c r="AN124" s="479" t="e">
        <f t="shared" ref="AN124" si="396">AM124/AL124</f>
        <v>#DIV/0!</v>
      </c>
      <c r="AO124" s="478">
        <f>AO125+AO126+AO127+AO128+AO129+AO130</f>
        <v>0</v>
      </c>
      <c r="AP124" s="478">
        <f>AP125+AP126+AP127+AP128+AP129+AP130</f>
        <v>0</v>
      </c>
      <c r="AQ124" s="480" t="e">
        <f>AP124/AO124*100</f>
        <v>#DIV/0!</v>
      </c>
      <c r="AR124" s="481"/>
    </row>
    <row r="125" spans="1:44" s="310" customFormat="1" ht="54" hidden="1" customHeight="1">
      <c r="A125" s="652"/>
      <c r="B125" s="655"/>
      <c r="C125" s="655"/>
      <c r="D125" s="482" t="s">
        <v>37</v>
      </c>
      <c r="E125" s="468" t="e">
        <f>H125+K125+N125+Q125+T125+W125+Z125+AC125+AF125+AI125+AL125+#REF!</f>
        <v>#REF!</v>
      </c>
      <c r="F125" s="468" t="e">
        <f>I125+L125+O125+R125+U125+-X125+AA125+AD125+AG125+AJ125+AM125+#REF!</f>
        <v>#REF!</v>
      </c>
      <c r="G125" s="470" t="e">
        <f t="shared" si="385"/>
        <v>#REF!</v>
      </c>
      <c r="H125" s="468"/>
      <c r="I125" s="468"/>
      <c r="J125" s="469" t="e">
        <f t="shared" si="386"/>
        <v>#DIV/0!</v>
      </c>
      <c r="K125" s="468"/>
      <c r="L125" s="468"/>
      <c r="M125" s="469" t="e">
        <f t="shared" ref="M125:M130" si="397">L125/K125*100</f>
        <v>#DIV/0!</v>
      </c>
      <c r="N125" s="468"/>
      <c r="O125" s="468"/>
      <c r="P125" s="469" t="e">
        <f t="shared" ref="P125:P130" si="398">O125/N125*100</f>
        <v>#DIV/0!</v>
      </c>
      <c r="Q125" s="468"/>
      <c r="R125" s="468"/>
      <c r="S125" s="469" t="e">
        <f t="shared" ref="S125:S130" si="399">R125/Q125*100</f>
        <v>#DIV/0!</v>
      </c>
      <c r="T125" s="468"/>
      <c r="U125" s="468"/>
      <c r="V125" s="469" t="e">
        <f t="shared" ref="V125:V130" si="400">U125/T125*100</f>
        <v>#DIV/0!</v>
      </c>
      <c r="W125" s="468"/>
      <c r="X125" s="468"/>
      <c r="Y125" s="469" t="e">
        <f t="shared" ref="Y125:Y130" si="401">X125/W125*100</f>
        <v>#DIV/0!</v>
      </c>
      <c r="Z125" s="468"/>
      <c r="AA125" s="468"/>
      <c r="AB125" s="469" t="e">
        <f t="shared" si="388"/>
        <v>#DIV/0!</v>
      </c>
      <c r="AC125" s="468"/>
      <c r="AD125" s="468"/>
      <c r="AE125" s="469" t="e">
        <f t="shared" si="390"/>
        <v>#DIV/0!</v>
      </c>
      <c r="AF125" s="468"/>
      <c r="AG125" s="468"/>
      <c r="AH125" s="469" t="e">
        <f t="shared" si="392"/>
        <v>#DIV/0!</v>
      </c>
      <c r="AI125" s="468"/>
      <c r="AJ125" s="468"/>
      <c r="AK125" s="470" t="e">
        <f t="shared" si="394"/>
        <v>#DIV/0!</v>
      </c>
      <c r="AL125" s="468"/>
      <c r="AM125" s="468"/>
      <c r="AN125" s="469" t="e">
        <f t="shared" ref="AN125:AN130" si="402">AM125/AL125*100</f>
        <v>#DIV/0!</v>
      </c>
      <c r="AO125" s="468"/>
      <c r="AP125" s="468"/>
      <c r="AQ125" s="469" t="e">
        <f t="shared" ref="AQ125:AQ130" si="403">AP125/AO125*100</f>
        <v>#DIV/0!</v>
      </c>
      <c r="AR125" s="461"/>
    </row>
    <row r="126" spans="1:44" s="310" customFormat="1" ht="54" hidden="1" customHeight="1">
      <c r="A126" s="652"/>
      <c r="B126" s="655"/>
      <c r="C126" s="655"/>
      <c r="D126" s="483" t="s">
        <v>2</v>
      </c>
      <c r="E126" s="468" t="e">
        <f>H126+K126+N126+Q126+T126+W126+Z126+AC126+AF126+AI126+AL126+#REF!</f>
        <v>#REF!</v>
      </c>
      <c r="F126" s="468" t="e">
        <f>I126+L126+O126+R126+U126+-X126+AA126+AD126+AG126+AJ126+AM126+#REF!</f>
        <v>#REF!</v>
      </c>
      <c r="G126" s="467" t="e">
        <f t="shared" si="385"/>
        <v>#REF!</v>
      </c>
      <c r="H126" s="468"/>
      <c r="I126" s="468"/>
      <c r="J126" s="469" t="e">
        <f t="shared" si="386"/>
        <v>#DIV/0!</v>
      </c>
      <c r="K126" s="468"/>
      <c r="L126" s="468"/>
      <c r="M126" s="469" t="e">
        <f t="shared" si="397"/>
        <v>#DIV/0!</v>
      </c>
      <c r="N126" s="468"/>
      <c r="O126" s="468"/>
      <c r="P126" s="469" t="e">
        <f t="shared" si="398"/>
        <v>#DIV/0!</v>
      </c>
      <c r="Q126" s="468"/>
      <c r="R126" s="468"/>
      <c r="S126" s="469" t="e">
        <f t="shared" si="399"/>
        <v>#DIV/0!</v>
      </c>
      <c r="T126" s="468"/>
      <c r="U126" s="468"/>
      <c r="V126" s="469" t="e">
        <f t="shared" si="400"/>
        <v>#DIV/0!</v>
      </c>
      <c r="W126" s="468"/>
      <c r="X126" s="468"/>
      <c r="Y126" s="469" t="e">
        <f t="shared" si="401"/>
        <v>#DIV/0!</v>
      </c>
      <c r="Z126" s="468"/>
      <c r="AA126" s="468"/>
      <c r="AB126" s="469" t="e">
        <f t="shared" si="388"/>
        <v>#DIV/0!</v>
      </c>
      <c r="AC126" s="468"/>
      <c r="AD126" s="468"/>
      <c r="AE126" s="469" t="e">
        <f t="shared" si="390"/>
        <v>#DIV/0!</v>
      </c>
      <c r="AF126" s="468"/>
      <c r="AG126" s="468"/>
      <c r="AH126" s="469" t="e">
        <f t="shared" si="392"/>
        <v>#DIV/0!</v>
      </c>
      <c r="AI126" s="468">
        <v>0</v>
      </c>
      <c r="AJ126" s="468">
        <v>0</v>
      </c>
      <c r="AK126" s="467" t="e">
        <f t="shared" si="394"/>
        <v>#DIV/0!</v>
      </c>
      <c r="AL126" s="468">
        <v>0</v>
      </c>
      <c r="AM126" s="468">
        <v>0</v>
      </c>
      <c r="AN126" s="467" t="e">
        <f t="shared" ref="AN126" si="404">AM126/AL126</f>
        <v>#DIV/0!</v>
      </c>
      <c r="AO126" s="468"/>
      <c r="AP126" s="468"/>
      <c r="AQ126" s="469" t="e">
        <f t="shared" si="403"/>
        <v>#DIV/0!</v>
      </c>
      <c r="AR126" s="461"/>
    </row>
    <row r="127" spans="1:44" s="310" customFormat="1" ht="54" hidden="1" customHeight="1">
      <c r="A127" s="652"/>
      <c r="B127" s="655"/>
      <c r="C127" s="655"/>
      <c r="D127" s="483" t="s">
        <v>284</v>
      </c>
      <c r="E127" s="468" t="e">
        <f>H127+K127+N127+Q127+T127+W127+Z127+AC127+AF127+AI127+AL127+#REF!</f>
        <v>#REF!</v>
      </c>
      <c r="F127" s="468" t="e">
        <f>I127+L127+O127+R127+U127+-X127+AA127+AD127+AG127+AJ127+AM127+#REF!</f>
        <v>#REF!</v>
      </c>
      <c r="G127" s="470" t="e">
        <f t="shared" si="385"/>
        <v>#REF!</v>
      </c>
      <c r="H127" s="468"/>
      <c r="I127" s="468"/>
      <c r="J127" s="469" t="e">
        <f t="shared" si="386"/>
        <v>#DIV/0!</v>
      </c>
      <c r="K127" s="468"/>
      <c r="L127" s="468"/>
      <c r="M127" s="469" t="e">
        <f t="shared" si="397"/>
        <v>#DIV/0!</v>
      </c>
      <c r="N127" s="468"/>
      <c r="O127" s="468"/>
      <c r="P127" s="469" t="e">
        <f t="shared" si="398"/>
        <v>#DIV/0!</v>
      </c>
      <c r="Q127" s="468"/>
      <c r="R127" s="468"/>
      <c r="S127" s="469" t="e">
        <f t="shared" si="399"/>
        <v>#DIV/0!</v>
      </c>
      <c r="T127" s="468"/>
      <c r="U127" s="468"/>
      <c r="V127" s="469" t="e">
        <f t="shared" si="400"/>
        <v>#DIV/0!</v>
      </c>
      <c r="W127" s="468"/>
      <c r="X127" s="468"/>
      <c r="Y127" s="469" t="e">
        <f t="shared" si="401"/>
        <v>#DIV/0!</v>
      </c>
      <c r="Z127" s="468"/>
      <c r="AA127" s="468"/>
      <c r="AB127" s="469" t="e">
        <f t="shared" si="388"/>
        <v>#DIV/0!</v>
      </c>
      <c r="AC127" s="468"/>
      <c r="AD127" s="468"/>
      <c r="AE127" s="469" t="e">
        <f t="shared" si="390"/>
        <v>#DIV/0!</v>
      </c>
      <c r="AF127" s="468"/>
      <c r="AG127" s="468"/>
      <c r="AH127" s="469" t="e">
        <f t="shared" si="392"/>
        <v>#DIV/0!</v>
      </c>
      <c r="AI127" s="468"/>
      <c r="AJ127" s="468"/>
      <c r="AK127" s="470" t="e">
        <f t="shared" si="394"/>
        <v>#DIV/0!</v>
      </c>
      <c r="AL127" s="468"/>
      <c r="AM127" s="468"/>
      <c r="AN127" s="469" t="e">
        <f t="shared" si="402"/>
        <v>#DIV/0!</v>
      </c>
      <c r="AO127" s="468"/>
      <c r="AP127" s="468"/>
      <c r="AQ127" s="469" t="e">
        <f t="shared" si="403"/>
        <v>#DIV/0!</v>
      </c>
      <c r="AR127" s="461"/>
    </row>
    <row r="128" spans="1:44" s="310" customFormat="1" ht="54" hidden="1" customHeight="1">
      <c r="A128" s="652"/>
      <c r="B128" s="655"/>
      <c r="C128" s="655"/>
      <c r="D128" s="483" t="s">
        <v>292</v>
      </c>
      <c r="E128" s="468" t="e">
        <f>H128+K128+N128+Q128+T128+W128+Z128+AC128+AF128+AI128+AL128+#REF!</f>
        <v>#REF!</v>
      </c>
      <c r="F128" s="468" t="e">
        <f>I128+L128+O128+R128+U128+-X128+AA128+AD128+AG128+AJ128+AM128+#REF!</f>
        <v>#REF!</v>
      </c>
      <c r="G128" s="470" t="e">
        <f t="shared" si="385"/>
        <v>#REF!</v>
      </c>
      <c r="H128" s="468"/>
      <c r="I128" s="468"/>
      <c r="J128" s="469" t="e">
        <f t="shared" si="386"/>
        <v>#DIV/0!</v>
      </c>
      <c r="K128" s="468"/>
      <c r="L128" s="468"/>
      <c r="M128" s="469" t="e">
        <f t="shared" si="397"/>
        <v>#DIV/0!</v>
      </c>
      <c r="N128" s="468"/>
      <c r="O128" s="468"/>
      <c r="P128" s="469" t="e">
        <f t="shared" si="398"/>
        <v>#DIV/0!</v>
      </c>
      <c r="Q128" s="468"/>
      <c r="R128" s="468"/>
      <c r="S128" s="469" t="e">
        <f t="shared" si="399"/>
        <v>#DIV/0!</v>
      </c>
      <c r="T128" s="468"/>
      <c r="U128" s="468"/>
      <c r="V128" s="469" t="e">
        <f t="shared" si="400"/>
        <v>#DIV/0!</v>
      </c>
      <c r="W128" s="468"/>
      <c r="X128" s="468"/>
      <c r="Y128" s="469" t="e">
        <f t="shared" si="401"/>
        <v>#DIV/0!</v>
      </c>
      <c r="Z128" s="468"/>
      <c r="AA128" s="468"/>
      <c r="AB128" s="469" t="e">
        <f t="shared" si="388"/>
        <v>#DIV/0!</v>
      </c>
      <c r="AC128" s="468"/>
      <c r="AD128" s="468"/>
      <c r="AE128" s="469" t="e">
        <f t="shared" si="390"/>
        <v>#DIV/0!</v>
      </c>
      <c r="AF128" s="468"/>
      <c r="AG128" s="468"/>
      <c r="AH128" s="469" t="e">
        <f t="shared" si="392"/>
        <v>#DIV/0!</v>
      </c>
      <c r="AI128" s="468"/>
      <c r="AJ128" s="468"/>
      <c r="AK128" s="470" t="e">
        <f t="shared" si="394"/>
        <v>#DIV/0!</v>
      </c>
      <c r="AL128" s="468"/>
      <c r="AM128" s="468"/>
      <c r="AN128" s="469" t="e">
        <f t="shared" si="402"/>
        <v>#DIV/0!</v>
      </c>
      <c r="AO128" s="468"/>
      <c r="AP128" s="468"/>
      <c r="AQ128" s="469" t="e">
        <f t="shared" si="403"/>
        <v>#DIV/0!</v>
      </c>
      <c r="AR128" s="461"/>
    </row>
    <row r="129" spans="1:44" s="310" customFormat="1" ht="54" hidden="1" customHeight="1">
      <c r="A129" s="652"/>
      <c r="B129" s="655"/>
      <c r="C129" s="655"/>
      <c r="D129" s="483" t="s">
        <v>285</v>
      </c>
      <c r="E129" s="468" t="e">
        <f>H129+K129+N129+Q129+T129+W129+Z129+AC129+AF129+AI129+AL129+#REF!</f>
        <v>#REF!</v>
      </c>
      <c r="F129" s="468" t="e">
        <f>I129+L129+O129+R129+U129+-X129+AA129+AD129+AG129+AJ129+AM129+#REF!</f>
        <v>#REF!</v>
      </c>
      <c r="G129" s="470" t="e">
        <f t="shared" si="385"/>
        <v>#REF!</v>
      </c>
      <c r="H129" s="468"/>
      <c r="I129" s="468"/>
      <c r="J129" s="469" t="e">
        <f t="shared" si="386"/>
        <v>#DIV/0!</v>
      </c>
      <c r="K129" s="468"/>
      <c r="L129" s="468"/>
      <c r="M129" s="469" t="e">
        <f t="shared" si="397"/>
        <v>#DIV/0!</v>
      </c>
      <c r="N129" s="468"/>
      <c r="O129" s="468"/>
      <c r="P129" s="469" t="e">
        <f t="shared" si="398"/>
        <v>#DIV/0!</v>
      </c>
      <c r="Q129" s="468"/>
      <c r="R129" s="468"/>
      <c r="S129" s="469" t="e">
        <f t="shared" si="399"/>
        <v>#DIV/0!</v>
      </c>
      <c r="T129" s="468"/>
      <c r="U129" s="468"/>
      <c r="V129" s="469" t="e">
        <f t="shared" si="400"/>
        <v>#DIV/0!</v>
      </c>
      <c r="W129" s="468"/>
      <c r="X129" s="468"/>
      <c r="Y129" s="469" t="e">
        <f t="shared" si="401"/>
        <v>#DIV/0!</v>
      </c>
      <c r="Z129" s="468"/>
      <c r="AA129" s="468"/>
      <c r="AB129" s="469" t="e">
        <f t="shared" si="388"/>
        <v>#DIV/0!</v>
      </c>
      <c r="AC129" s="468"/>
      <c r="AD129" s="468"/>
      <c r="AE129" s="469" t="e">
        <f t="shared" si="390"/>
        <v>#DIV/0!</v>
      </c>
      <c r="AF129" s="468"/>
      <c r="AG129" s="468"/>
      <c r="AH129" s="469" t="e">
        <f t="shared" si="392"/>
        <v>#DIV/0!</v>
      </c>
      <c r="AI129" s="468"/>
      <c r="AJ129" s="468"/>
      <c r="AK129" s="470" t="e">
        <f t="shared" si="394"/>
        <v>#DIV/0!</v>
      </c>
      <c r="AL129" s="468"/>
      <c r="AM129" s="468"/>
      <c r="AN129" s="469" t="e">
        <f t="shared" si="402"/>
        <v>#DIV/0!</v>
      </c>
      <c r="AO129" s="468"/>
      <c r="AP129" s="468"/>
      <c r="AQ129" s="469" t="e">
        <f t="shared" si="403"/>
        <v>#DIV/0!</v>
      </c>
      <c r="AR129" s="461"/>
    </row>
    <row r="130" spans="1:44" s="310" customFormat="1" ht="54" hidden="1" customHeight="1" thickBot="1">
      <c r="A130" s="653"/>
      <c r="B130" s="656"/>
      <c r="C130" s="656"/>
      <c r="D130" s="484" t="s">
        <v>43</v>
      </c>
      <c r="E130" s="485" t="e">
        <f>H130+K130+N130+Q130+T130+W130+Z130+AC130+AF130+AI130+AL130+#REF!</f>
        <v>#REF!</v>
      </c>
      <c r="F130" s="485" t="e">
        <f>I130+L130+O130+R130+U130+-X130+AA130+AD130+AG130+AJ130+AM130+#REF!</f>
        <v>#REF!</v>
      </c>
      <c r="G130" s="486" t="e">
        <f t="shared" si="385"/>
        <v>#REF!</v>
      </c>
      <c r="H130" s="485"/>
      <c r="I130" s="485"/>
      <c r="J130" s="487" t="e">
        <f t="shared" si="386"/>
        <v>#DIV/0!</v>
      </c>
      <c r="K130" s="485"/>
      <c r="L130" s="485"/>
      <c r="M130" s="487" t="e">
        <f t="shared" si="397"/>
        <v>#DIV/0!</v>
      </c>
      <c r="N130" s="485"/>
      <c r="O130" s="485"/>
      <c r="P130" s="487" t="e">
        <f t="shared" si="398"/>
        <v>#DIV/0!</v>
      </c>
      <c r="Q130" s="485"/>
      <c r="R130" s="485"/>
      <c r="S130" s="487" t="e">
        <f t="shared" si="399"/>
        <v>#DIV/0!</v>
      </c>
      <c r="T130" s="485"/>
      <c r="U130" s="485"/>
      <c r="V130" s="487" t="e">
        <f t="shared" si="400"/>
        <v>#DIV/0!</v>
      </c>
      <c r="W130" s="485"/>
      <c r="X130" s="485"/>
      <c r="Y130" s="487" t="e">
        <f t="shared" si="401"/>
        <v>#DIV/0!</v>
      </c>
      <c r="Z130" s="485"/>
      <c r="AA130" s="485"/>
      <c r="AB130" s="487" t="e">
        <f t="shared" si="388"/>
        <v>#DIV/0!</v>
      </c>
      <c r="AC130" s="485"/>
      <c r="AD130" s="485"/>
      <c r="AE130" s="487" t="e">
        <f t="shared" si="390"/>
        <v>#DIV/0!</v>
      </c>
      <c r="AF130" s="485"/>
      <c r="AG130" s="485"/>
      <c r="AH130" s="487" t="e">
        <f t="shared" si="392"/>
        <v>#DIV/0!</v>
      </c>
      <c r="AI130" s="485"/>
      <c r="AJ130" s="485"/>
      <c r="AK130" s="486" t="e">
        <f t="shared" si="394"/>
        <v>#DIV/0!</v>
      </c>
      <c r="AL130" s="485"/>
      <c r="AM130" s="485"/>
      <c r="AN130" s="487" t="e">
        <f t="shared" si="402"/>
        <v>#DIV/0!</v>
      </c>
      <c r="AO130" s="485"/>
      <c r="AP130" s="485"/>
      <c r="AQ130" s="487" t="e">
        <f t="shared" si="403"/>
        <v>#DIV/0!</v>
      </c>
      <c r="AR130" s="488"/>
    </row>
    <row r="131" spans="1:44" s="310" customFormat="1" ht="133.5" customHeight="1">
      <c r="A131" s="646" t="s">
        <v>307</v>
      </c>
      <c r="B131" s="643" t="s">
        <v>448</v>
      </c>
      <c r="C131" s="643"/>
      <c r="D131" s="300" t="s">
        <v>41</v>
      </c>
      <c r="E131" s="215">
        <f>H131+K131+N131+Q131+T131+W131+Z131+AC131+AF131+AI131+AL131+AO131</f>
        <v>2643.1</v>
      </c>
      <c r="F131" s="215">
        <f>I131+L131+O131+R131+U131+X131+AA131+AD131+AG131+AJ131+AM131+AP131</f>
        <v>0</v>
      </c>
      <c r="G131" s="217">
        <f>F131/E131</f>
        <v>0</v>
      </c>
      <c r="H131" s="215">
        <f>H132+H133+H134+H135+H136+H137</f>
        <v>0</v>
      </c>
      <c r="I131" s="215">
        <f>I132+I133+I134+I135+I136+I137</f>
        <v>0</v>
      </c>
      <c r="J131" s="459"/>
      <c r="K131" s="215">
        <f>K132+K133+K134+K135+K136+K137</f>
        <v>422.8</v>
      </c>
      <c r="L131" s="215">
        <f>L132+L133+L134+L135+L136+L137</f>
        <v>0</v>
      </c>
      <c r="M131" s="217">
        <f>L131/K131</f>
        <v>0</v>
      </c>
      <c r="N131" s="215">
        <f>N132+N133+N134+N135+N136+N137</f>
        <v>568.20000000000005</v>
      </c>
      <c r="O131" s="215">
        <f>O132+O133+O134+O135+O136+O137</f>
        <v>0</v>
      </c>
      <c r="P131" s="216">
        <f>O131/N131</f>
        <v>0</v>
      </c>
      <c r="Q131" s="215">
        <f>Q132+Q133+Q134+Q135+Q136+Q137</f>
        <v>102</v>
      </c>
      <c r="R131" s="215">
        <f>R132+R133+R134+R135+R136+R137</f>
        <v>0</v>
      </c>
      <c r="S131" s="217">
        <f>R131/Q131</f>
        <v>0</v>
      </c>
      <c r="T131" s="215">
        <f>T132+T133+T134+T135+T136+T137</f>
        <v>211.9</v>
      </c>
      <c r="U131" s="215">
        <f>U132+U133+U134+U135+U136+U137</f>
        <v>0</v>
      </c>
      <c r="V131" s="216">
        <f>U131/T131</f>
        <v>0</v>
      </c>
      <c r="W131" s="215">
        <f>W132+W133+W134+W135+W136+W137</f>
        <v>64.099999999999994</v>
      </c>
      <c r="X131" s="215">
        <f>X132+X133+X134+X135+X136+X137</f>
        <v>0</v>
      </c>
      <c r="Y131" s="217">
        <f>X131/W131*1</f>
        <v>0</v>
      </c>
      <c r="Z131" s="215">
        <f t="shared" ref="Z131:AA131" si="405">Z132+Z133+Z134+Z135+Z136+Z137</f>
        <v>412.3</v>
      </c>
      <c r="AA131" s="215">
        <f t="shared" si="405"/>
        <v>0</v>
      </c>
      <c r="AB131" s="418">
        <f t="shared" ref="AB131" si="406">AA131/Z131</f>
        <v>0</v>
      </c>
      <c r="AC131" s="215">
        <f t="shared" ref="AC131:AD131" si="407">AC132+AC133+AC134+AC135+AC136+AC137</f>
        <v>175.6</v>
      </c>
      <c r="AD131" s="215">
        <f t="shared" si="407"/>
        <v>0</v>
      </c>
      <c r="AE131" s="216">
        <f t="shared" ref="AE131" si="408">AD131/AC131</f>
        <v>0</v>
      </c>
      <c r="AF131" s="215">
        <f t="shared" ref="AF131:AG131" si="409">AF132+AF133+AF134+AF135+AF136+AF137</f>
        <v>181.5</v>
      </c>
      <c r="AG131" s="215">
        <f t="shared" si="409"/>
        <v>0</v>
      </c>
      <c r="AH131" s="216">
        <f t="shared" ref="AH131:AH133" si="410">AG131/AF131</f>
        <v>0</v>
      </c>
      <c r="AI131" s="215">
        <f t="shared" ref="AI131:AJ131" si="411">AI132+AI133+AI134+AI135+AI136+AI137</f>
        <v>109.9</v>
      </c>
      <c r="AJ131" s="215">
        <f t="shared" si="411"/>
        <v>0</v>
      </c>
      <c r="AK131" s="216">
        <f t="shared" si="394"/>
        <v>0</v>
      </c>
      <c r="AL131" s="215">
        <f t="shared" ref="AL131:AM131" si="412">AL132+AL133+AL134+AL135+AL136+AL137</f>
        <v>163.30000000000001</v>
      </c>
      <c r="AM131" s="215">
        <f t="shared" si="412"/>
        <v>0</v>
      </c>
      <c r="AN131" s="216">
        <f t="shared" ref="AN131" si="413">AM131/AL131</f>
        <v>0</v>
      </c>
      <c r="AO131" s="215">
        <f>AO132+AO133+AO134+AO135+AO136+AO137</f>
        <v>231.5</v>
      </c>
      <c r="AP131" s="215">
        <f>AP132+AP133+AP134+AP135+AP136+AP137</f>
        <v>0</v>
      </c>
      <c r="AQ131" s="216">
        <f t="shared" ref="AQ131" si="414">AP131/AO131</f>
        <v>0</v>
      </c>
      <c r="AR131" s="460"/>
    </row>
    <row r="132" spans="1:44" s="310" customFormat="1" ht="153" customHeight="1">
      <c r="A132" s="641"/>
      <c r="B132" s="644"/>
      <c r="C132" s="644"/>
      <c r="D132" s="407" t="s">
        <v>37</v>
      </c>
      <c r="E132" s="468">
        <f>H132+K132+N132+Q132+T132+W132+Z132+AC132+AF132+AI132+AL132+AO132</f>
        <v>0</v>
      </c>
      <c r="F132" s="468">
        <f>I132+L132+O132+R132+U132+X132+AA132+AD132+AG132+AJ132+AM132+AP132</f>
        <v>0</v>
      </c>
      <c r="G132" s="470"/>
      <c r="H132" s="468"/>
      <c r="I132" s="468"/>
      <c r="J132" s="469"/>
      <c r="K132" s="468"/>
      <c r="L132" s="468"/>
      <c r="M132" s="469"/>
      <c r="N132" s="468"/>
      <c r="O132" s="468"/>
      <c r="P132" s="469"/>
      <c r="Q132" s="468"/>
      <c r="R132" s="468"/>
      <c r="S132" s="469"/>
      <c r="T132" s="468"/>
      <c r="U132" s="468"/>
      <c r="V132" s="469"/>
      <c r="W132" s="468"/>
      <c r="X132" s="468"/>
      <c r="Y132" s="469"/>
      <c r="Z132" s="468"/>
      <c r="AA132" s="468"/>
      <c r="AB132" s="469"/>
      <c r="AC132" s="468"/>
      <c r="AD132" s="468"/>
      <c r="AE132" s="469"/>
      <c r="AF132" s="468"/>
      <c r="AG132" s="468"/>
      <c r="AH132" s="469"/>
      <c r="AI132" s="468"/>
      <c r="AJ132" s="468"/>
      <c r="AK132" s="470"/>
      <c r="AL132" s="468"/>
      <c r="AM132" s="468"/>
      <c r="AN132" s="469"/>
      <c r="AO132" s="468"/>
      <c r="AP132" s="468"/>
      <c r="AQ132" s="469"/>
      <c r="AR132" s="461"/>
    </row>
    <row r="133" spans="1:44" s="310" customFormat="1" ht="226.5" customHeight="1">
      <c r="A133" s="641"/>
      <c r="B133" s="644"/>
      <c r="C133" s="644"/>
      <c r="D133" s="406" t="s">
        <v>2</v>
      </c>
      <c r="E133" s="408">
        <f t="shared" ref="E133:F137" si="415">H133+K133+N133+Q133+T133+W133+Z133+AC133+AF133+AI133+AL133+AO133</f>
        <v>2643.1</v>
      </c>
      <c r="F133" s="408">
        <f t="shared" si="415"/>
        <v>0</v>
      </c>
      <c r="G133" s="216">
        <f t="shared" ref="G133" si="416">F133/E133</f>
        <v>0</v>
      </c>
      <c r="H133" s="408"/>
      <c r="I133" s="408"/>
      <c r="J133" s="219"/>
      <c r="K133" s="408">
        <v>422.8</v>
      </c>
      <c r="L133" s="408"/>
      <c r="M133" s="216">
        <f>L133/K133</f>
        <v>0</v>
      </c>
      <c r="N133" s="408">
        <v>568.20000000000005</v>
      </c>
      <c r="O133" s="408"/>
      <c r="P133" s="216">
        <f>O133/N133</f>
        <v>0</v>
      </c>
      <c r="Q133" s="408">
        <v>102</v>
      </c>
      <c r="R133" s="408"/>
      <c r="S133" s="216">
        <f>R133/Q133</f>
        <v>0</v>
      </c>
      <c r="T133" s="408">
        <v>211.9</v>
      </c>
      <c r="U133" s="408"/>
      <c r="V133" s="216">
        <f>U133/T133</f>
        <v>0</v>
      </c>
      <c r="W133" s="408">
        <v>64.099999999999994</v>
      </c>
      <c r="X133" s="408"/>
      <c r="Y133" s="216">
        <f>X133/W133*1</f>
        <v>0</v>
      </c>
      <c r="Z133" s="408">
        <v>412.3</v>
      </c>
      <c r="AA133" s="408"/>
      <c r="AB133" s="216">
        <f t="shared" ref="AB133" si="417">AA133/Z133</f>
        <v>0</v>
      </c>
      <c r="AC133" s="408">
        <v>175.6</v>
      </c>
      <c r="AD133" s="408"/>
      <c r="AE133" s="216">
        <f t="shared" ref="AE133" si="418">AD133/AC133</f>
        <v>0</v>
      </c>
      <c r="AF133" s="408">
        <v>181.5</v>
      </c>
      <c r="AG133" s="408"/>
      <c r="AH133" s="216">
        <f t="shared" si="410"/>
        <v>0</v>
      </c>
      <c r="AI133" s="408">
        <v>109.9</v>
      </c>
      <c r="AJ133" s="408"/>
      <c r="AK133" s="216">
        <f t="shared" si="394"/>
        <v>0</v>
      </c>
      <c r="AL133" s="408">
        <v>163.30000000000001</v>
      </c>
      <c r="AM133" s="408"/>
      <c r="AN133" s="216">
        <f t="shared" ref="AN133" si="419">AM133/AL133</f>
        <v>0</v>
      </c>
      <c r="AO133" s="408">
        <v>231.5</v>
      </c>
      <c r="AP133" s="408"/>
      <c r="AQ133" s="216">
        <f t="shared" ref="AQ133" si="420">AP133/AO133</f>
        <v>0</v>
      </c>
      <c r="AR133" s="461"/>
    </row>
    <row r="134" spans="1:44" s="310" customFormat="1" ht="114.75" customHeight="1" thickBot="1">
      <c r="A134" s="641"/>
      <c r="B134" s="644"/>
      <c r="C134" s="644"/>
      <c r="D134" s="406" t="s">
        <v>284</v>
      </c>
      <c r="E134" s="468">
        <f t="shared" si="415"/>
        <v>0</v>
      </c>
      <c r="F134" s="468">
        <f t="shared" si="415"/>
        <v>0</v>
      </c>
      <c r="G134" s="467"/>
      <c r="H134" s="468"/>
      <c r="I134" s="468"/>
      <c r="J134" s="469"/>
      <c r="K134" s="468"/>
      <c r="L134" s="468"/>
      <c r="M134" s="469"/>
      <c r="N134" s="468"/>
      <c r="O134" s="468"/>
      <c r="P134" s="469"/>
      <c r="Q134" s="468"/>
      <c r="R134" s="468"/>
      <c r="S134" s="469"/>
      <c r="T134" s="468"/>
      <c r="U134" s="468"/>
      <c r="V134" s="469"/>
      <c r="W134" s="468"/>
      <c r="X134" s="468"/>
      <c r="Y134" s="469"/>
      <c r="Z134" s="468"/>
      <c r="AA134" s="468"/>
      <c r="AB134" s="469"/>
      <c r="AC134" s="468"/>
      <c r="AD134" s="468"/>
      <c r="AE134" s="469"/>
      <c r="AF134" s="468"/>
      <c r="AG134" s="468"/>
      <c r="AH134" s="469"/>
      <c r="AI134" s="468"/>
      <c r="AJ134" s="468"/>
      <c r="AK134" s="470"/>
      <c r="AL134" s="468"/>
      <c r="AM134" s="468"/>
      <c r="AN134" s="469"/>
      <c r="AO134" s="468"/>
      <c r="AP134" s="468"/>
      <c r="AQ134" s="469"/>
      <c r="AR134" s="461"/>
    </row>
    <row r="135" spans="1:44" s="310" customFormat="1" ht="357" customHeight="1">
      <c r="A135" s="641"/>
      <c r="B135" s="644"/>
      <c r="C135" s="644"/>
      <c r="D135" s="406" t="s">
        <v>292</v>
      </c>
      <c r="E135" s="471">
        <f t="shared" si="415"/>
        <v>0</v>
      </c>
      <c r="F135" s="471">
        <f t="shared" si="415"/>
        <v>0</v>
      </c>
      <c r="G135" s="467"/>
      <c r="H135" s="468"/>
      <c r="I135" s="468"/>
      <c r="J135" s="469"/>
      <c r="K135" s="468"/>
      <c r="L135" s="468"/>
      <c r="M135" s="469"/>
      <c r="N135" s="468"/>
      <c r="O135" s="468"/>
      <c r="P135" s="469"/>
      <c r="Q135" s="468"/>
      <c r="R135" s="468"/>
      <c r="S135" s="469"/>
      <c r="T135" s="468"/>
      <c r="U135" s="468"/>
      <c r="V135" s="469"/>
      <c r="W135" s="468"/>
      <c r="X135" s="468"/>
      <c r="Y135" s="469"/>
      <c r="Z135" s="468"/>
      <c r="AA135" s="468"/>
      <c r="AB135" s="469"/>
      <c r="AC135" s="468"/>
      <c r="AD135" s="468"/>
      <c r="AE135" s="469"/>
      <c r="AF135" s="468"/>
      <c r="AG135" s="468"/>
      <c r="AH135" s="469"/>
      <c r="AI135" s="468"/>
      <c r="AJ135" s="468"/>
      <c r="AK135" s="470"/>
      <c r="AL135" s="468"/>
      <c r="AM135" s="468"/>
      <c r="AN135" s="469"/>
      <c r="AO135" s="468"/>
      <c r="AP135" s="468"/>
      <c r="AQ135" s="469"/>
      <c r="AR135" s="461"/>
    </row>
    <row r="136" spans="1:44" s="310" customFormat="1" ht="114.75" customHeight="1">
      <c r="A136" s="641"/>
      <c r="B136" s="644"/>
      <c r="C136" s="644"/>
      <c r="D136" s="406" t="s">
        <v>285</v>
      </c>
      <c r="E136" s="468">
        <f t="shared" si="415"/>
        <v>0</v>
      </c>
      <c r="F136" s="468">
        <f t="shared" si="415"/>
        <v>0</v>
      </c>
      <c r="G136" s="467"/>
      <c r="H136" s="468"/>
      <c r="I136" s="468"/>
      <c r="J136" s="469"/>
      <c r="K136" s="468"/>
      <c r="L136" s="468"/>
      <c r="M136" s="469"/>
      <c r="N136" s="468"/>
      <c r="O136" s="468"/>
      <c r="P136" s="469"/>
      <c r="Q136" s="468"/>
      <c r="R136" s="468"/>
      <c r="S136" s="469"/>
      <c r="T136" s="468"/>
      <c r="U136" s="468"/>
      <c r="V136" s="469"/>
      <c r="W136" s="468"/>
      <c r="X136" s="468"/>
      <c r="Y136" s="469"/>
      <c r="Z136" s="468"/>
      <c r="AA136" s="468"/>
      <c r="AB136" s="469"/>
      <c r="AC136" s="468"/>
      <c r="AD136" s="468"/>
      <c r="AE136" s="469"/>
      <c r="AF136" s="468"/>
      <c r="AG136" s="468"/>
      <c r="AH136" s="469"/>
      <c r="AI136" s="468"/>
      <c r="AJ136" s="468"/>
      <c r="AK136" s="470"/>
      <c r="AL136" s="468"/>
      <c r="AM136" s="468"/>
      <c r="AN136" s="469"/>
      <c r="AO136" s="468"/>
      <c r="AP136" s="468"/>
      <c r="AQ136" s="469"/>
      <c r="AR136" s="461"/>
    </row>
    <row r="137" spans="1:44" s="310" customFormat="1" ht="114.75" customHeight="1" thickBot="1">
      <c r="A137" s="642"/>
      <c r="B137" s="645"/>
      <c r="C137" s="645"/>
      <c r="D137" s="302" t="s">
        <v>43</v>
      </c>
      <c r="E137" s="472">
        <f t="shared" si="415"/>
        <v>0</v>
      </c>
      <c r="F137" s="472">
        <f t="shared" si="415"/>
        <v>0</v>
      </c>
      <c r="G137" s="473"/>
      <c r="H137" s="472"/>
      <c r="I137" s="472"/>
      <c r="J137" s="474"/>
      <c r="K137" s="472"/>
      <c r="L137" s="472"/>
      <c r="M137" s="474"/>
      <c r="N137" s="472"/>
      <c r="O137" s="472"/>
      <c r="P137" s="474"/>
      <c r="Q137" s="472"/>
      <c r="R137" s="472"/>
      <c r="S137" s="474"/>
      <c r="T137" s="472"/>
      <c r="U137" s="472"/>
      <c r="V137" s="474"/>
      <c r="W137" s="472"/>
      <c r="X137" s="472"/>
      <c r="Y137" s="474"/>
      <c r="Z137" s="472"/>
      <c r="AA137" s="472"/>
      <c r="AB137" s="474"/>
      <c r="AC137" s="472"/>
      <c r="AD137" s="472"/>
      <c r="AE137" s="474"/>
      <c r="AF137" s="472"/>
      <c r="AG137" s="472"/>
      <c r="AH137" s="474"/>
      <c r="AI137" s="472"/>
      <c r="AJ137" s="472"/>
      <c r="AK137" s="475"/>
      <c r="AL137" s="472"/>
      <c r="AM137" s="472"/>
      <c r="AN137" s="474"/>
      <c r="AO137" s="472"/>
      <c r="AP137" s="472"/>
      <c r="AQ137" s="474"/>
      <c r="AR137" s="476"/>
    </row>
    <row r="138" spans="1:44" s="310" customFormat="1" ht="146.25" customHeight="1">
      <c r="A138" s="646" t="s">
        <v>308</v>
      </c>
      <c r="B138" s="762" t="s">
        <v>343</v>
      </c>
      <c r="C138" s="643"/>
      <c r="D138" s="489" t="s">
        <v>41</v>
      </c>
      <c r="E138" s="490">
        <f>H138+K138+N138+Q138+T138+W138+Z138+AC138+AF138+AI138+AL138+AO138</f>
        <v>8886.6</v>
      </c>
      <c r="F138" s="490">
        <f>I138+L138+O138+R138+U138+X138+AA138+AD138+AG138+AJ138+AM138+AP138</f>
        <v>0</v>
      </c>
      <c r="G138" s="491">
        <v>0</v>
      </c>
      <c r="H138" s="492">
        <f>H139+H140+H141+H142+H143+H144</f>
        <v>0</v>
      </c>
      <c r="I138" s="492">
        <f>I139+I140+I141+I142+I143+I144</f>
        <v>0</v>
      </c>
      <c r="J138" s="493"/>
      <c r="K138" s="492">
        <f>K139+K140+K141+K142+K143+K144</f>
        <v>8886.6</v>
      </c>
      <c r="L138" s="492">
        <f>L139+L140+L141+L142+L143+L144</f>
        <v>0</v>
      </c>
      <c r="M138" s="493"/>
      <c r="N138" s="492">
        <f>N139+N140+N141+N142+N143+N144</f>
        <v>0</v>
      </c>
      <c r="O138" s="492">
        <f>O139+O140+O141+O142+O143+O144</f>
        <v>0</v>
      </c>
      <c r="P138" s="493"/>
      <c r="Q138" s="492">
        <f>Q139+Q140+Q141+Q142+Q143+Q144</f>
        <v>0</v>
      </c>
      <c r="R138" s="492">
        <f>R139+R140+R141+R142+R143+R144</f>
        <v>0</v>
      </c>
      <c r="S138" s="493"/>
      <c r="T138" s="492">
        <f>T139+T140+T141+T142+T143+T144</f>
        <v>0</v>
      </c>
      <c r="U138" s="492">
        <f>U139+U140+U141+U142+U143+U144</f>
        <v>0</v>
      </c>
      <c r="V138" s="494">
        <v>0</v>
      </c>
      <c r="W138" s="492">
        <f>W139+W140+W141+W142+W143+W144</f>
        <v>0</v>
      </c>
      <c r="X138" s="492">
        <f>X139+X140+X141+X142+X143+X144</f>
        <v>0</v>
      </c>
      <c r="Y138" s="493"/>
      <c r="Z138" s="492">
        <f t="shared" ref="Z138:AA138" si="421">Z139+Z140+Z141+Z142+Z143+Z144</f>
        <v>0</v>
      </c>
      <c r="AA138" s="492">
        <f t="shared" si="421"/>
        <v>0</v>
      </c>
      <c r="AB138" s="493"/>
      <c r="AC138" s="492">
        <f t="shared" ref="AC138:AD138" si="422">AC139+AC140+AC141+AC142+AC143+AC144</f>
        <v>0</v>
      </c>
      <c r="AD138" s="492">
        <f t="shared" si="422"/>
        <v>0</v>
      </c>
      <c r="AE138" s="493"/>
      <c r="AF138" s="492">
        <f t="shared" ref="AF138:AG138" si="423">AF139+AF140+AF141+AF142+AF143+AF144</f>
        <v>0</v>
      </c>
      <c r="AG138" s="492">
        <f t="shared" si="423"/>
        <v>0</v>
      </c>
      <c r="AH138" s="251"/>
      <c r="AI138" s="492">
        <f t="shared" ref="AI138:AJ138" si="424">AI139+AI140+AI141+AI142+AI143+AI144</f>
        <v>0</v>
      </c>
      <c r="AJ138" s="492">
        <f t="shared" si="424"/>
        <v>0</v>
      </c>
      <c r="AK138" s="495"/>
      <c r="AL138" s="492">
        <f t="shared" ref="AL138:AM138" si="425">AL139+AL140+AL141+AL142+AL143+AL144</f>
        <v>0</v>
      </c>
      <c r="AM138" s="492">
        <f t="shared" si="425"/>
        <v>0</v>
      </c>
      <c r="AN138" s="495"/>
      <c r="AO138" s="492">
        <f>AO139+AO140+AO141+AO142+AO143+AO144</f>
        <v>0</v>
      </c>
      <c r="AP138" s="492">
        <f>AP139+AP140+AP141+AP142+AP143+AP144</f>
        <v>0</v>
      </c>
      <c r="AQ138" s="493"/>
      <c r="AR138" s="496"/>
    </row>
    <row r="139" spans="1:44" s="310" customFormat="1" ht="114.75" customHeight="1" thickBot="1">
      <c r="A139" s="641"/>
      <c r="B139" s="763"/>
      <c r="C139" s="644"/>
      <c r="D139" s="238" t="s">
        <v>37</v>
      </c>
      <c r="E139" s="497">
        <f>H139+K139+N139+Q139+T139+W139+Z139+AC139+AF139+AI139+AL139+AO139</f>
        <v>0</v>
      </c>
      <c r="F139" s="497">
        <f>I139+L139+O139+R139+U139+X139+AA139+AD139+AG139+AJ139+AM139+AP139</f>
        <v>0</v>
      </c>
      <c r="G139" s="498"/>
      <c r="H139" s="499"/>
      <c r="I139" s="499"/>
      <c r="J139" s="500"/>
      <c r="K139" s="499"/>
      <c r="L139" s="499"/>
      <c r="M139" s="500"/>
      <c r="N139" s="499"/>
      <c r="O139" s="499"/>
      <c r="P139" s="500"/>
      <c r="Q139" s="499"/>
      <c r="R139" s="499"/>
      <c r="S139" s="500"/>
      <c r="T139" s="499"/>
      <c r="U139" s="499"/>
      <c r="V139" s="500"/>
      <c r="W139" s="499"/>
      <c r="X139" s="499"/>
      <c r="Y139" s="500"/>
      <c r="Z139" s="499"/>
      <c r="AA139" s="499"/>
      <c r="AB139" s="500"/>
      <c r="AC139" s="499"/>
      <c r="AD139" s="499"/>
      <c r="AE139" s="500"/>
      <c r="AF139" s="499"/>
      <c r="AG139" s="499"/>
      <c r="AH139" s="500"/>
      <c r="AI139" s="499"/>
      <c r="AJ139" s="499"/>
      <c r="AK139" s="501"/>
      <c r="AL139" s="499"/>
      <c r="AM139" s="499"/>
      <c r="AN139" s="500"/>
      <c r="AO139" s="499"/>
      <c r="AP139" s="499"/>
      <c r="AQ139" s="500"/>
      <c r="AR139" s="502"/>
    </row>
    <row r="140" spans="1:44" s="310" customFormat="1" ht="197.25" customHeight="1" thickBot="1">
      <c r="A140" s="641"/>
      <c r="B140" s="763"/>
      <c r="C140" s="644"/>
      <c r="D140" s="242" t="s">
        <v>2</v>
      </c>
      <c r="E140" s="497">
        <f>H140+K140+N140+Q140</f>
        <v>8886.6</v>
      </c>
      <c r="F140" s="497"/>
      <c r="G140" s="251"/>
      <c r="H140" s="497"/>
      <c r="I140" s="497"/>
      <c r="J140" s="250"/>
      <c r="K140" s="497">
        <v>8886.6</v>
      </c>
      <c r="L140" s="497"/>
      <c r="M140" s="251"/>
      <c r="N140" s="497"/>
      <c r="O140" s="497"/>
      <c r="P140" s="250"/>
      <c r="Q140" s="497"/>
      <c r="R140" s="497"/>
      <c r="S140" s="495"/>
      <c r="T140" s="499"/>
      <c r="U140" s="499"/>
      <c r="V140" s="500"/>
      <c r="W140" s="499"/>
      <c r="X140" s="499"/>
      <c r="Y140" s="500"/>
      <c r="Z140" s="499"/>
      <c r="AA140" s="499"/>
      <c r="AB140" s="500"/>
      <c r="AC140" s="499"/>
      <c r="AD140" s="499"/>
      <c r="AE140" s="500"/>
      <c r="AF140" s="497"/>
      <c r="AG140" s="497"/>
      <c r="AH140" s="251"/>
      <c r="AI140" s="499"/>
      <c r="AJ140" s="499"/>
      <c r="AK140" s="501"/>
      <c r="AL140" s="499"/>
      <c r="AM140" s="499"/>
      <c r="AN140" s="500"/>
      <c r="AO140" s="499"/>
      <c r="AP140" s="499"/>
      <c r="AQ140" s="500"/>
      <c r="AR140" s="503"/>
    </row>
    <row r="141" spans="1:44" s="310" customFormat="1" ht="114.75" customHeight="1" thickBot="1">
      <c r="A141" s="641"/>
      <c r="B141" s="763"/>
      <c r="C141" s="644"/>
      <c r="D141" s="242" t="s">
        <v>284</v>
      </c>
      <c r="E141" s="490">
        <f>H141+K141+N141+Q141+T141+W141+Z141+AC141+AF141+AI141+AL141+AO141</f>
        <v>0</v>
      </c>
      <c r="F141" s="499">
        <f t="shared" ref="E141:F144" si="426">I141+L141+O141+R141+U141+X141+AA141+AD141+AG141+AJ141+AM141+AP141</f>
        <v>0</v>
      </c>
      <c r="G141" s="494"/>
      <c r="H141" s="499"/>
      <c r="I141" s="499"/>
      <c r="J141" s="500"/>
      <c r="K141" s="499"/>
      <c r="L141" s="499"/>
      <c r="M141" s="500"/>
      <c r="N141" s="499">
        <v>0</v>
      </c>
      <c r="O141" s="499"/>
      <c r="P141" s="500"/>
      <c r="Q141" s="499">
        <v>0</v>
      </c>
      <c r="R141" s="499"/>
      <c r="S141" s="500"/>
      <c r="T141" s="499">
        <v>0</v>
      </c>
      <c r="U141" s="499"/>
      <c r="V141" s="500"/>
      <c r="W141" s="499">
        <v>0</v>
      </c>
      <c r="X141" s="499"/>
      <c r="Y141" s="500"/>
      <c r="Z141" s="499"/>
      <c r="AA141" s="499"/>
      <c r="AB141" s="500"/>
      <c r="AC141" s="499"/>
      <c r="AD141" s="499"/>
      <c r="AE141" s="500"/>
      <c r="AF141" s="499"/>
      <c r="AG141" s="499"/>
      <c r="AH141" s="500"/>
      <c r="AI141" s="499"/>
      <c r="AJ141" s="499"/>
      <c r="AK141" s="501"/>
      <c r="AL141" s="499"/>
      <c r="AM141" s="499"/>
      <c r="AN141" s="500"/>
      <c r="AO141" s="499"/>
      <c r="AP141" s="499"/>
      <c r="AQ141" s="500"/>
      <c r="AR141" s="502"/>
    </row>
    <row r="142" spans="1:44" s="310" customFormat="1" ht="363" customHeight="1">
      <c r="A142" s="641"/>
      <c r="B142" s="763"/>
      <c r="C142" s="644"/>
      <c r="D142" s="242" t="s">
        <v>292</v>
      </c>
      <c r="E142" s="492">
        <f t="shared" si="426"/>
        <v>0</v>
      </c>
      <c r="F142" s="492">
        <f t="shared" si="426"/>
        <v>0</v>
      </c>
      <c r="G142" s="494"/>
      <c r="H142" s="499"/>
      <c r="I142" s="499"/>
      <c r="J142" s="500"/>
      <c r="K142" s="499"/>
      <c r="L142" s="499"/>
      <c r="M142" s="500"/>
      <c r="N142" s="499"/>
      <c r="O142" s="499"/>
      <c r="P142" s="500"/>
      <c r="Q142" s="499"/>
      <c r="R142" s="499"/>
      <c r="S142" s="500"/>
      <c r="T142" s="499"/>
      <c r="U142" s="499"/>
      <c r="V142" s="500"/>
      <c r="W142" s="499"/>
      <c r="X142" s="499"/>
      <c r="Y142" s="500"/>
      <c r="Z142" s="499"/>
      <c r="AA142" s="499"/>
      <c r="AB142" s="500"/>
      <c r="AC142" s="499"/>
      <c r="AD142" s="499"/>
      <c r="AE142" s="500"/>
      <c r="AF142" s="499"/>
      <c r="AG142" s="499"/>
      <c r="AH142" s="500"/>
      <c r="AI142" s="499"/>
      <c r="AJ142" s="499"/>
      <c r="AK142" s="501"/>
      <c r="AL142" s="499"/>
      <c r="AM142" s="499"/>
      <c r="AN142" s="500"/>
      <c r="AO142" s="499"/>
      <c r="AP142" s="499"/>
      <c r="AQ142" s="500"/>
      <c r="AR142" s="502"/>
    </row>
    <row r="143" spans="1:44" s="310" customFormat="1" ht="114.75" customHeight="1">
      <c r="A143" s="641"/>
      <c r="B143" s="763"/>
      <c r="C143" s="644"/>
      <c r="D143" s="406" t="s">
        <v>285</v>
      </c>
      <c r="E143" s="468">
        <f t="shared" si="426"/>
        <v>0</v>
      </c>
      <c r="F143" s="468">
        <f t="shared" si="426"/>
        <v>0</v>
      </c>
      <c r="G143" s="467"/>
      <c r="H143" s="468"/>
      <c r="I143" s="468"/>
      <c r="J143" s="469"/>
      <c r="K143" s="468"/>
      <c r="L143" s="468"/>
      <c r="M143" s="469"/>
      <c r="N143" s="468"/>
      <c r="O143" s="468"/>
      <c r="P143" s="469"/>
      <c r="Q143" s="468"/>
      <c r="R143" s="468"/>
      <c r="S143" s="469"/>
      <c r="T143" s="468"/>
      <c r="U143" s="468"/>
      <c r="V143" s="469"/>
      <c r="W143" s="468"/>
      <c r="X143" s="468"/>
      <c r="Y143" s="469"/>
      <c r="Z143" s="468"/>
      <c r="AA143" s="468"/>
      <c r="AB143" s="469"/>
      <c r="AC143" s="468"/>
      <c r="AD143" s="468"/>
      <c r="AE143" s="469"/>
      <c r="AF143" s="468"/>
      <c r="AG143" s="468"/>
      <c r="AH143" s="469"/>
      <c r="AI143" s="468"/>
      <c r="AJ143" s="468"/>
      <c r="AK143" s="470"/>
      <c r="AL143" s="468"/>
      <c r="AM143" s="468"/>
      <c r="AN143" s="469"/>
      <c r="AO143" s="468"/>
      <c r="AP143" s="468"/>
      <c r="AQ143" s="469"/>
      <c r="AR143" s="461"/>
    </row>
    <row r="144" spans="1:44" s="310" customFormat="1" ht="114.75" customHeight="1" thickBot="1">
      <c r="A144" s="642"/>
      <c r="B144" s="764"/>
      <c r="C144" s="645"/>
      <c r="D144" s="302" t="s">
        <v>43</v>
      </c>
      <c r="E144" s="472">
        <f t="shared" si="426"/>
        <v>0</v>
      </c>
      <c r="F144" s="472">
        <f t="shared" si="426"/>
        <v>0</v>
      </c>
      <c r="G144" s="473"/>
      <c r="H144" s="472"/>
      <c r="I144" s="472"/>
      <c r="J144" s="474"/>
      <c r="K144" s="472"/>
      <c r="L144" s="472"/>
      <c r="M144" s="474"/>
      <c r="N144" s="472"/>
      <c r="O144" s="472"/>
      <c r="P144" s="474"/>
      <c r="Q144" s="472"/>
      <c r="R144" s="472"/>
      <c r="S144" s="474"/>
      <c r="T144" s="472"/>
      <c r="U144" s="472"/>
      <c r="V144" s="474"/>
      <c r="W144" s="472"/>
      <c r="X144" s="472"/>
      <c r="Y144" s="474"/>
      <c r="Z144" s="472"/>
      <c r="AA144" s="472"/>
      <c r="AB144" s="474"/>
      <c r="AC144" s="472"/>
      <c r="AD144" s="472"/>
      <c r="AE144" s="474"/>
      <c r="AF144" s="472"/>
      <c r="AG144" s="472"/>
      <c r="AH144" s="474"/>
      <c r="AI144" s="472"/>
      <c r="AJ144" s="472"/>
      <c r="AK144" s="475"/>
      <c r="AL144" s="472"/>
      <c r="AM144" s="472"/>
      <c r="AN144" s="474"/>
      <c r="AO144" s="472"/>
      <c r="AP144" s="472"/>
      <c r="AQ144" s="474"/>
      <c r="AR144" s="476"/>
    </row>
    <row r="145" spans="1:44" s="310" customFormat="1" ht="54" hidden="1" customHeight="1">
      <c r="A145" s="646" t="s">
        <v>418</v>
      </c>
      <c r="B145" s="643" t="s">
        <v>428</v>
      </c>
      <c r="C145" s="643"/>
      <c r="D145" s="300" t="s">
        <v>41</v>
      </c>
      <c r="E145" s="215">
        <f>H145+K145+N145+Q145+T145+W145+Z145+AC145+AF145+AI145+AL145+AO145</f>
        <v>0</v>
      </c>
      <c r="F145" s="215">
        <f>I145+L145+O145+R145+U145+X145+AA145+AD145+AG145+AJ145+AM145+AP145</f>
        <v>0</v>
      </c>
      <c r="G145" s="217">
        <v>0</v>
      </c>
      <c r="H145" s="215">
        <f>H146+H147+H148+H149+H150+H151</f>
        <v>0</v>
      </c>
      <c r="I145" s="215">
        <f>I146+I147+I148+I149+I150+I151</f>
        <v>0</v>
      </c>
      <c r="J145" s="459"/>
      <c r="K145" s="215">
        <f>K146+K147+K148+K149+K150+K151</f>
        <v>0</v>
      </c>
      <c r="L145" s="215">
        <f>L146+L147+L148+L149+L150+L151</f>
        <v>0</v>
      </c>
      <c r="M145" s="217">
        <v>0</v>
      </c>
      <c r="N145" s="471">
        <f>N146+N147+N148+N149+N150+N151</f>
        <v>0</v>
      </c>
      <c r="O145" s="471">
        <f>O146+O147+O148+O149+O150+O151</f>
        <v>0</v>
      </c>
      <c r="P145" s="504"/>
      <c r="Q145" s="471">
        <f>Q146+Q147+Q148+Q149+Q150+Q151</f>
        <v>0</v>
      </c>
      <c r="R145" s="471">
        <f>R146+R147+R148+R149+R150+R151</f>
        <v>0</v>
      </c>
      <c r="S145" s="504"/>
      <c r="T145" s="471">
        <f>T146+T147+T148+T149+T150+T151</f>
        <v>0</v>
      </c>
      <c r="U145" s="471">
        <f>U146+U147+U148+U149+U150+U151</f>
        <v>0</v>
      </c>
      <c r="V145" s="504"/>
      <c r="W145" s="471">
        <f>W146+W147+W148+W149+W150+W151</f>
        <v>0</v>
      </c>
      <c r="X145" s="471">
        <f>X146+X147+X148+X149+X150+X151</f>
        <v>0</v>
      </c>
      <c r="Y145" s="504"/>
      <c r="Z145" s="471">
        <f t="shared" ref="Z145:AA145" si="427">Z146+Z147+Z148+Z149+Z150+Z151</f>
        <v>0</v>
      </c>
      <c r="AA145" s="471">
        <f t="shared" si="427"/>
        <v>0</v>
      </c>
      <c r="AB145" s="504"/>
      <c r="AC145" s="471">
        <f t="shared" ref="AC145:AD145" si="428">AC146+AC147+AC148+AC149+AC150+AC151</f>
        <v>0</v>
      </c>
      <c r="AD145" s="471">
        <f t="shared" si="428"/>
        <v>0</v>
      </c>
      <c r="AE145" s="504"/>
      <c r="AF145" s="471">
        <f t="shared" ref="AF145:AG145" si="429">AF146+AF147+AF148+AF149+AF150+AF151</f>
        <v>0</v>
      </c>
      <c r="AG145" s="471">
        <f t="shared" si="429"/>
        <v>0</v>
      </c>
      <c r="AH145" s="504"/>
      <c r="AI145" s="471">
        <f t="shared" ref="AI145:AJ145" si="430">AI146+AI147+AI148+AI149+AI150+AI151</f>
        <v>0</v>
      </c>
      <c r="AJ145" s="471">
        <f t="shared" si="430"/>
        <v>0</v>
      </c>
      <c r="AK145" s="505"/>
      <c r="AL145" s="471">
        <f t="shared" ref="AL145:AM145" si="431">AL146+AL147+AL148+AL149+AL150+AL151</f>
        <v>0</v>
      </c>
      <c r="AM145" s="471">
        <f t="shared" si="431"/>
        <v>0</v>
      </c>
      <c r="AN145" s="505"/>
      <c r="AO145" s="471">
        <f>AO146+AO147+AO148+AO149+AO150+AO151</f>
        <v>0</v>
      </c>
      <c r="AP145" s="471">
        <f>AP146+AP147+AP148+AP149+AP150+AP151</f>
        <v>0</v>
      </c>
      <c r="AQ145" s="504"/>
      <c r="AR145" s="460"/>
    </row>
    <row r="146" spans="1:44" s="310" customFormat="1" ht="54" hidden="1" customHeight="1">
      <c r="A146" s="641"/>
      <c r="B146" s="644"/>
      <c r="C146" s="644"/>
      <c r="D146" s="407" t="s">
        <v>37</v>
      </c>
      <c r="E146" s="408">
        <f>H146+K146+N146+Q146+T146+W146+Z146+AC146+AF146+AI146+AL146+AO146</f>
        <v>0</v>
      </c>
      <c r="F146" s="408">
        <f>I146+L146+O146+R146+U146+X146+AA146+AD146+AG146+AJ146+AM146+AP146</f>
        <v>0</v>
      </c>
      <c r="G146" s="418"/>
      <c r="H146" s="408"/>
      <c r="I146" s="408"/>
      <c r="J146" s="219"/>
      <c r="K146" s="408"/>
      <c r="L146" s="408"/>
      <c r="M146" s="219"/>
      <c r="N146" s="468"/>
      <c r="O146" s="468"/>
      <c r="P146" s="469"/>
      <c r="Q146" s="468"/>
      <c r="R146" s="468"/>
      <c r="S146" s="469"/>
      <c r="T146" s="468"/>
      <c r="U146" s="468"/>
      <c r="V146" s="469"/>
      <c r="W146" s="468"/>
      <c r="X146" s="468"/>
      <c r="Y146" s="469"/>
      <c r="Z146" s="468"/>
      <c r="AA146" s="468"/>
      <c r="AB146" s="469"/>
      <c r="AC146" s="468"/>
      <c r="AD146" s="468"/>
      <c r="AE146" s="469"/>
      <c r="AF146" s="468"/>
      <c r="AG146" s="468"/>
      <c r="AH146" s="469"/>
      <c r="AI146" s="468"/>
      <c r="AJ146" s="468"/>
      <c r="AK146" s="470"/>
      <c r="AL146" s="468"/>
      <c r="AM146" s="468"/>
      <c r="AN146" s="469"/>
      <c r="AO146" s="468"/>
      <c r="AP146" s="468"/>
      <c r="AQ146" s="469"/>
      <c r="AR146" s="461"/>
    </row>
    <row r="147" spans="1:44" s="310" customFormat="1" ht="54" hidden="1" customHeight="1">
      <c r="A147" s="641"/>
      <c r="B147" s="644"/>
      <c r="C147" s="644"/>
      <c r="D147" s="406" t="s">
        <v>2</v>
      </c>
      <c r="E147" s="408">
        <f t="shared" ref="E147:F151" si="432">H147+K147+N147+Q147+T147+W147+Z147+AC147+AF147+AI147+AL147+AO147</f>
        <v>0</v>
      </c>
      <c r="F147" s="408">
        <f t="shared" si="432"/>
        <v>0</v>
      </c>
      <c r="G147" s="216">
        <v>0</v>
      </c>
      <c r="H147" s="408">
        <v>0</v>
      </c>
      <c r="I147" s="408"/>
      <c r="J147" s="219"/>
      <c r="K147" s="408">
        <v>0</v>
      </c>
      <c r="L147" s="408"/>
      <c r="M147" s="216">
        <v>0</v>
      </c>
      <c r="N147" s="468">
        <v>0</v>
      </c>
      <c r="O147" s="468"/>
      <c r="P147" s="469"/>
      <c r="Q147" s="468">
        <v>0</v>
      </c>
      <c r="R147" s="468"/>
      <c r="S147" s="469"/>
      <c r="T147" s="468">
        <v>0</v>
      </c>
      <c r="U147" s="468"/>
      <c r="V147" s="469"/>
      <c r="W147" s="468">
        <v>0</v>
      </c>
      <c r="X147" s="468"/>
      <c r="Y147" s="469"/>
      <c r="Z147" s="468"/>
      <c r="AA147" s="468"/>
      <c r="AB147" s="469"/>
      <c r="AC147" s="468"/>
      <c r="AD147" s="468"/>
      <c r="AE147" s="469"/>
      <c r="AF147" s="468"/>
      <c r="AG147" s="468"/>
      <c r="AH147" s="469"/>
      <c r="AI147" s="468"/>
      <c r="AJ147" s="468"/>
      <c r="AK147" s="470"/>
      <c r="AL147" s="468"/>
      <c r="AM147" s="468"/>
      <c r="AN147" s="469"/>
      <c r="AO147" s="468"/>
      <c r="AP147" s="468"/>
      <c r="AQ147" s="469"/>
      <c r="AR147" s="451"/>
    </row>
    <row r="148" spans="1:44" s="310" customFormat="1" ht="54" hidden="1" customHeight="1" thickBot="1">
      <c r="A148" s="641"/>
      <c r="B148" s="644"/>
      <c r="C148" s="644"/>
      <c r="D148" s="406" t="s">
        <v>284</v>
      </c>
      <c r="E148" s="468">
        <f t="shared" si="432"/>
        <v>0</v>
      </c>
      <c r="F148" s="468">
        <f t="shared" si="432"/>
        <v>0</v>
      </c>
      <c r="G148" s="467"/>
      <c r="H148" s="468"/>
      <c r="I148" s="468"/>
      <c r="J148" s="469"/>
      <c r="K148" s="468"/>
      <c r="L148" s="468"/>
      <c r="M148" s="469"/>
      <c r="N148" s="468">
        <v>0</v>
      </c>
      <c r="O148" s="468"/>
      <c r="P148" s="469"/>
      <c r="Q148" s="468">
        <v>0</v>
      </c>
      <c r="R148" s="468"/>
      <c r="S148" s="469"/>
      <c r="T148" s="468">
        <v>0</v>
      </c>
      <c r="U148" s="468"/>
      <c r="V148" s="469"/>
      <c r="W148" s="468">
        <v>0</v>
      </c>
      <c r="X148" s="468"/>
      <c r="Y148" s="469"/>
      <c r="Z148" s="468"/>
      <c r="AA148" s="468"/>
      <c r="AB148" s="469"/>
      <c r="AC148" s="468"/>
      <c r="AD148" s="468"/>
      <c r="AE148" s="469"/>
      <c r="AF148" s="468"/>
      <c r="AG148" s="468"/>
      <c r="AH148" s="469"/>
      <c r="AI148" s="468"/>
      <c r="AJ148" s="468"/>
      <c r="AK148" s="470"/>
      <c r="AL148" s="468"/>
      <c r="AM148" s="468"/>
      <c r="AN148" s="469"/>
      <c r="AO148" s="468"/>
      <c r="AP148" s="468"/>
      <c r="AQ148" s="469"/>
      <c r="AR148" s="461"/>
    </row>
    <row r="149" spans="1:44" s="310" customFormat="1" ht="54" hidden="1" customHeight="1">
      <c r="A149" s="641"/>
      <c r="B149" s="644"/>
      <c r="C149" s="644"/>
      <c r="D149" s="406" t="s">
        <v>292</v>
      </c>
      <c r="E149" s="471">
        <f t="shared" si="432"/>
        <v>0</v>
      </c>
      <c r="F149" s="471">
        <f t="shared" si="432"/>
        <v>0</v>
      </c>
      <c r="G149" s="467"/>
      <c r="H149" s="468"/>
      <c r="I149" s="468"/>
      <c r="J149" s="469"/>
      <c r="K149" s="468"/>
      <c r="L149" s="468"/>
      <c r="M149" s="469"/>
      <c r="N149" s="468"/>
      <c r="O149" s="468"/>
      <c r="P149" s="469"/>
      <c r="Q149" s="468"/>
      <c r="R149" s="468"/>
      <c r="S149" s="469"/>
      <c r="T149" s="468"/>
      <c r="U149" s="468"/>
      <c r="V149" s="469"/>
      <c r="W149" s="468"/>
      <c r="X149" s="468"/>
      <c r="Y149" s="469"/>
      <c r="Z149" s="468"/>
      <c r="AA149" s="468"/>
      <c r="AB149" s="469"/>
      <c r="AC149" s="468"/>
      <c r="AD149" s="468"/>
      <c r="AE149" s="469"/>
      <c r="AF149" s="468"/>
      <c r="AG149" s="468"/>
      <c r="AH149" s="469"/>
      <c r="AI149" s="468"/>
      <c r="AJ149" s="468"/>
      <c r="AK149" s="470"/>
      <c r="AL149" s="468"/>
      <c r="AM149" s="468"/>
      <c r="AN149" s="469"/>
      <c r="AO149" s="468"/>
      <c r="AP149" s="468"/>
      <c r="AQ149" s="469"/>
      <c r="AR149" s="461"/>
    </row>
    <row r="150" spans="1:44" s="310" customFormat="1" ht="54" hidden="1" customHeight="1">
      <c r="A150" s="641"/>
      <c r="B150" s="644"/>
      <c r="C150" s="644"/>
      <c r="D150" s="406" t="s">
        <v>285</v>
      </c>
      <c r="E150" s="468">
        <f t="shared" si="432"/>
        <v>0</v>
      </c>
      <c r="F150" s="468">
        <f t="shared" si="432"/>
        <v>0</v>
      </c>
      <c r="G150" s="467"/>
      <c r="H150" s="468"/>
      <c r="I150" s="468"/>
      <c r="J150" s="469"/>
      <c r="K150" s="468"/>
      <c r="L150" s="468"/>
      <c r="M150" s="469"/>
      <c r="N150" s="468"/>
      <c r="O150" s="468"/>
      <c r="P150" s="469"/>
      <c r="Q150" s="468"/>
      <c r="R150" s="468"/>
      <c r="S150" s="469"/>
      <c r="T150" s="468"/>
      <c r="U150" s="468"/>
      <c r="V150" s="469"/>
      <c r="W150" s="468"/>
      <c r="X150" s="468"/>
      <c r="Y150" s="469"/>
      <c r="Z150" s="468"/>
      <c r="AA150" s="468"/>
      <c r="AB150" s="469"/>
      <c r="AC150" s="468"/>
      <c r="AD150" s="468"/>
      <c r="AE150" s="469"/>
      <c r="AF150" s="468"/>
      <c r="AG150" s="468"/>
      <c r="AH150" s="469"/>
      <c r="AI150" s="468"/>
      <c r="AJ150" s="468"/>
      <c r="AK150" s="470"/>
      <c r="AL150" s="468"/>
      <c r="AM150" s="468"/>
      <c r="AN150" s="469"/>
      <c r="AO150" s="468"/>
      <c r="AP150" s="468"/>
      <c r="AQ150" s="469"/>
      <c r="AR150" s="461"/>
    </row>
    <row r="151" spans="1:44" s="310" customFormat="1" ht="54" hidden="1" customHeight="1" thickBot="1">
      <c r="A151" s="642"/>
      <c r="B151" s="645"/>
      <c r="C151" s="645"/>
      <c r="D151" s="302" t="s">
        <v>43</v>
      </c>
      <c r="E151" s="472">
        <f t="shared" si="432"/>
        <v>0</v>
      </c>
      <c r="F151" s="472">
        <f t="shared" si="432"/>
        <v>0</v>
      </c>
      <c r="G151" s="473"/>
      <c r="H151" s="472"/>
      <c r="I151" s="472"/>
      <c r="J151" s="474"/>
      <c r="K151" s="472"/>
      <c r="L151" s="472"/>
      <c r="M151" s="474"/>
      <c r="N151" s="472"/>
      <c r="O151" s="472"/>
      <c r="P151" s="474"/>
      <c r="Q151" s="472"/>
      <c r="R151" s="472"/>
      <c r="S151" s="474"/>
      <c r="T151" s="472"/>
      <c r="U151" s="472"/>
      <c r="V151" s="474"/>
      <c r="W151" s="472"/>
      <c r="X151" s="472"/>
      <c r="Y151" s="474"/>
      <c r="Z151" s="472"/>
      <c r="AA151" s="472"/>
      <c r="AB151" s="474"/>
      <c r="AC151" s="472"/>
      <c r="AD151" s="472"/>
      <c r="AE151" s="474"/>
      <c r="AF151" s="472"/>
      <c r="AG151" s="472"/>
      <c r="AH151" s="474"/>
      <c r="AI151" s="472"/>
      <c r="AJ151" s="472"/>
      <c r="AK151" s="475"/>
      <c r="AL151" s="472"/>
      <c r="AM151" s="472"/>
      <c r="AN151" s="474"/>
      <c r="AO151" s="472"/>
      <c r="AP151" s="472"/>
      <c r="AQ151" s="474"/>
      <c r="AR151" s="476"/>
    </row>
    <row r="152" spans="1:44" s="310" customFormat="1" ht="54" hidden="1" customHeight="1">
      <c r="A152" s="646" t="s">
        <v>426</v>
      </c>
      <c r="B152" s="643"/>
      <c r="C152" s="643"/>
      <c r="D152" s="300" t="s">
        <v>41</v>
      </c>
      <c r="E152" s="215">
        <f>H152+K152+N152+Q152+T152+W152+Z152+AC152+AF152+AI152+AL152+AO152</f>
        <v>0</v>
      </c>
      <c r="F152" s="215">
        <f>F153+F154+F155+F155</f>
        <v>0</v>
      </c>
      <c r="G152" s="217">
        <v>0</v>
      </c>
      <c r="H152" s="215">
        <f>H153+H154+H155+H156+H157+H158</f>
        <v>0</v>
      </c>
      <c r="I152" s="215">
        <f>I153+I154+I155+I156+I157+I158</f>
        <v>0</v>
      </c>
      <c r="J152" s="459"/>
      <c r="K152" s="215">
        <f>K153+K154+K155+K156+K157+K158</f>
        <v>0</v>
      </c>
      <c r="L152" s="215">
        <f>L153+L154+L155+L156+L157+L158</f>
        <v>0</v>
      </c>
      <c r="M152" s="217"/>
      <c r="N152" s="215">
        <f>N153+N154+N155+N156+N157+N158</f>
        <v>0</v>
      </c>
      <c r="O152" s="215">
        <f>O153+O154+O155+O156+O157+O158</f>
        <v>0</v>
      </c>
      <c r="P152" s="459"/>
      <c r="Q152" s="215">
        <f>Q153+Q154+Q155+Q156+Q157+Q158</f>
        <v>0</v>
      </c>
      <c r="R152" s="215">
        <f>R153+R154+R155+R156+R157+R158</f>
        <v>0</v>
      </c>
      <c r="S152" s="505">
        <v>0</v>
      </c>
      <c r="T152" s="471">
        <f>T153+T154+T155+T156+T157+T158</f>
        <v>0</v>
      </c>
      <c r="U152" s="471">
        <f>U153+U154+U155+U156+U157+U158</f>
        <v>0</v>
      </c>
      <c r="V152" s="504"/>
      <c r="W152" s="471">
        <f>W153+W154+W155+W156+W157+W158</f>
        <v>0</v>
      </c>
      <c r="X152" s="471">
        <f>X153+X154+X155+X156+X157+X158</f>
        <v>0</v>
      </c>
      <c r="Y152" s="504"/>
      <c r="Z152" s="471">
        <f t="shared" ref="Z152:AA152" si="433">Z153+Z154+Z155+Z156+Z157+Z158</f>
        <v>0</v>
      </c>
      <c r="AA152" s="471">
        <f t="shared" si="433"/>
        <v>0</v>
      </c>
      <c r="AB152" s="504"/>
      <c r="AC152" s="471">
        <f t="shared" ref="AC152:AD152" si="434">AC153+AC154+AC155+AC156+AC157+AC158</f>
        <v>0</v>
      </c>
      <c r="AD152" s="471">
        <f t="shared" si="434"/>
        <v>0</v>
      </c>
      <c r="AE152" s="504"/>
      <c r="AF152" s="215">
        <f t="shared" ref="AF152:AG152" si="435">AF153+AF154+AF155+AF156+AF157+AF158</f>
        <v>0</v>
      </c>
      <c r="AG152" s="215">
        <f t="shared" si="435"/>
        <v>0</v>
      </c>
      <c r="AH152" s="216">
        <v>0</v>
      </c>
      <c r="AI152" s="471">
        <f t="shared" ref="AI152:AJ152" si="436">AI153+AI154+AI155+AI156+AI157+AI158</f>
        <v>0</v>
      </c>
      <c r="AJ152" s="471">
        <f t="shared" si="436"/>
        <v>0</v>
      </c>
      <c r="AK152" s="505"/>
      <c r="AL152" s="471">
        <f t="shared" ref="AL152:AM152" si="437">AL153+AL154+AL155+AL156+AL157+AL158</f>
        <v>0</v>
      </c>
      <c r="AM152" s="471">
        <f t="shared" si="437"/>
        <v>0</v>
      </c>
      <c r="AN152" s="505"/>
      <c r="AO152" s="471">
        <f>AO153+AO154+AO155+AO156+AO157+AO158</f>
        <v>0</v>
      </c>
      <c r="AP152" s="471">
        <f>AP153+AP154+AP155+AP156+AP157+AP158</f>
        <v>0</v>
      </c>
      <c r="AQ152" s="504"/>
      <c r="AR152" s="460" t="s">
        <v>446</v>
      </c>
    </row>
    <row r="153" spans="1:44" s="310" customFormat="1" ht="54" hidden="1" customHeight="1" thickBot="1">
      <c r="A153" s="641"/>
      <c r="B153" s="644"/>
      <c r="C153" s="644"/>
      <c r="D153" s="407" t="s">
        <v>37</v>
      </c>
      <c r="E153" s="408">
        <f>H153+K153+N153+Q153+T153+W153+Z153+AC153+AF153+AI153+AL153+AO153</f>
        <v>0</v>
      </c>
      <c r="F153" s="408">
        <f>I153+L153+O153+R153+U153+X153+AA153+AD153+AG153+AJ153+AM153+AP153</f>
        <v>0</v>
      </c>
      <c r="G153" s="418"/>
      <c r="H153" s="408"/>
      <c r="I153" s="408"/>
      <c r="J153" s="219"/>
      <c r="K153" s="408"/>
      <c r="L153" s="408"/>
      <c r="M153" s="219"/>
      <c r="N153" s="408"/>
      <c r="O153" s="408"/>
      <c r="P153" s="219"/>
      <c r="Q153" s="408"/>
      <c r="R153" s="408"/>
      <c r="S153" s="469"/>
      <c r="T153" s="468"/>
      <c r="U153" s="468"/>
      <c r="V153" s="469"/>
      <c r="W153" s="468"/>
      <c r="X153" s="468"/>
      <c r="Y153" s="469"/>
      <c r="Z153" s="468"/>
      <c r="AA153" s="468"/>
      <c r="AB153" s="469"/>
      <c r="AC153" s="468"/>
      <c r="AD153" s="468"/>
      <c r="AE153" s="469"/>
      <c r="AF153" s="468"/>
      <c r="AG153" s="468"/>
      <c r="AH153" s="469"/>
      <c r="AI153" s="468"/>
      <c r="AJ153" s="468"/>
      <c r="AK153" s="470"/>
      <c r="AL153" s="468"/>
      <c r="AM153" s="468"/>
      <c r="AN153" s="469"/>
      <c r="AO153" s="468"/>
      <c r="AP153" s="468"/>
      <c r="AQ153" s="469"/>
      <c r="AR153" s="461"/>
    </row>
    <row r="154" spans="1:44" s="310" customFormat="1" ht="54" hidden="1" customHeight="1">
      <c r="A154" s="641"/>
      <c r="B154" s="644"/>
      <c r="C154" s="644"/>
      <c r="D154" s="406" t="s">
        <v>2</v>
      </c>
      <c r="E154" s="408">
        <f t="shared" ref="E154:F158" si="438">H154+K154+N154+Q154+T154+W154+Z154+AC154+AF154+AI154+AL154+AO154</f>
        <v>0</v>
      </c>
      <c r="F154" s="408">
        <f>I154+L154+O154+R154+U154+X154+AA154+AD154+AG154+AJ154+AM154+AP154</f>
        <v>0</v>
      </c>
      <c r="G154" s="216">
        <v>0</v>
      </c>
      <c r="H154" s="408">
        <v>0</v>
      </c>
      <c r="I154" s="408"/>
      <c r="J154" s="219"/>
      <c r="K154" s="408">
        <v>0</v>
      </c>
      <c r="L154" s="408">
        <v>0</v>
      </c>
      <c r="M154" s="216"/>
      <c r="N154" s="408">
        <v>0</v>
      </c>
      <c r="O154" s="408"/>
      <c r="P154" s="219"/>
      <c r="Q154" s="408"/>
      <c r="R154" s="408"/>
      <c r="S154" s="505">
        <v>0</v>
      </c>
      <c r="T154" s="468"/>
      <c r="U154" s="468"/>
      <c r="V154" s="469"/>
      <c r="W154" s="468"/>
      <c r="X154" s="468"/>
      <c r="Y154" s="469"/>
      <c r="Z154" s="468"/>
      <c r="AA154" s="468"/>
      <c r="AB154" s="469"/>
      <c r="AC154" s="468"/>
      <c r="AD154" s="468"/>
      <c r="AE154" s="469"/>
      <c r="AF154" s="408">
        <v>0</v>
      </c>
      <c r="AG154" s="408"/>
      <c r="AH154" s="216">
        <v>0</v>
      </c>
      <c r="AI154" s="468"/>
      <c r="AJ154" s="468"/>
      <c r="AK154" s="470"/>
      <c r="AL154" s="468"/>
      <c r="AM154" s="468"/>
      <c r="AN154" s="469"/>
      <c r="AO154" s="468"/>
      <c r="AP154" s="468"/>
      <c r="AQ154" s="469"/>
      <c r="AR154" s="277" t="s">
        <v>484</v>
      </c>
    </row>
    <row r="155" spans="1:44" s="310" customFormat="1" ht="54" hidden="1" customHeight="1" thickBot="1">
      <c r="A155" s="641"/>
      <c r="B155" s="644"/>
      <c r="C155" s="644"/>
      <c r="D155" s="406" t="s">
        <v>284</v>
      </c>
      <c r="E155" s="468">
        <f t="shared" si="438"/>
        <v>0</v>
      </c>
      <c r="F155" s="468">
        <f>I155+L155+O155+R155+U155+X155+AA155+AD155+AG155+AJ155+AM155+AP155</f>
        <v>0</v>
      </c>
      <c r="G155" s="467"/>
      <c r="H155" s="468"/>
      <c r="I155" s="468"/>
      <c r="J155" s="469"/>
      <c r="K155" s="468"/>
      <c r="L155" s="468"/>
      <c r="M155" s="469"/>
      <c r="N155" s="468">
        <v>0</v>
      </c>
      <c r="O155" s="468"/>
      <c r="P155" s="469"/>
      <c r="Q155" s="468">
        <v>0</v>
      </c>
      <c r="R155" s="468"/>
      <c r="S155" s="469"/>
      <c r="T155" s="468">
        <v>0</v>
      </c>
      <c r="U155" s="468"/>
      <c r="V155" s="469"/>
      <c r="W155" s="468">
        <v>0</v>
      </c>
      <c r="X155" s="468"/>
      <c r="Y155" s="469"/>
      <c r="Z155" s="468"/>
      <c r="AA155" s="468"/>
      <c r="AB155" s="469"/>
      <c r="AC155" s="468"/>
      <c r="AD155" s="468"/>
      <c r="AE155" s="469"/>
      <c r="AF155" s="468"/>
      <c r="AG155" s="468"/>
      <c r="AH155" s="469"/>
      <c r="AI155" s="468"/>
      <c r="AJ155" s="468"/>
      <c r="AK155" s="470"/>
      <c r="AL155" s="468"/>
      <c r="AM155" s="468"/>
      <c r="AN155" s="469"/>
      <c r="AO155" s="468"/>
      <c r="AP155" s="468"/>
      <c r="AQ155" s="469"/>
      <c r="AR155" s="461"/>
    </row>
    <row r="156" spans="1:44" s="310" customFormat="1" ht="54" hidden="1" customHeight="1">
      <c r="A156" s="641"/>
      <c r="B156" s="644"/>
      <c r="C156" s="644"/>
      <c r="D156" s="406" t="s">
        <v>292</v>
      </c>
      <c r="E156" s="471">
        <f t="shared" si="438"/>
        <v>0</v>
      </c>
      <c r="F156" s="471">
        <f t="shared" si="438"/>
        <v>0</v>
      </c>
      <c r="G156" s="467"/>
      <c r="H156" s="468"/>
      <c r="I156" s="468"/>
      <c r="J156" s="469"/>
      <c r="K156" s="468"/>
      <c r="L156" s="468"/>
      <c r="M156" s="469"/>
      <c r="N156" s="468"/>
      <c r="O156" s="468"/>
      <c r="P156" s="469"/>
      <c r="Q156" s="468"/>
      <c r="R156" s="468"/>
      <c r="S156" s="469"/>
      <c r="T156" s="468"/>
      <c r="U156" s="468"/>
      <c r="V156" s="469"/>
      <c r="W156" s="468"/>
      <c r="X156" s="468"/>
      <c r="Y156" s="469"/>
      <c r="Z156" s="468"/>
      <c r="AA156" s="468"/>
      <c r="AB156" s="469"/>
      <c r="AC156" s="468"/>
      <c r="AD156" s="468"/>
      <c r="AE156" s="469"/>
      <c r="AF156" s="468"/>
      <c r="AG156" s="468"/>
      <c r="AH156" s="469"/>
      <c r="AI156" s="468"/>
      <c r="AJ156" s="468"/>
      <c r="AK156" s="470"/>
      <c r="AL156" s="468"/>
      <c r="AM156" s="468"/>
      <c r="AN156" s="469"/>
      <c r="AO156" s="468"/>
      <c r="AP156" s="468"/>
      <c r="AQ156" s="469"/>
      <c r="AR156" s="461"/>
    </row>
    <row r="157" spans="1:44" s="310" customFormat="1" ht="54" hidden="1" customHeight="1">
      <c r="A157" s="641"/>
      <c r="B157" s="644"/>
      <c r="C157" s="644"/>
      <c r="D157" s="406" t="s">
        <v>285</v>
      </c>
      <c r="E157" s="468">
        <f t="shared" si="438"/>
        <v>0</v>
      </c>
      <c r="F157" s="468">
        <f t="shared" si="438"/>
        <v>0</v>
      </c>
      <c r="G157" s="467"/>
      <c r="H157" s="468"/>
      <c r="I157" s="468"/>
      <c r="J157" s="469"/>
      <c r="K157" s="468"/>
      <c r="L157" s="468"/>
      <c r="M157" s="469"/>
      <c r="N157" s="468"/>
      <c r="O157" s="468"/>
      <c r="P157" s="469"/>
      <c r="Q157" s="468"/>
      <c r="R157" s="468"/>
      <c r="S157" s="469"/>
      <c r="T157" s="468"/>
      <c r="U157" s="468"/>
      <c r="V157" s="469"/>
      <c r="W157" s="468"/>
      <c r="X157" s="468"/>
      <c r="Y157" s="469"/>
      <c r="Z157" s="468"/>
      <c r="AA157" s="468"/>
      <c r="AB157" s="469"/>
      <c r="AC157" s="468"/>
      <c r="AD157" s="468"/>
      <c r="AE157" s="469"/>
      <c r="AF157" s="468"/>
      <c r="AG157" s="468"/>
      <c r="AH157" s="469"/>
      <c r="AI157" s="468"/>
      <c r="AJ157" s="468"/>
      <c r="AK157" s="470"/>
      <c r="AL157" s="468"/>
      <c r="AM157" s="468"/>
      <c r="AN157" s="469"/>
      <c r="AO157" s="468"/>
      <c r="AP157" s="468"/>
      <c r="AQ157" s="469"/>
      <c r="AR157" s="461"/>
    </row>
    <row r="158" spans="1:44" s="310" customFormat="1" ht="54" hidden="1" customHeight="1" thickBot="1">
      <c r="A158" s="642"/>
      <c r="B158" s="645"/>
      <c r="C158" s="645"/>
      <c r="D158" s="302" t="s">
        <v>43</v>
      </c>
      <c r="E158" s="472">
        <f t="shared" si="438"/>
        <v>0</v>
      </c>
      <c r="F158" s="472">
        <f t="shared" si="438"/>
        <v>0</v>
      </c>
      <c r="G158" s="473"/>
      <c r="H158" s="472"/>
      <c r="I158" s="472"/>
      <c r="J158" s="474"/>
      <c r="K158" s="472"/>
      <c r="L158" s="472"/>
      <c r="M158" s="474"/>
      <c r="N158" s="472"/>
      <c r="O158" s="472"/>
      <c r="P158" s="474"/>
      <c r="Q158" s="472"/>
      <c r="R158" s="472"/>
      <c r="S158" s="474"/>
      <c r="T158" s="472"/>
      <c r="U158" s="472"/>
      <c r="V158" s="474"/>
      <c r="W158" s="472"/>
      <c r="X158" s="472"/>
      <c r="Y158" s="474"/>
      <c r="Z158" s="472"/>
      <c r="AA158" s="472"/>
      <c r="AB158" s="474"/>
      <c r="AC158" s="472"/>
      <c r="AD158" s="472"/>
      <c r="AE158" s="474"/>
      <c r="AF158" s="472"/>
      <c r="AG158" s="472"/>
      <c r="AH158" s="474"/>
      <c r="AI158" s="472"/>
      <c r="AJ158" s="472"/>
      <c r="AK158" s="475"/>
      <c r="AL158" s="472"/>
      <c r="AM158" s="472"/>
      <c r="AN158" s="474"/>
      <c r="AO158" s="472"/>
      <c r="AP158" s="472"/>
      <c r="AQ158" s="474"/>
      <c r="AR158" s="476"/>
    </row>
    <row r="159" spans="1:44" s="310" customFormat="1" ht="54" hidden="1" customHeight="1">
      <c r="A159" s="646" t="s">
        <v>436</v>
      </c>
      <c r="B159" s="643" t="s">
        <v>437</v>
      </c>
      <c r="C159" s="643"/>
      <c r="D159" s="300" t="s">
        <v>41</v>
      </c>
      <c r="E159" s="215">
        <f>H159+K159+N159+Q159+T159+W159+Z159+AC159+AF159+AI159+AL159+AO159</f>
        <v>0</v>
      </c>
      <c r="F159" s="215">
        <f>F160+F161+F162+F162</f>
        <v>0</v>
      </c>
      <c r="G159" s="217" t="e">
        <f>F159/E159</f>
        <v>#DIV/0!</v>
      </c>
      <c r="H159" s="471">
        <f>H160+H161+H162+H163+H164+H165</f>
        <v>0</v>
      </c>
      <c r="I159" s="471">
        <f>I160+I161+I162+I163+I164+I165</f>
        <v>0</v>
      </c>
      <c r="J159" s="504"/>
      <c r="K159" s="471"/>
      <c r="L159" s="471"/>
      <c r="M159" s="505"/>
      <c r="N159" s="471">
        <f>N160+N161+N162+N163+N164+N165</f>
        <v>0</v>
      </c>
      <c r="O159" s="471">
        <f>O160+O161+O162+O163+O164+O165</f>
        <v>0</v>
      </c>
      <c r="P159" s="504"/>
      <c r="Q159" s="471">
        <f>Q160+Q161+Q162+Q163+Q164+Q165</f>
        <v>0</v>
      </c>
      <c r="R159" s="471">
        <f>R160+R161+R162+R163+R164+R165</f>
        <v>0</v>
      </c>
      <c r="S159" s="505"/>
      <c r="T159" s="471">
        <f>T160+T161+T162+T163+T164+T165</f>
        <v>0</v>
      </c>
      <c r="U159" s="471">
        <f>U160+U161+U162+U163+U164+U165</f>
        <v>0</v>
      </c>
      <c r="V159" s="504"/>
      <c r="W159" s="471">
        <f>W160+W161+W162+W163+W164+W165</f>
        <v>0</v>
      </c>
      <c r="X159" s="471">
        <f>X160+X161+X162+X163+X164+X165</f>
        <v>0</v>
      </c>
      <c r="Y159" s="504"/>
      <c r="Z159" s="215">
        <f t="shared" ref="Z159:AA159" si="439">Z160+Z161+Z162+Z163+Z164+Z165</f>
        <v>0</v>
      </c>
      <c r="AA159" s="215">
        <f t="shared" si="439"/>
        <v>0</v>
      </c>
      <c r="AB159" s="216" t="e">
        <f t="shared" ref="AB159" si="440">AA159/Z159</f>
        <v>#DIV/0!</v>
      </c>
      <c r="AC159" s="471">
        <f t="shared" ref="AC159:AD159" si="441">AC160+AC161+AC162+AC163+AC164+AC165</f>
        <v>0</v>
      </c>
      <c r="AD159" s="471">
        <f t="shared" si="441"/>
        <v>0</v>
      </c>
      <c r="AE159" s="467"/>
      <c r="AF159" s="471">
        <f t="shared" ref="AF159:AG159" si="442">AF160+AF161+AF162+AF163+AF164+AF165</f>
        <v>0</v>
      </c>
      <c r="AG159" s="471">
        <f t="shared" si="442"/>
        <v>0</v>
      </c>
      <c r="AH159" s="467"/>
      <c r="AI159" s="471">
        <f t="shared" ref="AI159:AJ159" si="443">AI160+AI161+AI162+AI163+AI164+AI165</f>
        <v>0</v>
      </c>
      <c r="AJ159" s="471">
        <f t="shared" si="443"/>
        <v>0</v>
      </c>
      <c r="AK159" s="505"/>
      <c r="AL159" s="471">
        <f t="shared" ref="AL159:AM159" si="444">AL160+AL161+AL162+AL163+AL164+AL165</f>
        <v>0</v>
      </c>
      <c r="AM159" s="471">
        <f t="shared" si="444"/>
        <v>0</v>
      </c>
      <c r="AN159" s="505"/>
      <c r="AO159" s="471">
        <f>AO160+AO161+AO162+AO163+AO164+AO165</f>
        <v>0</v>
      </c>
      <c r="AP159" s="471">
        <f>AP160+AP161+AP162+AP163+AP164+AP165</f>
        <v>0</v>
      </c>
      <c r="AQ159" s="504"/>
      <c r="AR159" s="460" t="s">
        <v>447</v>
      </c>
    </row>
    <row r="160" spans="1:44" s="310" customFormat="1" ht="54" hidden="1" customHeight="1" thickBot="1">
      <c r="A160" s="641"/>
      <c r="B160" s="644"/>
      <c r="C160" s="644"/>
      <c r="D160" s="407" t="s">
        <v>37</v>
      </c>
      <c r="E160" s="408">
        <f>H160+K160+N160+Q160+T160+W160+Z160+AC160+AF160+AI160+AL160+AO160</f>
        <v>0</v>
      </c>
      <c r="F160" s="408">
        <f>I160+L160+O160+R160+U160+X160+AA160+AD160+AG160+AJ160+AM160+AP160</f>
        <v>0</v>
      </c>
      <c r="G160" s="418"/>
      <c r="H160" s="468"/>
      <c r="I160" s="468"/>
      <c r="J160" s="469"/>
      <c r="K160" s="468"/>
      <c r="L160" s="468"/>
      <c r="M160" s="469"/>
      <c r="N160" s="468"/>
      <c r="O160" s="468"/>
      <c r="P160" s="469"/>
      <c r="Q160" s="468"/>
      <c r="R160" s="468"/>
      <c r="S160" s="469"/>
      <c r="T160" s="468"/>
      <c r="U160" s="468"/>
      <c r="V160" s="469"/>
      <c r="W160" s="468"/>
      <c r="X160" s="468"/>
      <c r="Y160" s="469"/>
      <c r="Z160" s="408"/>
      <c r="AA160" s="408"/>
      <c r="AB160" s="219"/>
      <c r="AC160" s="468"/>
      <c r="AD160" s="468"/>
      <c r="AE160" s="469"/>
      <c r="AF160" s="468"/>
      <c r="AG160" s="468"/>
      <c r="AH160" s="469"/>
      <c r="AI160" s="468"/>
      <c r="AJ160" s="468"/>
      <c r="AK160" s="470"/>
      <c r="AL160" s="468"/>
      <c r="AM160" s="468"/>
      <c r="AN160" s="469"/>
      <c r="AO160" s="468"/>
      <c r="AP160" s="468"/>
      <c r="AQ160" s="469"/>
      <c r="AR160" s="461"/>
    </row>
    <row r="161" spans="1:44" s="310" customFormat="1" ht="54" hidden="1" customHeight="1">
      <c r="A161" s="641"/>
      <c r="B161" s="644"/>
      <c r="C161" s="644"/>
      <c r="D161" s="406" t="s">
        <v>2</v>
      </c>
      <c r="E161" s="408">
        <f t="shared" ref="E161:F165" si="445">H161+K161+N161+Q161+T161+W161+Z161+AC161+AF161+AI161+AL161+AO161</f>
        <v>0</v>
      </c>
      <c r="F161" s="408">
        <f>I161+L161+O161+R161+U161+X161+AA161+AD161+AG161+AJ161+AM161+AP161</f>
        <v>0</v>
      </c>
      <c r="G161" s="216" t="e">
        <f t="shared" ref="G161" si="446">F161/E161</f>
        <v>#DIV/0!</v>
      </c>
      <c r="H161" s="468">
        <v>0</v>
      </c>
      <c r="I161" s="468"/>
      <c r="J161" s="469"/>
      <c r="K161" s="468"/>
      <c r="L161" s="468"/>
      <c r="M161" s="467"/>
      <c r="N161" s="468">
        <v>0</v>
      </c>
      <c r="O161" s="468"/>
      <c r="P161" s="469"/>
      <c r="Q161" s="468">
        <v>0</v>
      </c>
      <c r="R161" s="468">
        <v>0</v>
      </c>
      <c r="S161" s="505"/>
      <c r="T161" s="468"/>
      <c r="U161" s="468"/>
      <c r="V161" s="469"/>
      <c r="W161" s="468"/>
      <c r="X161" s="468"/>
      <c r="Y161" s="469"/>
      <c r="Z161" s="408">
        <v>0</v>
      </c>
      <c r="AA161" s="408"/>
      <c r="AB161" s="216" t="e">
        <f t="shared" ref="AB161" si="447">AA161/Z161</f>
        <v>#DIV/0!</v>
      </c>
      <c r="AC161" s="468"/>
      <c r="AD161" s="468"/>
      <c r="AE161" s="467"/>
      <c r="AF161" s="468"/>
      <c r="AG161" s="468"/>
      <c r="AH161" s="467"/>
      <c r="AI161" s="468"/>
      <c r="AJ161" s="468"/>
      <c r="AK161" s="470"/>
      <c r="AL161" s="468"/>
      <c r="AM161" s="468"/>
      <c r="AN161" s="469"/>
      <c r="AO161" s="468"/>
      <c r="AP161" s="468"/>
      <c r="AQ161" s="469"/>
      <c r="AR161" s="277" t="s">
        <v>485</v>
      </c>
    </row>
    <row r="162" spans="1:44" s="310" customFormat="1" ht="54" hidden="1" customHeight="1" thickBot="1">
      <c r="A162" s="641"/>
      <c r="B162" s="644"/>
      <c r="C162" s="644"/>
      <c r="D162" s="406" t="s">
        <v>284</v>
      </c>
      <c r="E162" s="408">
        <f t="shared" si="445"/>
        <v>0</v>
      </c>
      <c r="F162" s="408">
        <f>I162+L162+O162+R162+U162+X162+AA162+AD162+AG162+AJ162+AM162+AP162</f>
        <v>0</v>
      </c>
      <c r="G162" s="216"/>
      <c r="H162" s="468"/>
      <c r="I162" s="468"/>
      <c r="J162" s="469"/>
      <c r="K162" s="468"/>
      <c r="L162" s="468"/>
      <c r="M162" s="469"/>
      <c r="N162" s="468">
        <v>0</v>
      </c>
      <c r="O162" s="468"/>
      <c r="P162" s="469"/>
      <c r="Q162" s="468">
        <v>0</v>
      </c>
      <c r="R162" s="468"/>
      <c r="S162" s="469"/>
      <c r="T162" s="468">
        <v>0</v>
      </c>
      <c r="U162" s="468"/>
      <c r="V162" s="469"/>
      <c r="W162" s="468">
        <v>0</v>
      </c>
      <c r="X162" s="468"/>
      <c r="Y162" s="469"/>
      <c r="Z162" s="468"/>
      <c r="AA162" s="468"/>
      <c r="AB162" s="469"/>
      <c r="AC162" s="468"/>
      <c r="AD162" s="468"/>
      <c r="AE162" s="469"/>
      <c r="AF162" s="468"/>
      <c r="AG162" s="468"/>
      <c r="AH162" s="469"/>
      <c r="AI162" s="468"/>
      <c r="AJ162" s="468"/>
      <c r="AK162" s="470"/>
      <c r="AL162" s="468"/>
      <c r="AM162" s="468"/>
      <c r="AN162" s="469"/>
      <c r="AO162" s="468"/>
      <c r="AP162" s="468"/>
      <c r="AQ162" s="469"/>
      <c r="AR162" s="461"/>
    </row>
    <row r="163" spans="1:44" s="310" customFormat="1" ht="54" hidden="1" customHeight="1">
      <c r="A163" s="641"/>
      <c r="B163" s="644"/>
      <c r="C163" s="644"/>
      <c r="D163" s="406" t="s">
        <v>292</v>
      </c>
      <c r="E163" s="215">
        <f t="shared" si="445"/>
        <v>0</v>
      </c>
      <c r="F163" s="215">
        <f t="shared" si="445"/>
        <v>0</v>
      </c>
      <c r="G163" s="216"/>
      <c r="H163" s="468"/>
      <c r="I163" s="468"/>
      <c r="J163" s="469"/>
      <c r="K163" s="468"/>
      <c r="L163" s="468"/>
      <c r="M163" s="469"/>
      <c r="N163" s="468"/>
      <c r="O163" s="468"/>
      <c r="P163" s="469"/>
      <c r="Q163" s="468"/>
      <c r="R163" s="468"/>
      <c r="S163" s="469"/>
      <c r="T163" s="468"/>
      <c r="U163" s="468"/>
      <c r="V163" s="469"/>
      <c r="W163" s="468"/>
      <c r="X163" s="468"/>
      <c r="Y163" s="469"/>
      <c r="Z163" s="468"/>
      <c r="AA163" s="468"/>
      <c r="AB163" s="469"/>
      <c r="AC163" s="468"/>
      <c r="AD163" s="468"/>
      <c r="AE163" s="469"/>
      <c r="AF163" s="468"/>
      <c r="AG163" s="468"/>
      <c r="AH163" s="469"/>
      <c r="AI163" s="468"/>
      <c r="AJ163" s="468"/>
      <c r="AK163" s="470"/>
      <c r="AL163" s="468"/>
      <c r="AM163" s="468"/>
      <c r="AN163" s="469"/>
      <c r="AO163" s="468"/>
      <c r="AP163" s="468"/>
      <c r="AQ163" s="469"/>
      <c r="AR163" s="461"/>
    </row>
    <row r="164" spans="1:44" s="310" customFormat="1" ht="54" hidden="1" customHeight="1">
      <c r="A164" s="641"/>
      <c r="B164" s="644"/>
      <c r="C164" s="644"/>
      <c r="D164" s="406" t="s">
        <v>285</v>
      </c>
      <c r="E164" s="408">
        <f t="shared" si="445"/>
        <v>0</v>
      </c>
      <c r="F164" s="408">
        <f t="shared" si="445"/>
        <v>0</v>
      </c>
      <c r="G164" s="216"/>
      <c r="H164" s="468"/>
      <c r="I164" s="468"/>
      <c r="J164" s="469"/>
      <c r="K164" s="468"/>
      <c r="L164" s="468"/>
      <c r="M164" s="469"/>
      <c r="N164" s="468"/>
      <c r="O164" s="468"/>
      <c r="P164" s="469"/>
      <c r="Q164" s="468"/>
      <c r="R164" s="468"/>
      <c r="S164" s="469"/>
      <c r="T164" s="468"/>
      <c r="U164" s="468"/>
      <c r="V164" s="469"/>
      <c r="W164" s="468"/>
      <c r="X164" s="468"/>
      <c r="Y164" s="469"/>
      <c r="Z164" s="468"/>
      <c r="AA164" s="468"/>
      <c r="AB164" s="469"/>
      <c r="AC164" s="468"/>
      <c r="AD164" s="468"/>
      <c r="AE164" s="469"/>
      <c r="AF164" s="468"/>
      <c r="AG164" s="468"/>
      <c r="AH164" s="469"/>
      <c r="AI164" s="468"/>
      <c r="AJ164" s="468"/>
      <c r="AK164" s="470"/>
      <c r="AL164" s="468"/>
      <c r="AM164" s="468"/>
      <c r="AN164" s="469"/>
      <c r="AO164" s="468"/>
      <c r="AP164" s="468"/>
      <c r="AQ164" s="469"/>
      <c r="AR164" s="461"/>
    </row>
    <row r="165" spans="1:44" s="310" customFormat="1" ht="54" hidden="1" customHeight="1" thickBot="1">
      <c r="A165" s="642"/>
      <c r="B165" s="645"/>
      <c r="C165" s="645"/>
      <c r="D165" s="302" t="s">
        <v>43</v>
      </c>
      <c r="E165" s="223">
        <f t="shared" si="445"/>
        <v>0</v>
      </c>
      <c r="F165" s="223">
        <f t="shared" si="445"/>
        <v>0</v>
      </c>
      <c r="G165" s="506"/>
      <c r="H165" s="472"/>
      <c r="I165" s="472"/>
      <c r="J165" s="474"/>
      <c r="K165" s="472"/>
      <c r="L165" s="472"/>
      <c r="M165" s="474"/>
      <c r="N165" s="472"/>
      <c r="O165" s="472"/>
      <c r="P165" s="474"/>
      <c r="Q165" s="472"/>
      <c r="R165" s="472"/>
      <c r="S165" s="474"/>
      <c r="T165" s="472"/>
      <c r="U165" s="472"/>
      <c r="V165" s="474"/>
      <c r="W165" s="472"/>
      <c r="X165" s="472"/>
      <c r="Y165" s="474"/>
      <c r="Z165" s="472"/>
      <c r="AA165" s="472"/>
      <c r="AB165" s="474"/>
      <c r="AC165" s="472"/>
      <c r="AD165" s="472"/>
      <c r="AE165" s="474"/>
      <c r="AF165" s="472"/>
      <c r="AG165" s="472"/>
      <c r="AH165" s="474"/>
      <c r="AI165" s="472"/>
      <c r="AJ165" s="472"/>
      <c r="AK165" s="475"/>
      <c r="AL165" s="472"/>
      <c r="AM165" s="472"/>
      <c r="AN165" s="474"/>
      <c r="AO165" s="472"/>
      <c r="AP165" s="472"/>
      <c r="AQ165" s="474"/>
      <c r="AR165" s="476"/>
    </row>
    <row r="166" spans="1:44" s="310" customFormat="1" ht="54" hidden="1" customHeight="1">
      <c r="A166" s="646" t="s">
        <v>439</v>
      </c>
      <c r="B166" s="643" t="s">
        <v>440</v>
      </c>
      <c r="C166" s="643"/>
      <c r="D166" s="300" t="s">
        <v>41</v>
      </c>
      <c r="E166" s="215">
        <f>H166+K166+N166+Q166+T166+W166+Z166+AC166+AF166+AI166+AL166+AO166</f>
        <v>0</v>
      </c>
      <c r="F166" s="215">
        <f>F167+F168+F169+F169</f>
        <v>0</v>
      </c>
      <c r="G166" s="217" t="e">
        <f>F166/E166</f>
        <v>#DIV/0!</v>
      </c>
      <c r="H166" s="471">
        <f>H167+H168+H169+H170+H171+H172</f>
        <v>0</v>
      </c>
      <c r="I166" s="471">
        <f>I167+I168+I169+I170+I171+I172</f>
        <v>0</v>
      </c>
      <c r="J166" s="504"/>
      <c r="K166" s="471">
        <f>K167+K168+K169+K170+K171+K172</f>
        <v>0</v>
      </c>
      <c r="L166" s="471">
        <f>L167+L168+L169+L170+L171+L172</f>
        <v>0</v>
      </c>
      <c r="M166" s="505"/>
      <c r="N166" s="471">
        <f>N167+N168+N169+N170+N171+N172</f>
        <v>0</v>
      </c>
      <c r="O166" s="471">
        <f>O167+O168+O169+O170+O171+O172</f>
        <v>0</v>
      </c>
      <c r="P166" s="504"/>
      <c r="Q166" s="471">
        <f>Q167+Q168+Q169+Q170+Q171+Q172</f>
        <v>0</v>
      </c>
      <c r="R166" s="471">
        <f>R167+R168+R169+R170+R171+R172</f>
        <v>0</v>
      </c>
      <c r="S166" s="505"/>
      <c r="T166" s="471">
        <f>T167+T168+T169+T170+T171+T172</f>
        <v>0</v>
      </c>
      <c r="U166" s="471">
        <f>U167+U168+U169+U170+U171+U172</f>
        <v>0</v>
      </c>
      <c r="V166" s="504"/>
      <c r="W166" s="471">
        <f>W167+W168+W169+W170+W171+W172</f>
        <v>0</v>
      </c>
      <c r="X166" s="471">
        <f>X167+X168+X169+X170+X171+X172</f>
        <v>0</v>
      </c>
      <c r="Y166" s="504"/>
      <c r="Z166" s="471">
        <f t="shared" ref="Z166:AA166" si="448">Z167+Z168+Z169+Z170+Z171+Z172</f>
        <v>0</v>
      </c>
      <c r="AA166" s="471">
        <f t="shared" si="448"/>
        <v>0</v>
      </c>
      <c r="AB166" s="467"/>
      <c r="AC166" s="471">
        <f t="shared" ref="AC166:AD166" si="449">AC167+AC168+AC169+AC170+AC171+AC172</f>
        <v>0</v>
      </c>
      <c r="AD166" s="471">
        <f t="shared" si="449"/>
        <v>0</v>
      </c>
      <c r="AE166" s="467"/>
      <c r="AF166" s="215">
        <f t="shared" ref="AF166:AG166" si="450">AF167+AF168+AF169+AF170+AF171+AF172</f>
        <v>0</v>
      </c>
      <c r="AG166" s="215">
        <f t="shared" si="450"/>
        <v>0</v>
      </c>
      <c r="AH166" s="216" t="e">
        <f t="shared" ref="AH166" si="451">AG166/AF166</f>
        <v>#DIV/0!</v>
      </c>
      <c r="AI166" s="471">
        <f t="shared" ref="AI166:AJ166" si="452">AI167+AI168+AI169+AI170+AI171+AI172</f>
        <v>0</v>
      </c>
      <c r="AJ166" s="471">
        <f t="shared" si="452"/>
        <v>0</v>
      </c>
      <c r="AK166" s="505"/>
      <c r="AL166" s="471">
        <f t="shared" ref="AL166:AM166" si="453">AL167+AL168+AL169+AL170+AL171+AL172</f>
        <v>0</v>
      </c>
      <c r="AM166" s="471">
        <f t="shared" si="453"/>
        <v>0</v>
      </c>
      <c r="AN166" s="505"/>
      <c r="AO166" s="471">
        <f>AO167+AO168+AO169+AO170+AO171+AO172</f>
        <v>0</v>
      </c>
      <c r="AP166" s="471">
        <f>AP167+AP168+AP169+AP170+AP171+AP172</f>
        <v>0</v>
      </c>
      <c r="AQ166" s="504"/>
      <c r="AR166" s="460" t="s">
        <v>450</v>
      </c>
    </row>
    <row r="167" spans="1:44" s="310" customFormat="1" ht="54" hidden="1" customHeight="1" thickBot="1">
      <c r="A167" s="641"/>
      <c r="B167" s="644"/>
      <c r="C167" s="644"/>
      <c r="D167" s="407" t="s">
        <v>37</v>
      </c>
      <c r="E167" s="408">
        <f>H167+K167+N167+Q167+T167+W167+Z167+AC167+AF167+AI167+AL167+AO167</f>
        <v>0</v>
      </c>
      <c r="F167" s="408">
        <f>I167+L167+O167+R167+U167+X167+AA167+AD167+AG167+AJ167+AM167+AP167</f>
        <v>0</v>
      </c>
      <c r="G167" s="418"/>
      <c r="H167" s="468"/>
      <c r="I167" s="468"/>
      <c r="J167" s="469"/>
      <c r="K167" s="468"/>
      <c r="L167" s="468"/>
      <c r="M167" s="469"/>
      <c r="N167" s="468"/>
      <c r="O167" s="468"/>
      <c r="P167" s="469"/>
      <c r="Q167" s="468"/>
      <c r="R167" s="468"/>
      <c r="S167" s="469"/>
      <c r="T167" s="468"/>
      <c r="U167" s="468"/>
      <c r="V167" s="469"/>
      <c r="W167" s="468"/>
      <c r="X167" s="468"/>
      <c r="Y167" s="469"/>
      <c r="Z167" s="468"/>
      <c r="AA167" s="468"/>
      <c r="AB167" s="469"/>
      <c r="AC167" s="468"/>
      <c r="AD167" s="468"/>
      <c r="AE167" s="469"/>
      <c r="AF167" s="408"/>
      <c r="AG167" s="408"/>
      <c r="AH167" s="219"/>
      <c r="AI167" s="468"/>
      <c r="AJ167" s="468"/>
      <c r="AK167" s="470"/>
      <c r="AL167" s="468"/>
      <c r="AM167" s="468"/>
      <c r="AN167" s="469"/>
      <c r="AO167" s="468"/>
      <c r="AP167" s="468"/>
      <c r="AQ167" s="469"/>
      <c r="AR167" s="461"/>
    </row>
    <row r="168" spans="1:44" s="310" customFormat="1" ht="54" hidden="1" customHeight="1">
      <c r="A168" s="641"/>
      <c r="B168" s="644"/>
      <c r="C168" s="644"/>
      <c r="D168" s="406" t="s">
        <v>2</v>
      </c>
      <c r="E168" s="408">
        <f t="shared" ref="E168:F172" si="454">H168+K168+N168+Q168+T168+W168+Z168+AC168+AF168+AI168+AL168+AO168</f>
        <v>0</v>
      </c>
      <c r="F168" s="408">
        <f>I168+L168+O168+R168+U168+X168+AA168+AD168+AG168+AJ168+AM168+AP168</f>
        <v>0</v>
      </c>
      <c r="G168" s="216" t="e">
        <f t="shared" ref="G168" si="455">F168/E168</f>
        <v>#DIV/0!</v>
      </c>
      <c r="H168" s="468">
        <v>0</v>
      </c>
      <c r="I168" s="468"/>
      <c r="J168" s="469"/>
      <c r="K168" s="468">
        <v>0</v>
      </c>
      <c r="L168" s="468">
        <v>0</v>
      </c>
      <c r="M168" s="467"/>
      <c r="N168" s="468">
        <v>0</v>
      </c>
      <c r="O168" s="468"/>
      <c r="P168" s="469"/>
      <c r="Q168" s="468">
        <v>0</v>
      </c>
      <c r="R168" s="468">
        <v>0</v>
      </c>
      <c r="S168" s="505"/>
      <c r="T168" s="468"/>
      <c r="U168" s="468"/>
      <c r="V168" s="469"/>
      <c r="W168" s="468"/>
      <c r="X168" s="468"/>
      <c r="Y168" s="469"/>
      <c r="Z168" s="468"/>
      <c r="AA168" s="468">
        <v>0</v>
      </c>
      <c r="AB168" s="467"/>
      <c r="AC168" s="468"/>
      <c r="AD168" s="468"/>
      <c r="AE168" s="467"/>
      <c r="AF168" s="408">
        <v>0</v>
      </c>
      <c r="AG168" s="408"/>
      <c r="AH168" s="216" t="e">
        <f t="shared" ref="AH168" si="456">AG168/AF168</f>
        <v>#DIV/0!</v>
      </c>
      <c r="AI168" s="468"/>
      <c r="AJ168" s="468"/>
      <c r="AK168" s="470"/>
      <c r="AL168" s="468"/>
      <c r="AM168" s="468"/>
      <c r="AN168" s="469"/>
      <c r="AO168" s="468"/>
      <c r="AP168" s="468"/>
      <c r="AQ168" s="469"/>
      <c r="AR168" s="277" t="s">
        <v>449</v>
      </c>
    </row>
    <row r="169" spans="1:44" s="310" customFormat="1" ht="54" hidden="1" customHeight="1" thickBot="1">
      <c r="A169" s="641"/>
      <c r="B169" s="644"/>
      <c r="C169" s="644"/>
      <c r="D169" s="406" t="s">
        <v>284</v>
      </c>
      <c r="E169" s="408">
        <f t="shared" si="454"/>
        <v>0</v>
      </c>
      <c r="F169" s="408">
        <f>I169+L169+O169+R169+U169+X169+AA169+AD169+AG169+AJ169+AM169+AP169</f>
        <v>0</v>
      </c>
      <c r="G169" s="216"/>
      <c r="H169" s="468"/>
      <c r="I169" s="468"/>
      <c r="J169" s="469"/>
      <c r="K169" s="468"/>
      <c r="L169" s="468"/>
      <c r="M169" s="469"/>
      <c r="N169" s="468">
        <v>0</v>
      </c>
      <c r="O169" s="468"/>
      <c r="P169" s="469"/>
      <c r="Q169" s="468">
        <v>0</v>
      </c>
      <c r="R169" s="468"/>
      <c r="S169" s="469"/>
      <c r="T169" s="468">
        <v>0</v>
      </c>
      <c r="U169" s="468"/>
      <c r="V169" s="469"/>
      <c r="W169" s="468">
        <v>0</v>
      </c>
      <c r="X169" s="468"/>
      <c r="Y169" s="469"/>
      <c r="Z169" s="468"/>
      <c r="AA169" s="468"/>
      <c r="AB169" s="469"/>
      <c r="AC169" s="468"/>
      <c r="AD169" s="468"/>
      <c r="AE169" s="469"/>
      <c r="AF169" s="468"/>
      <c r="AG169" s="468"/>
      <c r="AH169" s="469"/>
      <c r="AI169" s="468"/>
      <c r="AJ169" s="468"/>
      <c r="AK169" s="470"/>
      <c r="AL169" s="468"/>
      <c r="AM169" s="468"/>
      <c r="AN169" s="469"/>
      <c r="AO169" s="468"/>
      <c r="AP169" s="468"/>
      <c r="AQ169" s="469"/>
      <c r="AR169" s="461"/>
    </row>
    <row r="170" spans="1:44" s="310" customFormat="1" ht="54" hidden="1" customHeight="1">
      <c r="A170" s="641"/>
      <c r="B170" s="644"/>
      <c r="C170" s="644"/>
      <c r="D170" s="406" t="s">
        <v>292</v>
      </c>
      <c r="E170" s="215">
        <f t="shared" si="454"/>
        <v>0</v>
      </c>
      <c r="F170" s="215">
        <f t="shared" si="454"/>
        <v>0</v>
      </c>
      <c r="G170" s="216"/>
      <c r="H170" s="468"/>
      <c r="I170" s="468"/>
      <c r="J170" s="469"/>
      <c r="K170" s="468"/>
      <c r="L170" s="468"/>
      <c r="M170" s="469"/>
      <c r="N170" s="468"/>
      <c r="O170" s="468"/>
      <c r="P170" s="469"/>
      <c r="Q170" s="468"/>
      <c r="R170" s="468"/>
      <c r="S170" s="469"/>
      <c r="T170" s="468"/>
      <c r="U170" s="468"/>
      <c r="V170" s="469"/>
      <c r="W170" s="468"/>
      <c r="X170" s="468"/>
      <c r="Y170" s="469"/>
      <c r="Z170" s="468"/>
      <c r="AA170" s="468"/>
      <c r="AB170" s="469"/>
      <c r="AC170" s="468"/>
      <c r="AD170" s="468"/>
      <c r="AE170" s="469"/>
      <c r="AF170" s="468"/>
      <c r="AG170" s="468"/>
      <c r="AH170" s="469"/>
      <c r="AI170" s="468"/>
      <c r="AJ170" s="468"/>
      <c r="AK170" s="470"/>
      <c r="AL170" s="468"/>
      <c r="AM170" s="468"/>
      <c r="AN170" s="469"/>
      <c r="AO170" s="468"/>
      <c r="AP170" s="468"/>
      <c r="AQ170" s="469"/>
      <c r="AR170" s="461"/>
    </row>
    <row r="171" spans="1:44" s="310" customFormat="1" ht="54" hidden="1" customHeight="1">
      <c r="A171" s="641"/>
      <c r="B171" s="644"/>
      <c r="C171" s="644"/>
      <c r="D171" s="406" t="s">
        <v>285</v>
      </c>
      <c r="E171" s="408">
        <f t="shared" si="454"/>
        <v>0</v>
      </c>
      <c r="F171" s="408">
        <f t="shared" si="454"/>
        <v>0</v>
      </c>
      <c r="G171" s="216"/>
      <c r="H171" s="468"/>
      <c r="I171" s="468"/>
      <c r="J171" s="469"/>
      <c r="K171" s="468"/>
      <c r="L171" s="468"/>
      <c r="M171" s="469"/>
      <c r="N171" s="468"/>
      <c r="O171" s="468"/>
      <c r="P171" s="469"/>
      <c r="Q171" s="468"/>
      <c r="R171" s="468"/>
      <c r="S171" s="469"/>
      <c r="T171" s="468"/>
      <c r="U171" s="468"/>
      <c r="V171" s="469"/>
      <c r="W171" s="468"/>
      <c r="X171" s="468"/>
      <c r="Y171" s="469"/>
      <c r="Z171" s="468"/>
      <c r="AA171" s="468"/>
      <c r="AB171" s="469"/>
      <c r="AC171" s="468"/>
      <c r="AD171" s="468"/>
      <c r="AE171" s="469"/>
      <c r="AF171" s="468"/>
      <c r="AG171" s="468"/>
      <c r="AH171" s="469"/>
      <c r="AI171" s="468"/>
      <c r="AJ171" s="468"/>
      <c r="AK171" s="470"/>
      <c r="AL171" s="468"/>
      <c r="AM171" s="468"/>
      <c r="AN171" s="469"/>
      <c r="AO171" s="468"/>
      <c r="AP171" s="468"/>
      <c r="AQ171" s="469"/>
      <c r="AR171" s="461"/>
    </row>
    <row r="172" spans="1:44" s="310" customFormat="1" ht="54" hidden="1" customHeight="1" thickBot="1">
      <c r="A172" s="642"/>
      <c r="B172" s="645"/>
      <c r="C172" s="645"/>
      <c r="D172" s="302" t="s">
        <v>43</v>
      </c>
      <c r="E172" s="223">
        <f t="shared" si="454"/>
        <v>0</v>
      </c>
      <c r="F172" s="223">
        <f t="shared" si="454"/>
        <v>0</v>
      </c>
      <c r="G172" s="441"/>
      <c r="H172" s="485"/>
      <c r="I172" s="485"/>
      <c r="J172" s="487"/>
      <c r="K172" s="485"/>
      <c r="L172" s="485"/>
      <c r="M172" s="487"/>
      <c r="N172" s="485"/>
      <c r="O172" s="485"/>
      <c r="P172" s="487"/>
      <c r="Q172" s="485"/>
      <c r="R172" s="485"/>
      <c r="S172" s="487"/>
      <c r="T172" s="485"/>
      <c r="U172" s="485"/>
      <c r="V172" s="487"/>
      <c r="W172" s="485"/>
      <c r="X172" s="485"/>
      <c r="Y172" s="487"/>
      <c r="Z172" s="485"/>
      <c r="AA172" s="485"/>
      <c r="AB172" s="487"/>
      <c r="AC172" s="485"/>
      <c r="AD172" s="485"/>
      <c r="AE172" s="487"/>
      <c r="AF172" s="485"/>
      <c r="AG172" s="485"/>
      <c r="AH172" s="487"/>
      <c r="AI172" s="485"/>
      <c r="AJ172" s="485"/>
      <c r="AK172" s="486"/>
      <c r="AL172" s="485"/>
      <c r="AM172" s="485"/>
      <c r="AN172" s="487"/>
      <c r="AO172" s="485"/>
      <c r="AP172" s="485"/>
      <c r="AQ172" s="487"/>
      <c r="AR172" s="476"/>
    </row>
    <row r="173" spans="1:44" s="310" customFormat="1" ht="114.75" customHeight="1">
      <c r="A173" s="633" t="s">
        <v>435</v>
      </c>
      <c r="B173" s="647" t="s">
        <v>366</v>
      </c>
      <c r="C173" s="650"/>
      <c r="D173" s="300" t="s">
        <v>41</v>
      </c>
      <c r="E173" s="296">
        <f>H173+K173+N173+Q173+T173+W173+Z173+AC173+AF173+AI173+AL173+AO173</f>
        <v>378.7</v>
      </c>
      <c r="F173" s="296">
        <f>I173+L173+O173+R173+U173+X173+AA173+AD173+AG173+AJ173+AM173+AP173</f>
        <v>0</v>
      </c>
      <c r="G173" s="216">
        <f>F173/E173</f>
        <v>0</v>
      </c>
      <c r="H173" s="408">
        <f>H174+H175+H176+H178</f>
        <v>0</v>
      </c>
      <c r="I173" s="408">
        <f>I174+I175+I176+I178</f>
        <v>0</v>
      </c>
      <c r="J173" s="219"/>
      <c r="K173" s="408">
        <f>K174+K175+K176+K177+K178+K179</f>
        <v>247.4</v>
      </c>
      <c r="L173" s="408">
        <f>L174+L175+L176+L177+L178+L179</f>
        <v>0</v>
      </c>
      <c r="M173" s="216">
        <f>L173/K173</f>
        <v>0</v>
      </c>
      <c r="N173" s="408">
        <f>N174+N175+N176+N177+N178+N179</f>
        <v>0</v>
      </c>
      <c r="O173" s="408">
        <f>O174+O175+O176+O177+O178+O179</f>
        <v>0</v>
      </c>
      <c r="P173" s="216"/>
      <c r="Q173" s="408">
        <f>Q174+Q175+Q176+Q177+Q178+Q179</f>
        <v>43.8</v>
      </c>
      <c r="R173" s="408">
        <f>R174+R175+R176+R177+R178+R179</f>
        <v>0</v>
      </c>
      <c r="S173" s="216">
        <f>R173/Q173</f>
        <v>0</v>
      </c>
      <c r="T173" s="408">
        <f>T174+T175+T176+T177+T178+T179</f>
        <v>0</v>
      </c>
      <c r="U173" s="408">
        <f>U174+U175+U176+U177+U178+U179</f>
        <v>0</v>
      </c>
      <c r="V173" s="219"/>
      <c r="W173" s="408">
        <f>W174+W175+W176+W177+W178+W179</f>
        <v>0</v>
      </c>
      <c r="X173" s="408">
        <f>X174+X175+X176+X177+X178+X179</f>
        <v>0</v>
      </c>
      <c r="Y173" s="219"/>
      <c r="Z173" s="408">
        <f>Z174+Z175+Z176+Z177+Z178+Z179</f>
        <v>43.8</v>
      </c>
      <c r="AA173" s="408">
        <f>AA174+AA175+AA176+AA177+AA178+AA179</f>
        <v>0</v>
      </c>
      <c r="AB173" s="216">
        <f>AA173/Z173</f>
        <v>0</v>
      </c>
      <c r="AC173" s="408">
        <f>AC174+AC175+AC176+AC177+AC178+AC179</f>
        <v>0</v>
      </c>
      <c r="AD173" s="408">
        <f>AD174+AD175+AD176+AD177+AD178+AD179</f>
        <v>0</v>
      </c>
      <c r="AE173" s="216"/>
      <c r="AF173" s="408">
        <f>AF174+AF175+AF176+AF177+AF178+AF179</f>
        <v>0</v>
      </c>
      <c r="AG173" s="408">
        <f>AG174+AG175+AG176+AG177+AG178+AG179</f>
        <v>0</v>
      </c>
      <c r="AH173" s="216"/>
      <c r="AI173" s="408">
        <f>AI174+AI175+AI176+AI177+AI178+AI179</f>
        <v>43.7</v>
      </c>
      <c r="AJ173" s="408">
        <f>AJ174+AJ175+AJ176+AJ177+AJ178+AJ179</f>
        <v>0</v>
      </c>
      <c r="AK173" s="216">
        <f>AJ173/AI173</f>
        <v>0</v>
      </c>
      <c r="AL173" s="408">
        <f>AL174+AL175+AL176+AL177+AL178+AL179</f>
        <v>0</v>
      </c>
      <c r="AM173" s="408">
        <f>AM174+AM175+AM176+AM177+AM178+AM179</f>
        <v>0</v>
      </c>
      <c r="AN173" s="219"/>
      <c r="AO173" s="408">
        <f>AO174+AO175+AO176+AO177+AO178+AO179</f>
        <v>0</v>
      </c>
      <c r="AP173" s="408">
        <f>AP174+AP175+AP176+AP177+AP178+AP179</f>
        <v>0</v>
      </c>
      <c r="AQ173" s="216"/>
      <c r="AR173" s="460"/>
    </row>
    <row r="174" spans="1:44" s="310" customFormat="1" ht="114.75" customHeight="1">
      <c r="A174" s="634"/>
      <c r="B174" s="648"/>
      <c r="C174" s="648"/>
      <c r="D174" s="407" t="s">
        <v>37</v>
      </c>
      <c r="E174" s="408">
        <f>H174+K174+N174+Q174+T174+W174+Z174+AC174+AF174+AI174+AL174+AO174</f>
        <v>0</v>
      </c>
      <c r="F174" s="408">
        <f>I174+L174+O174+R174+U174+X174+AA174+AD174+AG174+AJ174+AM174+AP174</f>
        <v>0</v>
      </c>
      <c r="G174" s="216"/>
      <c r="H174" s="408">
        <f t="shared" ref="H174:I176" si="457">H181</f>
        <v>0</v>
      </c>
      <c r="I174" s="408">
        <f t="shared" si="457"/>
        <v>0</v>
      </c>
      <c r="J174" s="219"/>
      <c r="K174" s="408">
        <f t="shared" ref="K174:L176" si="458">K181</f>
        <v>0</v>
      </c>
      <c r="L174" s="408">
        <f t="shared" si="458"/>
        <v>0</v>
      </c>
      <c r="M174" s="219"/>
      <c r="N174" s="408">
        <f t="shared" ref="N174:O176" si="459">N181</f>
        <v>0</v>
      </c>
      <c r="O174" s="408">
        <f t="shared" si="459"/>
        <v>0</v>
      </c>
      <c r="P174" s="219"/>
      <c r="Q174" s="408">
        <f t="shared" ref="Q174:R176" si="460">Q181</f>
        <v>0</v>
      </c>
      <c r="R174" s="408">
        <f t="shared" si="460"/>
        <v>0</v>
      </c>
      <c r="S174" s="219"/>
      <c r="T174" s="408">
        <f t="shared" ref="T174:U175" si="461">T181</f>
        <v>0</v>
      </c>
      <c r="U174" s="408">
        <f t="shared" si="461"/>
        <v>0</v>
      </c>
      <c r="V174" s="219"/>
      <c r="W174" s="408">
        <f t="shared" ref="W174:X176" si="462">W181</f>
        <v>0</v>
      </c>
      <c r="X174" s="408">
        <f t="shared" si="462"/>
        <v>0</v>
      </c>
      <c r="Y174" s="219"/>
      <c r="Z174" s="408">
        <f t="shared" ref="Z174:AA175" si="463">Z181</f>
        <v>0</v>
      </c>
      <c r="AA174" s="408">
        <f t="shared" si="463"/>
        <v>0</v>
      </c>
      <c r="AB174" s="219"/>
      <c r="AC174" s="408">
        <f t="shared" ref="AC174:AD175" si="464">AC181</f>
        <v>0</v>
      </c>
      <c r="AD174" s="408">
        <f t="shared" si="464"/>
        <v>0</v>
      </c>
      <c r="AE174" s="219"/>
      <c r="AF174" s="408">
        <f t="shared" ref="AF174:AG175" si="465">AF181</f>
        <v>0</v>
      </c>
      <c r="AG174" s="408">
        <f t="shared" si="465"/>
        <v>0</v>
      </c>
      <c r="AH174" s="219"/>
      <c r="AI174" s="408">
        <f t="shared" ref="AI174:AJ175" si="466">AI181</f>
        <v>0</v>
      </c>
      <c r="AJ174" s="408">
        <f t="shared" si="466"/>
        <v>0</v>
      </c>
      <c r="AK174" s="418"/>
      <c r="AL174" s="408">
        <f t="shared" ref="AL174:AM175" si="467">AL181</f>
        <v>0</v>
      </c>
      <c r="AM174" s="408">
        <f t="shared" si="467"/>
        <v>0</v>
      </c>
      <c r="AN174" s="219"/>
      <c r="AO174" s="408">
        <f t="shared" ref="AO174:AP175" si="468">AO181</f>
        <v>0</v>
      </c>
      <c r="AP174" s="408">
        <f t="shared" si="468"/>
        <v>0</v>
      </c>
      <c r="AQ174" s="219"/>
      <c r="AR174" s="277"/>
    </row>
    <row r="175" spans="1:44" s="310" customFormat="1" ht="114.75" customHeight="1" thickBot="1">
      <c r="A175" s="634"/>
      <c r="B175" s="648"/>
      <c r="C175" s="648"/>
      <c r="D175" s="406" t="s">
        <v>2</v>
      </c>
      <c r="E175" s="408">
        <f t="shared" ref="E175:F175" si="469">H175+K175+N175+Q175+T175+W175+Z175+AC175+AF175+AI175+AL175+AO175</f>
        <v>0</v>
      </c>
      <c r="F175" s="408">
        <f t="shared" si="469"/>
        <v>0</v>
      </c>
      <c r="G175" s="216"/>
      <c r="H175" s="408">
        <f t="shared" si="457"/>
        <v>0</v>
      </c>
      <c r="I175" s="408">
        <f t="shared" si="457"/>
        <v>0</v>
      </c>
      <c r="J175" s="219"/>
      <c r="K175" s="408">
        <f t="shared" si="458"/>
        <v>0</v>
      </c>
      <c r="L175" s="408">
        <f t="shared" si="458"/>
        <v>0</v>
      </c>
      <c r="M175" s="219"/>
      <c r="N175" s="408">
        <f t="shared" si="459"/>
        <v>0</v>
      </c>
      <c r="O175" s="408">
        <f t="shared" si="459"/>
        <v>0</v>
      </c>
      <c r="P175" s="219"/>
      <c r="Q175" s="408">
        <f t="shared" si="460"/>
        <v>0</v>
      </c>
      <c r="R175" s="408">
        <f t="shared" si="460"/>
        <v>0</v>
      </c>
      <c r="S175" s="219"/>
      <c r="T175" s="408">
        <f t="shared" si="461"/>
        <v>0</v>
      </c>
      <c r="U175" s="408">
        <f t="shared" si="461"/>
        <v>0</v>
      </c>
      <c r="V175" s="219"/>
      <c r="W175" s="408">
        <f t="shared" si="462"/>
        <v>0</v>
      </c>
      <c r="X175" s="408">
        <f t="shared" si="462"/>
        <v>0</v>
      </c>
      <c r="Y175" s="219"/>
      <c r="Z175" s="408">
        <f t="shared" si="463"/>
        <v>0</v>
      </c>
      <c r="AA175" s="408">
        <f t="shared" si="463"/>
        <v>0</v>
      </c>
      <c r="AB175" s="219"/>
      <c r="AC175" s="408">
        <f t="shared" si="464"/>
        <v>0</v>
      </c>
      <c r="AD175" s="408">
        <f t="shared" si="464"/>
        <v>0</v>
      </c>
      <c r="AE175" s="219"/>
      <c r="AF175" s="408">
        <f t="shared" si="465"/>
        <v>0</v>
      </c>
      <c r="AG175" s="408">
        <f t="shared" si="465"/>
        <v>0</v>
      </c>
      <c r="AH175" s="219"/>
      <c r="AI175" s="408">
        <f t="shared" si="466"/>
        <v>0</v>
      </c>
      <c r="AJ175" s="408">
        <f t="shared" si="466"/>
        <v>0</v>
      </c>
      <c r="AK175" s="418"/>
      <c r="AL175" s="408">
        <f t="shared" si="467"/>
        <v>0</v>
      </c>
      <c r="AM175" s="408">
        <f t="shared" si="467"/>
        <v>0</v>
      </c>
      <c r="AN175" s="219"/>
      <c r="AO175" s="408">
        <f>AO231</f>
        <v>0</v>
      </c>
      <c r="AP175" s="408">
        <f t="shared" si="468"/>
        <v>0</v>
      </c>
      <c r="AQ175" s="219"/>
      <c r="AR175" s="277"/>
    </row>
    <row r="176" spans="1:44" s="310" customFormat="1" ht="408" customHeight="1" thickBot="1">
      <c r="A176" s="634"/>
      <c r="B176" s="648"/>
      <c r="C176" s="648"/>
      <c r="D176" s="405" t="s">
        <v>284</v>
      </c>
      <c r="E176" s="408">
        <f>H176+K176+N176+Q176+T176+W176+Z176+AC176+AF176+AI176+AL176+AO176</f>
        <v>378.7</v>
      </c>
      <c r="F176" s="408">
        <f>I176+L176+O176+R176+U176+X176+AA176+AD176+AG176+AJ176+AM176+AP176</f>
        <v>0</v>
      </c>
      <c r="G176" s="441">
        <f t="shared" ref="G176" si="470">F176/E176</f>
        <v>0</v>
      </c>
      <c r="H176" s="408">
        <f t="shared" si="457"/>
        <v>0</v>
      </c>
      <c r="I176" s="408">
        <f t="shared" si="457"/>
        <v>0</v>
      </c>
      <c r="J176" s="219"/>
      <c r="K176" s="408">
        <f>K183+K190</f>
        <v>247.4</v>
      </c>
      <c r="L176" s="408">
        <f t="shared" si="458"/>
        <v>0</v>
      </c>
      <c r="M176" s="217">
        <f>L176/K176</f>
        <v>0</v>
      </c>
      <c r="N176" s="408">
        <f t="shared" si="459"/>
        <v>0</v>
      </c>
      <c r="O176" s="408">
        <f t="shared" si="459"/>
        <v>0</v>
      </c>
      <c r="P176" s="216"/>
      <c r="Q176" s="408">
        <f t="shared" si="460"/>
        <v>43.8</v>
      </c>
      <c r="R176" s="408">
        <f t="shared" si="460"/>
        <v>0</v>
      </c>
      <c r="S176" s="217">
        <f>R176/Q176</f>
        <v>0</v>
      </c>
      <c r="T176" s="408">
        <f>T183+T190+T197</f>
        <v>0</v>
      </c>
      <c r="U176" s="408">
        <f>U183+U190+U197</f>
        <v>0</v>
      </c>
      <c r="V176" s="219"/>
      <c r="W176" s="408">
        <f>W183+W190+W197</f>
        <v>0</v>
      </c>
      <c r="X176" s="408">
        <f t="shared" si="462"/>
        <v>0</v>
      </c>
      <c r="Y176" s="219"/>
      <c r="Z176" s="408">
        <f>Z183+Z190+Z197</f>
        <v>43.8</v>
      </c>
      <c r="AA176" s="408">
        <f>AA183+AA190+AA197</f>
        <v>0</v>
      </c>
      <c r="AB176" s="217">
        <f>AA176/Z176</f>
        <v>0</v>
      </c>
      <c r="AC176" s="408">
        <f>AC183+AC190+AC197</f>
        <v>0</v>
      </c>
      <c r="AD176" s="408">
        <f>AD183+AD190+AD197</f>
        <v>0</v>
      </c>
      <c r="AE176" s="217"/>
      <c r="AF176" s="408">
        <f>AF183+AF190+AF197</f>
        <v>0</v>
      </c>
      <c r="AG176" s="408">
        <f>AG183+AG190+AG197</f>
        <v>0</v>
      </c>
      <c r="AH176" s="216"/>
      <c r="AI176" s="408">
        <f>AI183+AI190+AI197+AI204+AI211+AI218+AI232</f>
        <v>43.7</v>
      </c>
      <c r="AJ176" s="408">
        <f>AJ183+AJ190+AJ197+AJ204+AJ211+AJ218+AJ232</f>
        <v>0</v>
      </c>
      <c r="AK176" s="441">
        <f t="shared" ref="AK176" si="471">AJ176/AI176</f>
        <v>0</v>
      </c>
      <c r="AL176" s="408">
        <f>AL183+AL190+AL197+AL204+AL211+AL218+AL232</f>
        <v>0</v>
      </c>
      <c r="AM176" s="408">
        <f>AM183+AM190+AM197+AM204+AM211+AM218+AM232</f>
        <v>0</v>
      </c>
      <c r="AN176" s="463"/>
      <c r="AO176" s="408">
        <f>AO183+AO190+AO197+AO204+AO211+AO218+AO225</f>
        <v>0</v>
      </c>
      <c r="AP176" s="408">
        <f>AP183+AP190+AP197+AP204+AP211+AP218+AP225</f>
        <v>0</v>
      </c>
      <c r="AQ176" s="216"/>
      <c r="AR176" s="419"/>
    </row>
    <row r="177" spans="1:44" s="310" customFormat="1" ht="369" customHeight="1">
      <c r="A177" s="634"/>
      <c r="B177" s="648"/>
      <c r="C177" s="648"/>
      <c r="D177" s="406" t="s">
        <v>292</v>
      </c>
      <c r="E177" s="215"/>
      <c r="F177" s="215"/>
      <c r="G177" s="216"/>
      <c r="H177" s="408"/>
      <c r="I177" s="408"/>
      <c r="J177" s="219"/>
      <c r="K177" s="408"/>
      <c r="L177" s="408"/>
      <c r="M177" s="219"/>
      <c r="N177" s="408"/>
      <c r="O177" s="408"/>
      <c r="P177" s="219"/>
      <c r="Q177" s="408"/>
      <c r="R177" s="408"/>
      <c r="S177" s="219"/>
      <c r="T177" s="408"/>
      <c r="U177" s="408"/>
      <c r="V177" s="219"/>
      <c r="W177" s="408"/>
      <c r="X177" s="408"/>
      <c r="Y177" s="219"/>
      <c r="Z177" s="408"/>
      <c r="AA177" s="408"/>
      <c r="AB177" s="219"/>
      <c r="AC177" s="408"/>
      <c r="AD177" s="408"/>
      <c r="AE177" s="219"/>
      <c r="AF177" s="408"/>
      <c r="AG177" s="408"/>
      <c r="AH177" s="219"/>
      <c r="AI177" s="408"/>
      <c r="AJ177" s="408"/>
      <c r="AK177" s="418"/>
      <c r="AL177" s="408"/>
      <c r="AM177" s="408"/>
      <c r="AN177" s="219"/>
      <c r="AO177" s="408"/>
      <c r="AP177" s="408"/>
      <c r="AQ177" s="219"/>
      <c r="AR177" s="277"/>
    </row>
    <row r="178" spans="1:44" s="310" customFormat="1" ht="114.75" customHeight="1">
      <c r="A178" s="634"/>
      <c r="B178" s="648"/>
      <c r="C178" s="648"/>
      <c r="D178" s="406" t="s">
        <v>285</v>
      </c>
      <c r="E178" s="408"/>
      <c r="F178" s="408"/>
      <c r="G178" s="216"/>
      <c r="H178" s="408"/>
      <c r="I178" s="408"/>
      <c r="J178" s="219"/>
      <c r="K178" s="408"/>
      <c r="L178" s="408"/>
      <c r="M178" s="219"/>
      <c r="N178" s="408"/>
      <c r="O178" s="408"/>
      <c r="P178" s="219"/>
      <c r="Q178" s="408"/>
      <c r="R178" s="408"/>
      <c r="S178" s="219"/>
      <c r="T178" s="408"/>
      <c r="U178" s="408"/>
      <c r="V178" s="219"/>
      <c r="W178" s="408"/>
      <c r="X178" s="408"/>
      <c r="Y178" s="219"/>
      <c r="Z178" s="408"/>
      <c r="AA178" s="408"/>
      <c r="AB178" s="219"/>
      <c r="AC178" s="408"/>
      <c r="AD178" s="408"/>
      <c r="AE178" s="219"/>
      <c r="AF178" s="408"/>
      <c r="AG178" s="408"/>
      <c r="AH178" s="219"/>
      <c r="AI178" s="408"/>
      <c r="AJ178" s="408"/>
      <c r="AK178" s="418"/>
      <c r="AL178" s="408"/>
      <c r="AM178" s="408"/>
      <c r="AN178" s="219"/>
      <c r="AO178" s="408"/>
      <c r="AP178" s="408"/>
      <c r="AQ178" s="219"/>
      <c r="AR178" s="277"/>
    </row>
    <row r="179" spans="1:44" s="310" customFormat="1" ht="192.75" customHeight="1" thickBot="1">
      <c r="A179" s="635"/>
      <c r="B179" s="649"/>
      <c r="C179" s="649"/>
      <c r="D179" s="302" t="s">
        <v>43</v>
      </c>
      <c r="E179" s="223"/>
      <c r="F179" s="223"/>
      <c r="G179" s="506"/>
      <c r="H179" s="223"/>
      <c r="I179" s="223"/>
      <c r="J179" s="449"/>
      <c r="K179" s="223"/>
      <c r="L179" s="223"/>
      <c r="M179" s="449"/>
      <c r="N179" s="223"/>
      <c r="O179" s="223"/>
      <c r="P179" s="449"/>
      <c r="Q179" s="223"/>
      <c r="R179" s="223"/>
      <c r="S179" s="449"/>
      <c r="T179" s="223"/>
      <c r="U179" s="223"/>
      <c r="V179" s="449"/>
      <c r="W179" s="223"/>
      <c r="X179" s="223"/>
      <c r="Y179" s="449"/>
      <c r="Z179" s="223"/>
      <c r="AA179" s="223"/>
      <c r="AB179" s="449"/>
      <c r="AC179" s="223"/>
      <c r="AD179" s="223"/>
      <c r="AE179" s="449"/>
      <c r="AF179" s="223"/>
      <c r="AG179" s="223"/>
      <c r="AH179" s="449"/>
      <c r="AI179" s="223"/>
      <c r="AJ179" s="223"/>
      <c r="AK179" s="453"/>
      <c r="AL179" s="223"/>
      <c r="AM179" s="223"/>
      <c r="AN179" s="449"/>
      <c r="AO179" s="223"/>
      <c r="AP179" s="223"/>
      <c r="AQ179" s="449"/>
      <c r="AR179" s="452"/>
    </row>
    <row r="180" spans="1:44" s="310" customFormat="1" ht="142.5" customHeight="1">
      <c r="A180" s="646" t="s">
        <v>309</v>
      </c>
      <c r="B180" s="756" t="s">
        <v>487</v>
      </c>
      <c r="C180" s="756"/>
      <c r="D180" s="300" t="s">
        <v>41</v>
      </c>
      <c r="E180" s="215">
        <f>H180+K180+N180+Q180+T180+W180+Z180+AC180+AF180+AI180+AL180+AO180</f>
        <v>178.7</v>
      </c>
      <c r="F180" s="215">
        <f>I180+L180+O180+R180+U180+X180+AA180+AD180+AG180+AJ180+AM180+AP180</f>
        <v>0</v>
      </c>
      <c r="G180" s="217">
        <f>F180/E180</f>
        <v>0</v>
      </c>
      <c r="H180" s="215">
        <f>H181+H182+H183+H184+H185+H186</f>
        <v>0</v>
      </c>
      <c r="I180" s="215">
        <f>I181+I182+I183+I184+I185+I186</f>
        <v>0</v>
      </c>
      <c r="J180" s="459"/>
      <c r="K180" s="215">
        <f>K181+K182+K183+K184+K185+K186</f>
        <v>47.4</v>
      </c>
      <c r="L180" s="215">
        <f>L181+L182+L183+L184+L185+L186</f>
        <v>0</v>
      </c>
      <c r="M180" s="216">
        <f>L180/K180</f>
        <v>0</v>
      </c>
      <c r="N180" s="215">
        <f>N181+N182+N183+N184+N185+N186</f>
        <v>0</v>
      </c>
      <c r="O180" s="215">
        <f>O181+O182+O183+O184+O185+O186</f>
        <v>0</v>
      </c>
      <c r="P180" s="457"/>
      <c r="Q180" s="215">
        <f>Q181+Q182+Q183+Q184+Q185+Q186</f>
        <v>43.8</v>
      </c>
      <c r="R180" s="215">
        <f>R181+R182+R183+R184+R185+R186</f>
        <v>0</v>
      </c>
      <c r="S180" s="216">
        <f>R180/Q180</f>
        <v>0</v>
      </c>
      <c r="T180" s="215">
        <f>T181+T182+T183+T184+T185+T186</f>
        <v>0</v>
      </c>
      <c r="U180" s="215">
        <f>U181+U182+U183+U184+U185+U186</f>
        <v>0</v>
      </c>
      <c r="V180" s="459"/>
      <c r="W180" s="215">
        <f>W181+W182+W183+W184+W185+W186</f>
        <v>0</v>
      </c>
      <c r="X180" s="215">
        <f>X181+X182+X183+X184+X185+X186</f>
        <v>0</v>
      </c>
      <c r="Y180" s="216"/>
      <c r="Z180" s="215">
        <f t="shared" ref="Z180:AA180" si="472">Z181+Z182+Z183+Z184+Z185+Z186</f>
        <v>43.8</v>
      </c>
      <c r="AA180" s="215">
        <f t="shared" si="472"/>
        <v>0</v>
      </c>
      <c r="AB180" s="216">
        <f t="shared" ref="AB180" si="473">AA180/Z180</f>
        <v>0</v>
      </c>
      <c r="AC180" s="215">
        <f t="shared" ref="AC180:AD180" si="474">AC181+AC182+AC183+AC184+AC185+AC186</f>
        <v>0</v>
      </c>
      <c r="AD180" s="215">
        <f t="shared" si="474"/>
        <v>0</v>
      </c>
      <c r="AE180" s="459"/>
      <c r="AF180" s="215">
        <f t="shared" ref="AF180:AG180" si="475">AF181+AF182+AF183+AF184+AF185+AF186</f>
        <v>0</v>
      </c>
      <c r="AG180" s="215">
        <f t="shared" si="475"/>
        <v>0</v>
      </c>
      <c r="AH180" s="216"/>
      <c r="AI180" s="215">
        <f t="shared" ref="AI180:AJ180" si="476">AI181+AI182+AI183+AI184+AI185+AI186</f>
        <v>43.7</v>
      </c>
      <c r="AJ180" s="215">
        <f t="shared" si="476"/>
        <v>0</v>
      </c>
      <c r="AK180" s="217">
        <f>AJ180/AI180</f>
        <v>0</v>
      </c>
      <c r="AL180" s="215">
        <f t="shared" ref="AL180:AM180" si="477">AL181+AL182+AL183+AL184+AL185+AL186</f>
        <v>0</v>
      </c>
      <c r="AM180" s="215">
        <f t="shared" si="477"/>
        <v>0</v>
      </c>
      <c r="AN180" s="459"/>
      <c r="AO180" s="215">
        <f>AO181+AO182+AO183+AO184+AO185+AO186</f>
        <v>0</v>
      </c>
      <c r="AP180" s="215">
        <f>AP181+AP182+AP183+AP184+AP185+AP186</f>
        <v>0</v>
      </c>
      <c r="AQ180" s="217"/>
      <c r="AR180" s="277"/>
    </row>
    <row r="181" spans="1:44" s="310" customFormat="1" ht="117.75" customHeight="1">
      <c r="A181" s="641"/>
      <c r="B181" s="757"/>
      <c r="C181" s="757"/>
      <c r="D181" s="407" t="s">
        <v>37</v>
      </c>
      <c r="E181" s="408">
        <f>H181+K181+N181+Q181+T181+W181+Z181+AC181+AF181+AI181+AL181+AO181</f>
        <v>0</v>
      </c>
      <c r="F181" s="408">
        <f>I181+L181+O181+R181+U181+X181+AA181+AD181+AG181+AJ181+AM181+AP181</f>
        <v>0</v>
      </c>
      <c r="G181" s="219"/>
      <c r="H181" s="468"/>
      <c r="I181" s="468"/>
      <c r="J181" s="219"/>
      <c r="K181" s="468"/>
      <c r="L181" s="468"/>
      <c r="M181" s="219"/>
      <c r="N181" s="468"/>
      <c r="O181" s="468"/>
      <c r="P181" s="219"/>
      <c r="Q181" s="468"/>
      <c r="R181" s="468"/>
      <c r="S181" s="219"/>
      <c r="T181" s="468"/>
      <c r="U181" s="468"/>
      <c r="V181" s="219"/>
      <c r="W181" s="468"/>
      <c r="X181" s="468"/>
      <c r="Y181" s="219"/>
      <c r="Z181" s="468"/>
      <c r="AA181" s="468"/>
      <c r="AB181" s="219"/>
      <c r="AC181" s="468"/>
      <c r="AD181" s="468"/>
      <c r="AE181" s="219"/>
      <c r="AF181" s="468"/>
      <c r="AG181" s="468"/>
      <c r="AH181" s="219"/>
      <c r="AI181" s="468"/>
      <c r="AJ181" s="468"/>
      <c r="AK181" s="418"/>
      <c r="AL181" s="468"/>
      <c r="AM181" s="468"/>
      <c r="AN181" s="219"/>
      <c r="AO181" s="468"/>
      <c r="AP181" s="468"/>
      <c r="AQ181" s="219"/>
      <c r="AR181" s="461"/>
    </row>
    <row r="182" spans="1:44" s="310" customFormat="1" ht="114.75" customHeight="1" thickBot="1">
      <c r="A182" s="641"/>
      <c r="B182" s="757"/>
      <c r="C182" s="757"/>
      <c r="D182" s="406" t="s">
        <v>2</v>
      </c>
      <c r="E182" s="408">
        <f t="shared" ref="E182:F186" si="478">H182+K182+N182+Q182+T182+W182+Z182+AC182+AF182+AI182+AL182+AO182</f>
        <v>0</v>
      </c>
      <c r="F182" s="408">
        <f t="shared" si="478"/>
        <v>0</v>
      </c>
      <c r="G182" s="219"/>
      <c r="H182" s="468"/>
      <c r="I182" s="468"/>
      <c r="J182" s="219"/>
      <c r="K182" s="468"/>
      <c r="L182" s="468"/>
      <c r="M182" s="219"/>
      <c r="N182" s="468"/>
      <c r="O182" s="468"/>
      <c r="P182" s="219"/>
      <c r="Q182" s="468"/>
      <c r="R182" s="468"/>
      <c r="S182" s="219"/>
      <c r="T182" s="468"/>
      <c r="U182" s="468"/>
      <c r="V182" s="219"/>
      <c r="W182" s="468"/>
      <c r="X182" s="468"/>
      <c r="Y182" s="219"/>
      <c r="Z182" s="468"/>
      <c r="AA182" s="468"/>
      <c r="AB182" s="219"/>
      <c r="AC182" s="468"/>
      <c r="AD182" s="468"/>
      <c r="AE182" s="219"/>
      <c r="AF182" s="468"/>
      <c r="AG182" s="468"/>
      <c r="AH182" s="219"/>
      <c r="AI182" s="468"/>
      <c r="AJ182" s="468"/>
      <c r="AK182" s="418"/>
      <c r="AL182" s="468"/>
      <c r="AM182" s="468"/>
      <c r="AN182" s="219"/>
      <c r="AO182" s="468"/>
      <c r="AP182" s="468"/>
      <c r="AQ182" s="219"/>
      <c r="AR182" s="461"/>
    </row>
    <row r="183" spans="1:44" s="310" customFormat="1" ht="153.75" customHeight="1" thickBot="1">
      <c r="A183" s="641"/>
      <c r="B183" s="757"/>
      <c r="C183" s="757"/>
      <c r="D183" s="406" t="s">
        <v>284</v>
      </c>
      <c r="E183" s="408">
        <f t="shared" si="478"/>
        <v>178.7</v>
      </c>
      <c r="F183" s="408">
        <f t="shared" si="478"/>
        <v>0</v>
      </c>
      <c r="G183" s="216">
        <f t="shared" ref="G183" si="479">F183/E183</f>
        <v>0</v>
      </c>
      <c r="H183" s="468"/>
      <c r="I183" s="468"/>
      <c r="J183" s="219"/>
      <c r="K183" s="468">
        <v>47.4</v>
      </c>
      <c r="L183" s="468"/>
      <c r="M183" s="216">
        <f>L183/K183</f>
        <v>0</v>
      </c>
      <c r="N183" s="468">
        <v>0</v>
      </c>
      <c r="O183" s="468">
        <v>0</v>
      </c>
      <c r="P183" s="418"/>
      <c r="Q183" s="468">
        <v>43.8</v>
      </c>
      <c r="R183" s="468"/>
      <c r="S183" s="216">
        <f>R183/Q183</f>
        <v>0</v>
      </c>
      <c r="T183" s="468"/>
      <c r="U183" s="468"/>
      <c r="V183" s="219"/>
      <c r="W183" s="468"/>
      <c r="X183" s="468"/>
      <c r="Y183" s="219"/>
      <c r="Z183" s="468">
        <v>43.8</v>
      </c>
      <c r="AA183" s="468"/>
      <c r="AB183" s="216">
        <f t="shared" ref="AB183" si="480">AA183/Z183</f>
        <v>0</v>
      </c>
      <c r="AC183" s="468"/>
      <c r="AD183" s="468"/>
      <c r="AE183" s="219"/>
      <c r="AF183" s="468"/>
      <c r="AG183" s="468"/>
      <c r="AH183" s="217"/>
      <c r="AI183" s="408">
        <v>43.7</v>
      </c>
      <c r="AJ183" s="408"/>
      <c r="AK183" s="216">
        <f t="shared" ref="AK183" si="481">AJ183/AI183</f>
        <v>0</v>
      </c>
      <c r="AL183" s="468"/>
      <c r="AM183" s="468"/>
      <c r="AN183" s="219"/>
      <c r="AO183" s="468"/>
      <c r="AP183" s="468"/>
      <c r="AQ183" s="217"/>
      <c r="AR183" s="277"/>
    </row>
    <row r="184" spans="1:44" s="310" customFormat="1" ht="370.5" customHeight="1">
      <c r="A184" s="641"/>
      <c r="B184" s="757"/>
      <c r="C184" s="757"/>
      <c r="D184" s="406" t="s">
        <v>292</v>
      </c>
      <c r="E184" s="215">
        <f t="shared" si="478"/>
        <v>0</v>
      </c>
      <c r="F184" s="215">
        <f t="shared" si="478"/>
        <v>0</v>
      </c>
      <c r="G184" s="219"/>
      <c r="H184" s="468"/>
      <c r="I184" s="468"/>
      <c r="J184" s="219"/>
      <c r="K184" s="468"/>
      <c r="L184" s="468"/>
      <c r="M184" s="219"/>
      <c r="N184" s="468"/>
      <c r="O184" s="468"/>
      <c r="P184" s="219"/>
      <c r="Q184" s="468"/>
      <c r="R184" s="468"/>
      <c r="S184" s="219"/>
      <c r="T184" s="468"/>
      <c r="U184" s="468"/>
      <c r="V184" s="219"/>
      <c r="W184" s="468"/>
      <c r="X184" s="468"/>
      <c r="Y184" s="219"/>
      <c r="Z184" s="468"/>
      <c r="AA184" s="468"/>
      <c r="AB184" s="219"/>
      <c r="AC184" s="468"/>
      <c r="AD184" s="468"/>
      <c r="AE184" s="219"/>
      <c r="AF184" s="468"/>
      <c r="AG184" s="468"/>
      <c r="AH184" s="219"/>
      <c r="AI184" s="468"/>
      <c r="AJ184" s="468"/>
      <c r="AK184" s="418"/>
      <c r="AL184" s="468"/>
      <c r="AM184" s="468"/>
      <c r="AN184" s="219"/>
      <c r="AO184" s="468"/>
      <c r="AP184" s="468"/>
      <c r="AQ184" s="219"/>
      <c r="AR184" s="461"/>
    </row>
    <row r="185" spans="1:44" s="310" customFormat="1" ht="92.25" customHeight="1">
      <c r="A185" s="641"/>
      <c r="B185" s="757"/>
      <c r="C185" s="757"/>
      <c r="D185" s="406" t="s">
        <v>285</v>
      </c>
      <c r="E185" s="408">
        <f t="shared" si="478"/>
        <v>0</v>
      </c>
      <c r="F185" s="408">
        <f t="shared" si="478"/>
        <v>0</v>
      </c>
      <c r="G185" s="219"/>
      <c r="H185" s="468"/>
      <c r="I185" s="468"/>
      <c r="J185" s="219"/>
      <c r="K185" s="468"/>
      <c r="L185" s="468"/>
      <c r="M185" s="219"/>
      <c r="N185" s="468"/>
      <c r="O185" s="468"/>
      <c r="P185" s="219"/>
      <c r="Q185" s="468"/>
      <c r="R185" s="468"/>
      <c r="S185" s="219"/>
      <c r="T185" s="468"/>
      <c r="U185" s="468"/>
      <c r="V185" s="219"/>
      <c r="W185" s="468"/>
      <c r="X185" s="468"/>
      <c r="Y185" s="219"/>
      <c r="Z185" s="468"/>
      <c r="AA185" s="468"/>
      <c r="AB185" s="219"/>
      <c r="AC185" s="468"/>
      <c r="AD185" s="468"/>
      <c r="AE185" s="219"/>
      <c r="AF185" s="468"/>
      <c r="AG185" s="468"/>
      <c r="AH185" s="219"/>
      <c r="AI185" s="468"/>
      <c r="AJ185" s="468"/>
      <c r="AK185" s="418"/>
      <c r="AL185" s="468"/>
      <c r="AM185" s="468"/>
      <c r="AN185" s="219"/>
      <c r="AO185" s="468"/>
      <c r="AP185" s="468"/>
      <c r="AQ185" s="219"/>
      <c r="AR185" s="461"/>
    </row>
    <row r="186" spans="1:44" s="310" customFormat="1" ht="114.75" customHeight="1" thickBot="1">
      <c r="A186" s="642"/>
      <c r="B186" s="758"/>
      <c r="C186" s="758"/>
      <c r="D186" s="302" t="s">
        <v>43</v>
      </c>
      <c r="E186" s="223">
        <f t="shared" si="478"/>
        <v>0</v>
      </c>
      <c r="F186" s="223">
        <f t="shared" si="478"/>
        <v>0</v>
      </c>
      <c r="G186" s="449"/>
      <c r="H186" s="472"/>
      <c r="I186" s="472"/>
      <c r="J186" s="449"/>
      <c r="K186" s="472"/>
      <c r="L186" s="472"/>
      <c r="M186" s="449"/>
      <c r="N186" s="472"/>
      <c r="O186" s="472"/>
      <c r="P186" s="449"/>
      <c r="Q186" s="472"/>
      <c r="R186" s="472"/>
      <c r="S186" s="449"/>
      <c r="T186" s="472"/>
      <c r="U186" s="472"/>
      <c r="V186" s="449"/>
      <c r="W186" s="472"/>
      <c r="X186" s="472"/>
      <c r="Y186" s="449"/>
      <c r="Z186" s="472"/>
      <c r="AA186" s="472"/>
      <c r="AB186" s="449"/>
      <c r="AC186" s="472"/>
      <c r="AD186" s="472"/>
      <c r="AE186" s="449"/>
      <c r="AF186" s="472"/>
      <c r="AG186" s="472"/>
      <c r="AH186" s="449"/>
      <c r="AI186" s="472"/>
      <c r="AJ186" s="472"/>
      <c r="AK186" s="453"/>
      <c r="AL186" s="472"/>
      <c r="AM186" s="472"/>
      <c r="AN186" s="449"/>
      <c r="AO186" s="472"/>
      <c r="AP186" s="472"/>
      <c r="AQ186" s="449"/>
      <c r="AR186" s="507"/>
    </row>
    <row r="187" spans="1:44" s="310" customFormat="1" ht="109.5" customHeight="1">
      <c r="A187" s="646" t="s">
        <v>310</v>
      </c>
      <c r="B187" s="756" t="s">
        <v>486</v>
      </c>
      <c r="C187" s="756"/>
      <c r="D187" s="300" t="s">
        <v>41</v>
      </c>
      <c r="E187" s="215">
        <f>H187+K187+N187+Q187+T187+W187+Z187+AC187+AF187+AI187+AL187+AO187</f>
        <v>200</v>
      </c>
      <c r="F187" s="215">
        <f>I187+L187+O187+R187+U187+X187+AA187+AD187+AG187+AJ187+AM187+AP187</f>
        <v>0</v>
      </c>
      <c r="G187" s="217">
        <f>F187/E187</f>
        <v>0</v>
      </c>
      <c r="H187" s="215">
        <f>H188+H189+H190+H191+H192+H193</f>
        <v>0</v>
      </c>
      <c r="I187" s="215">
        <f>I188+I189+I190+I191+I192+I193</f>
        <v>0</v>
      </c>
      <c r="J187" s="459"/>
      <c r="K187" s="215">
        <f>K188+K189+K190+K191+K192+K193</f>
        <v>200</v>
      </c>
      <c r="L187" s="215">
        <f>L188+L189+L190+L191+L192+L193</f>
        <v>0</v>
      </c>
      <c r="M187" s="216"/>
      <c r="N187" s="215">
        <f>N188+N189+N190+N191+N192+N193</f>
        <v>0</v>
      </c>
      <c r="O187" s="215">
        <f>O188+O189+O190+O191+O192+O193</f>
        <v>0</v>
      </c>
      <c r="P187" s="457"/>
      <c r="Q187" s="215">
        <f>Q188+Q189+Q190+Q191+Q192+Q193</f>
        <v>0</v>
      </c>
      <c r="R187" s="215">
        <f>R188+R189+R190+R191+R192+R193</f>
        <v>0</v>
      </c>
      <c r="S187" s="216"/>
      <c r="T187" s="215">
        <f>T188+T189+T190+T191+T192+T193</f>
        <v>0</v>
      </c>
      <c r="U187" s="215">
        <f>U188+U189+U190+U191+U192+U193</f>
        <v>0</v>
      </c>
      <c r="V187" s="459"/>
      <c r="W187" s="215">
        <f>W188+W189+W190+W191+W192+W193</f>
        <v>0</v>
      </c>
      <c r="X187" s="215">
        <f>X188+X189+X190+X191+X192+X193</f>
        <v>0</v>
      </c>
      <c r="Y187" s="216"/>
      <c r="Z187" s="215">
        <f t="shared" ref="Z187:AA187" si="482">Z188+Z189+Z190+Z191+Z192+Z193</f>
        <v>0</v>
      </c>
      <c r="AA187" s="215">
        <f t="shared" si="482"/>
        <v>0</v>
      </c>
      <c r="AB187" s="216"/>
      <c r="AC187" s="215">
        <f t="shared" ref="AC187:AD187" si="483">AC188+AC189+AC190+AC191+AC192+AC193</f>
        <v>0</v>
      </c>
      <c r="AD187" s="215">
        <f t="shared" si="483"/>
        <v>0</v>
      </c>
      <c r="AE187" s="216">
        <v>0</v>
      </c>
      <c r="AF187" s="215">
        <f t="shared" ref="AF187:AG187" si="484">AF188+AF189+AF190+AF191+AF192+AF193</f>
        <v>0</v>
      </c>
      <c r="AG187" s="215">
        <f t="shared" si="484"/>
        <v>0</v>
      </c>
      <c r="AH187" s="216"/>
      <c r="AI187" s="215">
        <f t="shared" ref="AI187:AJ187" si="485">AI188+AI189+AI190+AI191+AI192+AI193</f>
        <v>0</v>
      </c>
      <c r="AJ187" s="215">
        <f t="shared" si="485"/>
        <v>0</v>
      </c>
      <c r="AK187" s="217"/>
      <c r="AL187" s="215">
        <f t="shared" ref="AL187:AM187" si="486">AL188+AL189+AL190+AL191+AL192+AL193</f>
        <v>0</v>
      </c>
      <c r="AM187" s="215">
        <f t="shared" si="486"/>
        <v>0</v>
      </c>
      <c r="AN187" s="459"/>
      <c r="AO187" s="215">
        <f>AO188+AO189+AO190+AO191+AO192+AO193</f>
        <v>0</v>
      </c>
      <c r="AP187" s="215">
        <f>AP188+AP189+AP190+AP191+AP192+AP193</f>
        <v>0</v>
      </c>
      <c r="AQ187" s="459"/>
      <c r="AR187" s="456"/>
    </row>
    <row r="188" spans="1:44" s="310" customFormat="1" ht="99.75" customHeight="1">
      <c r="A188" s="641"/>
      <c r="B188" s="757"/>
      <c r="C188" s="757"/>
      <c r="D188" s="407" t="s">
        <v>37</v>
      </c>
      <c r="E188" s="408">
        <f>H188+K188+N188+Q188+T188+W188+Z188+AC188+AF188+AI188+AL188+AO188</f>
        <v>0</v>
      </c>
      <c r="F188" s="408">
        <f>I188+L188+O188+R188+U188+X188+AA188+AD188+AG188+AJ188+AM188+AP188</f>
        <v>0</v>
      </c>
      <c r="G188" s="219"/>
      <c r="H188" s="468"/>
      <c r="I188" s="468"/>
      <c r="J188" s="219"/>
      <c r="K188" s="468"/>
      <c r="L188" s="468"/>
      <c r="M188" s="219"/>
      <c r="N188" s="468"/>
      <c r="O188" s="468"/>
      <c r="P188" s="219"/>
      <c r="Q188" s="468"/>
      <c r="R188" s="468"/>
      <c r="S188" s="219"/>
      <c r="T188" s="468"/>
      <c r="U188" s="468"/>
      <c r="V188" s="219"/>
      <c r="W188" s="468"/>
      <c r="X188" s="468"/>
      <c r="Y188" s="219"/>
      <c r="Z188" s="468"/>
      <c r="AA188" s="468"/>
      <c r="AB188" s="219"/>
      <c r="AC188" s="468"/>
      <c r="AD188" s="468"/>
      <c r="AE188" s="216"/>
      <c r="AF188" s="468"/>
      <c r="AG188" s="468"/>
      <c r="AH188" s="219"/>
      <c r="AI188" s="468"/>
      <c r="AJ188" s="468"/>
      <c r="AK188" s="418"/>
      <c r="AL188" s="468"/>
      <c r="AM188" s="468"/>
      <c r="AN188" s="219"/>
      <c r="AO188" s="468"/>
      <c r="AP188" s="468"/>
      <c r="AQ188" s="219"/>
      <c r="AR188" s="461"/>
    </row>
    <row r="189" spans="1:44" s="310" customFormat="1" ht="128.25" customHeight="1">
      <c r="A189" s="641"/>
      <c r="B189" s="757"/>
      <c r="C189" s="757"/>
      <c r="D189" s="406" t="s">
        <v>2</v>
      </c>
      <c r="E189" s="408">
        <f t="shared" ref="E189:F193" si="487">H189+K189+N189+Q189+T189+W189+Z189+AC189+AF189+AI189+AL189+AO189</f>
        <v>0</v>
      </c>
      <c r="F189" s="408">
        <f t="shared" si="487"/>
        <v>0</v>
      </c>
      <c r="G189" s="219"/>
      <c r="H189" s="468"/>
      <c r="I189" s="468"/>
      <c r="J189" s="219"/>
      <c r="K189" s="468"/>
      <c r="L189" s="468"/>
      <c r="M189" s="219"/>
      <c r="N189" s="468"/>
      <c r="O189" s="468"/>
      <c r="P189" s="219"/>
      <c r="Q189" s="468"/>
      <c r="R189" s="468"/>
      <c r="S189" s="219"/>
      <c r="T189" s="468"/>
      <c r="U189" s="468"/>
      <c r="V189" s="219"/>
      <c r="W189" s="468"/>
      <c r="X189" s="468"/>
      <c r="Y189" s="219"/>
      <c r="Z189" s="468"/>
      <c r="AA189" s="468"/>
      <c r="AB189" s="219"/>
      <c r="AC189" s="468"/>
      <c r="AD189" s="468"/>
      <c r="AE189" s="216"/>
      <c r="AF189" s="468"/>
      <c r="AG189" s="468"/>
      <c r="AH189" s="219"/>
      <c r="AI189" s="468"/>
      <c r="AJ189" s="468"/>
      <c r="AK189" s="418"/>
      <c r="AL189" s="468"/>
      <c r="AM189" s="468"/>
      <c r="AN189" s="219"/>
      <c r="AO189" s="468"/>
      <c r="AP189" s="468"/>
      <c r="AQ189" s="219"/>
      <c r="AR189" s="461"/>
    </row>
    <row r="190" spans="1:44" s="310" customFormat="1" ht="152.25" customHeight="1" thickBot="1">
      <c r="A190" s="641"/>
      <c r="B190" s="757"/>
      <c r="C190" s="757"/>
      <c r="D190" s="406" t="s">
        <v>284</v>
      </c>
      <c r="E190" s="408">
        <f t="shared" si="487"/>
        <v>200</v>
      </c>
      <c r="F190" s="408">
        <f t="shared" si="487"/>
        <v>0</v>
      </c>
      <c r="G190" s="216">
        <f t="shared" ref="G190" si="488">F190/E190</f>
        <v>0</v>
      </c>
      <c r="H190" s="468"/>
      <c r="I190" s="468"/>
      <c r="J190" s="219"/>
      <c r="K190" s="468">
        <v>200</v>
      </c>
      <c r="L190" s="468"/>
      <c r="M190" s="216"/>
      <c r="N190" s="468">
        <v>0</v>
      </c>
      <c r="O190" s="468">
        <v>0</v>
      </c>
      <c r="P190" s="418"/>
      <c r="Q190" s="468"/>
      <c r="R190" s="468"/>
      <c r="S190" s="216"/>
      <c r="T190" s="468"/>
      <c r="U190" s="468"/>
      <c r="V190" s="219"/>
      <c r="W190" s="468"/>
      <c r="X190" s="468"/>
      <c r="Y190" s="219"/>
      <c r="Z190" s="468"/>
      <c r="AA190" s="468"/>
      <c r="AB190" s="216"/>
      <c r="AC190" s="468">
        <v>0</v>
      </c>
      <c r="AD190" s="468"/>
      <c r="AE190" s="216">
        <v>0</v>
      </c>
      <c r="AF190" s="468"/>
      <c r="AG190" s="468"/>
      <c r="AH190" s="219"/>
      <c r="AI190" s="468">
        <v>0</v>
      </c>
      <c r="AJ190" s="468">
        <v>0</v>
      </c>
      <c r="AK190" s="216"/>
      <c r="AL190" s="468"/>
      <c r="AM190" s="468"/>
      <c r="AN190" s="219"/>
      <c r="AO190" s="468"/>
      <c r="AP190" s="468"/>
      <c r="AQ190" s="219"/>
      <c r="AR190" s="451"/>
    </row>
    <row r="191" spans="1:44" s="310" customFormat="1" ht="379.5" customHeight="1">
      <c r="A191" s="641"/>
      <c r="B191" s="757"/>
      <c r="C191" s="757"/>
      <c r="D191" s="406" t="s">
        <v>292</v>
      </c>
      <c r="E191" s="215">
        <f t="shared" si="487"/>
        <v>0</v>
      </c>
      <c r="F191" s="215">
        <f t="shared" si="487"/>
        <v>0</v>
      </c>
      <c r="G191" s="219"/>
      <c r="H191" s="468"/>
      <c r="I191" s="468"/>
      <c r="J191" s="219"/>
      <c r="K191" s="468"/>
      <c r="L191" s="468"/>
      <c r="M191" s="219"/>
      <c r="N191" s="468"/>
      <c r="O191" s="468"/>
      <c r="P191" s="219"/>
      <c r="Q191" s="468"/>
      <c r="R191" s="468"/>
      <c r="S191" s="219"/>
      <c r="T191" s="468"/>
      <c r="U191" s="468"/>
      <c r="V191" s="219"/>
      <c r="W191" s="468"/>
      <c r="X191" s="468"/>
      <c r="Y191" s="219"/>
      <c r="Z191" s="468"/>
      <c r="AA191" s="468"/>
      <c r="AB191" s="219"/>
      <c r="AC191" s="468"/>
      <c r="AD191" s="468"/>
      <c r="AE191" s="216"/>
      <c r="AF191" s="468"/>
      <c r="AG191" s="468"/>
      <c r="AH191" s="219"/>
      <c r="AI191" s="468"/>
      <c r="AJ191" s="468"/>
      <c r="AK191" s="418"/>
      <c r="AL191" s="468"/>
      <c r="AM191" s="468"/>
      <c r="AN191" s="219"/>
      <c r="AO191" s="468"/>
      <c r="AP191" s="468"/>
      <c r="AQ191" s="219"/>
      <c r="AR191" s="461"/>
    </row>
    <row r="192" spans="1:44" s="310" customFormat="1" ht="77.25" customHeight="1">
      <c r="A192" s="641"/>
      <c r="B192" s="757"/>
      <c r="C192" s="757"/>
      <c r="D192" s="406" t="s">
        <v>285</v>
      </c>
      <c r="E192" s="408">
        <f t="shared" si="487"/>
        <v>0</v>
      </c>
      <c r="F192" s="408">
        <f t="shared" si="487"/>
        <v>0</v>
      </c>
      <c r="G192" s="219"/>
      <c r="H192" s="468"/>
      <c r="I192" s="468"/>
      <c r="J192" s="219"/>
      <c r="K192" s="468"/>
      <c r="L192" s="468"/>
      <c r="M192" s="219"/>
      <c r="N192" s="468"/>
      <c r="O192" s="468"/>
      <c r="P192" s="219"/>
      <c r="Q192" s="468"/>
      <c r="R192" s="468"/>
      <c r="S192" s="219"/>
      <c r="T192" s="468"/>
      <c r="U192" s="468"/>
      <c r="V192" s="219"/>
      <c r="W192" s="468"/>
      <c r="X192" s="468"/>
      <c r="Y192" s="219"/>
      <c r="Z192" s="468"/>
      <c r="AA192" s="468"/>
      <c r="AB192" s="219"/>
      <c r="AC192" s="468"/>
      <c r="AD192" s="468"/>
      <c r="AE192" s="219"/>
      <c r="AF192" s="468"/>
      <c r="AG192" s="468"/>
      <c r="AH192" s="219"/>
      <c r="AI192" s="468"/>
      <c r="AJ192" s="468"/>
      <c r="AK192" s="418"/>
      <c r="AL192" s="468"/>
      <c r="AM192" s="468"/>
      <c r="AN192" s="219"/>
      <c r="AO192" s="468"/>
      <c r="AP192" s="468"/>
      <c r="AQ192" s="219"/>
      <c r="AR192" s="461"/>
    </row>
    <row r="193" spans="1:44" s="310" customFormat="1" ht="120.75" customHeight="1" thickBot="1">
      <c r="A193" s="642"/>
      <c r="B193" s="758"/>
      <c r="C193" s="758"/>
      <c r="D193" s="302" t="s">
        <v>43</v>
      </c>
      <c r="E193" s="223">
        <f t="shared" si="487"/>
        <v>0</v>
      </c>
      <c r="F193" s="223">
        <f t="shared" si="487"/>
        <v>0</v>
      </c>
      <c r="G193" s="449"/>
      <c r="H193" s="472"/>
      <c r="I193" s="472"/>
      <c r="J193" s="449"/>
      <c r="K193" s="472"/>
      <c r="L193" s="472"/>
      <c r="M193" s="449"/>
      <c r="N193" s="472"/>
      <c r="O193" s="472"/>
      <c r="P193" s="449"/>
      <c r="Q193" s="472"/>
      <c r="R193" s="472"/>
      <c r="S193" s="449"/>
      <c r="T193" s="472"/>
      <c r="U193" s="472"/>
      <c r="V193" s="449"/>
      <c r="W193" s="472"/>
      <c r="X193" s="472"/>
      <c r="Y193" s="449"/>
      <c r="Z193" s="472"/>
      <c r="AA193" s="472"/>
      <c r="AB193" s="449"/>
      <c r="AC193" s="472"/>
      <c r="AD193" s="472"/>
      <c r="AE193" s="449"/>
      <c r="AF193" s="472"/>
      <c r="AG193" s="472"/>
      <c r="AH193" s="449"/>
      <c r="AI193" s="472"/>
      <c r="AJ193" s="472"/>
      <c r="AK193" s="453"/>
      <c r="AL193" s="472"/>
      <c r="AM193" s="472"/>
      <c r="AN193" s="449"/>
      <c r="AO193" s="472"/>
      <c r="AP193" s="472"/>
      <c r="AQ193" s="449"/>
      <c r="AR193" s="508"/>
    </row>
    <row r="194" spans="1:44" s="310" customFormat="1" ht="54" hidden="1" customHeight="1">
      <c r="A194" s="646" t="s">
        <v>311</v>
      </c>
      <c r="B194" s="756" t="s">
        <v>438</v>
      </c>
      <c r="C194" s="756"/>
      <c r="D194" s="300" t="s">
        <v>41</v>
      </c>
      <c r="E194" s="215">
        <f>H194+K194+N194+Q194+T194+W194+Z194+AC194+AF194+AI194+AL194+AO194</f>
        <v>0</v>
      </c>
      <c r="F194" s="215">
        <f>I194+L194+O194+R194+U194+X194+AA194+AD194+AG194+AJ194+AM194+AP194</f>
        <v>0</v>
      </c>
      <c r="G194" s="217" t="e">
        <f>F194/E194</f>
        <v>#DIV/0!</v>
      </c>
      <c r="H194" s="215">
        <f>H195+H196+H197+H198+H199+H200</f>
        <v>0</v>
      </c>
      <c r="I194" s="215">
        <f>I195+I196+I197+I198+I199+I200</f>
        <v>0</v>
      </c>
      <c r="J194" s="459"/>
      <c r="K194" s="215">
        <f>K195+K196+K197+K198+K199+K200</f>
        <v>0</v>
      </c>
      <c r="L194" s="215">
        <f>L195+L196+L197+L198+L199+L200</f>
        <v>0</v>
      </c>
      <c r="M194" s="216"/>
      <c r="N194" s="215">
        <f>N195+N196+N197+N198+N199+N200</f>
        <v>0</v>
      </c>
      <c r="O194" s="215">
        <f>O195+O196+O197+O198+O199+O200</f>
        <v>0</v>
      </c>
      <c r="P194" s="457"/>
      <c r="Q194" s="215">
        <f>Q195+Q196+Q197+Q198+Q199+Q200</f>
        <v>0</v>
      </c>
      <c r="R194" s="215">
        <f>R195+R196+R197+R198+R199+R200</f>
        <v>0</v>
      </c>
      <c r="S194" s="216"/>
      <c r="T194" s="215">
        <f>T195+T196+T197+T198+T199+T200</f>
        <v>0</v>
      </c>
      <c r="U194" s="215">
        <f>U195+U196+U197+U198+U199+U200</f>
        <v>0</v>
      </c>
      <c r="V194" s="459"/>
      <c r="W194" s="215">
        <f>W195+W196+W197+W198+W199+W200</f>
        <v>0</v>
      </c>
      <c r="X194" s="215">
        <f>X195+X196+X197+X198+X199+X200</f>
        <v>0</v>
      </c>
      <c r="Y194" s="216"/>
      <c r="Z194" s="215">
        <f t="shared" ref="Z194:AA194" si="489">Z195+Z196+Z197+Z198+Z199+Z200</f>
        <v>0</v>
      </c>
      <c r="AA194" s="215">
        <f t="shared" si="489"/>
        <v>0</v>
      </c>
      <c r="AB194" s="459"/>
      <c r="AC194" s="215">
        <f t="shared" ref="AC194:AD194" si="490">AC195+AC196+AC197+AC198+AC199+AC200</f>
        <v>0</v>
      </c>
      <c r="AD194" s="215">
        <f t="shared" si="490"/>
        <v>0</v>
      </c>
      <c r="AE194" s="459"/>
      <c r="AF194" s="215">
        <f t="shared" ref="AF194:AG194" si="491">AF195+AF196+AF197+AF198+AF199+AF200</f>
        <v>0</v>
      </c>
      <c r="AG194" s="215">
        <f t="shared" si="491"/>
        <v>0</v>
      </c>
      <c r="AH194" s="216" t="e">
        <f>AG194/AF194</f>
        <v>#DIV/0!</v>
      </c>
      <c r="AI194" s="215">
        <f t="shared" ref="AI194:AJ194" si="492">AI195+AI196+AI197+AI198+AI199+AI200</f>
        <v>0</v>
      </c>
      <c r="AJ194" s="215">
        <f t="shared" si="492"/>
        <v>0</v>
      </c>
      <c r="AK194" s="217"/>
      <c r="AL194" s="215">
        <f t="shared" ref="AL194:AM194" si="493">AL195+AL196+AL197+AL198+AL199+AL200</f>
        <v>0</v>
      </c>
      <c r="AM194" s="215">
        <f t="shared" si="493"/>
        <v>0</v>
      </c>
      <c r="AN194" s="459"/>
      <c r="AO194" s="215">
        <f>AO195+AO196+AO197+AO198+AO199+AO200</f>
        <v>0</v>
      </c>
      <c r="AP194" s="215">
        <f>AP195+AP196+AP197+AP198+AP199+AP200</f>
        <v>0</v>
      </c>
      <c r="AQ194" s="459"/>
      <c r="AR194" s="509"/>
    </row>
    <row r="195" spans="1:44" s="310" customFormat="1" ht="54" hidden="1" customHeight="1">
      <c r="A195" s="641"/>
      <c r="B195" s="757"/>
      <c r="C195" s="757"/>
      <c r="D195" s="407" t="s">
        <v>37</v>
      </c>
      <c r="E195" s="408">
        <f>H195+K195+N195+Q195+T195+W195+Z195+AC195+AF195+AI195+AL195+AO195</f>
        <v>0</v>
      </c>
      <c r="F195" s="408">
        <f>I195+L195+O195+R195+U195+X195+AA195+AD195+AG195+AJ195+AM195+AP195</f>
        <v>0</v>
      </c>
      <c r="G195" s="219"/>
      <c r="H195" s="468"/>
      <c r="I195" s="468"/>
      <c r="J195" s="219"/>
      <c r="K195" s="468"/>
      <c r="L195" s="468"/>
      <c r="M195" s="219"/>
      <c r="N195" s="468"/>
      <c r="O195" s="468"/>
      <c r="P195" s="219"/>
      <c r="Q195" s="468"/>
      <c r="R195" s="468"/>
      <c r="S195" s="219"/>
      <c r="T195" s="468"/>
      <c r="U195" s="468"/>
      <c r="V195" s="219"/>
      <c r="W195" s="468"/>
      <c r="X195" s="468"/>
      <c r="Y195" s="219"/>
      <c r="Z195" s="468"/>
      <c r="AA195" s="468"/>
      <c r="AB195" s="219"/>
      <c r="AC195" s="468"/>
      <c r="AD195" s="468"/>
      <c r="AE195" s="219"/>
      <c r="AF195" s="468"/>
      <c r="AG195" s="468"/>
      <c r="AH195" s="219"/>
      <c r="AI195" s="468"/>
      <c r="AJ195" s="468"/>
      <c r="AK195" s="418"/>
      <c r="AL195" s="468"/>
      <c r="AM195" s="468"/>
      <c r="AN195" s="219"/>
      <c r="AO195" s="468"/>
      <c r="AP195" s="468"/>
      <c r="AQ195" s="219"/>
      <c r="AR195" s="461"/>
    </row>
    <row r="196" spans="1:44" s="310" customFormat="1" ht="54" hidden="1" customHeight="1">
      <c r="A196" s="641"/>
      <c r="B196" s="757"/>
      <c r="C196" s="757"/>
      <c r="D196" s="406" t="s">
        <v>2</v>
      </c>
      <c r="E196" s="408">
        <f t="shared" ref="E196:F200" si="494">H196+K196+N196+Q196+T196+W196+Z196+AC196+AF196+AI196+AL196+AO196</f>
        <v>0</v>
      </c>
      <c r="F196" s="408">
        <f t="shared" si="494"/>
        <v>0</v>
      </c>
      <c r="G196" s="219"/>
      <c r="H196" s="468"/>
      <c r="I196" s="468"/>
      <c r="J196" s="219"/>
      <c r="K196" s="468"/>
      <c r="L196" s="468"/>
      <c r="M196" s="219"/>
      <c r="N196" s="468"/>
      <c r="O196" s="468"/>
      <c r="P196" s="219"/>
      <c r="Q196" s="468"/>
      <c r="R196" s="468"/>
      <c r="S196" s="219"/>
      <c r="T196" s="468"/>
      <c r="U196" s="468"/>
      <c r="V196" s="219"/>
      <c r="W196" s="468"/>
      <c r="X196" s="468"/>
      <c r="Y196" s="219"/>
      <c r="Z196" s="468"/>
      <c r="AA196" s="468"/>
      <c r="AB196" s="219"/>
      <c r="AC196" s="468"/>
      <c r="AD196" s="468"/>
      <c r="AE196" s="219"/>
      <c r="AF196" s="468"/>
      <c r="AG196" s="468"/>
      <c r="AH196" s="219"/>
      <c r="AI196" s="468"/>
      <c r="AJ196" s="468"/>
      <c r="AK196" s="418"/>
      <c r="AL196" s="468"/>
      <c r="AM196" s="468"/>
      <c r="AN196" s="219"/>
      <c r="AO196" s="468"/>
      <c r="AP196" s="468"/>
      <c r="AQ196" s="219"/>
      <c r="AR196" s="461"/>
    </row>
    <row r="197" spans="1:44" s="310" customFormat="1" ht="54" hidden="1" customHeight="1" thickBot="1">
      <c r="A197" s="641"/>
      <c r="B197" s="757"/>
      <c r="C197" s="757"/>
      <c r="D197" s="406" t="s">
        <v>284</v>
      </c>
      <c r="E197" s="408">
        <f t="shared" si="494"/>
        <v>0</v>
      </c>
      <c r="F197" s="408">
        <f t="shared" si="494"/>
        <v>0</v>
      </c>
      <c r="G197" s="216" t="e">
        <f t="shared" ref="G197" si="495">F197/E197</f>
        <v>#DIV/0!</v>
      </c>
      <c r="H197" s="468"/>
      <c r="I197" s="468"/>
      <c r="J197" s="219"/>
      <c r="K197" s="468"/>
      <c r="L197" s="468"/>
      <c r="M197" s="216"/>
      <c r="N197" s="468">
        <v>0</v>
      </c>
      <c r="O197" s="468">
        <v>0</v>
      </c>
      <c r="P197" s="418"/>
      <c r="Q197" s="468"/>
      <c r="R197" s="468"/>
      <c r="S197" s="216"/>
      <c r="T197" s="468"/>
      <c r="U197" s="468"/>
      <c r="V197" s="219"/>
      <c r="W197" s="468">
        <v>0</v>
      </c>
      <c r="X197" s="468"/>
      <c r="Y197" s="219"/>
      <c r="Z197" s="468"/>
      <c r="AA197" s="468"/>
      <c r="AB197" s="219"/>
      <c r="AC197" s="468"/>
      <c r="AD197" s="468"/>
      <c r="AE197" s="219"/>
      <c r="AF197" s="408">
        <v>0</v>
      </c>
      <c r="AG197" s="408"/>
      <c r="AH197" s="216" t="e">
        <f t="shared" ref="AH197" si="496">AG197/AF197</f>
        <v>#DIV/0!</v>
      </c>
      <c r="AI197" s="468">
        <v>0</v>
      </c>
      <c r="AJ197" s="468">
        <v>0</v>
      </c>
      <c r="AK197" s="216"/>
      <c r="AL197" s="468"/>
      <c r="AM197" s="468"/>
      <c r="AN197" s="219"/>
      <c r="AO197" s="468"/>
      <c r="AP197" s="468"/>
      <c r="AQ197" s="219"/>
      <c r="AR197" s="277" t="s">
        <v>477</v>
      </c>
    </row>
    <row r="198" spans="1:44" s="310" customFormat="1" ht="54" hidden="1" customHeight="1">
      <c r="A198" s="641"/>
      <c r="B198" s="757"/>
      <c r="C198" s="757"/>
      <c r="D198" s="406" t="s">
        <v>292</v>
      </c>
      <c r="E198" s="215">
        <f t="shared" si="494"/>
        <v>0</v>
      </c>
      <c r="F198" s="215">
        <f t="shared" si="494"/>
        <v>0</v>
      </c>
      <c r="G198" s="219"/>
      <c r="H198" s="468"/>
      <c r="I198" s="468"/>
      <c r="J198" s="219"/>
      <c r="K198" s="468"/>
      <c r="L198" s="468"/>
      <c r="M198" s="219"/>
      <c r="N198" s="468"/>
      <c r="O198" s="468"/>
      <c r="P198" s="219"/>
      <c r="Q198" s="468"/>
      <c r="R198" s="468"/>
      <c r="S198" s="219"/>
      <c r="T198" s="468"/>
      <c r="U198" s="468"/>
      <c r="V198" s="219"/>
      <c r="W198" s="468"/>
      <c r="X198" s="468"/>
      <c r="Y198" s="219"/>
      <c r="Z198" s="468"/>
      <c r="AA198" s="468"/>
      <c r="AB198" s="219"/>
      <c r="AC198" s="468"/>
      <c r="AD198" s="468"/>
      <c r="AE198" s="219"/>
      <c r="AF198" s="468"/>
      <c r="AG198" s="468"/>
      <c r="AH198" s="219"/>
      <c r="AI198" s="468"/>
      <c r="AJ198" s="468"/>
      <c r="AK198" s="418"/>
      <c r="AL198" s="468"/>
      <c r="AM198" s="468"/>
      <c r="AN198" s="219"/>
      <c r="AO198" s="468"/>
      <c r="AP198" s="468"/>
      <c r="AQ198" s="219"/>
      <c r="AR198" s="461"/>
    </row>
    <row r="199" spans="1:44" s="310" customFormat="1" ht="54" hidden="1" customHeight="1">
      <c r="A199" s="641"/>
      <c r="B199" s="757"/>
      <c r="C199" s="757"/>
      <c r="D199" s="406" t="s">
        <v>285</v>
      </c>
      <c r="E199" s="408">
        <f t="shared" si="494"/>
        <v>0</v>
      </c>
      <c r="F199" s="408">
        <f t="shared" si="494"/>
        <v>0</v>
      </c>
      <c r="G199" s="219"/>
      <c r="H199" s="468"/>
      <c r="I199" s="468"/>
      <c r="J199" s="219"/>
      <c r="K199" s="468"/>
      <c r="L199" s="468"/>
      <c r="M199" s="219"/>
      <c r="N199" s="468"/>
      <c r="O199" s="468"/>
      <c r="P199" s="219"/>
      <c r="Q199" s="468"/>
      <c r="R199" s="468"/>
      <c r="S199" s="219"/>
      <c r="T199" s="468"/>
      <c r="U199" s="468"/>
      <c r="V199" s="219"/>
      <c r="W199" s="468"/>
      <c r="X199" s="468"/>
      <c r="Y199" s="219"/>
      <c r="Z199" s="468"/>
      <c r="AA199" s="468"/>
      <c r="AB199" s="219"/>
      <c r="AC199" s="468"/>
      <c r="AD199" s="468"/>
      <c r="AE199" s="219"/>
      <c r="AF199" s="468"/>
      <c r="AG199" s="468"/>
      <c r="AH199" s="219"/>
      <c r="AI199" s="468"/>
      <c r="AJ199" s="468"/>
      <c r="AK199" s="418"/>
      <c r="AL199" s="468"/>
      <c r="AM199" s="468"/>
      <c r="AN199" s="219"/>
      <c r="AO199" s="468"/>
      <c r="AP199" s="468"/>
      <c r="AQ199" s="219"/>
      <c r="AR199" s="461"/>
    </row>
    <row r="200" spans="1:44" s="310" customFormat="1" ht="54" hidden="1" customHeight="1" thickBot="1">
      <c r="A200" s="642"/>
      <c r="B200" s="758"/>
      <c r="C200" s="758"/>
      <c r="D200" s="302" t="s">
        <v>43</v>
      </c>
      <c r="E200" s="223">
        <f t="shared" si="494"/>
        <v>0</v>
      </c>
      <c r="F200" s="223">
        <f t="shared" si="494"/>
        <v>0</v>
      </c>
      <c r="G200" s="449"/>
      <c r="H200" s="472"/>
      <c r="I200" s="472"/>
      <c r="J200" s="449"/>
      <c r="K200" s="472"/>
      <c r="L200" s="472"/>
      <c r="M200" s="449"/>
      <c r="N200" s="472"/>
      <c r="O200" s="472"/>
      <c r="P200" s="449"/>
      <c r="Q200" s="472"/>
      <c r="R200" s="472"/>
      <c r="S200" s="449"/>
      <c r="T200" s="472"/>
      <c r="U200" s="472"/>
      <c r="V200" s="449"/>
      <c r="W200" s="472"/>
      <c r="X200" s="472"/>
      <c r="Y200" s="449"/>
      <c r="Z200" s="472"/>
      <c r="AA200" s="472"/>
      <c r="AB200" s="449"/>
      <c r="AC200" s="472"/>
      <c r="AD200" s="472"/>
      <c r="AE200" s="449"/>
      <c r="AF200" s="472"/>
      <c r="AG200" s="472"/>
      <c r="AH200" s="449"/>
      <c r="AI200" s="472"/>
      <c r="AJ200" s="472"/>
      <c r="AK200" s="453"/>
      <c r="AL200" s="472"/>
      <c r="AM200" s="472"/>
      <c r="AN200" s="449"/>
      <c r="AO200" s="472"/>
      <c r="AP200" s="472"/>
      <c r="AQ200" s="449"/>
      <c r="AR200" s="510"/>
    </row>
    <row r="201" spans="1:44" s="310" customFormat="1" ht="54" hidden="1" customHeight="1">
      <c r="A201" s="646" t="s">
        <v>312</v>
      </c>
      <c r="B201" s="643" t="s">
        <v>445</v>
      </c>
      <c r="C201" s="511"/>
      <c r="D201" s="300" t="s">
        <v>41</v>
      </c>
      <c r="E201" s="215">
        <f>H201+K201+N201+Q201+T201+W201+Z201+AC201+AF201+AI201+AL201+AO201</f>
        <v>0</v>
      </c>
      <c r="F201" s="215">
        <f>I201+L201+O201+R201+U201+X201+AA201+AD201+AG201+AJ201+AM201+AP201</f>
        <v>0</v>
      </c>
      <c r="G201" s="216">
        <v>1</v>
      </c>
      <c r="H201" s="408"/>
      <c r="I201" s="408"/>
      <c r="J201" s="219"/>
      <c r="K201" s="408"/>
      <c r="L201" s="408"/>
      <c r="M201" s="219"/>
      <c r="N201" s="408"/>
      <c r="O201" s="408"/>
      <c r="P201" s="219"/>
      <c r="Q201" s="408"/>
      <c r="R201" s="408"/>
      <c r="S201" s="219"/>
      <c r="T201" s="408"/>
      <c r="U201" s="408"/>
      <c r="V201" s="219"/>
      <c r="W201" s="408"/>
      <c r="X201" s="408"/>
      <c r="Y201" s="219"/>
      <c r="Z201" s="408"/>
      <c r="AA201" s="408"/>
      <c r="AB201" s="219"/>
      <c r="AC201" s="408"/>
      <c r="AD201" s="408"/>
      <c r="AE201" s="219"/>
      <c r="AF201" s="408"/>
      <c r="AG201" s="408"/>
      <c r="AH201" s="219"/>
      <c r="AI201" s="408"/>
      <c r="AJ201" s="408"/>
      <c r="AK201" s="418"/>
      <c r="AL201" s="408">
        <f>AL202+AL203+AL204+AL206+AL207</f>
        <v>0</v>
      </c>
      <c r="AM201" s="408">
        <f>AM202+AM203+AM204+AM206+AM207</f>
        <v>0</v>
      </c>
      <c r="AN201" s="219"/>
      <c r="AO201" s="408">
        <f>AO202+AO203+AO204+AO206+AO207</f>
        <v>0</v>
      </c>
      <c r="AP201" s="408">
        <f>AP202+AP203+AP204+AP206+AP207</f>
        <v>0</v>
      </c>
      <c r="AQ201" s="512">
        <v>1</v>
      </c>
      <c r="AR201" s="513" t="s">
        <v>467</v>
      </c>
    </row>
    <row r="202" spans="1:44" s="310" customFormat="1" ht="54" hidden="1" customHeight="1">
      <c r="A202" s="641"/>
      <c r="B202" s="644"/>
      <c r="C202" s="511"/>
      <c r="D202" s="407" t="s">
        <v>37</v>
      </c>
      <c r="E202" s="408">
        <f>H202+K202+N202+Q202+T202+W202+Z202+AC202+AF202+AI202+AL202+AO202</f>
        <v>0</v>
      </c>
      <c r="F202" s="468">
        <f>I202+L202+O202+R202+U202+X202+AA202+AD202+AG202+AJ202+AM202+AP202</f>
        <v>0</v>
      </c>
      <c r="G202" s="467"/>
      <c r="H202" s="468"/>
      <c r="I202" s="468"/>
      <c r="J202" s="469"/>
      <c r="K202" s="468"/>
      <c r="L202" s="468"/>
      <c r="M202" s="469"/>
      <c r="N202" s="468"/>
      <c r="O202" s="468"/>
      <c r="P202" s="469"/>
      <c r="Q202" s="468"/>
      <c r="R202" s="468"/>
      <c r="S202" s="469"/>
      <c r="T202" s="468"/>
      <c r="U202" s="468"/>
      <c r="V202" s="469"/>
      <c r="W202" s="468"/>
      <c r="X202" s="468"/>
      <c r="Y202" s="469"/>
      <c r="Z202" s="468"/>
      <c r="AA202" s="468"/>
      <c r="AB202" s="469"/>
      <c r="AC202" s="468"/>
      <c r="AD202" s="468"/>
      <c r="AE202" s="469"/>
      <c r="AF202" s="468"/>
      <c r="AG202" s="468"/>
      <c r="AH202" s="469"/>
      <c r="AI202" s="468"/>
      <c r="AJ202" s="468"/>
      <c r="AK202" s="470"/>
      <c r="AL202" s="468"/>
      <c r="AM202" s="468"/>
      <c r="AN202" s="469"/>
      <c r="AO202" s="468"/>
      <c r="AP202" s="468"/>
      <c r="AQ202" s="514"/>
      <c r="AR202" s="515"/>
    </row>
    <row r="203" spans="1:44" s="310" customFormat="1" ht="54" hidden="1" customHeight="1">
      <c r="A203" s="641"/>
      <c r="B203" s="644"/>
      <c r="C203" s="511"/>
      <c r="D203" s="406" t="s">
        <v>2</v>
      </c>
      <c r="E203" s="408">
        <f t="shared" ref="E203:E207" si="497">H203+K203+N203+Q203+T203+W203+Z203+AC203+AF203+AI203+AL203+AO203</f>
        <v>0</v>
      </c>
      <c r="F203" s="468">
        <f>I203+L203+O203+R203+U203+X203+AA203+AD203+AG203+AJ203+AM203+AP203</f>
        <v>0</v>
      </c>
      <c r="G203" s="467"/>
      <c r="H203" s="468"/>
      <c r="I203" s="468"/>
      <c r="J203" s="469"/>
      <c r="K203" s="468"/>
      <c r="L203" s="468"/>
      <c r="M203" s="469"/>
      <c r="N203" s="468"/>
      <c r="O203" s="468"/>
      <c r="P203" s="469"/>
      <c r="Q203" s="468"/>
      <c r="R203" s="468"/>
      <c r="S203" s="469"/>
      <c r="T203" s="468"/>
      <c r="U203" s="468"/>
      <c r="V203" s="469"/>
      <c r="W203" s="468"/>
      <c r="X203" s="468"/>
      <c r="Y203" s="469"/>
      <c r="Z203" s="468"/>
      <c r="AA203" s="468"/>
      <c r="AB203" s="469"/>
      <c r="AC203" s="468"/>
      <c r="AD203" s="468"/>
      <c r="AE203" s="469"/>
      <c r="AF203" s="468"/>
      <c r="AG203" s="468"/>
      <c r="AH203" s="469"/>
      <c r="AI203" s="468"/>
      <c r="AJ203" s="468"/>
      <c r="AK203" s="470"/>
      <c r="AL203" s="468"/>
      <c r="AM203" s="468"/>
      <c r="AN203" s="469"/>
      <c r="AO203" s="468"/>
      <c r="AP203" s="468"/>
      <c r="AQ203" s="514"/>
      <c r="AR203" s="515"/>
    </row>
    <row r="204" spans="1:44" s="310" customFormat="1" ht="54" hidden="1" customHeight="1" thickBot="1">
      <c r="A204" s="641"/>
      <c r="B204" s="644"/>
      <c r="C204" s="511"/>
      <c r="D204" s="406" t="s">
        <v>284</v>
      </c>
      <c r="E204" s="408">
        <f t="shared" si="497"/>
        <v>0</v>
      </c>
      <c r="F204" s="408">
        <f>I204+L204+O204+R204+U204+X204+AA204+AD204+AG204+AJ204+AM204+AP204</f>
        <v>0</v>
      </c>
      <c r="G204" s="216">
        <v>1</v>
      </c>
      <c r="H204" s="468"/>
      <c r="I204" s="468"/>
      <c r="J204" s="469"/>
      <c r="K204" s="468"/>
      <c r="L204" s="468"/>
      <c r="M204" s="469"/>
      <c r="N204" s="468"/>
      <c r="O204" s="468"/>
      <c r="P204" s="469"/>
      <c r="Q204" s="468"/>
      <c r="R204" s="468"/>
      <c r="S204" s="469"/>
      <c r="T204" s="468"/>
      <c r="U204" s="468"/>
      <c r="V204" s="469"/>
      <c r="W204" s="468"/>
      <c r="X204" s="468"/>
      <c r="Y204" s="469"/>
      <c r="Z204" s="468"/>
      <c r="AA204" s="468"/>
      <c r="AB204" s="469"/>
      <c r="AC204" s="468"/>
      <c r="AD204" s="468"/>
      <c r="AE204" s="469"/>
      <c r="AF204" s="468"/>
      <c r="AG204" s="468"/>
      <c r="AH204" s="469"/>
      <c r="AI204" s="468"/>
      <c r="AJ204" s="468"/>
      <c r="AK204" s="470"/>
      <c r="AL204" s="468">
        <v>0</v>
      </c>
      <c r="AM204" s="468"/>
      <c r="AN204" s="469"/>
      <c r="AO204" s="408">
        <v>0</v>
      </c>
      <c r="AP204" s="408"/>
      <c r="AQ204" s="512">
        <v>1</v>
      </c>
      <c r="AR204" s="516" t="s">
        <v>468</v>
      </c>
    </row>
    <row r="205" spans="1:44" s="310" customFormat="1" ht="54" hidden="1" customHeight="1">
      <c r="A205" s="641"/>
      <c r="B205" s="644"/>
      <c r="C205" s="511"/>
      <c r="D205" s="406" t="s">
        <v>292</v>
      </c>
      <c r="E205" s="215">
        <f t="shared" si="497"/>
        <v>0</v>
      </c>
      <c r="F205" s="471">
        <f t="shared" ref="F205:F207" si="498">I205+L205+O205+R205+U205+X205+AA205+AD205+AG205+AJ205+AM205+AP205</f>
        <v>0</v>
      </c>
      <c r="G205" s="467"/>
      <c r="H205" s="468"/>
      <c r="I205" s="468"/>
      <c r="J205" s="469"/>
      <c r="K205" s="468"/>
      <c r="L205" s="468"/>
      <c r="M205" s="469"/>
      <c r="N205" s="468"/>
      <c r="O205" s="468"/>
      <c r="P205" s="469"/>
      <c r="Q205" s="468"/>
      <c r="R205" s="468"/>
      <c r="S205" s="469"/>
      <c r="T205" s="468"/>
      <c r="U205" s="468"/>
      <c r="V205" s="469"/>
      <c r="W205" s="468"/>
      <c r="X205" s="468"/>
      <c r="Y205" s="469"/>
      <c r="Z205" s="468"/>
      <c r="AA205" s="468"/>
      <c r="AB205" s="469"/>
      <c r="AC205" s="468"/>
      <c r="AD205" s="468"/>
      <c r="AE205" s="469"/>
      <c r="AF205" s="468"/>
      <c r="AG205" s="468"/>
      <c r="AH205" s="469"/>
      <c r="AI205" s="468"/>
      <c r="AJ205" s="468"/>
      <c r="AK205" s="470"/>
      <c r="AL205" s="468"/>
      <c r="AM205" s="468"/>
      <c r="AN205" s="469"/>
      <c r="AO205" s="468"/>
      <c r="AP205" s="468"/>
      <c r="AQ205" s="514"/>
      <c r="AR205" s="515"/>
    </row>
    <row r="206" spans="1:44" s="310" customFormat="1" ht="54" hidden="1" customHeight="1">
      <c r="A206" s="641"/>
      <c r="B206" s="644"/>
      <c r="C206" s="511"/>
      <c r="D206" s="406" t="s">
        <v>285</v>
      </c>
      <c r="E206" s="408">
        <f t="shared" si="497"/>
        <v>0</v>
      </c>
      <c r="F206" s="468">
        <f t="shared" si="498"/>
        <v>0</v>
      </c>
      <c r="G206" s="467"/>
      <c r="H206" s="468"/>
      <c r="I206" s="468"/>
      <c r="J206" s="469"/>
      <c r="K206" s="468"/>
      <c r="L206" s="468"/>
      <c r="M206" s="469"/>
      <c r="N206" s="468"/>
      <c r="O206" s="468"/>
      <c r="P206" s="469"/>
      <c r="Q206" s="468"/>
      <c r="R206" s="468"/>
      <c r="S206" s="469"/>
      <c r="T206" s="468"/>
      <c r="U206" s="468"/>
      <c r="V206" s="469"/>
      <c r="W206" s="468"/>
      <c r="X206" s="468"/>
      <c r="Y206" s="469"/>
      <c r="Z206" s="468"/>
      <c r="AA206" s="468"/>
      <c r="AB206" s="469"/>
      <c r="AC206" s="468"/>
      <c r="AD206" s="468"/>
      <c r="AE206" s="469"/>
      <c r="AF206" s="468"/>
      <c r="AG206" s="468"/>
      <c r="AH206" s="469"/>
      <c r="AI206" s="468"/>
      <c r="AJ206" s="468"/>
      <c r="AK206" s="470"/>
      <c r="AL206" s="468"/>
      <c r="AM206" s="468"/>
      <c r="AN206" s="469"/>
      <c r="AO206" s="468"/>
      <c r="AP206" s="468"/>
      <c r="AQ206" s="514"/>
      <c r="AR206" s="515"/>
    </row>
    <row r="207" spans="1:44" s="310" customFormat="1" ht="54" hidden="1" customHeight="1" thickBot="1">
      <c r="A207" s="642"/>
      <c r="B207" s="645"/>
      <c r="C207" s="511"/>
      <c r="D207" s="302" t="s">
        <v>43</v>
      </c>
      <c r="E207" s="295">
        <f t="shared" si="497"/>
        <v>0</v>
      </c>
      <c r="F207" s="485">
        <f t="shared" si="498"/>
        <v>0</v>
      </c>
      <c r="G207" s="517"/>
      <c r="H207" s="485"/>
      <c r="I207" s="485"/>
      <c r="J207" s="487"/>
      <c r="K207" s="485"/>
      <c r="L207" s="485"/>
      <c r="M207" s="487"/>
      <c r="N207" s="485"/>
      <c r="O207" s="485"/>
      <c r="P207" s="487"/>
      <c r="Q207" s="485"/>
      <c r="R207" s="485"/>
      <c r="S207" s="487"/>
      <c r="T207" s="485"/>
      <c r="U207" s="485"/>
      <c r="V207" s="487"/>
      <c r="W207" s="485"/>
      <c r="X207" s="485"/>
      <c r="Y207" s="487"/>
      <c r="Z207" s="485"/>
      <c r="AA207" s="485"/>
      <c r="AB207" s="487"/>
      <c r="AC207" s="485"/>
      <c r="AD207" s="485"/>
      <c r="AE207" s="487"/>
      <c r="AF207" s="485"/>
      <c r="AG207" s="485"/>
      <c r="AH207" s="487"/>
      <c r="AI207" s="485"/>
      <c r="AJ207" s="485"/>
      <c r="AK207" s="486"/>
      <c r="AL207" s="485"/>
      <c r="AM207" s="485"/>
      <c r="AN207" s="487"/>
      <c r="AO207" s="485"/>
      <c r="AP207" s="485"/>
      <c r="AQ207" s="518"/>
      <c r="AR207" s="519"/>
    </row>
    <row r="208" spans="1:44" s="310" customFormat="1" ht="54" hidden="1" customHeight="1">
      <c r="A208" s="646" t="s">
        <v>313</v>
      </c>
      <c r="B208" s="643" t="s">
        <v>444</v>
      </c>
      <c r="C208" s="755"/>
      <c r="D208" s="300" t="s">
        <v>41</v>
      </c>
      <c r="E208" s="215">
        <f>H208+K208+N208+Q208+T208+W208+Z208+AC208+AF208+AI208+AL208+AO208</f>
        <v>0</v>
      </c>
      <c r="F208" s="215">
        <f>I208+L208+O208+R208+U208+X208+AA208+AD208+AG208+AJ208+AM208+AP208</f>
        <v>0</v>
      </c>
      <c r="G208" s="216">
        <v>1</v>
      </c>
      <c r="H208" s="408"/>
      <c r="I208" s="408"/>
      <c r="J208" s="219"/>
      <c r="K208" s="408"/>
      <c r="L208" s="408"/>
      <c r="M208" s="219"/>
      <c r="N208" s="408"/>
      <c r="O208" s="408"/>
      <c r="P208" s="219"/>
      <c r="Q208" s="408"/>
      <c r="R208" s="408"/>
      <c r="S208" s="219"/>
      <c r="T208" s="408"/>
      <c r="U208" s="408"/>
      <c r="V208" s="219"/>
      <c r="W208" s="408"/>
      <c r="X208" s="408"/>
      <c r="Y208" s="219"/>
      <c r="Z208" s="408"/>
      <c r="AA208" s="408"/>
      <c r="AB208" s="219"/>
      <c r="AC208" s="408"/>
      <c r="AD208" s="408"/>
      <c r="AE208" s="219"/>
      <c r="AF208" s="408"/>
      <c r="AG208" s="408"/>
      <c r="AH208" s="219"/>
      <c r="AI208" s="408"/>
      <c r="AJ208" s="408"/>
      <c r="AK208" s="418"/>
      <c r="AL208" s="408">
        <f>AL209+AL210+AL211+AL213+AL214</f>
        <v>0</v>
      </c>
      <c r="AM208" s="408"/>
      <c r="AN208" s="219"/>
      <c r="AO208" s="408">
        <f>AO209+AO210+AO211+AO213+AO214</f>
        <v>0</v>
      </c>
      <c r="AP208" s="408">
        <f>AP209+AP210+AP211+AP213+AP214</f>
        <v>0</v>
      </c>
      <c r="AQ208" s="512">
        <v>1</v>
      </c>
      <c r="AR208" s="513" t="s">
        <v>476</v>
      </c>
    </row>
    <row r="209" spans="1:44" s="310" customFormat="1" ht="54" hidden="1" customHeight="1">
      <c r="A209" s="641"/>
      <c r="B209" s="644"/>
      <c r="C209" s="655"/>
      <c r="D209" s="407" t="s">
        <v>37</v>
      </c>
      <c r="E209" s="408">
        <f>H209+K209+N209+Q209+T209+W209+Z209+AC209+AF209+AI209+AL209+AO209</f>
        <v>0</v>
      </c>
      <c r="F209" s="468">
        <f>I209+L209+O209+R209+U209+X209+AA209+AD209+AG209+AJ209+AM209+AP209</f>
        <v>0</v>
      </c>
      <c r="G209" s="467"/>
      <c r="H209" s="468"/>
      <c r="I209" s="468"/>
      <c r="J209" s="469"/>
      <c r="K209" s="468"/>
      <c r="L209" s="468"/>
      <c r="M209" s="469"/>
      <c r="N209" s="468"/>
      <c r="O209" s="468"/>
      <c r="P209" s="469"/>
      <c r="Q209" s="468"/>
      <c r="R209" s="468"/>
      <c r="S209" s="469"/>
      <c r="T209" s="468"/>
      <c r="U209" s="468"/>
      <c r="V209" s="469"/>
      <c r="W209" s="468"/>
      <c r="X209" s="468"/>
      <c r="Y209" s="469"/>
      <c r="Z209" s="468"/>
      <c r="AA209" s="468"/>
      <c r="AB209" s="469"/>
      <c r="AC209" s="468"/>
      <c r="AD209" s="468"/>
      <c r="AE209" s="469"/>
      <c r="AF209" s="468"/>
      <c r="AG209" s="468"/>
      <c r="AH209" s="469"/>
      <c r="AI209" s="468"/>
      <c r="AJ209" s="468"/>
      <c r="AK209" s="470"/>
      <c r="AL209" s="468"/>
      <c r="AM209" s="468"/>
      <c r="AN209" s="469"/>
      <c r="AO209" s="468"/>
      <c r="AP209" s="468"/>
      <c r="AQ209" s="514"/>
      <c r="AR209" s="516"/>
    </row>
    <row r="210" spans="1:44" s="310" customFormat="1" ht="54" hidden="1" customHeight="1" thickBot="1">
      <c r="A210" s="641"/>
      <c r="B210" s="644"/>
      <c r="C210" s="655"/>
      <c r="D210" s="406" t="s">
        <v>2</v>
      </c>
      <c r="E210" s="408">
        <f t="shared" ref="E210:E214" si="499">H210+K210+N210+Q210+T210+W210+Z210+AC210+AF210+AI210+AL210+AO210</f>
        <v>0</v>
      </c>
      <c r="F210" s="468">
        <f>I210+L210+O210+R210+U210+X210+AA210+AD210+AG210+AJ210+AM210+AP210</f>
        <v>0</v>
      </c>
      <c r="G210" s="467"/>
      <c r="H210" s="468"/>
      <c r="I210" s="468"/>
      <c r="J210" s="469"/>
      <c r="K210" s="468"/>
      <c r="L210" s="468"/>
      <c r="M210" s="469"/>
      <c r="N210" s="468"/>
      <c r="O210" s="468"/>
      <c r="P210" s="469"/>
      <c r="Q210" s="468"/>
      <c r="R210" s="468"/>
      <c r="S210" s="469"/>
      <c r="T210" s="468"/>
      <c r="U210" s="468"/>
      <c r="V210" s="469"/>
      <c r="W210" s="468"/>
      <c r="X210" s="468"/>
      <c r="Y210" s="469"/>
      <c r="Z210" s="468"/>
      <c r="AA210" s="468"/>
      <c r="AB210" s="469"/>
      <c r="AC210" s="468"/>
      <c r="AD210" s="468"/>
      <c r="AE210" s="469"/>
      <c r="AF210" s="468"/>
      <c r="AG210" s="468"/>
      <c r="AH210" s="469"/>
      <c r="AI210" s="468"/>
      <c r="AJ210" s="468"/>
      <c r="AK210" s="470"/>
      <c r="AL210" s="468"/>
      <c r="AM210" s="468"/>
      <c r="AN210" s="469"/>
      <c r="AO210" s="468"/>
      <c r="AP210" s="468"/>
      <c r="AQ210" s="514"/>
      <c r="AR210" s="520"/>
    </row>
    <row r="211" spans="1:44" s="310" customFormat="1" ht="54" hidden="1" customHeight="1" thickBot="1">
      <c r="A211" s="641"/>
      <c r="B211" s="644"/>
      <c r="C211" s="655"/>
      <c r="D211" s="406" t="s">
        <v>284</v>
      </c>
      <c r="E211" s="408">
        <f t="shared" si="499"/>
        <v>0</v>
      </c>
      <c r="F211" s="408">
        <f>I211+L211+O211+R211+U211+X211+AA211+AD211+AG211+AJ211+AM211+AP211</f>
        <v>0</v>
      </c>
      <c r="G211" s="216">
        <v>1</v>
      </c>
      <c r="H211" s="468"/>
      <c r="I211" s="468"/>
      <c r="J211" s="469"/>
      <c r="K211" s="468"/>
      <c r="L211" s="468"/>
      <c r="M211" s="469"/>
      <c r="N211" s="468"/>
      <c r="O211" s="468"/>
      <c r="P211" s="469"/>
      <c r="Q211" s="468"/>
      <c r="R211" s="468"/>
      <c r="S211" s="469"/>
      <c r="T211" s="468"/>
      <c r="U211" s="468"/>
      <c r="V211" s="469"/>
      <c r="W211" s="468"/>
      <c r="X211" s="468"/>
      <c r="Y211" s="469"/>
      <c r="Z211" s="468"/>
      <c r="AA211" s="468"/>
      <c r="AB211" s="469"/>
      <c r="AC211" s="468"/>
      <c r="AD211" s="468"/>
      <c r="AE211" s="469"/>
      <c r="AF211" s="468"/>
      <c r="AG211" s="468"/>
      <c r="AH211" s="469"/>
      <c r="AI211" s="468"/>
      <c r="AJ211" s="468"/>
      <c r="AK211" s="470"/>
      <c r="AL211" s="468"/>
      <c r="AM211" s="468"/>
      <c r="AN211" s="469"/>
      <c r="AO211" s="408">
        <v>0</v>
      </c>
      <c r="AP211" s="408"/>
      <c r="AQ211" s="512">
        <v>1</v>
      </c>
      <c r="AR211" s="521" t="s">
        <v>475</v>
      </c>
    </row>
    <row r="212" spans="1:44" s="310" customFormat="1" ht="54" hidden="1" customHeight="1">
      <c r="A212" s="641"/>
      <c r="B212" s="644"/>
      <c r="C212" s="655"/>
      <c r="D212" s="406" t="s">
        <v>292</v>
      </c>
      <c r="E212" s="215">
        <f t="shared" si="499"/>
        <v>0</v>
      </c>
      <c r="F212" s="471">
        <f t="shared" ref="F212:F214" si="500">I212+L212+O212+R212+U212+X212+AA212+AD212+AG212+AJ212+AM212+AP212</f>
        <v>0</v>
      </c>
      <c r="G212" s="467"/>
      <c r="H212" s="468"/>
      <c r="I212" s="468"/>
      <c r="J212" s="469"/>
      <c r="K212" s="468"/>
      <c r="L212" s="468"/>
      <c r="M212" s="469"/>
      <c r="N212" s="468"/>
      <c r="O212" s="468"/>
      <c r="P212" s="469"/>
      <c r="Q212" s="468"/>
      <c r="R212" s="468"/>
      <c r="S212" s="469"/>
      <c r="T212" s="468"/>
      <c r="U212" s="468"/>
      <c r="V212" s="469"/>
      <c r="W212" s="468"/>
      <c r="X212" s="468"/>
      <c r="Y212" s="469"/>
      <c r="Z212" s="468"/>
      <c r="AA212" s="468"/>
      <c r="AB212" s="469"/>
      <c r="AC212" s="468"/>
      <c r="AD212" s="468"/>
      <c r="AE212" s="469"/>
      <c r="AF212" s="468"/>
      <c r="AG212" s="468"/>
      <c r="AH212" s="469"/>
      <c r="AI212" s="468"/>
      <c r="AJ212" s="468"/>
      <c r="AK212" s="470"/>
      <c r="AL212" s="468"/>
      <c r="AM212" s="468"/>
      <c r="AN212" s="469"/>
      <c r="AO212" s="468"/>
      <c r="AP212" s="468"/>
      <c r="AQ212" s="514"/>
      <c r="AR212" s="515"/>
    </row>
    <row r="213" spans="1:44" s="310" customFormat="1" ht="54" hidden="1" customHeight="1">
      <c r="A213" s="641"/>
      <c r="B213" s="644"/>
      <c r="C213" s="655"/>
      <c r="D213" s="406" t="s">
        <v>285</v>
      </c>
      <c r="E213" s="408">
        <f t="shared" si="499"/>
        <v>0</v>
      </c>
      <c r="F213" s="468">
        <f t="shared" si="500"/>
        <v>0</v>
      </c>
      <c r="G213" s="467"/>
      <c r="H213" s="468"/>
      <c r="I213" s="468"/>
      <c r="J213" s="469"/>
      <c r="K213" s="468"/>
      <c r="L213" s="468"/>
      <c r="M213" s="469"/>
      <c r="N213" s="468"/>
      <c r="O213" s="468"/>
      <c r="P213" s="469"/>
      <c r="Q213" s="468"/>
      <c r="R213" s="468"/>
      <c r="S213" s="469"/>
      <c r="T213" s="468"/>
      <c r="U213" s="468"/>
      <c r="V213" s="469"/>
      <c r="W213" s="468"/>
      <c r="X213" s="468"/>
      <c r="Y213" s="469"/>
      <c r="Z213" s="468"/>
      <c r="AA213" s="468"/>
      <c r="AB213" s="469"/>
      <c r="AC213" s="468"/>
      <c r="AD213" s="468"/>
      <c r="AE213" s="469"/>
      <c r="AF213" s="468"/>
      <c r="AG213" s="468"/>
      <c r="AH213" s="469"/>
      <c r="AI213" s="468"/>
      <c r="AJ213" s="468"/>
      <c r="AK213" s="470"/>
      <c r="AL213" s="468"/>
      <c r="AM213" s="468"/>
      <c r="AN213" s="469"/>
      <c r="AO213" s="468"/>
      <c r="AP213" s="468"/>
      <c r="AQ213" s="514"/>
      <c r="AR213" s="515"/>
    </row>
    <row r="214" spans="1:44" s="310" customFormat="1" ht="54" hidden="1" customHeight="1" thickBot="1">
      <c r="A214" s="759"/>
      <c r="B214" s="645"/>
      <c r="C214" s="760"/>
      <c r="D214" s="302" t="s">
        <v>43</v>
      </c>
      <c r="E214" s="468">
        <f t="shared" si="499"/>
        <v>0</v>
      </c>
      <c r="F214" s="468">
        <f t="shared" si="500"/>
        <v>0</v>
      </c>
      <c r="G214" s="467"/>
      <c r="H214" s="468"/>
      <c r="I214" s="468"/>
      <c r="J214" s="469"/>
      <c r="K214" s="468"/>
      <c r="L214" s="468"/>
      <c r="M214" s="469"/>
      <c r="N214" s="468"/>
      <c r="O214" s="468"/>
      <c r="P214" s="469"/>
      <c r="Q214" s="468"/>
      <c r="R214" s="468"/>
      <c r="S214" s="469"/>
      <c r="T214" s="468"/>
      <c r="U214" s="468"/>
      <c r="V214" s="469"/>
      <c r="W214" s="468"/>
      <c r="X214" s="468"/>
      <c r="Y214" s="469"/>
      <c r="Z214" s="468"/>
      <c r="AA214" s="468"/>
      <c r="AB214" s="469"/>
      <c r="AC214" s="468"/>
      <c r="AD214" s="468"/>
      <c r="AE214" s="469"/>
      <c r="AF214" s="468"/>
      <c r="AG214" s="468"/>
      <c r="AH214" s="469"/>
      <c r="AI214" s="468"/>
      <c r="AJ214" s="468"/>
      <c r="AK214" s="470"/>
      <c r="AL214" s="468"/>
      <c r="AM214" s="468"/>
      <c r="AN214" s="469"/>
      <c r="AO214" s="468"/>
      <c r="AP214" s="468"/>
      <c r="AQ214" s="514"/>
      <c r="AR214" s="519"/>
    </row>
    <row r="215" spans="1:44" s="310" customFormat="1" ht="54" hidden="1" customHeight="1">
      <c r="A215" s="754" t="s">
        <v>314</v>
      </c>
      <c r="B215" s="654" t="s">
        <v>469</v>
      </c>
      <c r="C215" s="755"/>
      <c r="D215" s="300" t="s">
        <v>41</v>
      </c>
      <c r="E215" s="215">
        <f>H215+K215+N215+Q215+T215+W215+Z215+AC215+AF215+AI215+AL215+AO215</f>
        <v>0</v>
      </c>
      <c r="F215" s="215">
        <f>I215+L215+O215+R215+U215+X215+AA215+AD215+AG215+AJ215+AM215+AP215</f>
        <v>0</v>
      </c>
      <c r="G215" s="297">
        <v>1</v>
      </c>
      <c r="H215" s="296"/>
      <c r="I215" s="296"/>
      <c r="J215" s="522"/>
      <c r="K215" s="296"/>
      <c r="L215" s="296"/>
      <c r="M215" s="522"/>
      <c r="N215" s="296"/>
      <c r="O215" s="296"/>
      <c r="P215" s="522"/>
      <c r="Q215" s="296"/>
      <c r="R215" s="296"/>
      <c r="S215" s="522"/>
      <c r="T215" s="296"/>
      <c r="U215" s="296"/>
      <c r="V215" s="522"/>
      <c r="W215" s="296"/>
      <c r="X215" s="296"/>
      <c r="Y215" s="522"/>
      <c r="Z215" s="296"/>
      <c r="AA215" s="296"/>
      <c r="AB215" s="522"/>
      <c r="AC215" s="296"/>
      <c r="AD215" s="296"/>
      <c r="AE215" s="219"/>
      <c r="AF215" s="296"/>
      <c r="AG215" s="296"/>
      <c r="AH215" s="522"/>
      <c r="AI215" s="296"/>
      <c r="AJ215" s="296"/>
      <c r="AK215" s="298"/>
      <c r="AL215" s="408">
        <f>AL216+AL217+AL218+AL220+AL221</f>
        <v>0</v>
      </c>
      <c r="AM215" s="408">
        <f>AM216+AM217+AM218+AM220+AM221</f>
        <v>0</v>
      </c>
      <c r="AN215" s="522"/>
      <c r="AO215" s="408">
        <f>AO216+AO217+AO218+AO220+AO221</f>
        <v>0</v>
      </c>
      <c r="AP215" s="408">
        <f>AP216+AP217+AP218+AP220+AP221</f>
        <v>0</v>
      </c>
      <c r="AQ215" s="523">
        <v>1</v>
      </c>
      <c r="AR215" s="513" t="s">
        <v>471</v>
      </c>
    </row>
    <row r="216" spans="1:44" s="310" customFormat="1" ht="54" hidden="1" customHeight="1">
      <c r="A216" s="754"/>
      <c r="B216" s="655"/>
      <c r="C216" s="655"/>
      <c r="D216" s="407" t="s">
        <v>37</v>
      </c>
      <c r="E216" s="408">
        <f>H216+K216+N216+Q216+T216+W216+Z216+AC216+AF216+AI216+AL216+AO216</f>
        <v>0</v>
      </c>
      <c r="F216" s="468">
        <f>I216+L216+O216+R216+U216+X216+AA216+AD216+AG216+AJ216+AM216+AP216</f>
        <v>0</v>
      </c>
      <c r="G216" s="479"/>
      <c r="H216" s="478"/>
      <c r="I216" s="478"/>
      <c r="J216" s="480"/>
      <c r="K216" s="478"/>
      <c r="L216" s="478"/>
      <c r="M216" s="480"/>
      <c r="N216" s="478"/>
      <c r="O216" s="478"/>
      <c r="P216" s="480"/>
      <c r="Q216" s="478"/>
      <c r="R216" s="478"/>
      <c r="S216" s="480"/>
      <c r="T216" s="478"/>
      <c r="U216" s="478"/>
      <c r="V216" s="480"/>
      <c r="W216" s="478"/>
      <c r="X216" s="478"/>
      <c r="Y216" s="480"/>
      <c r="Z216" s="478"/>
      <c r="AA216" s="478"/>
      <c r="AB216" s="480"/>
      <c r="AC216" s="478"/>
      <c r="AD216" s="478"/>
      <c r="AE216" s="469"/>
      <c r="AF216" s="478"/>
      <c r="AG216" s="478"/>
      <c r="AH216" s="480"/>
      <c r="AI216" s="478"/>
      <c r="AJ216" s="478"/>
      <c r="AK216" s="524"/>
      <c r="AL216" s="478"/>
      <c r="AM216" s="478"/>
      <c r="AN216" s="480"/>
      <c r="AO216" s="478"/>
      <c r="AP216" s="478"/>
      <c r="AQ216" s="525"/>
      <c r="AR216" s="516"/>
    </row>
    <row r="217" spans="1:44" s="310" customFormat="1" ht="54" hidden="1" customHeight="1">
      <c r="A217" s="754"/>
      <c r="B217" s="655"/>
      <c r="C217" s="655"/>
      <c r="D217" s="406" t="s">
        <v>2</v>
      </c>
      <c r="E217" s="408">
        <f t="shared" ref="E217:F221" si="501">H217+K217+N217+Q217+T217+W217+Z217+AC217+AF217+AI217+AL217+AO217</f>
        <v>0</v>
      </c>
      <c r="F217" s="468">
        <f>I217+L217+O217+R217+U217+X217+AA217+AD217+AG217+AJ217+AM217+AP217</f>
        <v>0</v>
      </c>
      <c r="G217" s="479"/>
      <c r="H217" s="478"/>
      <c r="I217" s="478"/>
      <c r="J217" s="480"/>
      <c r="K217" s="478"/>
      <c r="L217" s="478"/>
      <c r="M217" s="480"/>
      <c r="N217" s="478"/>
      <c r="O217" s="478"/>
      <c r="P217" s="480"/>
      <c r="Q217" s="478"/>
      <c r="R217" s="478"/>
      <c r="S217" s="480"/>
      <c r="T217" s="478"/>
      <c r="U217" s="478"/>
      <c r="V217" s="480"/>
      <c r="W217" s="478"/>
      <c r="X217" s="478"/>
      <c r="Y217" s="480"/>
      <c r="Z217" s="478"/>
      <c r="AA217" s="478"/>
      <c r="AB217" s="480"/>
      <c r="AC217" s="478"/>
      <c r="AD217" s="478"/>
      <c r="AE217" s="469"/>
      <c r="AF217" s="478"/>
      <c r="AG217" s="478"/>
      <c r="AH217" s="480"/>
      <c r="AI217" s="478"/>
      <c r="AJ217" s="478"/>
      <c r="AK217" s="524"/>
      <c r="AL217" s="478"/>
      <c r="AM217" s="478"/>
      <c r="AN217" s="480"/>
      <c r="AO217" s="478"/>
      <c r="AP217" s="478"/>
      <c r="AQ217" s="525"/>
      <c r="AR217" s="516"/>
    </row>
    <row r="218" spans="1:44" s="310" customFormat="1" ht="54" hidden="1" customHeight="1" thickBot="1">
      <c r="A218" s="754"/>
      <c r="B218" s="655"/>
      <c r="C218" s="655"/>
      <c r="D218" s="406" t="s">
        <v>284</v>
      </c>
      <c r="E218" s="408">
        <f t="shared" si="501"/>
        <v>0</v>
      </c>
      <c r="F218" s="408">
        <f>I218+L218+O218+R218+U218+X218+AA218+AD218+AG218+AJ218+AM218+AP218</f>
        <v>0</v>
      </c>
      <c r="G218" s="297">
        <v>1</v>
      </c>
      <c r="H218" s="478"/>
      <c r="I218" s="478"/>
      <c r="J218" s="480"/>
      <c r="K218" s="478"/>
      <c r="L218" s="478"/>
      <c r="M218" s="480"/>
      <c r="N218" s="478"/>
      <c r="O218" s="478"/>
      <c r="P218" s="480"/>
      <c r="Q218" s="478"/>
      <c r="R218" s="478"/>
      <c r="S218" s="480"/>
      <c r="T218" s="478"/>
      <c r="U218" s="478"/>
      <c r="V218" s="480"/>
      <c r="W218" s="478"/>
      <c r="X218" s="478"/>
      <c r="Y218" s="480"/>
      <c r="Z218" s="478"/>
      <c r="AA218" s="478"/>
      <c r="AB218" s="480"/>
      <c r="AC218" s="478"/>
      <c r="AD218" s="478"/>
      <c r="AE218" s="469"/>
      <c r="AF218" s="478"/>
      <c r="AG218" s="478"/>
      <c r="AH218" s="480"/>
      <c r="AI218" s="478"/>
      <c r="AJ218" s="478"/>
      <c r="AK218" s="524"/>
      <c r="AL218" s="478"/>
      <c r="AM218" s="478"/>
      <c r="AN218" s="480"/>
      <c r="AO218" s="296">
        <v>0</v>
      </c>
      <c r="AP218" s="296"/>
      <c r="AQ218" s="523">
        <v>1</v>
      </c>
      <c r="AR218" s="516" t="s">
        <v>470</v>
      </c>
    </row>
    <row r="219" spans="1:44" s="310" customFormat="1" ht="54" hidden="1" customHeight="1">
      <c r="A219" s="754"/>
      <c r="B219" s="655"/>
      <c r="C219" s="655"/>
      <c r="D219" s="406" t="s">
        <v>292</v>
      </c>
      <c r="E219" s="215">
        <f t="shared" si="501"/>
        <v>0</v>
      </c>
      <c r="F219" s="471">
        <f t="shared" si="501"/>
        <v>0</v>
      </c>
      <c r="G219" s="479"/>
      <c r="H219" s="478"/>
      <c r="I219" s="478"/>
      <c r="J219" s="480"/>
      <c r="K219" s="478"/>
      <c r="L219" s="478"/>
      <c r="M219" s="480"/>
      <c r="N219" s="478"/>
      <c r="O219" s="478"/>
      <c r="P219" s="480"/>
      <c r="Q219" s="478"/>
      <c r="R219" s="478"/>
      <c r="S219" s="480"/>
      <c r="T219" s="478"/>
      <c r="U219" s="478"/>
      <c r="V219" s="480"/>
      <c r="W219" s="478"/>
      <c r="X219" s="478"/>
      <c r="Y219" s="480"/>
      <c r="Z219" s="478"/>
      <c r="AA219" s="478"/>
      <c r="AB219" s="480"/>
      <c r="AC219" s="478"/>
      <c r="AD219" s="478"/>
      <c r="AE219" s="469"/>
      <c r="AF219" s="478"/>
      <c r="AG219" s="478"/>
      <c r="AH219" s="480"/>
      <c r="AI219" s="478"/>
      <c r="AJ219" s="478"/>
      <c r="AK219" s="524"/>
      <c r="AL219" s="478"/>
      <c r="AM219" s="478"/>
      <c r="AN219" s="480"/>
      <c r="AO219" s="478"/>
      <c r="AP219" s="478"/>
      <c r="AQ219" s="525"/>
      <c r="AR219" s="515"/>
    </row>
    <row r="220" spans="1:44" s="310" customFormat="1" ht="54" hidden="1" customHeight="1">
      <c r="A220" s="754"/>
      <c r="B220" s="655"/>
      <c r="C220" s="655"/>
      <c r="D220" s="406" t="s">
        <v>285</v>
      </c>
      <c r="E220" s="408">
        <f t="shared" si="501"/>
        <v>0</v>
      </c>
      <c r="F220" s="468">
        <f t="shared" si="501"/>
        <v>0</v>
      </c>
      <c r="G220" s="479"/>
      <c r="H220" s="478"/>
      <c r="I220" s="478"/>
      <c r="J220" s="480"/>
      <c r="K220" s="478"/>
      <c r="L220" s="478"/>
      <c r="M220" s="480"/>
      <c r="N220" s="478"/>
      <c r="O220" s="478"/>
      <c r="P220" s="480"/>
      <c r="Q220" s="478"/>
      <c r="R220" s="478"/>
      <c r="S220" s="480"/>
      <c r="T220" s="478"/>
      <c r="U220" s="478"/>
      <c r="V220" s="480"/>
      <c r="W220" s="478"/>
      <c r="X220" s="478"/>
      <c r="Y220" s="480"/>
      <c r="Z220" s="478"/>
      <c r="AA220" s="478"/>
      <c r="AB220" s="480"/>
      <c r="AC220" s="478"/>
      <c r="AD220" s="478"/>
      <c r="AE220" s="469"/>
      <c r="AF220" s="478"/>
      <c r="AG220" s="478"/>
      <c r="AH220" s="480"/>
      <c r="AI220" s="478"/>
      <c r="AJ220" s="478"/>
      <c r="AK220" s="524"/>
      <c r="AL220" s="478"/>
      <c r="AM220" s="478"/>
      <c r="AN220" s="480"/>
      <c r="AO220" s="478"/>
      <c r="AP220" s="478"/>
      <c r="AQ220" s="525"/>
      <c r="AR220" s="515"/>
    </row>
    <row r="221" spans="1:44" s="310" customFormat="1" ht="54" hidden="1" customHeight="1" thickBot="1">
      <c r="A221" s="754"/>
      <c r="B221" s="656"/>
      <c r="C221" s="760"/>
      <c r="D221" s="302" t="s">
        <v>43</v>
      </c>
      <c r="E221" s="468">
        <f t="shared" si="501"/>
        <v>0</v>
      </c>
      <c r="F221" s="468">
        <f t="shared" si="501"/>
        <v>0</v>
      </c>
      <c r="G221" s="479"/>
      <c r="H221" s="478"/>
      <c r="I221" s="478"/>
      <c r="J221" s="480"/>
      <c r="K221" s="478"/>
      <c r="L221" s="478"/>
      <c r="M221" s="480"/>
      <c r="N221" s="478"/>
      <c r="O221" s="478"/>
      <c r="P221" s="480"/>
      <c r="Q221" s="478"/>
      <c r="R221" s="478"/>
      <c r="S221" s="480"/>
      <c r="T221" s="478"/>
      <c r="U221" s="478"/>
      <c r="V221" s="480"/>
      <c r="W221" s="478"/>
      <c r="X221" s="478"/>
      <c r="Y221" s="480"/>
      <c r="Z221" s="478"/>
      <c r="AA221" s="478"/>
      <c r="AB221" s="480"/>
      <c r="AC221" s="478"/>
      <c r="AD221" s="478"/>
      <c r="AE221" s="469"/>
      <c r="AF221" s="478"/>
      <c r="AG221" s="478"/>
      <c r="AH221" s="480"/>
      <c r="AI221" s="478"/>
      <c r="AJ221" s="478"/>
      <c r="AK221" s="524"/>
      <c r="AL221" s="478"/>
      <c r="AM221" s="478"/>
      <c r="AN221" s="480"/>
      <c r="AO221" s="478"/>
      <c r="AP221" s="478"/>
      <c r="AQ221" s="525"/>
      <c r="AR221" s="519"/>
    </row>
    <row r="222" spans="1:44" s="310" customFormat="1" ht="54" hidden="1" customHeight="1">
      <c r="A222" s="754" t="s">
        <v>315</v>
      </c>
      <c r="B222" s="654" t="s">
        <v>472</v>
      </c>
      <c r="C222" s="755"/>
      <c r="D222" s="300" t="s">
        <v>41</v>
      </c>
      <c r="E222" s="215">
        <f>H222+K222+N222+Q222+T222+W222+Z222+AC222+AF222+AI222+AL222+AO222</f>
        <v>0</v>
      </c>
      <c r="F222" s="215">
        <f>I222+L222+O222+R222+U222+X222+AA222+AD222+AG222+AJ222+AM222+AP222</f>
        <v>0</v>
      </c>
      <c r="G222" s="297">
        <v>1</v>
      </c>
      <c r="H222" s="296"/>
      <c r="I222" s="296"/>
      <c r="J222" s="522"/>
      <c r="K222" s="296"/>
      <c r="L222" s="296"/>
      <c r="M222" s="522"/>
      <c r="N222" s="296"/>
      <c r="O222" s="296"/>
      <c r="P222" s="522"/>
      <c r="Q222" s="296"/>
      <c r="R222" s="296"/>
      <c r="S222" s="522"/>
      <c r="T222" s="296"/>
      <c r="U222" s="296"/>
      <c r="V222" s="522"/>
      <c r="W222" s="296"/>
      <c r="X222" s="296"/>
      <c r="Y222" s="522"/>
      <c r="Z222" s="296"/>
      <c r="AA222" s="296"/>
      <c r="AB222" s="522"/>
      <c r="AC222" s="296"/>
      <c r="AD222" s="296"/>
      <c r="AE222" s="219"/>
      <c r="AF222" s="296"/>
      <c r="AG222" s="296"/>
      <c r="AH222" s="522"/>
      <c r="AI222" s="296"/>
      <c r="AJ222" s="296"/>
      <c r="AK222" s="298"/>
      <c r="AL222" s="408">
        <f>AL223+AL224+AL225+AL227+AL228</f>
        <v>0</v>
      </c>
      <c r="AM222" s="408">
        <f>AM223+AM224+AM225+AM227+AM228</f>
        <v>0</v>
      </c>
      <c r="AN222" s="522"/>
      <c r="AO222" s="408">
        <f>AO223+AO224+AO225+AO227+AO228</f>
        <v>0</v>
      </c>
      <c r="AP222" s="408">
        <f>AP223+AP224+AP225+AP227+AP228</f>
        <v>0</v>
      </c>
      <c r="AQ222" s="523">
        <v>1</v>
      </c>
      <c r="AR222" s="513" t="s">
        <v>474</v>
      </c>
    </row>
    <row r="223" spans="1:44" s="310" customFormat="1" ht="54" hidden="1" customHeight="1">
      <c r="A223" s="754"/>
      <c r="B223" s="655"/>
      <c r="C223" s="655"/>
      <c r="D223" s="407" t="s">
        <v>37</v>
      </c>
      <c r="E223" s="408">
        <f>H223+K223+N223+Q223+T223+W223+Z223+AC223+AF223+AI223+AL223+AO223</f>
        <v>0</v>
      </c>
      <c r="F223" s="468">
        <f>I223+L223+O223+R223+U223+X223+AA223+AD223+AG223+AJ223+AM223+AP223</f>
        <v>0</v>
      </c>
      <c r="G223" s="479"/>
      <c r="H223" s="478"/>
      <c r="I223" s="478"/>
      <c r="J223" s="480"/>
      <c r="K223" s="478"/>
      <c r="L223" s="478"/>
      <c r="M223" s="480"/>
      <c r="N223" s="478"/>
      <c r="O223" s="478"/>
      <c r="P223" s="480"/>
      <c r="Q223" s="478"/>
      <c r="R223" s="478"/>
      <c r="S223" s="480"/>
      <c r="T223" s="478"/>
      <c r="U223" s="478"/>
      <c r="V223" s="480"/>
      <c r="W223" s="478"/>
      <c r="X223" s="478"/>
      <c r="Y223" s="480"/>
      <c r="Z223" s="478"/>
      <c r="AA223" s="478"/>
      <c r="AB223" s="480"/>
      <c r="AC223" s="478"/>
      <c r="AD223" s="478"/>
      <c r="AE223" s="469"/>
      <c r="AF223" s="478"/>
      <c r="AG223" s="478"/>
      <c r="AH223" s="480"/>
      <c r="AI223" s="478"/>
      <c r="AJ223" s="478"/>
      <c r="AK223" s="524"/>
      <c r="AL223" s="478"/>
      <c r="AM223" s="478"/>
      <c r="AN223" s="480"/>
      <c r="AO223" s="478"/>
      <c r="AP223" s="478"/>
      <c r="AQ223" s="525"/>
      <c r="AR223" s="516"/>
    </row>
    <row r="224" spans="1:44" s="310" customFormat="1" ht="54" hidden="1" customHeight="1">
      <c r="A224" s="754"/>
      <c r="B224" s="655"/>
      <c r="C224" s="655"/>
      <c r="D224" s="406" t="s">
        <v>2</v>
      </c>
      <c r="E224" s="408">
        <f t="shared" ref="E224:E228" si="502">H224+K224+N224+Q224+T224+W224+Z224+AC224+AF224+AI224+AL224+AO224</f>
        <v>0</v>
      </c>
      <c r="F224" s="468">
        <f>I224+L224+O224+R224+U224+X224+AA224+AD224+AG224+AJ224+AM224+AP224</f>
        <v>0</v>
      </c>
      <c r="G224" s="479"/>
      <c r="H224" s="478"/>
      <c r="I224" s="478"/>
      <c r="J224" s="480"/>
      <c r="K224" s="478"/>
      <c r="L224" s="478"/>
      <c r="M224" s="480"/>
      <c r="N224" s="478"/>
      <c r="O224" s="478"/>
      <c r="P224" s="480"/>
      <c r="Q224" s="478"/>
      <c r="R224" s="478"/>
      <c r="S224" s="480"/>
      <c r="T224" s="478"/>
      <c r="U224" s="478"/>
      <c r="V224" s="480"/>
      <c r="W224" s="478"/>
      <c r="X224" s="478"/>
      <c r="Y224" s="480"/>
      <c r="Z224" s="478"/>
      <c r="AA224" s="478"/>
      <c r="AB224" s="480"/>
      <c r="AC224" s="478"/>
      <c r="AD224" s="478"/>
      <c r="AE224" s="469"/>
      <c r="AF224" s="478"/>
      <c r="AG224" s="478"/>
      <c r="AH224" s="480"/>
      <c r="AI224" s="478"/>
      <c r="AJ224" s="478"/>
      <c r="AK224" s="524"/>
      <c r="AL224" s="478"/>
      <c r="AM224" s="478"/>
      <c r="AN224" s="480"/>
      <c r="AO224" s="478"/>
      <c r="AP224" s="478"/>
      <c r="AQ224" s="525"/>
      <c r="AR224" s="516"/>
    </row>
    <row r="225" spans="1:44" s="310" customFormat="1" ht="54" hidden="1" customHeight="1" thickBot="1">
      <c r="A225" s="754"/>
      <c r="B225" s="655"/>
      <c r="C225" s="655"/>
      <c r="D225" s="406" t="s">
        <v>284</v>
      </c>
      <c r="E225" s="408">
        <f t="shared" si="502"/>
        <v>0</v>
      </c>
      <c r="F225" s="408">
        <f>I225+L225+O225+R225+U225+X225+AA225+AD225+AG225+AJ225+AM225+AP225</f>
        <v>0</v>
      </c>
      <c r="G225" s="297">
        <v>1</v>
      </c>
      <c r="H225" s="478"/>
      <c r="I225" s="478"/>
      <c r="J225" s="480"/>
      <c r="K225" s="478"/>
      <c r="L225" s="478"/>
      <c r="M225" s="480"/>
      <c r="N225" s="478"/>
      <c r="O225" s="478"/>
      <c r="P225" s="480"/>
      <c r="Q225" s="478"/>
      <c r="R225" s="478"/>
      <c r="S225" s="480"/>
      <c r="T225" s="478"/>
      <c r="U225" s="478"/>
      <c r="V225" s="480"/>
      <c r="W225" s="478"/>
      <c r="X225" s="478"/>
      <c r="Y225" s="480"/>
      <c r="Z225" s="478"/>
      <c r="AA225" s="478"/>
      <c r="AB225" s="480"/>
      <c r="AC225" s="478"/>
      <c r="AD225" s="478"/>
      <c r="AE225" s="469"/>
      <c r="AF225" s="478"/>
      <c r="AG225" s="478"/>
      <c r="AH225" s="480"/>
      <c r="AI225" s="478"/>
      <c r="AJ225" s="478"/>
      <c r="AK225" s="524"/>
      <c r="AL225" s="478"/>
      <c r="AM225" s="478"/>
      <c r="AN225" s="480"/>
      <c r="AO225" s="296">
        <v>0</v>
      </c>
      <c r="AP225" s="296"/>
      <c r="AQ225" s="523">
        <v>1</v>
      </c>
      <c r="AR225" s="516" t="s">
        <v>473</v>
      </c>
    </row>
    <row r="226" spans="1:44" s="310" customFormat="1" ht="54" hidden="1" customHeight="1">
      <c r="A226" s="754"/>
      <c r="B226" s="655"/>
      <c r="C226" s="655"/>
      <c r="D226" s="406" t="s">
        <v>292</v>
      </c>
      <c r="E226" s="215">
        <f t="shared" si="502"/>
        <v>0</v>
      </c>
      <c r="F226" s="471">
        <f t="shared" ref="F226:F228" si="503">I226+L226+O226+R226+U226+X226+AA226+AD226+AG226+AJ226+AM226+AP226</f>
        <v>0</v>
      </c>
      <c r="G226" s="479"/>
      <c r="H226" s="478"/>
      <c r="I226" s="478"/>
      <c r="J226" s="480"/>
      <c r="K226" s="478"/>
      <c r="L226" s="478"/>
      <c r="M226" s="480"/>
      <c r="N226" s="478"/>
      <c r="O226" s="478"/>
      <c r="P226" s="480"/>
      <c r="Q226" s="478"/>
      <c r="R226" s="478"/>
      <c r="S226" s="480"/>
      <c r="T226" s="478"/>
      <c r="U226" s="478"/>
      <c r="V226" s="480"/>
      <c r="W226" s="478"/>
      <c r="X226" s="478"/>
      <c r="Y226" s="480"/>
      <c r="Z226" s="478"/>
      <c r="AA226" s="478"/>
      <c r="AB226" s="480"/>
      <c r="AC226" s="478"/>
      <c r="AD226" s="478"/>
      <c r="AE226" s="469"/>
      <c r="AF226" s="478"/>
      <c r="AG226" s="478"/>
      <c r="AH226" s="480"/>
      <c r="AI226" s="478"/>
      <c r="AJ226" s="478"/>
      <c r="AK226" s="524"/>
      <c r="AL226" s="478"/>
      <c r="AM226" s="478"/>
      <c r="AN226" s="480"/>
      <c r="AO226" s="478"/>
      <c r="AP226" s="478"/>
      <c r="AQ226" s="525"/>
      <c r="AR226" s="515"/>
    </row>
    <row r="227" spans="1:44" s="310" customFormat="1" ht="54" hidden="1" customHeight="1">
      <c r="A227" s="754"/>
      <c r="B227" s="655"/>
      <c r="C227" s="655"/>
      <c r="D227" s="406" t="s">
        <v>285</v>
      </c>
      <c r="E227" s="408">
        <f t="shared" si="502"/>
        <v>0</v>
      </c>
      <c r="F227" s="468">
        <f t="shared" si="503"/>
        <v>0</v>
      </c>
      <c r="G227" s="479"/>
      <c r="H227" s="478"/>
      <c r="I227" s="478"/>
      <c r="J227" s="480"/>
      <c r="K227" s="478"/>
      <c r="L227" s="478"/>
      <c r="M227" s="480"/>
      <c r="N227" s="478"/>
      <c r="O227" s="478"/>
      <c r="P227" s="480"/>
      <c r="Q227" s="478"/>
      <c r="R227" s="478"/>
      <c r="S227" s="480"/>
      <c r="T227" s="478"/>
      <c r="U227" s="478"/>
      <c r="V227" s="480"/>
      <c r="W227" s="478"/>
      <c r="X227" s="478"/>
      <c r="Y227" s="480"/>
      <c r="Z227" s="478"/>
      <c r="AA227" s="478"/>
      <c r="AB227" s="480"/>
      <c r="AC227" s="478"/>
      <c r="AD227" s="478"/>
      <c r="AE227" s="469"/>
      <c r="AF227" s="478"/>
      <c r="AG227" s="478"/>
      <c r="AH227" s="480"/>
      <c r="AI227" s="478"/>
      <c r="AJ227" s="478"/>
      <c r="AK227" s="524"/>
      <c r="AL227" s="478"/>
      <c r="AM227" s="478"/>
      <c r="AN227" s="480"/>
      <c r="AO227" s="478"/>
      <c r="AP227" s="478"/>
      <c r="AQ227" s="525"/>
      <c r="AR227" s="515"/>
    </row>
    <row r="228" spans="1:44" s="310" customFormat="1" ht="54" hidden="1" customHeight="1" thickBot="1">
      <c r="A228" s="754"/>
      <c r="B228" s="656"/>
      <c r="C228" s="656"/>
      <c r="D228" s="302" t="s">
        <v>43</v>
      </c>
      <c r="E228" s="468">
        <f t="shared" si="502"/>
        <v>0</v>
      </c>
      <c r="F228" s="468">
        <f t="shared" si="503"/>
        <v>0</v>
      </c>
      <c r="G228" s="479"/>
      <c r="H228" s="478"/>
      <c r="I228" s="478"/>
      <c r="J228" s="480"/>
      <c r="K228" s="478"/>
      <c r="L228" s="478"/>
      <c r="M228" s="480"/>
      <c r="N228" s="478"/>
      <c r="O228" s="478"/>
      <c r="P228" s="480"/>
      <c r="Q228" s="478"/>
      <c r="R228" s="478"/>
      <c r="S228" s="480"/>
      <c r="T228" s="478"/>
      <c r="U228" s="478"/>
      <c r="V228" s="480"/>
      <c r="W228" s="478"/>
      <c r="X228" s="478"/>
      <c r="Y228" s="480"/>
      <c r="Z228" s="478"/>
      <c r="AA228" s="478"/>
      <c r="AB228" s="480"/>
      <c r="AC228" s="478"/>
      <c r="AD228" s="478"/>
      <c r="AE228" s="469"/>
      <c r="AF228" s="478"/>
      <c r="AG228" s="478"/>
      <c r="AH228" s="480"/>
      <c r="AI228" s="478"/>
      <c r="AJ228" s="478"/>
      <c r="AK228" s="524"/>
      <c r="AL228" s="478"/>
      <c r="AM228" s="478"/>
      <c r="AN228" s="480"/>
      <c r="AO228" s="478"/>
      <c r="AP228" s="478"/>
      <c r="AQ228" s="525"/>
      <c r="AR228" s="526"/>
    </row>
    <row r="229" spans="1:44" s="310" customFormat="1" ht="54" hidden="1" customHeight="1">
      <c r="A229" s="754" t="s">
        <v>315</v>
      </c>
      <c r="B229" s="654" t="s">
        <v>466</v>
      </c>
      <c r="C229" s="755"/>
      <c r="D229" s="300" t="s">
        <v>41</v>
      </c>
      <c r="E229" s="215">
        <f t="shared" ref="E229:F232" si="504">H229+K229+N229+Q229+T229+W229+Z229+AC229+AF229+AI229+AL229+AO229</f>
        <v>0</v>
      </c>
      <c r="F229" s="215">
        <f t="shared" si="504"/>
        <v>0</v>
      </c>
      <c r="G229" s="297"/>
      <c r="H229" s="296"/>
      <c r="I229" s="296"/>
      <c r="J229" s="522"/>
      <c r="K229" s="296"/>
      <c r="L229" s="296"/>
      <c r="M229" s="522"/>
      <c r="N229" s="296"/>
      <c r="O229" s="296"/>
      <c r="P229" s="522"/>
      <c r="Q229" s="296"/>
      <c r="R229" s="296"/>
      <c r="S229" s="522"/>
      <c r="T229" s="296"/>
      <c r="U229" s="296"/>
      <c r="V229" s="522"/>
      <c r="W229" s="296"/>
      <c r="X229" s="296"/>
      <c r="Y229" s="522"/>
      <c r="Z229" s="296"/>
      <c r="AA229" s="296"/>
      <c r="AB229" s="522"/>
      <c r="AC229" s="296"/>
      <c r="AD229" s="296"/>
      <c r="AE229" s="219"/>
      <c r="AF229" s="296"/>
      <c r="AG229" s="296"/>
      <c r="AH229" s="522"/>
      <c r="AI229" s="296"/>
      <c r="AJ229" s="296"/>
      <c r="AK229" s="298"/>
      <c r="AL229" s="408">
        <f>AL230+AL231+AL232+AL234+AL235</f>
        <v>0</v>
      </c>
      <c r="AM229" s="408">
        <f>AM230+AM231+AM232+AM234+AM235</f>
        <v>0</v>
      </c>
      <c r="AN229" s="522"/>
      <c r="AO229" s="408">
        <f>AO231</f>
        <v>0</v>
      </c>
      <c r="AP229" s="408">
        <f>AP230+AP231+AP232+AP234+AP235</f>
        <v>0</v>
      </c>
      <c r="AQ229" s="527"/>
      <c r="AR229" s="528"/>
    </row>
    <row r="230" spans="1:44" s="310" customFormat="1" ht="54" hidden="1" customHeight="1">
      <c r="A230" s="754"/>
      <c r="B230" s="655"/>
      <c r="C230" s="655"/>
      <c r="D230" s="407" t="s">
        <v>37</v>
      </c>
      <c r="E230" s="408">
        <f t="shared" si="504"/>
        <v>0</v>
      </c>
      <c r="F230" s="468">
        <f t="shared" si="504"/>
        <v>0</v>
      </c>
      <c r="G230" s="479"/>
      <c r="H230" s="478"/>
      <c r="I230" s="478"/>
      <c r="J230" s="480"/>
      <c r="K230" s="478"/>
      <c r="L230" s="478"/>
      <c r="M230" s="480"/>
      <c r="N230" s="478"/>
      <c r="O230" s="478"/>
      <c r="P230" s="480"/>
      <c r="Q230" s="478"/>
      <c r="R230" s="478"/>
      <c r="S230" s="480"/>
      <c r="T230" s="478"/>
      <c r="U230" s="478"/>
      <c r="V230" s="480"/>
      <c r="W230" s="478"/>
      <c r="X230" s="478"/>
      <c r="Y230" s="480"/>
      <c r="Z230" s="478"/>
      <c r="AA230" s="478"/>
      <c r="AB230" s="480"/>
      <c r="AC230" s="478"/>
      <c r="AD230" s="478"/>
      <c r="AE230" s="469"/>
      <c r="AF230" s="478"/>
      <c r="AG230" s="478"/>
      <c r="AH230" s="480"/>
      <c r="AI230" s="478"/>
      <c r="AJ230" s="478"/>
      <c r="AK230" s="524"/>
      <c r="AL230" s="478"/>
      <c r="AM230" s="478"/>
      <c r="AN230" s="480"/>
      <c r="AO230" s="478"/>
      <c r="AP230" s="478"/>
      <c r="AQ230" s="525"/>
      <c r="AR230" s="515"/>
    </row>
    <row r="231" spans="1:44" s="310" customFormat="1" ht="54" hidden="1" customHeight="1">
      <c r="A231" s="754"/>
      <c r="B231" s="655"/>
      <c r="C231" s="655"/>
      <c r="D231" s="406" t="s">
        <v>2</v>
      </c>
      <c r="E231" s="408">
        <f t="shared" si="504"/>
        <v>0</v>
      </c>
      <c r="F231" s="468">
        <f t="shared" si="504"/>
        <v>0</v>
      </c>
      <c r="G231" s="479"/>
      <c r="H231" s="478"/>
      <c r="I231" s="478"/>
      <c r="J231" s="480"/>
      <c r="K231" s="478"/>
      <c r="L231" s="478"/>
      <c r="M231" s="480"/>
      <c r="N231" s="478"/>
      <c r="O231" s="478"/>
      <c r="P231" s="480"/>
      <c r="Q231" s="478"/>
      <c r="R231" s="478"/>
      <c r="S231" s="480"/>
      <c r="T231" s="478"/>
      <c r="U231" s="478"/>
      <c r="V231" s="480"/>
      <c r="W231" s="478"/>
      <c r="X231" s="478"/>
      <c r="Y231" s="480"/>
      <c r="Z231" s="478"/>
      <c r="AA231" s="478"/>
      <c r="AB231" s="480"/>
      <c r="AC231" s="478"/>
      <c r="AD231" s="478"/>
      <c r="AE231" s="469"/>
      <c r="AF231" s="478"/>
      <c r="AG231" s="478"/>
      <c r="AH231" s="480"/>
      <c r="AI231" s="478"/>
      <c r="AJ231" s="478"/>
      <c r="AK231" s="524"/>
      <c r="AL231" s="478"/>
      <c r="AM231" s="478"/>
      <c r="AN231" s="480"/>
      <c r="AO231" s="296">
        <v>0</v>
      </c>
      <c r="AP231" s="478"/>
      <c r="AQ231" s="525"/>
      <c r="AR231" s="515"/>
    </row>
    <row r="232" spans="1:44" s="310" customFormat="1" ht="54" hidden="1" customHeight="1" thickBot="1">
      <c r="A232" s="754"/>
      <c r="B232" s="655"/>
      <c r="C232" s="655"/>
      <c r="D232" s="406" t="s">
        <v>284</v>
      </c>
      <c r="E232" s="408">
        <f t="shared" si="504"/>
        <v>0</v>
      </c>
      <c r="F232" s="468">
        <f t="shared" si="504"/>
        <v>0</v>
      </c>
      <c r="G232" s="479"/>
      <c r="H232" s="478"/>
      <c r="I232" s="478"/>
      <c r="J232" s="480"/>
      <c r="K232" s="478"/>
      <c r="L232" s="478"/>
      <c r="M232" s="480"/>
      <c r="N232" s="478"/>
      <c r="O232" s="478"/>
      <c r="P232" s="480"/>
      <c r="Q232" s="478"/>
      <c r="R232" s="478"/>
      <c r="S232" s="480"/>
      <c r="T232" s="478"/>
      <c r="U232" s="478"/>
      <c r="V232" s="480"/>
      <c r="W232" s="478"/>
      <c r="X232" s="478"/>
      <c r="Y232" s="480"/>
      <c r="Z232" s="478"/>
      <c r="AA232" s="478"/>
      <c r="AB232" s="480"/>
      <c r="AC232" s="478"/>
      <c r="AD232" s="478"/>
      <c r="AE232" s="469"/>
      <c r="AF232" s="478"/>
      <c r="AG232" s="478"/>
      <c r="AH232" s="480"/>
      <c r="AI232" s="478"/>
      <c r="AJ232" s="478"/>
      <c r="AK232" s="524"/>
      <c r="AL232" s="478"/>
      <c r="AM232" s="478"/>
      <c r="AN232" s="480"/>
      <c r="AO232" s="478">
        <v>0</v>
      </c>
      <c r="AP232" s="478">
        <v>0</v>
      </c>
      <c r="AQ232" s="525"/>
      <c r="AR232" s="515"/>
    </row>
    <row r="233" spans="1:44" s="310" customFormat="1" ht="54" hidden="1" customHeight="1">
      <c r="A233" s="754"/>
      <c r="B233" s="655"/>
      <c r="C233" s="655"/>
      <c r="D233" s="406" t="s">
        <v>292</v>
      </c>
      <c r="E233" s="215">
        <f t="shared" ref="E233:E235" si="505">H233+K233+N233+Q233+T233+W233+Z233+AC233+AF233+AI233+AL233+AO233</f>
        <v>0</v>
      </c>
      <c r="F233" s="471">
        <f t="shared" ref="F233:F235" si="506">I233+L233+O233+R233+U233+X233+AA233+AD233+AG233+AJ233+AM233+AP233</f>
        <v>0</v>
      </c>
      <c r="G233" s="479"/>
      <c r="H233" s="478"/>
      <c r="I233" s="478"/>
      <c r="J233" s="480"/>
      <c r="K233" s="478"/>
      <c r="L233" s="478"/>
      <c r="M233" s="480"/>
      <c r="N233" s="478"/>
      <c r="O233" s="478"/>
      <c r="P233" s="480"/>
      <c r="Q233" s="478"/>
      <c r="R233" s="478"/>
      <c r="S233" s="480"/>
      <c r="T233" s="478"/>
      <c r="U233" s="478"/>
      <c r="V233" s="480"/>
      <c r="W233" s="478"/>
      <c r="X233" s="478"/>
      <c r="Y233" s="480"/>
      <c r="Z233" s="478"/>
      <c r="AA233" s="478"/>
      <c r="AB233" s="480"/>
      <c r="AC233" s="478"/>
      <c r="AD233" s="478"/>
      <c r="AE233" s="469"/>
      <c r="AF233" s="478"/>
      <c r="AG233" s="478"/>
      <c r="AH233" s="480"/>
      <c r="AI233" s="478"/>
      <c r="AJ233" s="478"/>
      <c r="AK233" s="524"/>
      <c r="AL233" s="478"/>
      <c r="AM233" s="478"/>
      <c r="AN233" s="480"/>
      <c r="AO233" s="478"/>
      <c r="AP233" s="478"/>
      <c r="AQ233" s="525"/>
      <c r="AR233" s="515"/>
    </row>
    <row r="234" spans="1:44" s="310" customFormat="1" ht="54" hidden="1" customHeight="1">
      <c r="A234" s="754"/>
      <c r="B234" s="655"/>
      <c r="C234" s="655"/>
      <c r="D234" s="406" t="s">
        <v>285</v>
      </c>
      <c r="E234" s="408">
        <f t="shared" si="505"/>
        <v>0</v>
      </c>
      <c r="F234" s="468">
        <f t="shared" si="506"/>
        <v>0</v>
      </c>
      <c r="G234" s="479"/>
      <c r="H234" s="478"/>
      <c r="I234" s="478"/>
      <c r="J234" s="480"/>
      <c r="K234" s="478"/>
      <c r="L234" s="478"/>
      <c r="M234" s="480"/>
      <c r="N234" s="478"/>
      <c r="O234" s="478"/>
      <c r="P234" s="480"/>
      <c r="Q234" s="478"/>
      <c r="R234" s="478"/>
      <c r="S234" s="480"/>
      <c r="T234" s="478"/>
      <c r="U234" s="478"/>
      <c r="V234" s="480"/>
      <c r="W234" s="478"/>
      <c r="X234" s="478"/>
      <c r="Y234" s="480"/>
      <c r="Z234" s="478"/>
      <c r="AA234" s="478"/>
      <c r="AB234" s="480"/>
      <c r="AC234" s="478"/>
      <c r="AD234" s="478"/>
      <c r="AE234" s="469"/>
      <c r="AF234" s="478"/>
      <c r="AG234" s="478"/>
      <c r="AH234" s="480"/>
      <c r="AI234" s="478"/>
      <c r="AJ234" s="478"/>
      <c r="AK234" s="524"/>
      <c r="AL234" s="478"/>
      <c r="AM234" s="478"/>
      <c r="AN234" s="480"/>
      <c r="AO234" s="478"/>
      <c r="AP234" s="478"/>
      <c r="AQ234" s="525"/>
      <c r="AR234" s="515"/>
    </row>
    <row r="235" spans="1:44" s="310" customFormat="1" ht="54" hidden="1" customHeight="1" thickBot="1">
      <c r="A235" s="754"/>
      <c r="B235" s="656"/>
      <c r="C235" s="656"/>
      <c r="D235" s="302" t="s">
        <v>43</v>
      </c>
      <c r="E235" s="468">
        <f t="shared" si="505"/>
        <v>0</v>
      </c>
      <c r="F235" s="468">
        <f t="shared" si="506"/>
        <v>0</v>
      </c>
      <c r="G235" s="479"/>
      <c r="H235" s="478"/>
      <c r="I235" s="478"/>
      <c r="J235" s="480"/>
      <c r="K235" s="478"/>
      <c r="L235" s="478"/>
      <c r="M235" s="480"/>
      <c r="N235" s="478"/>
      <c r="O235" s="478"/>
      <c r="P235" s="480"/>
      <c r="Q235" s="478"/>
      <c r="R235" s="478"/>
      <c r="S235" s="480"/>
      <c r="T235" s="478"/>
      <c r="U235" s="478"/>
      <c r="V235" s="480"/>
      <c r="W235" s="478"/>
      <c r="X235" s="478"/>
      <c r="Y235" s="480"/>
      <c r="Z235" s="478"/>
      <c r="AA235" s="478"/>
      <c r="AB235" s="480"/>
      <c r="AC235" s="478"/>
      <c r="AD235" s="478"/>
      <c r="AE235" s="469"/>
      <c r="AF235" s="478"/>
      <c r="AG235" s="478"/>
      <c r="AH235" s="480"/>
      <c r="AI235" s="478"/>
      <c r="AJ235" s="478"/>
      <c r="AK235" s="524"/>
      <c r="AL235" s="478"/>
      <c r="AM235" s="478"/>
      <c r="AN235" s="480"/>
      <c r="AO235" s="478"/>
      <c r="AP235" s="478"/>
      <c r="AQ235" s="525"/>
      <c r="AR235" s="519"/>
    </row>
    <row r="236" spans="1:44" s="310" customFormat="1" ht="145.5" customHeight="1">
      <c r="A236" s="696" t="s">
        <v>4</v>
      </c>
      <c r="B236" s="647" t="s">
        <v>409</v>
      </c>
      <c r="C236" s="647"/>
      <c r="D236" s="300" t="s">
        <v>41</v>
      </c>
      <c r="E236" s="215">
        <f>H236+K236+N236+Q236+T236+W236+Z236+AC236+AF236+AI236+AL236+AO236</f>
        <v>1000</v>
      </c>
      <c r="F236" s="215">
        <f>I236+L236+O236+R236+U236+X236+AA236+AD236+AG236+AJ236+AM236+AP236</f>
        <v>0</v>
      </c>
      <c r="G236" s="217">
        <f>F236/E236</f>
        <v>0</v>
      </c>
      <c r="H236" s="215">
        <f>H237+H238+H239+H240+H241+H242</f>
        <v>0</v>
      </c>
      <c r="I236" s="215">
        <f>I237+I238+I239+I240+I241+I242</f>
        <v>0</v>
      </c>
      <c r="J236" s="459"/>
      <c r="K236" s="215">
        <f>K237+K238+K239+K240+K241+K242</f>
        <v>0</v>
      </c>
      <c r="L236" s="215">
        <f>L237+L238+L239+L240+L241+L242</f>
        <v>0</v>
      </c>
      <c r="M236" s="459"/>
      <c r="N236" s="215">
        <f>N237+N238+N239+N240+N241+N242</f>
        <v>0</v>
      </c>
      <c r="O236" s="215">
        <f>O237+O238+O239+O240+O241+O242</f>
        <v>0</v>
      </c>
      <c r="P236" s="459"/>
      <c r="Q236" s="215">
        <f>Q237+Q238+Q239+Q240+Q241+Q242</f>
        <v>0</v>
      </c>
      <c r="R236" s="215">
        <f>R237+R238+R239+R240+R241+R242</f>
        <v>0</v>
      </c>
      <c r="S236" s="459"/>
      <c r="T236" s="215">
        <f>T237+T238+T239+T240+T241+T242</f>
        <v>0</v>
      </c>
      <c r="U236" s="215">
        <f>U237+U238+U239+U240+U241+U242</f>
        <v>0</v>
      </c>
      <c r="V236" s="459"/>
      <c r="W236" s="215">
        <f>W237+W238+W239+W240+W241+W242</f>
        <v>0</v>
      </c>
      <c r="X236" s="215">
        <f>X237+X238+X239+X240+X241+X242</f>
        <v>0</v>
      </c>
      <c r="Y236" s="459"/>
      <c r="Z236" s="215">
        <f t="shared" ref="Z236" si="507">Z237+Z238+Z239+Z240+Z241+Z242</f>
        <v>0</v>
      </c>
      <c r="AA236" s="215">
        <f t="shared" ref="AA236" si="508">AA237+AA238+AA239+AA240+AA241+AA242</f>
        <v>0</v>
      </c>
      <c r="AB236" s="459"/>
      <c r="AC236" s="215">
        <f t="shared" ref="AC236" si="509">AC237+AC238+AC239+AC240+AC241+AC242</f>
        <v>1000</v>
      </c>
      <c r="AD236" s="215">
        <f t="shared" ref="AD236" si="510">AD237+AD238+AD239+AD240+AD241+AD242</f>
        <v>0</v>
      </c>
      <c r="AE236" s="216">
        <f t="shared" ref="AE236" si="511">AD236/AC236</f>
        <v>0</v>
      </c>
      <c r="AF236" s="215">
        <f t="shared" ref="AF236" si="512">AF237+AF238+AF239+AF240+AF241+AF242</f>
        <v>0</v>
      </c>
      <c r="AG236" s="215">
        <f t="shared" ref="AG236" si="513">AG237+AG238+AG239+AG240+AG241+AG242</f>
        <v>0</v>
      </c>
      <c r="AH236" s="459"/>
      <c r="AI236" s="215">
        <f t="shared" ref="AI236" si="514">AI237+AI238+AI239+AI240+AI241+AI242</f>
        <v>0</v>
      </c>
      <c r="AJ236" s="215">
        <f t="shared" ref="AJ236" si="515">AJ237+AJ238+AJ239+AJ240+AJ241+AJ242</f>
        <v>0</v>
      </c>
      <c r="AK236" s="217"/>
      <c r="AL236" s="215">
        <f t="shared" ref="AL236" si="516">AL237+AL238+AL239+AL240+AL241+AL242</f>
        <v>0</v>
      </c>
      <c r="AM236" s="215">
        <f t="shared" ref="AM236" si="517">AM237+AM238+AM239+AM240+AM241+AM242</f>
        <v>0</v>
      </c>
      <c r="AN236" s="459"/>
      <c r="AO236" s="215">
        <f>AO237+AO238+AO239+AO240+AO241+AO242</f>
        <v>0</v>
      </c>
      <c r="AP236" s="215">
        <f>AP237+AP238+AP239+AP240+AP241+AP242</f>
        <v>0</v>
      </c>
      <c r="AQ236" s="459"/>
      <c r="AR236" s="466"/>
    </row>
    <row r="237" spans="1:44" s="310" customFormat="1" ht="103.5" customHeight="1">
      <c r="A237" s="697"/>
      <c r="B237" s="648"/>
      <c r="C237" s="648"/>
      <c r="D237" s="407" t="s">
        <v>37</v>
      </c>
      <c r="E237" s="408">
        <f>H237+K237+N237+Q237+T237+W237+Z237+AC237+AF237+AI237+AL237+AO237</f>
        <v>0</v>
      </c>
      <c r="F237" s="408">
        <f>I237+L237+O237+R237+U237+X237+AA237+AD237+AG237+AJ237+AM237+AP237</f>
        <v>0</v>
      </c>
      <c r="G237" s="219"/>
      <c r="H237" s="408">
        <f>H244</f>
        <v>0</v>
      </c>
      <c r="I237" s="408">
        <f>I244</f>
        <v>0</v>
      </c>
      <c r="J237" s="219"/>
      <c r="K237" s="408">
        <f>K244</f>
        <v>0</v>
      </c>
      <c r="L237" s="408">
        <f>L244</f>
        <v>0</v>
      </c>
      <c r="M237" s="219"/>
      <c r="N237" s="408">
        <f>N244</f>
        <v>0</v>
      </c>
      <c r="O237" s="408">
        <f>O244</f>
        <v>0</v>
      </c>
      <c r="P237" s="219"/>
      <c r="Q237" s="408"/>
      <c r="R237" s="408">
        <f>R244</f>
        <v>0</v>
      </c>
      <c r="S237" s="219"/>
      <c r="T237" s="408">
        <f>T244</f>
        <v>0</v>
      </c>
      <c r="U237" s="408">
        <f>U244</f>
        <v>0</v>
      </c>
      <c r="V237" s="219"/>
      <c r="W237" s="408">
        <f>W244</f>
        <v>0</v>
      </c>
      <c r="X237" s="408">
        <f>X244</f>
        <v>0</v>
      </c>
      <c r="Y237" s="219"/>
      <c r="Z237" s="408">
        <f>Z244</f>
        <v>0</v>
      </c>
      <c r="AA237" s="408">
        <f>AA244</f>
        <v>0</v>
      </c>
      <c r="AB237" s="219"/>
      <c r="AC237" s="408">
        <f>AC244</f>
        <v>0</v>
      </c>
      <c r="AD237" s="408">
        <f>AD244</f>
        <v>0</v>
      </c>
      <c r="AE237" s="219"/>
      <c r="AF237" s="408">
        <f>AF244</f>
        <v>0</v>
      </c>
      <c r="AG237" s="408">
        <f>AG244</f>
        <v>0</v>
      </c>
      <c r="AH237" s="219"/>
      <c r="AI237" s="408">
        <f>AI244</f>
        <v>0</v>
      </c>
      <c r="AJ237" s="408">
        <f>AJ244</f>
        <v>0</v>
      </c>
      <c r="AK237" s="418"/>
      <c r="AL237" s="408">
        <f>AL244</f>
        <v>0</v>
      </c>
      <c r="AM237" s="408">
        <f>AM244</f>
        <v>0</v>
      </c>
      <c r="AN237" s="219"/>
      <c r="AO237" s="408">
        <f>AO244</f>
        <v>0</v>
      </c>
      <c r="AP237" s="408">
        <f>AP244</f>
        <v>0</v>
      </c>
      <c r="AQ237" s="219"/>
      <c r="AR237" s="277"/>
    </row>
    <row r="238" spans="1:44" s="310" customFormat="1" ht="114.75" customHeight="1">
      <c r="A238" s="697"/>
      <c r="B238" s="648"/>
      <c r="C238" s="648"/>
      <c r="D238" s="406" t="s">
        <v>2</v>
      </c>
      <c r="E238" s="408">
        <f t="shared" ref="E238:E242" si="518">H238+K238+N238+Q238+T238+W238+Z238+AC238+AF238+AI238+AL238+AO238</f>
        <v>0</v>
      </c>
      <c r="F238" s="408">
        <f t="shared" ref="F238:F242" si="519">I238+L238+O238+R238+U238+X238+AA238+AD238+AG238+AJ238+AM238+AP238</f>
        <v>0</v>
      </c>
      <c r="G238" s="219"/>
      <c r="H238" s="408">
        <f t="shared" ref="H238:I242" si="520">H245</f>
        <v>0</v>
      </c>
      <c r="I238" s="408">
        <f t="shared" si="520"/>
        <v>0</v>
      </c>
      <c r="J238" s="219"/>
      <c r="K238" s="408">
        <f t="shared" ref="K238:L238" si="521">K245</f>
        <v>0</v>
      </c>
      <c r="L238" s="408">
        <f t="shared" si="521"/>
        <v>0</v>
      </c>
      <c r="M238" s="219"/>
      <c r="N238" s="408">
        <f t="shared" ref="N238:O238" si="522">N245</f>
        <v>0</v>
      </c>
      <c r="O238" s="408">
        <f t="shared" si="522"/>
        <v>0</v>
      </c>
      <c r="P238" s="219"/>
      <c r="Q238" s="408"/>
      <c r="R238" s="408">
        <f t="shared" ref="R238" si="523">R245</f>
        <v>0</v>
      </c>
      <c r="S238" s="219"/>
      <c r="T238" s="408">
        <f t="shared" ref="T238:U238" si="524">T245</f>
        <v>0</v>
      </c>
      <c r="U238" s="408">
        <f t="shared" si="524"/>
        <v>0</v>
      </c>
      <c r="V238" s="219"/>
      <c r="W238" s="408">
        <f t="shared" ref="W238:X238" si="525">W245</f>
        <v>0</v>
      </c>
      <c r="X238" s="408">
        <f t="shared" si="525"/>
        <v>0</v>
      </c>
      <c r="Y238" s="219"/>
      <c r="Z238" s="408">
        <f t="shared" ref="Z238:AA238" si="526">Z245</f>
        <v>0</v>
      </c>
      <c r="AA238" s="408">
        <f t="shared" si="526"/>
        <v>0</v>
      </c>
      <c r="AB238" s="219"/>
      <c r="AC238" s="408">
        <f t="shared" ref="AC238:AD238" si="527">AC245</f>
        <v>0</v>
      </c>
      <c r="AD238" s="408">
        <f t="shared" si="527"/>
        <v>0</v>
      </c>
      <c r="AE238" s="219"/>
      <c r="AF238" s="408">
        <f t="shared" ref="AF238:AG238" si="528">AF245</f>
        <v>0</v>
      </c>
      <c r="AG238" s="408">
        <f t="shared" si="528"/>
        <v>0</v>
      </c>
      <c r="AH238" s="219"/>
      <c r="AI238" s="408">
        <f t="shared" ref="AI238:AJ238" si="529">AI245</f>
        <v>0</v>
      </c>
      <c r="AJ238" s="408">
        <f t="shared" si="529"/>
        <v>0</v>
      </c>
      <c r="AK238" s="418"/>
      <c r="AL238" s="408">
        <f t="shared" ref="AL238:AM238" si="530">AL245</f>
        <v>0</v>
      </c>
      <c r="AM238" s="408">
        <f t="shared" si="530"/>
        <v>0</v>
      </c>
      <c r="AN238" s="219"/>
      <c r="AO238" s="408">
        <f t="shared" ref="AO238:AP238" si="531">AO245</f>
        <v>0</v>
      </c>
      <c r="AP238" s="408">
        <f t="shared" si="531"/>
        <v>0</v>
      </c>
      <c r="AQ238" s="219"/>
      <c r="AR238" s="277"/>
    </row>
    <row r="239" spans="1:44" s="310" customFormat="1" ht="246" customHeight="1" thickBot="1">
      <c r="A239" s="697"/>
      <c r="B239" s="648"/>
      <c r="C239" s="648"/>
      <c r="D239" s="406" t="s">
        <v>284</v>
      </c>
      <c r="E239" s="408">
        <f t="shared" si="518"/>
        <v>1000</v>
      </c>
      <c r="F239" s="408">
        <f t="shared" si="519"/>
        <v>0</v>
      </c>
      <c r="G239" s="216">
        <f t="shared" ref="G239:G253" si="532">F239/E239</f>
        <v>0</v>
      </c>
      <c r="H239" s="408">
        <f t="shared" si="520"/>
        <v>0</v>
      </c>
      <c r="I239" s="408">
        <f t="shared" si="520"/>
        <v>0</v>
      </c>
      <c r="J239" s="219"/>
      <c r="K239" s="408">
        <f t="shared" ref="K239:L239" si="533">K246</f>
        <v>0</v>
      </c>
      <c r="L239" s="408">
        <f t="shared" si="533"/>
        <v>0</v>
      </c>
      <c r="M239" s="219"/>
      <c r="N239" s="408">
        <f t="shared" ref="N239:O239" si="534">N246</f>
        <v>0</v>
      </c>
      <c r="O239" s="408">
        <f t="shared" si="534"/>
        <v>0</v>
      </c>
      <c r="P239" s="219"/>
      <c r="Q239" s="408"/>
      <c r="R239" s="408">
        <f t="shared" ref="R239" si="535">R246</f>
        <v>0</v>
      </c>
      <c r="S239" s="219"/>
      <c r="T239" s="408">
        <f t="shared" ref="T239:U239" si="536">T246</f>
        <v>0</v>
      </c>
      <c r="U239" s="408">
        <f t="shared" si="536"/>
        <v>0</v>
      </c>
      <c r="V239" s="219"/>
      <c r="W239" s="408">
        <f t="shared" ref="W239:X239" si="537">W246</f>
        <v>0</v>
      </c>
      <c r="X239" s="408">
        <f t="shared" si="537"/>
        <v>0</v>
      </c>
      <c r="Y239" s="219"/>
      <c r="Z239" s="408">
        <f t="shared" ref="Z239:AA239" si="538">Z246</f>
        <v>0</v>
      </c>
      <c r="AA239" s="408">
        <f t="shared" si="538"/>
        <v>0</v>
      </c>
      <c r="AB239" s="219"/>
      <c r="AC239" s="408">
        <f t="shared" ref="AC239:AD239" si="539">AC246</f>
        <v>1000</v>
      </c>
      <c r="AD239" s="408">
        <f t="shared" si="539"/>
        <v>0</v>
      </c>
      <c r="AE239" s="216">
        <f t="shared" ref="AE239" si="540">AD239/AC239</f>
        <v>0</v>
      </c>
      <c r="AF239" s="408">
        <f t="shared" ref="AF239:AG239" si="541">AF246</f>
        <v>0</v>
      </c>
      <c r="AG239" s="408">
        <f t="shared" si="541"/>
        <v>0</v>
      </c>
      <c r="AH239" s="219"/>
      <c r="AI239" s="408">
        <f t="shared" ref="AI239:AJ239" si="542">AI246</f>
        <v>0</v>
      </c>
      <c r="AJ239" s="408">
        <f t="shared" si="542"/>
        <v>0</v>
      </c>
      <c r="AK239" s="216"/>
      <c r="AL239" s="408">
        <f t="shared" ref="AL239:AM239" si="543">AL246</f>
        <v>0</v>
      </c>
      <c r="AM239" s="408">
        <f t="shared" si="543"/>
        <v>0</v>
      </c>
      <c r="AN239" s="219"/>
      <c r="AO239" s="408">
        <f t="shared" ref="AO239:AP239" si="544">AO246</f>
        <v>0</v>
      </c>
      <c r="AP239" s="408">
        <f t="shared" si="544"/>
        <v>0</v>
      </c>
      <c r="AQ239" s="219"/>
      <c r="AR239" s="277"/>
    </row>
    <row r="240" spans="1:44" s="310" customFormat="1" ht="354" customHeight="1">
      <c r="A240" s="697"/>
      <c r="B240" s="648"/>
      <c r="C240" s="648"/>
      <c r="D240" s="406" t="s">
        <v>292</v>
      </c>
      <c r="E240" s="215">
        <f t="shared" si="518"/>
        <v>0</v>
      </c>
      <c r="F240" s="215">
        <f t="shared" si="519"/>
        <v>0</v>
      </c>
      <c r="G240" s="219"/>
      <c r="H240" s="408">
        <f t="shared" si="520"/>
        <v>0</v>
      </c>
      <c r="I240" s="408">
        <f t="shared" si="520"/>
        <v>0</v>
      </c>
      <c r="J240" s="219"/>
      <c r="K240" s="408">
        <f t="shared" ref="K240:L240" si="545">K247</f>
        <v>0</v>
      </c>
      <c r="L240" s="408">
        <f t="shared" si="545"/>
        <v>0</v>
      </c>
      <c r="M240" s="219"/>
      <c r="N240" s="408">
        <f t="shared" ref="N240:O240" si="546">N247</f>
        <v>0</v>
      </c>
      <c r="O240" s="408">
        <f t="shared" si="546"/>
        <v>0</v>
      </c>
      <c r="P240" s="219"/>
      <c r="Q240" s="408"/>
      <c r="R240" s="408">
        <f t="shared" ref="R240" si="547">R247</f>
        <v>0</v>
      </c>
      <c r="S240" s="219"/>
      <c r="T240" s="408">
        <f t="shared" ref="T240:U240" si="548">T247</f>
        <v>0</v>
      </c>
      <c r="U240" s="408">
        <f t="shared" si="548"/>
        <v>0</v>
      </c>
      <c r="V240" s="219"/>
      <c r="W240" s="408">
        <f t="shared" ref="W240:X240" si="549">W247</f>
        <v>0</v>
      </c>
      <c r="X240" s="408">
        <f t="shared" si="549"/>
        <v>0</v>
      </c>
      <c r="Y240" s="219"/>
      <c r="Z240" s="408">
        <f t="shared" ref="Z240:AA240" si="550">Z247</f>
        <v>0</v>
      </c>
      <c r="AA240" s="408">
        <f t="shared" si="550"/>
        <v>0</v>
      </c>
      <c r="AB240" s="219"/>
      <c r="AC240" s="408">
        <f t="shared" ref="AC240:AD240" si="551">AC247</f>
        <v>0</v>
      </c>
      <c r="AD240" s="408">
        <f t="shared" si="551"/>
        <v>0</v>
      </c>
      <c r="AE240" s="219"/>
      <c r="AF240" s="408">
        <f t="shared" ref="AF240:AG240" si="552">AF247</f>
        <v>0</v>
      </c>
      <c r="AG240" s="408">
        <f t="shared" si="552"/>
        <v>0</v>
      </c>
      <c r="AH240" s="219"/>
      <c r="AI240" s="408">
        <f t="shared" ref="AI240:AJ240" si="553">AI247</f>
        <v>0</v>
      </c>
      <c r="AJ240" s="408">
        <f t="shared" si="553"/>
        <v>0</v>
      </c>
      <c r="AK240" s="418"/>
      <c r="AL240" s="408">
        <f t="shared" ref="AL240:AM240" si="554">AL247</f>
        <v>0</v>
      </c>
      <c r="AM240" s="408">
        <f t="shared" si="554"/>
        <v>0</v>
      </c>
      <c r="AN240" s="219"/>
      <c r="AO240" s="408">
        <f t="shared" ref="AO240:AP240" si="555">AO247</f>
        <v>0</v>
      </c>
      <c r="AP240" s="408">
        <f t="shared" si="555"/>
        <v>0</v>
      </c>
      <c r="AQ240" s="219"/>
      <c r="AR240" s="277"/>
    </row>
    <row r="241" spans="1:44" s="310" customFormat="1" ht="79.5" customHeight="1">
      <c r="A241" s="697"/>
      <c r="B241" s="648"/>
      <c r="C241" s="648"/>
      <c r="D241" s="406" t="s">
        <v>285</v>
      </c>
      <c r="E241" s="408">
        <f t="shared" si="518"/>
        <v>0</v>
      </c>
      <c r="F241" s="408">
        <f t="shared" si="519"/>
        <v>0</v>
      </c>
      <c r="G241" s="219"/>
      <c r="H241" s="408">
        <f t="shared" si="520"/>
        <v>0</v>
      </c>
      <c r="I241" s="408">
        <f t="shared" si="520"/>
        <v>0</v>
      </c>
      <c r="J241" s="219"/>
      <c r="K241" s="408">
        <f t="shared" ref="K241:L241" si="556">K248</f>
        <v>0</v>
      </c>
      <c r="L241" s="408">
        <f t="shared" si="556"/>
        <v>0</v>
      </c>
      <c r="M241" s="219"/>
      <c r="N241" s="408">
        <f t="shared" ref="N241:O241" si="557">N248</f>
        <v>0</v>
      </c>
      <c r="O241" s="408">
        <f t="shared" si="557"/>
        <v>0</v>
      </c>
      <c r="P241" s="219"/>
      <c r="Q241" s="408"/>
      <c r="R241" s="408">
        <f t="shared" ref="R241" si="558">R248</f>
        <v>0</v>
      </c>
      <c r="S241" s="219"/>
      <c r="T241" s="408">
        <f t="shared" ref="T241:U241" si="559">T248</f>
        <v>0</v>
      </c>
      <c r="U241" s="408">
        <f t="shared" si="559"/>
        <v>0</v>
      </c>
      <c r="V241" s="219"/>
      <c r="W241" s="408">
        <f t="shared" ref="W241:X241" si="560">W248</f>
        <v>0</v>
      </c>
      <c r="X241" s="408">
        <f t="shared" si="560"/>
        <v>0</v>
      </c>
      <c r="Y241" s="219"/>
      <c r="Z241" s="408">
        <f t="shared" ref="Z241:AA241" si="561">Z248</f>
        <v>0</v>
      </c>
      <c r="AA241" s="408">
        <f t="shared" si="561"/>
        <v>0</v>
      </c>
      <c r="AB241" s="219"/>
      <c r="AC241" s="408">
        <f t="shared" ref="AC241:AD241" si="562">AC248</f>
        <v>0</v>
      </c>
      <c r="AD241" s="408">
        <f t="shared" si="562"/>
        <v>0</v>
      </c>
      <c r="AE241" s="219"/>
      <c r="AF241" s="408">
        <f t="shared" ref="AF241:AG241" si="563">AF248</f>
        <v>0</v>
      </c>
      <c r="AG241" s="408">
        <f t="shared" si="563"/>
        <v>0</v>
      </c>
      <c r="AH241" s="219"/>
      <c r="AI241" s="408">
        <f t="shared" ref="AI241:AJ241" si="564">AI248</f>
        <v>0</v>
      </c>
      <c r="AJ241" s="408">
        <f t="shared" si="564"/>
        <v>0</v>
      </c>
      <c r="AK241" s="418"/>
      <c r="AL241" s="408">
        <f t="shared" ref="AL241:AM241" si="565">AL248</f>
        <v>0</v>
      </c>
      <c r="AM241" s="408">
        <f t="shared" si="565"/>
        <v>0</v>
      </c>
      <c r="AN241" s="219"/>
      <c r="AO241" s="408">
        <f t="shared" ref="AO241:AP241" si="566">AO248</f>
        <v>0</v>
      </c>
      <c r="AP241" s="408">
        <f t="shared" si="566"/>
        <v>0</v>
      </c>
      <c r="AQ241" s="219"/>
      <c r="AR241" s="277"/>
    </row>
    <row r="242" spans="1:44" s="310" customFormat="1" ht="102" customHeight="1" thickBot="1">
      <c r="A242" s="698"/>
      <c r="B242" s="649"/>
      <c r="C242" s="649"/>
      <c r="D242" s="302" t="s">
        <v>43</v>
      </c>
      <c r="E242" s="223">
        <f t="shared" si="518"/>
        <v>0</v>
      </c>
      <c r="F242" s="223">
        <f t="shared" si="519"/>
        <v>0</v>
      </c>
      <c r="G242" s="449"/>
      <c r="H242" s="223">
        <f t="shared" si="520"/>
        <v>0</v>
      </c>
      <c r="I242" s="223">
        <f t="shared" si="520"/>
        <v>0</v>
      </c>
      <c r="J242" s="449"/>
      <c r="K242" s="223">
        <f t="shared" ref="K242:L242" si="567">K249</f>
        <v>0</v>
      </c>
      <c r="L242" s="223">
        <f t="shared" si="567"/>
        <v>0</v>
      </c>
      <c r="M242" s="449"/>
      <c r="N242" s="223">
        <f t="shared" ref="N242:O242" si="568">N249</f>
        <v>0</v>
      </c>
      <c r="O242" s="223">
        <f t="shared" si="568"/>
        <v>0</v>
      </c>
      <c r="P242" s="449"/>
      <c r="Q242" s="223"/>
      <c r="R242" s="223">
        <f t="shared" ref="R242" si="569">R249</f>
        <v>0</v>
      </c>
      <c r="S242" s="449"/>
      <c r="T242" s="223">
        <f t="shared" ref="T242:U242" si="570">T249</f>
        <v>0</v>
      </c>
      <c r="U242" s="223">
        <f t="shared" si="570"/>
        <v>0</v>
      </c>
      <c r="V242" s="449"/>
      <c r="W242" s="223">
        <f t="shared" ref="W242:X242" si="571">W249</f>
        <v>0</v>
      </c>
      <c r="X242" s="223">
        <f t="shared" si="571"/>
        <v>0</v>
      </c>
      <c r="Y242" s="449"/>
      <c r="Z242" s="223">
        <f t="shared" ref="Z242:AA242" si="572">Z249</f>
        <v>0</v>
      </c>
      <c r="AA242" s="223">
        <f t="shared" si="572"/>
        <v>0</v>
      </c>
      <c r="AB242" s="449"/>
      <c r="AC242" s="223">
        <f t="shared" ref="AC242:AD242" si="573">AC249</f>
        <v>0</v>
      </c>
      <c r="AD242" s="223">
        <f t="shared" si="573"/>
        <v>0</v>
      </c>
      <c r="AE242" s="449"/>
      <c r="AF242" s="223">
        <f t="shared" ref="AF242:AG242" si="574">AF249</f>
        <v>0</v>
      </c>
      <c r="AG242" s="223">
        <f t="shared" si="574"/>
        <v>0</v>
      </c>
      <c r="AH242" s="449"/>
      <c r="AI242" s="223">
        <f t="shared" ref="AI242:AJ242" si="575">AI249</f>
        <v>0</v>
      </c>
      <c r="AJ242" s="223">
        <f t="shared" si="575"/>
        <v>0</v>
      </c>
      <c r="AK242" s="453"/>
      <c r="AL242" s="223">
        <f t="shared" ref="AL242:AM242" si="576">AL249</f>
        <v>0</v>
      </c>
      <c r="AM242" s="223">
        <f t="shared" si="576"/>
        <v>0</v>
      </c>
      <c r="AN242" s="449"/>
      <c r="AO242" s="223">
        <f t="shared" ref="AO242:AP242" si="577">AO249</f>
        <v>0</v>
      </c>
      <c r="AP242" s="223">
        <f t="shared" si="577"/>
        <v>0</v>
      </c>
      <c r="AQ242" s="449"/>
      <c r="AR242" s="452"/>
    </row>
    <row r="243" spans="1:44" s="310" customFormat="1" ht="139.5" customHeight="1">
      <c r="A243" s="633" t="s">
        <v>319</v>
      </c>
      <c r="B243" s="647" t="s">
        <v>421</v>
      </c>
      <c r="C243" s="647"/>
      <c r="D243" s="300" t="s">
        <v>41</v>
      </c>
      <c r="E243" s="215">
        <f>H243+K243+N243+Q243+T243+W243+Z243+AC243+AF243+AI243+AL243+AO243</f>
        <v>1000</v>
      </c>
      <c r="F243" s="215">
        <f>I243+L243+O243+R243+U243+X243+AA243+AD243+AG243+AJ243+AM243+AP243</f>
        <v>0</v>
      </c>
      <c r="G243" s="217">
        <f>F243/E243</f>
        <v>0</v>
      </c>
      <c r="H243" s="215">
        <f>H244+H245+H246+H247+H248+H249</f>
        <v>0</v>
      </c>
      <c r="I243" s="215">
        <f>I244+I245+I246+I247+I248+I249</f>
        <v>0</v>
      </c>
      <c r="J243" s="459"/>
      <c r="K243" s="215">
        <f>K244+K245+K246+K247+K248+K249</f>
        <v>0</v>
      </c>
      <c r="L243" s="215">
        <f>L244+L245+L246+L247+L248+L249</f>
        <v>0</v>
      </c>
      <c r="M243" s="459"/>
      <c r="N243" s="215">
        <f>N244+N245+N246+N247+N248+N249</f>
        <v>0</v>
      </c>
      <c r="O243" s="215">
        <f>O244+O245+O246+O247+O248+O249</f>
        <v>0</v>
      </c>
      <c r="P243" s="459"/>
      <c r="Q243" s="215"/>
      <c r="R243" s="215">
        <f>R244+R245+R246+R247+R248+R249</f>
        <v>0</v>
      </c>
      <c r="S243" s="459"/>
      <c r="T243" s="215">
        <f>T244+T245+T246+T247+T248+T249</f>
        <v>0</v>
      </c>
      <c r="U243" s="215">
        <f>U244+U245+U246+U247+U248+U249</f>
        <v>0</v>
      </c>
      <c r="V243" s="459"/>
      <c r="W243" s="215">
        <f>W244+W245+W246+W247+W248+W249</f>
        <v>0</v>
      </c>
      <c r="X243" s="215">
        <f>X244+X245+X246+X247+X248+X249</f>
        <v>0</v>
      </c>
      <c r="Y243" s="459"/>
      <c r="Z243" s="215">
        <f t="shared" ref="Z243" si="578">Z244+Z245+Z246+Z247+Z248+Z249</f>
        <v>0</v>
      </c>
      <c r="AA243" s="215">
        <f t="shared" ref="AA243" si="579">AA244+AA245+AA246+AA247+AA248+AA249</f>
        <v>0</v>
      </c>
      <c r="AB243" s="459"/>
      <c r="AC243" s="215">
        <f t="shared" ref="AC243" si="580">AC244+AC245+AC246+AC247+AC248+AC249</f>
        <v>1000</v>
      </c>
      <c r="AD243" s="215">
        <f t="shared" ref="AD243" si="581">AD244+AD245+AD246+AD247+AD248+AD249</f>
        <v>0</v>
      </c>
      <c r="AE243" s="216">
        <f>AD243/AC243</f>
        <v>0</v>
      </c>
      <c r="AF243" s="215">
        <f t="shared" ref="AF243" si="582">AF244+AF245+AF246+AF247+AF248+AF249</f>
        <v>0</v>
      </c>
      <c r="AG243" s="215">
        <f t="shared" ref="AG243" si="583">AG244+AG245+AG246+AG247+AG248+AG249</f>
        <v>0</v>
      </c>
      <c r="AH243" s="459"/>
      <c r="AI243" s="215">
        <f t="shared" ref="AI243" si="584">AI244+AI245+AI246+AI247+AI248+AI249</f>
        <v>0</v>
      </c>
      <c r="AJ243" s="215">
        <f t="shared" ref="AJ243" si="585">AJ244+AJ245+AJ246+AJ247+AJ248+AJ249</f>
        <v>0</v>
      </c>
      <c r="AK243" s="217"/>
      <c r="AL243" s="215">
        <f t="shared" ref="AL243" si="586">AL244+AL245+AL246+AL247+AL248+AL249</f>
        <v>0</v>
      </c>
      <c r="AM243" s="215">
        <f t="shared" ref="AM243" si="587">AM244+AM245+AM246+AM247+AM248+AM249</f>
        <v>0</v>
      </c>
      <c r="AN243" s="459"/>
      <c r="AO243" s="215">
        <f>AO244+AO245+AO246+AO247+AO248+AO249</f>
        <v>0</v>
      </c>
      <c r="AP243" s="215">
        <f>AP244+AP245+AP246+AP247+AP248+AP249</f>
        <v>0</v>
      </c>
      <c r="AQ243" s="459"/>
      <c r="AR243" s="460"/>
    </row>
    <row r="244" spans="1:44" s="310" customFormat="1" ht="121.5" customHeight="1">
      <c r="A244" s="634"/>
      <c r="B244" s="648"/>
      <c r="C244" s="648"/>
      <c r="D244" s="407" t="s">
        <v>37</v>
      </c>
      <c r="E244" s="408">
        <f>H244+K244+N244+Q244+T244+W244+Z244+AC244+AF244+AI244+AL244+AO244</f>
        <v>0</v>
      </c>
      <c r="F244" s="408">
        <f>I244+L244+O244+R244+U244+X244+AA244+AD244+AG244+AJ244+AM244+AP244</f>
        <v>0</v>
      </c>
      <c r="G244" s="219"/>
      <c r="H244" s="408"/>
      <c r="I244" s="408"/>
      <c r="J244" s="219"/>
      <c r="K244" s="408"/>
      <c r="L244" s="408"/>
      <c r="M244" s="219"/>
      <c r="N244" s="408"/>
      <c r="O244" s="408"/>
      <c r="P244" s="219"/>
      <c r="Q244" s="408"/>
      <c r="R244" s="408"/>
      <c r="S244" s="219"/>
      <c r="T244" s="408"/>
      <c r="U244" s="408"/>
      <c r="V244" s="219"/>
      <c r="W244" s="408"/>
      <c r="X244" s="408"/>
      <c r="Y244" s="219"/>
      <c r="Z244" s="408"/>
      <c r="AA244" s="408"/>
      <c r="AB244" s="219"/>
      <c r="AC244" s="408"/>
      <c r="AD244" s="408"/>
      <c r="AE244" s="219"/>
      <c r="AF244" s="408"/>
      <c r="AG244" s="408"/>
      <c r="AH244" s="219"/>
      <c r="AI244" s="408"/>
      <c r="AJ244" s="408"/>
      <c r="AK244" s="418"/>
      <c r="AL244" s="408"/>
      <c r="AM244" s="408"/>
      <c r="AN244" s="219"/>
      <c r="AO244" s="408"/>
      <c r="AP244" s="408"/>
      <c r="AQ244" s="219"/>
      <c r="AR244" s="277"/>
    </row>
    <row r="245" spans="1:44" s="310" customFormat="1" ht="110.25" customHeight="1">
      <c r="A245" s="634"/>
      <c r="B245" s="648"/>
      <c r="C245" s="648"/>
      <c r="D245" s="406" t="s">
        <v>2</v>
      </c>
      <c r="E245" s="408">
        <f t="shared" ref="E245:E249" si="588">H245+K245+N245+Q245+T245+W245+Z245+AC245+AF245+AI245+AL245+AO245</f>
        <v>0</v>
      </c>
      <c r="F245" s="408">
        <f t="shared" ref="F245:F249" si="589">I245+L245+O245+R245+U245+X245+AA245+AD245+AG245+AJ245+AM245+AP245</f>
        <v>0</v>
      </c>
      <c r="G245" s="219"/>
      <c r="H245" s="408"/>
      <c r="I245" s="408"/>
      <c r="J245" s="219"/>
      <c r="K245" s="408"/>
      <c r="L245" s="408"/>
      <c r="M245" s="219"/>
      <c r="N245" s="408"/>
      <c r="O245" s="408"/>
      <c r="P245" s="219"/>
      <c r="Q245" s="408"/>
      <c r="R245" s="408"/>
      <c r="S245" s="219"/>
      <c r="T245" s="408"/>
      <c r="U245" s="408"/>
      <c r="V245" s="219"/>
      <c r="W245" s="408"/>
      <c r="X245" s="408"/>
      <c r="Y245" s="219"/>
      <c r="Z245" s="408"/>
      <c r="AA245" s="408"/>
      <c r="AB245" s="219"/>
      <c r="AC245" s="408"/>
      <c r="AD245" s="408"/>
      <c r="AE245" s="219"/>
      <c r="AF245" s="408"/>
      <c r="AG245" s="408"/>
      <c r="AH245" s="219"/>
      <c r="AI245" s="408"/>
      <c r="AJ245" s="408"/>
      <c r="AK245" s="418"/>
      <c r="AL245" s="408"/>
      <c r="AM245" s="408"/>
      <c r="AN245" s="219"/>
      <c r="AO245" s="408"/>
      <c r="AP245" s="408"/>
      <c r="AQ245" s="219"/>
      <c r="AR245" s="277"/>
    </row>
    <row r="246" spans="1:44" s="310" customFormat="1" ht="273.75" customHeight="1" thickBot="1">
      <c r="A246" s="634"/>
      <c r="B246" s="648"/>
      <c r="C246" s="648"/>
      <c r="D246" s="406" t="s">
        <v>284</v>
      </c>
      <c r="E246" s="408">
        <f t="shared" si="588"/>
        <v>1000</v>
      </c>
      <c r="F246" s="408">
        <f t="shared" si="589"/>
        <v>0</v>
      </c>
      <c r="G246" s="216">
        <f t="shared" si="532"/>
        <v>0</v>
      </c>
      <c r="H246" s="408"/>
      <c r="I246" s="408"/>
      <c r="J246" s="219"/>
      <c r="K246" s="408"/>
      <c r="L246" s="408"/>
      <c r="M246" s="219"/>
      <c r="N246" s="408"/>
      <c r="O246" s="408"/>
      <c r="P246" s="219"/>
      <c r="Q246" s="408"/>
      <c r="R246" s="408"/>
      <c r="S246" s="219"/>
      <c r="T246" s="408"/>
      <c r="U246" s="408"/>
      <c r="V246" s="219"/>
      <c r="W246" s="408"/>
      <c r="X246" s="408"/>
      <c r="Y246" s="219"/>
      <c r="Z246" s="408"/>
      <c r="AA246" s="408"/>
      <c r="AB246" s="219"/>
      <c r="AC246" s="408">
        <v>1000</v>
      </c>
      <c r="AD246" s="408"/>
      <c r="AE246" s="216">
        <f t="shared" ref="AE246" si="590">AD246/AC246</f>
        <v>0</v>
      </c>
      <c r="AF246" s="408"/>
      <c r="AG246" s="408"/>
      <c r="AH246" s="219"/>
      <c r="AI246" s="408">
        <v>0</v>
      </c>
      <c r="AJ246" s="408">
        <v>0</v>
      </c>
      <c r="AK246" s="216"/>
      <c r="AL246" s="408"/>
      <c r="AM246" s="408"/>
      <c r="AN246" s="219"/>
      <c r="AO246" s="408"/>
      <c r="AP246" s="408"/>
      <c r="AQ246" s="219"/>
      <c r="AR246" s="277"/>
    </row>
    <row r="247" spans="1:44" s="310" customFormat="1" ht="387" customHeight="1">
      <c r="A247" s="634"/>
      <c r="B247" s="648"/>
      <c r="C247" s="648"/>
      <c r="D247" s="406" t="s">
        <v>292</v>
      </c>
      <c r="E247" s="215">
        <f t="shared" si="588"/>
        <v>0</v>
      </c>
      <c r="F247" s="215">
        <f t="shared" si="589"/>
        <v>0</v>
      </c>
      <c r="G247" s="219"/>
      <c r="H247" s="408"/>
      <c r="I247" s="408"/>
      <c r="J247" s="219"/>
      <c r="K247" s="408"/>
      <c r="L247" s="408"/>
      <c r="M247" s="219"/>
      <c r="N247" s="408"/>
      <c r="O247" s="408"/>
      <c r="P247" s="219"/>
      <c r="Q247" s="408"/>
      <c r="R247" s="408"/>
      <c r="S247" s="219"/>
      <c r="T247" s="408"/>
      <c r="U247" s="408"/>
      <c r="V247" s="219"/>
      <c r="W247" s="408"/>
      <c r="X247" s="408"/>
      <c r="Y247" s="219"/>
      <c r="Z247" s="408"/>
      <c r="AA247" s="408"/>
      <c r="AB247" s="219"/>
      <c r="AC247" s="408"/>
      <c r="AD247" s="408"/>
      <c r="AE247" s="219"/>
      <c r="AF247" s="408"/>
      <c r="AG247" s="408"/>
      <c r="AH247" s="219"/>
      <c r="AI247" s="408"/>
      <c r="AJ247" s="408"/>
      <c r="AK247" s="418"/>
      <c r="AL247" s="408"/>
      <c r="AM247" s="408"/>
      <c r="AN247" s="219"/>
      <c r="AO247" s="408"/>
      <c r="AP247" s="408"/>
      <c r="AQ247" s="219"/>
      <c r="AR247" s="277"/>
    </row>
    <row r="248" spans="1:44" s="310" customFormat="1" ht="84.75" customHeight="1">
      <c r="A248" s="634"/>
      <c r="B248" s="648"/>
      <c r="C248" s="648"/>
      <c r="D248" s="406" t="s">
        <v>285</v>
      </c>
      <c r="E248" s="408">
        <f t="shared" si="588"/>
        <v>0</v>
      </c>
      <c r="F248" s="408">
        <f t="shared" si="589"/>
        <v>0</v>
      </c>
      <c r="G248" s="219"/>
      <c r="H248" s="408"/>
      <c r="I248" s="408"/>
      <c r="J248" s="219"/>
      <c r="K248" s="408"/>
      <c r="L248" s="408"/>
      <c r="M248" s="219"/>
      <c r="N248" s="408"/>
      <c r="O248" s="408"/>
      <c r="P248" s="219"/>
      <c r="Q248" s="408"/>
      <c r="R248" s="408"/>
      <c r="S248" s="219"/>
      <c r="T248" s="408"/>
      <c r="U248" s="408"/>
      <c r="V248" s="219"/>
      <c r="W248" s="408"/>
      <c r="X248" s="408"/>
      <c r="Y248" s="219"/>
      <c r="Z248" s="408"/>
      <c r="AA248" s="408"/>
      <c r="AB248" s="219"/>
      <c r="AC248" s="408"/>
      <c r="AD248" s="408"/>
      <c r="AE248" s="219"/>
      <c r="AF248" s="408"/>
      <c r="AG248" s="408"/>
      <c r="AH248" s="219"/>
      <c r="AI248" s="408"/>
      <c r="AJ248" s="408"/>
      <c r="AK248" s="418"/>
      <c r="AL248" s="408"/>
      <c r="AM248" s="408"/>
      <c r="AN248" s="219"/>
      <c r="AO248" s="408"/>
      <c r="AP248" s="408"/>
      <c r="AQ248" s="219"/>
      <c r="AR248" s="277"/>
    </row>
    <row r="249" spans="1:44" s="310" customFormat="1" ht="118.5" customHeight="1" thickBot="1">
      <c r="A249" s="635"/>
      <c r="B249" s="649"/>
      <c r="C249" s="649"/>
      <c r="D249" s="302" t="s">
        <v>43</v>
      </c>
      <c r="E249" s="223">
        <f t="shared" si="588"/>
        <v>0</v>
      </c>
      <c r="F249" s="223">
        <f t="shared" si="589"/>
        <v>0</v>
      </c>
      <c r="G249" s="449"/>
      <c r="H249" s="223"/>
      <c r="I249" s="223"/>
      <c r="J249" s="449"/>
      <c r="K249" s="223"/>
      <c r="L249" s="223"/>
      <c r="M249" s="449"/>
      <c r="N249" s="223"/>
      <c r="O249" s="223"/>
      <c r="P249" s="449"/>
      <c r="Q249" s="223"/>
      <c r="R249" s="223"/>
      <c r="S249" s="449"/>
      <c r="T249" s="223"/>
      <c r="U249" s="223"/>
      <c r="V249" s="449"/>
      <c r="W249" s="223"/>
      <c r="X249" s="223"/>
      <c r="Y249" s="449"/>
      <c r="Z249" s="223"/>
      <c r="AA249" s="223"/>
      <c r="AB249" s="449"/>
      <c r="AC249" s="223"/>
      <c r="AD249" s="223"/>
      <c r="AE249" s="449"/>
      <c r="AF249" s="223"/>
      <c r="AG249" s="223"/>
      <c r="AH249" s="449"/>
      <c r="AI249" s="223"/>
      <c r="AJ249" s="223"/>
      <c r="AK249" s="453"/>
      <c r="AL249" s="223"/>
      <c r="AM249" s="223"/>
      <c r="AN249" s="449"/>
      <c r="AO249" s="223"/>
      <c r="AP249" s="223"/>
      <c r="AQ249" s="449"/>
      <c r="AR249" s="529"/>
    </row>
    <row r="250" spans="1:44" s="310" customFormat="1" ht="116.25" customHeight="1">
      <c r="A250" s="699"/>
      <c r="B250" s="650" t="s">
        <v>260</v>
      </c>
      <c r="C250" s="650"/>
      <c r="D250" s="455" t="s">
        <v>41</v>
      </c>
      <c r="E250" s="408">
        <f t="shared" ref="E250:F252" si="591">H250+K250+N250+Q250+T250+W250+Z250+AC250+AF250+AI250+AL250+AO250</f>
        <v>698602.73</v>
      </c>
      <c r="F250" s="408">
        <f t="shared" si="591"/>
        <v>29486</v>
      </c>
      <c r="G250" s="298">
        <f>F250/E250</f>
        <v>4.2207106748638097E-2</v>
      </c>
      <c r="H250" s="296">
        <f t="shared" ref="H250:I252" si="592">H236+H49+H35</f>
        <v>29486</v>
      </c>
      <c r="I250" s="296">
        <f t="shared" si="592"/>
        <v>29486</v>
      </c>
      <c r="J250" s="297">
        <f>I250/H250</f>
        <v>1</v>
      </c>
      <c r="K250" s="296">
        <f>K236+K49+K35</f>
        <v>66948.5</v>
      </c>
      <c r="L250" s="296">
        <f>L236+L49+L35</f>
        <v>0</v>
      </c>
      <c r="M250" s="297">
        <f>L250/K250</f>
        <v>0</v>
      </c>
      <c r="N250" s="296">
        <f t="shared" ref="N250:O252" si="593">N236+N49+N35</f>
        <v>59275.53</v>
      </c>
      <c r="O250" s="296">
        <f t="shared" si="593"/>
        <v>0</v>
      </c>
      <c r="P250" s="297">
        <f>O250/N250</f>
        <v>0</v>
      </c>
      <c r="Q250" s="296">
        <f t="shared" ref="Q250:R252" si="594">Q236+Q49+Q35</f>
        <v>59146</v>
      </c>
      <c r="R250" s="296">
        <f t="shared" si="594"/>
        <v>0</v>
      </c>
      <c r="S250" s="417">
        <v>0</v>
      </c>
      <c r="T250" s="296">
        <f t="shared" ref="T250:U252" si="595">T236+T49+T35</f>
        <v>59675.9</v>
      </c>
      <c r="U250" s="296">
        <f t="shared" si="595"/>
        <v>0</v>
      </c>
      <c r="V250" s="216">
        <v>0</v>
      </c>
      <c r="W250" s="296">
        <f t="shared" ref="W250:X252" si="596">W236+W49+W35</f>
        <v>55088.6</v>
      </c>
      <c r="X250" s="296">
        <f t="shared" si="596"/>
        <v>0</v>
      </c>
      <c r="Y250" s="417">
        <v>0</v>
      </c>
      <c r="Z250" s="296">
        <f>Z236+Z49+Z35</f>
        <v>54679</v>
      </c>
      <c r="AA250" s="296">
        <f>AA236+AA49+AA35</f>
        <v>0</v>
      </c>
      <c r="AB250" s="417">
        <v>0</v>
      </c>
      <c r="AC250" s="296">
        <f t="shared" ref="AC250:AD252" si="597">AC236+AC49+AC35</f>
        <v>54563.199999999997</v>
      </c>
      <c r="AD250" s="296">
        <f t="shared" si="597"/>
        <v>0</v>
      </c>
      <c r="AE250" s="417">
        <v>0</v>
      </c>
      <c r="AF250" s="296">
        <f t="shared" ref="AF250:AG252" si="598">AF236+AF49+AF35</f>
        <v>68948.899999999994</v>
      </c>
      <c r="AG250" s="296">
        <f t="shared" si="598"/>
        <v>0</v>
      </c>
      <c r="AH250" s="216">
        <f t="shared" ref="AH250:AH253" si="599">AG250/AF250</f>
        <v>0</v>
      </c>
      <c r="AI250" s="296">
        <f t="shared" ref="AI250:AJ252" si="600">AI236+AI49+AI35</f>
        <v>58922.599999999991</v>
      </c>
      <c r="AJ250" s="296">
        <f t="shared" si="600"/>
        <v>0</v>
      </c>
      <c r="AK250" s="297">
        <f>AJ250/AI250</f>
        <v>0</v>
      </c>
      <c r="AL250" s="296">
        <f>AL236+AL49+AL35</f>
        <v>58690.6</v>
      </c>
      <c r="AM250" s="296">
        <f>AM236+AM49+AM35</f>
        <v>0</v>
      </c>
      <c r="AN250" s="297">
        <f t="shared" ref="AN250" si="601">AM250/AL250</f>
        <v>0</v>
      </c>
      <c r="AO250" s="296">
        <f>AO236+AO49+AO35</f>
        <v>73177.899999999994</v>
      </c>
      <c r="AP250" s="296">
        <f>AP236+AP49+AP35</f>
        <v>0</v>
      </c>
      <c r="AQ250" s="216">
        <f t="shared" ref="AQ250" si="602">AP250/AO250</f>
        <v>0</v>
      </c>
      <c r="AR250" s="530" t="s">
        <v>500</v>
      </c>
    </row>
    <row r="251" spans="1:44" s="310" customFormat="1" ht="333.75" customHeight="1">
      <c r="A251" s="697"/>
      <c r="B251" s="648"/>
      <c r="C251" s="648"/>
      <c r="D251" s="407" t="s">
        <v>37</v>
      </c>
      <c r="E251" s="408">
        <f t="shared" si="591"/>
        <v>4160.5999999999995</v>
      </c>
      <c r="F251" s="408">
        <f t="shared" si="591"/>
        <v>0</v>
      </c>
      <c r="G251" s="216">
        <f t="shared" si="532"/>
        <v>0</v>
      </c>
      <c r="H251" s="408">
        <f t="shared" si="592"/>
        <v>0</v>
      </c>
      <c r="I251" s="408">
        <f t="shared" si="592"/>
        <v>0</v>
      </c>
      <c r="J251" s="216">
        <v>0</v>
      </c>
      <c r="K251" s="408">
        <f>K237+K50+K36</f>
        <v>3351.9</v>
      </c>
      <c r="L251" s="408">
        <f>L237+L50</f>
        <v>0</v>
      </c>
      <c r="M251" s="216">
        <f>L251/K251</f>
        <v>0</v>
      </c>
      <c r="N251" s="408">
        <f t="shared" si="593"/>
        <v>0</v>
      </c>
      <c r="O251" s="408">
        <f t="shared" si="593"/>
        <v>0</v>
      </c>
      <c r="P251" s="219"/>
      <c r="Q251" s="408">
        <f t="shared" si="594"/>
        <v>0</v>
      </c>
      <c r="R251" s="408">
        <f t="shared" si="594"/>
        <v>0</v>
      </c>
      <c r="S251" s="219"/>
      <c r="T251" s="408">
        <f t="shared" si="595"/>
        <v>0</v>
      </c>
      <c r="U251" s="408">
        <f t="shared" si="595"/>
        <v>0</v>
      </c>
      <c r="V251" s="219"/>
      <c r="W251" s="408">
        <f t="shared" si="596"/>
        <v>0</v>
      </c>
      <c r="X251" s="408">
        <f t="shared" si="596"/>
        <v>0</v>
      </c>
      <c r="Y251" s="219"/>
      <c r="Z251" s="408">
        <f>Z237+Z50</f>
        <v>291.60000000000002</v>
      </c>
      <c r="AA251" s="408">
        <f>AA237+AA50+AA36</f>
        <v>0</v>
      </c>
      <c r="AB251" s="417">
        <v>0</v>
      </c>
      <c r="AC251" s="408">
        <f t="shared" si="597"/>
        <v>0</v>
      </c>
      <c r="AD251" s="408">
        <f t="shared" si="597"/>
        <v>0</v>
      </c>
      <c r="AE251" s="216">
        <v>0</v>
      </c>
      <c r="AF251" s="408">
        <f t="shared" si="598"/>
        <v>0</v>
      </c>
      <c r="AG251" s="408">
        <f t="shared" si="598"/>
        <v>0</v>
      </c>
      <c r="AH251" s="219"/>
      <c r="AI251" s="408">
        <f t="shared" si="600"/>
        <v>268.2</v>
      </c>
      <c r="AJ251" s="408">
        <f t="shared" si="600"/>
        <v>0</v>
      </c>
      <c r="AK251" s="216">
        <f t="shared" ref="AK251:AK253" si="603">AJ251/AI251</f>
        <v>0</v>
      </c>
      <c r="AL251" s="408">
        <f>AL237+AL36+AL50</f>
        <v>0</v>
      </c>
      <c r="AM251" s="408">
        <f>AM237+AM36+AM50</f>
        <v>0</v>
      </c>
      <c r="AN251" s="219"/>
      <c r="AO251" s="408">
        <f>AO237+AO36+AO50</f>
        <v>248.9</v>
      </c>
      <c r="AP251" s="408">
        <f>AP237+AP36+AP50</f>
        <v>0</v>
      </c>
      <c r="AQ251" s="441">
        <f t="shared" ref="AQ251:AQ253" si="604">AP251/AO251*100</f>
        <v>0</v>
      </c>
      <c r="AR251" s="451"/>
    </row>
    <row r="252" spans="1:44" s="310" customFormat="1" ht="409.5" customHeight="1">
      <c r="A252" s="697"/>
      <c r="B252" s="648"/>
      <c r="C252" s="648"/>
      <c r="D252" s="406" t="s">
        <v>2</v>
      </c>
      <c r="E252" s="408">
        <f t="shared" si="591"/>
        <v>179926.43</v>
      </c>
      <c r="F252" s="408">
        <f t="shared" si="591"/>
        <v>12936.3</v>
      </c>
      <c r="G252" s="216">
        <f t="shared" si="532"/>
        <v>7.1897719529031942E-2</v>
      </c>
      <c r="H252" s="408">
        <f t="shared" si="592"/>
        <v>12936.3</v>
      </c>
      <c r="I252" s="408">
        <f t="shared" si="592"/>
        <v>12936.3</v>
      </c>
      <c r="J252" s="216">
        <f>I252/H252</f>
        <v>1</v>
      </c>
      <c r="K252" s="408">
        <f>K238+K51+K37</f>
        <v>19609</v>
      </c>
      <c r="L252" s="408">
        <f>L238+L51+L37</f>
        <v>0</v>
      </c>
      <c r="M252" s="216">
        <f>L252/K252</f>
        <v>0</v>
      </c>
      <c r="N252" s="408">
        <f t="shared" si="593"/>
        <v>15947.93</v>
      </c>
      <c r="O252" s="408">
        <f t="shared" si="593"/>
        <v>0</v>
      </c>
      <c r="P252" s="216">
        <f>O252/N252</f>
        <v>0</v>
      </c>
      <c r="Q252" s="408">
        <f t="shared" si="594"/>
        <v>16107.1</v>
      </c>
      <c r="R252" s="408">
        <f t="shared" si="594"/>
        <v>0</v>
      </c>
      <c r="S252" s="216">
        <f>R252/Q252</f>
        <v>0</v>
      </c>
      <c r="T252" s="408">
        <f t="shared" si="595"/>
        <v>17405.300000000003</v>
      </c>
      <c r="U252" s="408">
        <f t="shared" si="595"/>
        <v>0</v>
      </c>
      <c r="V252" s="216">
        <f>U252/T252</f>
        <v>0</v>
      </c>
      <c r="W252" s="408">
        <f t="shared" si="596"/>
        <v>11181.1</v>
      </c>
      <c r="X252" s="408">
        <f t="shared" si="596"/>
        <v>0</v>
      </c>
      <c r="Y252" s="216">
        <f>X252/W252*1</f>
        <v>0</v>
      </c>
      <c r="Z252" s="408">
        <f>Z238+Z51+Z37</f>
        <v>11417.5</v>
      </c>
      <c r="AA252" s="408">
        <f>AA238+AA51+AA37</f>
        <v>0</v>
      </c>
      <c r="AB252" s="216">
        <f t="shared" ref="AB252:AB253" si="605">AA252/Z252</f>
        <v>0</v>
      </c>
      <c r="AC252" s="408">
        <f t="shared" si="597"/>
        <v>11292.6</v>
      </c>
      <c r="AD252" s="408">
        <f t="shared" si="597"/>
        <v>0</v>
      </c>
      <c r="AE252" s="216">
        <f t="shared" ref="AE252:AE253" si="606">AD252/AC252</f>
        <v>0</v>
      </c>
      <c r="AF252" s="408">
        <f t="shared" si="598"/>
        <v>14824</v>
      </c>
      <c r="AG252" s="408">
        <f>AG238+AG51+AG37</f>
        <v>0</v>
      </c>
      <c r="AH252" s="216">
        <f t="shared" si="599"/>
        <v>0</v>
      </c>
      <c r="AI252" s="408">
        <f t="shared" si="600"/>
        <v>15944.4</v>
      </c>
      <c r="AJ252" s="408">
        <f t="shared" si="600"/>
        <v>0</v>
      </c>
      <c r="AK252" s="216">
        <f t="shared" si="603"/>
        <v>0</v>
      </c>
      <c r="AL252" s="408">
        <f>AL238+AL51+AL37</f>
        <v>15583.8</v>
      </c>
      <c r="AM252" s="408">
        <f>AM238+AM51+AM37</f>
        <v>0</v>
      </c>
      <c r="AN252" s="216">
        <f t="shared" ref="AN252:AN253" si="607">AM252/AL252</f>
        <v>0</v>
      </c>
      <c r="AO252" s="408">
        <f>AO238+AO51+AO37</f>
        <v>17677.400000000001</v>
      </c>
      <c r="AP252" s="408">
        <f>AP238+AP51+AP37</f>
        <v>0</v>
      </c>
      <c r="AQ252" s="216">
        <f t="shared" ref="AQ252" si="608">AP252/AO252</f>
        <v>0</v>
      </c>
      <c r="AR252" s="531" t="s">
        <v>501</v>
      </c>
    </row>
    <row r="253" spans="1:44" s="310" customFormat="1" ht="409.5" customHeight="1">
      <c r="A253" s="697"/>
      <c r="B253" s="648"/>
      <c r="C253" s="648"/>
      <c r="D253" s="438" t="s">
        <v>284</v>
      </c>
      <c r="E253" s="408">
        <f t="shared" ref="E253:E256" si="609">H253+K253+N253+Q253+T253+W253+Z253+AC253+AF253+AI253+AL253+AO253</f>
        <v>514515.69999999995</v>
      </c>
      <c r="F253" s="408">
        <f t="shared" ref="F253:F256" si="610">I253+L253+O253+R253+U253+X253+AA253+AD253+AG253+AJ253+AM253+AP253</f>
        <v>16549.7</v>
      </c>
      <c r="G253" s="462">
        <f t="shared" si="532"/>
        <v>3.2165587949988701E-2</v>
      </c>
      <c r="H253" s="408">
        <f>H239+H53+H38</f>
        <v>16549.7</v>
      </c>
      <c r="I253" s="408">
        <f>I239+I53+I38</f>
        <v>16549.7</v>
      </c>
      <c r="J253" s="216">
        <f>I253/H253</f>
        <v>1</v>
      </c>
      <c r="K253" s="408">
        <f>K239+K53+K38</f>
        <v>43987.6</v>
      </c>
      <c r="L253" s="408">
        <f>L239+L53+L38</f>
        <v>0</v>
      </c>
      <c r="M253" s="216">
        <f>L253/K253</f>
        <v>0</v>
      </c>
      <c r="N253" s="408">
        <f>N239+N53+N38</f>
        <v>43327.6</v>
      </c>
      <c r="O253" s="408">
        <f>O239+O53+O38</f>
        <v>0</v>
      </c>
      <c r="P253" s="297">
        <f>O253/N253</f>
        <v>0</v>
      </c>
      <c r="Q253" s="408">
        <f>Q239+Q53+Q38</f>
        <v>43038.9</v>
      </c>
      <c r="R253" s="408">
        <f>R239+R53+R38</f>
        <v>0</v>
      </c>
      <c r="S253" s="216">
        <f>R253/Q253</f>
        <v>0</v>
      </c>
      <c r="T253" s="408">
        <f>T239+T53+T38</f>
        <v>42270.6</v>
      </c>
      <c r="U253" s="408">
        <f>U239+U53+U38</f>
        <v>0</v>
      </c>
      <c r="V253" s="216">
        <f>U253/T253</f>
        <v>0</v>
      </c>
      <c r="W253" s="408">
        <f>W239+W53+W38</f>
        <v>43907.5</v>
      </c>
      <c r="X253" s="408">
        <f>X239+X53+X38</f>
        <v>0</v>
      </c>
      <c r="Y253" s="216">
        <f>X253/W253*1</f>
        <v>0</v>
      </c>
      <c r="Z253" s="408">
        <f>Z239+Z53+Z38</f>
        <v>42969.9</v>
      </c>
      <c r="AA253" s="408">
        <f>AA239+AA53+AA38</f>
        <v>0</v>
      </c>
      <c r="AB253" s="216">
        <f t="shared" si="605"/>
        <v>0</v>
      </c>
      <c r="AC253" s="408">
        <f>AC239+AC53+AC38</f>
        <v>43270.6</v>
      </c>
      <c r="AD253" s="408">
        <f>AD239+AD53+AD38</f>
        <v>0</v>
      </c>
      <c r="AE253" s="216">
        <f t="shared" si="606"/>
        <v>0</v>
      </c>
      <c r="AF253" s="408">
        <f>AF239+AF53+AF38</f>
        <v>54124.9</v>
      </c>
      <c r="AG253" s="408">
        <f>AG239+AG53+AG38</f>
        <v>0</v>
      </c>
      <c r="AH253" s="216">
        <f t="shared" si="599"/>
        <v>0</v>
      </c>
      <c r="AI253" s="408">
        <f>AI239+AI53+AI38</f>
        <v>42709.999999999993</v>
      </c>
      <c r="AJ253" s="408">
        <f>AJ239+AJ53+AJ38</f>
        <v>0</v>
      </c>
      <c r="AK253" s="441">
        <f t="shared" si="603"/>
        <v>0</v>
      </c>
      <c r="AL253" s="408">
        <f>AL239+AL53+AL38</f>
        <v>43106.799999999996</v>
      </c>
      <c r="AM253" s="408">
        <f>AM239+AM53+AM38</f>
        <v>0</v>
      </c>
      <c r="AN253" s="216">
        <f t="shared" si="607"/>
        <v>0</v>
      </c>
      <c r="AO253" s="408">
        <f>AO239+AO53+AO38</f>
        <v>55251.6</v>
      </c>
      <c r="AP253" s="408">
        <f>AP239+AP53+AP38</f>
        <v>0</v>
      </c>
      <c r="AQ253" s="441">
        <f t="shared" si="604"/>
        <v>0</v>
      </c>
      <c r="AR253" s="532" t="s">
        <v>508</v>
      </c>
    </row>
    <row r="254" spans="1:44" s="310" customFormat="1" ht="349.5" customHeight="1">
      <c r="A254" s="697"/>
      <c r="B254" s="648"/>
      <c r="C254" s="648"/>
      <c r="D254" s="406" t="s">
        <v>292</v>
      </c>
      <c r="E254" s="296">
        <f t="shared" si="609"/>
        <v>0</v>
      </c>
      <c r="F254" s="296">
        <f t="shared" si="610"/>
        <v>0</v>
      </c>
      <c r="G254" s="216"/>
      <c r="H254" s="408">
        <f t="shared" ref="H254:I256" si="611">H240+H55+H39</f>
        <v>0</v>
      </c>
      <c r="I254" s="408">
        <f t="shared" si="611"/>
        <v>0</v>
      </c>
      <c r="J254" s="219"/>
      <c r="K254" s="408">
        <f t="shared" ref="K254:L256" si="612">K240+K55+K39</f>
        <v>0</v>
      </c>
      <c r="L254" s="408">
        <f t="shared" si="612"/>
        <v>0</v>
      </c>
      <c r="M254" s="219"/>
      <c r="N254" s="408">
        <f t="shared" ref="N254:O256" si="613">N240+N55+N39</f>
        <v>0</v>
      </c>
      <c r="O254" s="408">
        <f t="shared" si="613"/>
        <v>0</v>
      </c>
      <c r="P254" s="219"/>
      <c r="Q254" s="408">
        <f t="shared" ref="Q254:R256" si="614">Q240+Q55+Q39</f>
        <v>0</v>
      </c>
      <c r="R254" s="408">
        <f t="shared" si="614"/>
        <v>0</v>
      </c>
      <c r="S254" s="219"/>
      <c r="T254" s="408">
        <f t="shared" ref="T254:U256" si="615">T240+T55+T39</f>
        <v>0</v>
      </c>
      <c r="U254" s="408">
        <f t="shared" si="615"/>
        <v>0</v>
      </c>
      <c r="V254" s="219"/>
      <c r="W254" s="408">
        <f t="shared" ref="W254:X256" si="616">W240+W55+W39</f>
        <v>0</v>
      </c>
      <c r="X254" s="408">
        <f t="shared" si="616"/>
        <v>0</v>
      </c>
      <c r="Y254" s="219"/>
      <c r="Z254" s="408">
        <f t="shared" ref="Z254:AA256" si="617">Z240+Z55+Z39</f>
        <v>0</v>
      </c>
      <c r="AA254" s="408">
        <f t="shared" si="617"/>
        <v>0</v>
      </c>
      <c r="AB254" s="219"/>
      <c r="AC254" s="408">
        <f t="shared" ref="AC254:AD256" si="618">AC240+AC55+AC39</f>
        <v>0</v>
      </c>
      <c r="AD254" s="408">
        <f t="shared" si="618"/>
        <v>0</v>
      </c>
      <c r="AE254" s="219"/>
      <c r="AF254" s="408">
        <f t="shared" ref="AF254:AG256" si="619">AF240+AF55+AF39</f>
        <v>0</v>
      </c>
      <c r="AG254" s="408">
        <f t="shared" si="619"/>
        <v>0</v>
      </c>
      <c r="AH254" s="219"/>
      <c r="AI254" s="408">
        <f>AI194</f>
        <v>0</v>
      </c>
      <c r="AJ254" s="408">
        <f>AJ194</f>
        <v>0</v>
      </c>
      <c r="AK254" s="418"/>
      <c r="AL254" s="408">
        <f t="shared" ref="AL254:AM256" si="620">AL240+AL55+AL39</f>
        <v>0</v>
      </c>
      <c r="AM254" s="408">
        <f t="shared" si="620"/>
        <v>0</v>
      </c>
      <c r="AN254" s="219"/>
      <c r="AO254" s="408">
        <f t="shared" ref="AO254:AP256" si="621">AO240+AO55+AO39</f>
        <v>0</v>
      </c>
      <c r="AP254" s="408">
        <f t="shared" si="621"/>
        <v>0</v>
      </c>
      <c r="AQ254" s="219"/>
      <c r="AR254" s="533"/>
    </row>
    <row r="255" spans="1:44" s="310" customFormat="1" ht="75.75" customHeight="1">
      <c r="A255" s="697"/>
      <c r="B255" s="648"/>
      <c r="C255" s="648"/>
      <c r="D255" s="406" t="s">
        <v>285</v>
      </c>
      <c r="E255" s="408">
        <f t="shared" si="609"/>
        <v>0</v>
      </c>
      <c r="F255" s="408">
        <f t="shared" si="610"/>
        <v>0</v>
      </c>
      <c r="G255" s="219"/>
      <c r="H255" s="408">
        <f t="shared" si="611"/>
        <v>0</v>
      </c>
      <c r="I255" s="408">
        <f t="shared" si="611"/>
        <v>0</v>
      </c>
      <c r="J255" s="219"/>
      <c r="K255" s="408">
        <f t="shared" si="612"/>
        <v>0</v>
      </c>
      <c r="L255" s="408">
        <f t="shared" si="612"/>
        <v>0</v>
      </c>
      <c r="M255" s="219"/>
      <c r="N255" s="408">
        <f t="shared" si="613"/>
        <v>0</v>
      </c>
      <c r="O255" s="408">
        <f t="shared" si="613"/>
        <v>0</v>
      </c>
      <c r="P255" s="219"/>
      <c r="Q255" s="408">
        <f t="shared" si="614"/>
        <v>0</v>
      </c>
      <c r="R255" s="408">
        <f t="shared" si="614"/>
        <v>0</v>
      </c>
      <c r="S255" s="219"/>
      <c r="T255" s="408">
        <f t="shared" si="615"/>
        <v>0</v>
      </c>
      <c r="U255" s="408">
        <f t="shared" si="615"/>
        <v>0</v>
      </c>
      <c r="V255" s="219"/>
      <c r="W255" s="408">
        <f t="shared" si="616"/>
        <v>0</v>
      </c>
      <c r="X255" s="408">
        <f t="shared" si="616"/>
        <v>0</v>
      </c>
      <c r="Y255" s="219"/>
      <c r="Z255" s="408">
        <f t="shared" si="617"/>
        <v>0</v>
      </c>
      <c r="AA255" s="408">
        <f t="shared" si="617"/>
        <v>0</v>
      </c>
      <c r="AB255" s="219"/>
      <c r="AC255" s="408">
        <f t="shared" si="618"/>
        <v>0</v>
      </c>
      <c r="AD255" s="408">
        <f t="shared" si="618"/>
        <v>0</v>
      </c>
      <c r="AE255" s="219"/>
      <c r="AF255" s="408">
        <f t="shared" si="619"/>
        <v>0</v>
      </c>
      <c r="AG255" s="408">
        <f t="shared" si="619"/>
        <v>0</v>
      </c>
      <c r="AH255" s="219"/>
      <c r="AI255" s="408">
        <f>AI241+AI56+AI40</f>
        <v>0</v>
      </c>
      <c r="AJ255" s="408">
        <f>AJ241+AJ56+AJ40</f>
        <v>0</v>
      </c>
      <c r="AK255" s="418"/>
      <c r="AL255" s="408">
        <f t="shared" si="620"/>
        <v>0</v>
      </c>
      <c r="AM255" s="408">
        <f t="shared" si="620"/>
        <v>0</v>
      </c>
      <c r="AN255" s="219"/>
      <c r="AO255" s="408">
        <f t="shared" si="621"/>
        <v>0</v>
      </c>
      <c r="AP255" s="408">
        <f t="shared" si="621"/>
        <v>0</v>
      </c>
      <c r="AQ255" s="219"/>
      <c r="AR255" s="533"/>
    </row>
    <row r="256" spans="1:44" s="310" customFormat="1" ht="114.75" customHeight="1" thickBot="1">
      <c r="A256" s="698"/>
      <c r="B256" s="649"/>
      <c r="C256" s="649"/>
      <c r="D256" s="302" t="s">
        <v>43</v>
      </c>
      <c r="E256" s="223">
        <f t="shared" si="609"/>
        <v>0</v>
      </c>
      <c r="F256" s="223">
        <f t="shared" si="610"/>
        <v>0</v>
      </c>
      <c r="G256" s="449"/>
      <c r="H256" s="223">
        <f t="shared" si="611"/>
        <v>0</v>
      </c>
      <c r="I256" s="223">
        <f t="shared" si="611"/>
        <v>0</v>
      </c>
      <c r="J256" s="449"/>
      <c r="K256" s="223">
        <f t="shared" si="612"/>
        <v>0</v>
      </c>
      <c r="L256" s="223">
        <f t="shared" si="612"/>
        <v>0</v>
      </c>
      <c r="M256" s="449"/>
      <c r="N256" s="223">
        <f t="shared" si="613"/>
        <v>0</v>
      </c>
      <c r="O256" s="223">
        <f t="shared" si="613"/>
        <v>0</v>
      </c>
      <c r="P256" s="449"/>
      <c r="Q256" s="223">
        <f t="shared" si="614"/>
        <v>0</v>
      </c>
      <c r="R256" s="223">
        <f t="shared" si="614"/>
        <v>0</v>
      </c>
      <c r="S256" s="449"/>
      <c r="T256" s="223">
        <f t="shared" si="615"/>
        <v>0</v>
      </c>
      <c r="U256" s="223">
        <f t="shared" si="615"/>
        <v>0</v>
      </c>
      <c r="V256" s="449"/>
      <c r="W256" s="223">
        <f t="shared" si="616"/>
        <v>0</v>
      </c>
      <c r="X256" s="223">
        <f t="shared" si="616"/>
        <v>0</v>
      </c>
      <c r="Y256" s="449"/>
      <c r="Z256" s="223">
        <f t="shared" si="617"/>
        <v>0</v>
      </c>
      <c r="AA256" s="223">
        <f t="shared" si="617"/>
        <v>0</v>
      </c>
      <c r="AB256" s="449"/>
      <c r="AC256" s="223">
        <f t="shared" si="618"/>
        <v>0</v>
      </c>
      <c r="AD256" s="223">
        <f t="shared" si="618"/>
        <v>0</v>
      </c>
      <c r="AE256" s="449"/>
      <c r="AF256" s="223">
        <f t="shared" si="619"/>
        <v>0</v>
      </c>
      <c r="AG256" s="223">
        <f t="shared" si="619"/>
        <v>0</v>
      </c>
      <c r="AH256" s="449"/>
      <c r="AI256" s="223">
        <f>AI242+AI57+AI41</f>
        <v>0</v>
      </c>
      <c r="AJ256" s="223">
        <f>AJ242+AJ57+AJ41</f>
        <v>0</v>
      </c>
      <c r="AK256" s="453"/>
      <c r="AL256" s="223">
        <f t="shared" si="620"/>
        <v>0</v>
      </c>
      <c r="AM256" s="223">
        <f t="shared" si="620"/>
        <v>0</v>
      </c>
      <c r="AN256" s="449"/>
      <c r="AO256" s="223">
        <f t="shared" si="621"/>
        <v>0</v>
      </c>
      <c r="AP256" s="223">
        <f t="shared" si="621"/>
        <v>0</v>
      </c>
      <c r="AQ256" s="449"/>
      <c r="AR256" s="534"/>
    </row>
    <row r="257" spans="1:44" ht="58.5" customHeight="1">
      <c r="A257" s="694" t="s">
        <v>320</v>
      </c>
      <c r="B257" s="694"/>
      <c r="C257" s="694"/>
      <c r="D257" s="694"/>
      <c r="E257" s="694"/>
      <c r="F257" s="694"/>
      <c r="G257" s="694"/>
      <c r="H257" s="694"/>
      <c r="I257" s="694"/>
      <c r="J257" s="694"/>
      <c r="K257" s="694"/>
      <c r="L257" s="694"/>
      <c r="M257" s="694"/>
      <c r="N257" s="694"/>
      <c r="O257" s="694"/>
      <c r="P257" s="694"/>
      <c r="Q257" s="694"/>
      <c r="R257" s="694"/>
      <c r="S257" s="694"/>
      <c r="T257" s="694"/>
      <c r="U257" s="694"/>
      <c r="V257" s="694"/>
      <c r="W257" s="694"/>
      <c r="X257" s="694"/>
      <c r="Y257" s="694"/>
      <c r="Z257" s="694"/>
      <c r="AA257" s="694"/>
      <c r="AB257" s="694"/>
      <c r="AC257" s="694"/>
      <c r="AD257" s="694"/>
      <c r="AE257" s="694"/>
      <c r="AF257" s="694"/>
      <c r="AG257" s="694"/>
      <c r="AH257" s="694"/>
      <c r="AI257" s="694"/>
      <c r="AJ257" s="694"/>
      <c r="AK257" s="694"/>
      <c r="AL257" s="694"/>
      <c r="AM257" s="694"/>
      <c r="AN257" s="694"/>
      <c r="AO257" s="694"/>
      <c r="AP257" s="694"/>
      <c r="AQ257" s="694"/>
      <c r="AR257" s="694"/>
    </row>
    <row r="258" spans="1:44" ht="69.75" customHeight="1">
      <c r="A258" s="695" t="s">
        <v>322</v>
      </c>
      <c r="B258" s="695"/>
      <c r="C258" s="695"/>
      <c r="D258" s="695"/>
      <c r="E258" s="695"/>
      <c r="F258" s="695"/>
      <c r="G258" s="695"/>
      <c r="H258" s="695"/>
      <c r="I258" s="695"/>
      <c r="J258" s="695"/>
      <c r="K258" s="695"/>
      <c r="L258" s="695"/>
      <c r="M258" s="695"/>
      <c r="N258" s="695"/>
      <c r="O258" s="695"/>
      <c r="P258" s="695"/>
      <c r="Q258" s="695"/>
      <c r="R258" s="695"/>
      <c r="S258" s="695"/>
      <c r="T258" s="695"/>
      <c r="U258" s="695"/>
      <c r="V258" s="695"/>
      <c r="W258" s="695"/>
      <c r="X258" s="695"/>
      <c r="Y258" s="695"/>
      <c r="Z258" s="695"/>
      <c r="AA258" s="695"/>
      <c r="AB258" s="695"/>
      <c r="AC258" s="695"/>
      <c r="AD258" s="695"/>
      <c r="AE258" s="695"/>
      <c r="AF258" s="695"/>
      <c r="AG258" s="695"/>
      <c r="AH258" s="695"/>
      <c r="AI258" s="695"/>
      <c r="AJ258" s="695"/>
      <c r="AK258" s="695"/>
      <c r="AL258" s="695"/>
      <c r="AM258" s="695"/>
      <c r="AN258" s="695"/>
      <c r="AO258" s="695"/>
      <c r="AP258" s="695"/>
      <c r="AQ258" s="695"/>
      <c r="AR258" s="695"/>
    </row>
    <row r="259" spans="1:44" s="393" customFormat="1" ht="64.5" customHeight="1">
      <c r="A259" s="535" t="s">
        <v>321</v>
      </c>
      <c r="B259" s="535"/>
      <c r="C259" s="535"/>
      <c r="D259" s="535"/>
      <c r="E259" s="535"/>
      <c r="F259" s="535"/>
      <c r="G259" s="535"/>
      <c r="H259" s="535"/>
      <c r="I259" s="535"/>
      <c r="J259" s="535"/>
      <c r="K259" s="535"/>
      <c r="L259" s="535"/>
      <c r="M259" s="535"/>
      <c r="N259" s="535"/>
      <c r="O259" s="535"/>
      <c r="P259" s="535"/>
      <c r="Q259" s="535"/>
      <c r="R259" s="535"/>
      <c r="S259" s="535"/>
      <c r="T259" s="535"/>
      <c r="U259" s="535"/>
      <c r="V259" s="535"/>
      <c r="W259" s="535"/>
      <c r="X259" s="535"/>
      <c r="Y259" s="535"/>
      <c r="Z259" s="535"/>
      <c r="AA259" s="535"/>
      <c r="AB259" s="535"/>
      <c r="AC259" s="535"/>
      <c r="AD259" s="535"/>
      <c r="AE259" s="535"/>
      <c r="AF259" s="535"/>
      <c r="AG259" s="535"/>
      <c r="AH259" s="535"/>
      <c r="AI259" s="535"/>
      <c r="AJ259" s="535"/>
      <c r="AK259" s="535"/>
      <c r="AL259" s="535"/>
      <c r="AM259" s="535"/>
      <c r="AN259" s="535"/>
      <c r="AO259" s="535"/>
      <c r="AP259" s="535"/>
      <c r="AQ259" s="535"/>
      <c r="AR259" s="535"/>
    </row>
    <row r="260" spans="1:44" ht="30" customHeight="1">
      <c r="A260" s="729" t="s">
        <v>6</v>
      </c>
      <c r="B260" s="637" t="s">
        <v>323</v>
      </c>
      <c r="C260" s="639" t="s">
        <v>324</v>
      </c>
      <c r="D260" s="301" t="s">
        <v>41</v>
      </c>
      <c r="E260" s="220"/>
      <c r="F260" s="220"/>
      <c r="G260" s="221"/>
      <c r="H260" s="220"/>
      <c r="I260" s="220"/>
      <c r="J260" s="221"/>
      <c r="K260" s="220"/>
      <c r="L260" s="220"/>
      <c r="M260" s="221"/>
      <c r="N260" s="220"/>
      <c r="O260" s="220"/>
      <c r="P260" s="221"/>
      <c r="Q260" s="220"/>
      <c r="R260" s="220"/>
      <c r="S260" s="221"/>
      <c r="T260" s="220"/>
      <c r="U260" s="220"/>
      <c r="V260" s="221"/>
      <c r="W260" s="220"/>
      <c r="X260" s="220"/>
      <c r="Y260" s="221"/>
      <c r="Z260" s="220"/>
      <c r="AA260" s="221"/>
      <c r="AB260" s="221"/>
      <c r="AC260" s="220"/>
      <c r="AD260" s="221"/>
      <c r="AE260" s="221"/>
      <c r="AF260" s="220"/>
      <c r="AG260" s="221"/>
      <c r="AH260" s="221"/>
      <c r="AI260" s="220"/>
      <c r="AJ260" s="221"/>
      <c r="AK260" s="221"/>
      <c r="AL260" s="220"/>
      <c r="AM260" s="221"/>
      <c r="AN260" s="221"/>
      <c r="AO260" s="221"/>
      <c r="AP260" s="221"/>
      <c r="AQ260" s="221"/>
      <c r="AR260" s="719"/>
    </row>
    <row r="261" spans="1:44" ht="116.25" customHeight="1">
      <c r="A261" s="729"/>
      <c r="B261" s="637"/>
      <c r="C261" s="639"/>
      <c r="D261" s="301" t="s">
        <v>37</v>
      </c>
      <c r="E261" s="220"/>
      <c r="F261" s="220"/>
      <c r="G261" s="221"/>
      <c r="H261" s="220"/>
      <c r="I261" s="220"/>
      <c r="J261" s="221"/>
      <c r="K261" s="220"/>
      <c r="L261" s="220"/>
      <c r="M261" s="221"/>
      <c r="N261" s="220"/>
      <c r="O261" s="220"/>
      <c r="P261" s="221"/>
      <c r="Q261" s="220"/>
      <c r="R261" s="220"/>
      <c r="S261" s="221"/>
      <c r="T261" s="220"/>
      <c r="U261" s="220"/>
      <c r="V261" s="221"/>
      <c r="W261" s="220"/>
      <c r="X261" s="220"/>
      <c r="Y261" s="221"/>
      <c r="Z261" s="220"/>
      <c r="AA261" s="221"/>
      <c r="AB261" s="221"/>
      <c r="AC261" s="220"/>
      <c r="AD261" s="221"/>
      <c r="AE261" s="221"/>
      <c r="AF261" s="220"/>
      <c r="AG261" s="221"/>
      <c r="AH261" s="221"/>
      <c r="AI261" s="220"/>
      <c r="AJ261" s="221"/>
      <c r="AK261" s="221"/>
      <c r="AL261" s="220"/>
      <c r="AM261" s="221"/>
      <c r="AN261" s="221"/>
      <c r="AO261" s="221"/>
      <c r="AP261" s="221"/>
      <c r="AQ261" s="221"/>
      <c r="AR261" s="719"/>
    </row>
    <row r="262" spans="1:44" ht="114.75" customHeight="1">
      <c r="A262" s="729"/>
      <c r="B262" s="637"/>
      <c r="C262" s="639"/>
      <c r="D262" s="299" t="s">
        <v>2</v>
      </c>
      <c r="E262" s="220"/>
      <c r="F262" s="220"/>
      <c r="G262" s="221"/>
      <c r="H262" s="742" t="s">
        <v>326</v>
      </c>
      <c r="I262" s="742"/>
      <c r="J262" s="742"/>
      <c r="K262" s="742"/>
      <c r="L262" s="742"/>
      <c r="M262" s="742"/>
      <c r="N262" s="742"/>
      <c r="O262" s="742"/>
      <c r="P262" s="742"/>
      <c r="Q262" s="742"/>
      <c r="R262" s="742"/>
      <c r="S262" s="742"/>
      <c r="T262" s="742"/>
      <c r="U262" s="742"/>
      <c r="V262" s="742"/>
      <c r="W262" s="742"/>
      <c r="X262" s="742"/>
      <c r="Y262" s="742"/>
      <c r="Z262" s="742"/>
      <c r="AA262" s="742"/>
      <c r="AB262" s="742"/>
      <c r="AC262" s="220"/>
      <c r="AD262" s="221"/>
      <c r="AE262" s="221"/>
      <c r="AF262" s="220"/>
      <c r="AG262" s="221"/>
      <c r="AH262" s="221"/>
      <c r="AI262" s="220"/>
      <c r="AJ262" s="221"/>
      <c r="AK262" s="221"/>
      <c r="AL262" s="220"/>
      <c r="AM262" s="221"/>
      <c r="AN262" s="221"/>
      <c r="AO262" s="221"/>
      <c r="AP262" s="221"/>
      <c r="AQ262" s="221"/>
      <c r="AR262" s="719"/>
    </row>
    <row r="263" spans="1:44" ht="99" customHeight="1">
      <c r="A263" s="729"/>
      <c r="B263" s="637"/>
      <c r="C263" s="639"/>
      <c r="D263" s="299" t="s">
        <v>284</v>
      </c>
      <c r="E263" s="220"/>
      <c r="F263" s="220"/>
      <c r="G263" s="221"/>
      <c r="H263" s="220"/>
      <c r="I263" s="220"/>
      <c r="J263" s="221"/>
      <c r="K263" s="220"/>
      <c r="L263" s="220"/>
      <c r="M263" s="221"/>
      <c r="N263" s="220"/>
      <c r="O263" s="220"/>
      <c r="P263" s="221"/>
      <c r="Q263" s="220"/>
      <c r="R263" s="220"/>
      <c r="S263" s="221"/>
      <c r="T263" s="220"/>
      <c r="U263" s="220"/>
      <c r="V263" s="221"/>
      <c r="W263" s="220"/>
      <c r="X263" s="220"/>
      <c r="Y263" s="221"/>
      <c r="Z263" s="220"/>
      <c r="AA263" s="221"/>
      <c r="AB263" s="221"/>
      <c r="AC263" s="220"/>
      <c r="AD263" s="221"/>
      <c r="AE263" s="221"/>
      <c r="AF263" s="220"/>
      <c r="AG263" s="221"/>
      <c r="AH263" s="221"/>
      <c r="AI263" s="220"/>
      <c r="AJ263" s="221"/>
      <c r="AK263" s="221"/>
      <c r="AL263" s="220"/>
      <c r="AM263" s="221"/>
      <c r="AN263" s="221"/>
      <c r="AO263" s="221"/>
      <c r="AP263" s="221"/>
      <c r="AQ263" s="221"/>
      <c r="AR263" s="719"/>
    </row>
    <row r="264" spans="1:44" ht="366.75" customHeight="1">
      <c r="A264" s="729"/>
      <c r="B264" s="637"/>
      <c r="C264" s="639"/>
      <c r="D264" s="299" t="s">
        <v>292</v>
      </c>
      <c r="E264" s="220"/>
      <c r="F264" s="220"/>
      <c r="G264" s="221"/>
      <c r="H264" s="220"/>
      <c r="I264" s="220"/>
      <c r="J264" s="221"/>
      <c r="K264" s="220"/>
      <c r="L264" s="220"/>
      <c r="M264" s="221"/>
      <c r="N264" s="220"/>
      <c r="O264" s="220"/>
      <c r="P264" s="221"/>
      <c r="Q264" s="220"/>
      <c r="R264" s="220"/>
      <c r="S264" s="221"/>
      <c r="T264" s="220"/>
      <c r="U264" s="220"/>
      <c r="V264" s="221"/>
      <c r="W264" s="220"/>
      <c r="X264" s="220"/>
      <c r="Y264" s="221"/>
      <c r="Z264" s="220"/>
      <c r="AA264" s="221"/>
      <c r="AB264" s="221"/>
      <c r="AC264" s="220"/>
      <c r="AD264" s="221"/>
      <c r="AE264" s="221"/>
      <c r="AF264" s="220"/>
      <c r="AG264" s="221"/>
      <c r="AH264" s="221"/>
      <c r="AI264" s="220"/>
      <c r="AJ264" s="221"/>
      <c r="AK264" s="221"/>
      <c r="AL264" s="220"/>
      <c r="AM264" s="221"/>
      <c r="AN264" s="221"/>
      <c r="AO264" s="221"/>
      <c r="AP264" s="221"/>
      <c r="AQ264" s="221"/>
      <c r="AR264" s="719"/>
    </row>
    <row r="265" spans="1:44" ht="71.25" customHeight="1">
      <c r="A265" s="729"/>
      <c r="B265" s="637"/>
      <c r="C265" s="639"/>
      <c r="D265" s="299" t="s">
        <v>285</v>
      </c>
      <c r="E265" s="220"/>
      <c r="F265" s="220"/>
      <c r="G265" s="221"/>
      <c r="H265" s="220"/>
      <c r="I265" s="220"/>
      <c r="J265" s="221"/>
      <c r="K265" s="220"/>
      <c r="L265" s="220"/>
      <c r="M265" s="221"/>
      <c r="N265" s="220"/>
      <c r="O265" s="220"/>
      <c r="P265" s="221"/>
      <c r="Q265" s="220"/>
      <c r="R265" s="220"/>
      <c r="S265" s="221"/>
      <c r="T265" s="220"/>
      <c r="U265" s="220"/>
      <c r="V265" s="221"/>
      <c r="W265" s="220"/>
      <c r="X265" s="220"/>
      <c r="Y265" s="221"/>
      <c r="Z265" s="220"/>
      <c r="AA265" s="221"/>
      <c r="AB265" s="221"/>
      <c r="AC265" s="220"/>
      <c r="AD265" s="221"/>
      <c r="AE265" s="221"/>
      <c r="AF265" s="220"/>
      <c r="AG265" s="221"/>
      <c r="AH265" s="221"/>
      <c r="AI265" s="220"/>
      <c r="AJ265" s="221"/>
      <c r="AK265" s="221"/>
      <c r="AL265" s="220"/>
      <c r="AM265" s="221"/>
      <c r="AN265" s="221"/>
      <c r="AO265" s="221"/>
      <c r="AP265" s="221"/>
      <c r="AQ265" s="221"/>
      <c r="AR265" s="719"/>
    </row>
    <row r="266" spans="1:44" ht="114.75" customHeight="1">
      <c r="A266" s="729"/>
      <c r="B266" s="637"/>
      <c r="C266" s="639"/>
      <c r="D266" s="301" t="s">
        <v>43</v>
      </c>
      <c r="E266" s="220"/>
      <c r="F266" s="220"/>
      <c r="G266" s="221"/>
      <c r="H266" s="220"/>
      <c r="I266" s="220"/>
      <c r="J266" s="221"/>
      <c r="K266" s="220"/>
      <c r="L266" s="220"/>
      <c r="M266" s="221"/>
      <c r="N266" s="220"/>
      <c r="O266" s="220"/>
      <c r="P266" s="221"/>
      <c r="Q266" s="220"/>
      <c r="R266" s="220"/>
      <c r="S266" s="221"/>
      <c r="T266" s="220"/>
      <c r="U266" s="220"/>
      <c r="V266" s="221"/>
      <c r="W266" s="220"/>
      <c r="X266" s="220"/>
      <c r="Y266" s="221"/>
      <c r="Z266" s="220"/>
      <c r="AA266" s="221"/>
      <c r="AB266" s="221"/>
      <c r="AC266" s="220"/>
      <c r="AD266" s="221"/>
      <c r="AE266" s="221"/>
      <c r="AF266" s="220"/>
      <c r="AG266" s="221"/>
      <c r="AH266" s="221"/>
      <c r="AI266" s="220"/>
      <c r="AJ266" s="221"/>
      <c r="AK266" s="221"/>
      <c r="AL266" s="220"/>
      <c r="AM266" s="221"/>
      <c r="AN266" s="221"/>
      <c r="AO266" s="221"/>
      <c r="AP266" s="221"/>
      <c r="AQ266" s="221"/>
      <c r="AR266" s="719"/>
    </row>
    <row r="267" spans="1:44" s="389" customFormat="1" ht="295.5" customHeight="1">
      <c r="A267" s="229" t="s">
        <v>329</v>
      </c>
      <c r="B267" s="387" t="s">
        <v>330</v>
      </c>
      <c r="C267" s="639"/>
      <c r="D267" s="229" t="s">
        <v>331</v>
      </c>
      <c r="E267" s="229"/>
      <c r="F267" s="229"/>
      <c r="G267" s="229"/>
      <c r="H267" s="229"/>
      <c r="I267" s="229"/>
      <c r="J267" s="229"/>
      <c r="K267" s="229"/>
      <c r="L267" s="229"/>
      <c r="M267" s="388"/>
      <c r="N267" s="388"/>
      <c r="O267" s="388"/>
      <c r="P267" s="388"/>
      <c r="Q267" s="388"/>
      <c r="R267" s="388"/>
      <c r="S267" s="388"/>
      <c r="T267" s="388"/>
      <c r="U267" s="388"/>
      <c r="V267" s="388"/>
      <c r="W267" s="388"/>
      <c r="X267" s="388"/>
      <c r="Y267" s="388"/>
      <c r="Z267" s="388"/>
      <c r="AA267" s="388"/>
      <c r="AB267" s="388"/>
      <c r="AC267" s="388"/>
      <c r="AD267" s="388"/>
      <c r="AE267" s="388"/>
      <c r="AF267" s="388"/>
      <c r="AG267" s="388"/>
      <c r="AH267" s="388"/>
      <c r="AI267" s="388"/>
      <c r="AJ267" s="388"/>
      <c r="AK267" s="388"/>
      <c r="AL267" s="388"/>
      <c r="AM267" s="388"/>
      <c r="AN267" s="388"/>
      <c r="AO267" s="388"/>
      <c r="AP267" s="388"/>
      <c r="AQ267" s="388"/>
      <c r="AR267" s="388"/>
    </row>
    <row r="268" spans="1:44" s="389" customFormat="1" ht="185.25" customHeight="1">
      <c r="A268" s="229" t="s">
        <v>332</v>
      </c>
      <c r="B268" s="387" t="s">
        <v>333</v>
      </c>
      <c r="C268" s="639"/>
      <c r="D268" s="229" t="s">
        <v>331</v>
      </c>
      <c r="E268" s="229"/>
      <c r="F268" s="229"/>
      <c r="G268" s="229"/>
      <c r="H268" s="229"/>
      <c r="I268" s="229"/>
      <c r="J268" s="229"/>
      <c r="K268" s="229"/>
      <c r="L268" s="229"/>
      <c r="M268" s="388"/>
      <c r="N268" s="388"/>
      <c r="O268" s="388"/>
      <c r="P268" s="388"/>
      <c r="Q268" s="388"/>
      <c r="R268" s="388"/>
      <c r="S268" s="388"/>
      <c r="T268" s="388"/>
      <c r="U268" s="388"/>
      <c r="V268" s="388"/>
      <c r="W268" s="388"/>
      <c r="X268" s="388"/>
      <c r="Y268" s="388"/>
      <c r="Z268" s="388"/>
      <c r="AA268" s="388"/>
      <c r="AB268" s="388"/>
      <c r="AC268" s="388"/>
      <c r="AD268" s="388"/>
      <c r="AE268" s="388"/>
      <c r="AF268" s="388"/>
      <c r="AG268" s="388"/>
      <c r="AH268" s="388"/>
      <c r="AI268" s="388"/>
      <c r="AJ268" s="388"/>
      <c r="AK268" s="388"/>
      <c r="AL268" s="388"/>
      <c r="AM268" s="388"/>
      <c r="AN268" s="388"/>
      <c r="AO268" s="388"/>
      <c r="AP268" s="388"/>
      <c r="AQ268" s="388"/>
      <c r="AR268" s="388"/>
    </row>
    <row r="269" spans="1:44" s="389" customFormat="1" ht="307.5" customHeight="1" thickBot="1">
      <c r="A269" s="390" t="s">
        <v>334</v>
      </c>
      <c r="B269" s="391" t="s">
        <v>335</v>
      </c>
      <c r="C269" s="609"/>
      <c r="D269" s="390" t="s">
        <v>331</v>
      </c>
      <c r="E269" s="390"/>
      <c r="F269" s="390"/>
      <c r="G269" s="390"/>
      <c r="H269" s="390"/>
      <c r="I269" s="390"/>
      <c r="J269" s="390"/>
      <c r="K269" s="390"/>
      <c r="L269" s="390"/>
      <c r="M269" s="392"/>
      <c r="N269" s="392"/>
      <c r="O269" s="392"/>
      <c r="P269" s="392"/>
      <c r="Q269" s="392"/>
      <c r="R269" s="392"/>
      <c r="S269" s="392"/>
      <c r="T269" s="392"/>
      <c r="U269" s="392"/>
      <c r="V269" s="392"/>
      <c r="W269" s="392"/>
      <c r="X269" s="392"/>
      <c r="Y269" s="392"/>
      <c r="Z269" s="392"/>
      <c r="AA269" s="392"/>
      <c r="AB269" s="392"/>
      <c r="AC269" s="392"/>
      <c r="AD269" s="392"/>
      <c r="AE269" s="392"/>
      <c r="AF269" s="392"/>
      <c r="AG269" s="392"/>
      <c r="AH269" s="392"/>
      <c r="AI269" s="392"/>
      <c r="AJ269" s="392"/>
      <c r="AK269" s="392"/>
      <c r="AL269" s="392"/>
      <c r="AM269" s="392"/>
      <c r="AN269" s="392"/>
      <c r="AO269" s="392"/>
      <c r="AP269" s="392"/>
      <c r="AQ269" s="392"/>
      <c r="AR269" s="392"/>
    </row>
    <row r="270" spans="1:44" s="149" customFormat="1" ht="99" customHeight="1">
      <c r="A270" s="692" t="s">
        <v>8</v>
      </c>
      <c r="B270" s="636" t="s">
        <v>337</v>
      </c>
      <c r="C270" s="636" t="s">
        <v>336</v>
      </c>
      <c r="D270" s="300" t="s">
        <v>41</v>
      </c>
      <c r="E270" s="215">
        <f>H270+K270+N270+Q270+T270+W270+Z270+AC270+AF270+AI270+AL270+AO270</f>
        <v>116387.5</v>
      </c>
      <c r="F270" s="215">
        <f>I270+L270+O270+R270+U270+X270+AA270+AD270+AG270+AJ270+AM270+AP270</f>
        <v>0</v>
      </c>
      <c r="G270" s="215">
        <f>F270/E270</f>
        <v>0</v>
      </c>
      <c r="H270" s="215">
        <f>H271+H272+H273+H275+H276</f>
        <v>0</v>
      </c>
      <c r="I270" s="215">
        <f t="shared" ref="I270:AP270" si="622">I271+I272+I273+I275+I276</f>
        <v>0</v>
      </c>
      <c r="J270" s="215"/>
      <c r="K270" s="215">
        <f t="shared" si="622"/>
        <v>0</v>
      </c>
      <c r="L270" s="215">
        <f t="shared" si="622"/>
        <v>0</v>
      </c>
      <c r="M270" s="215"/>
      <c r="N270" s="215">
        <f t="shared" si="622"/>
        <v>0</v>
      </c>
      <c r="O270" s="215">
        <f t="shared" si="622"/>
        <v>0</v>
      </c>
      <c r="P270" s="215"/>
      <c r="Q270" s="215">
        <f t="shared" si="622"/>
        <v>0</v>
      </c>
      <c r="R270" s="215">
        <f t="shared" si="622"/>
        <v>0</v>
      </c>
      <c r="S270" s="215"/>
      <c r="T270" s="215">
        <f t="shared" si="622"/>
        <v>0</v>
      </c>
      <c r="U270" s="215">
        <f t="shared" si="622"/>
        <v>0</v>
      </c>
      <c r="V270" s="215"/>
      <c r="W270" s="215">
        <f t="shared" si="622"/>
        <v>0</v>
      </c>
      <c r="X270" s="215">
        <f t="shared" si="622"/>
        <v>0</v>
      </c>
      <c r="Y270" s="215"/>
      <c r="Z270" s="215">
        <f t="shared" si="622"/>
        <v>17864.099999999999</v>
      </c>
      <c r="AA270" s="215">
        <f t="shared" si="622"/>
        <v>0</v>
      </c>
      <c r="AB270" s="215"/>
      <c r="AC270" s="215">
        <f t="shared" si="622"/>
        <v>0</v>
      </c>
      <c r="AD270" s="215">
        <f t="shared" si="622"/>
        <v>0</v>
      </c>
      <c r="AE270" s="215"/>
      <c r="AF270" s="215">
        <f t="shared" si="622"/>
        <v>0</v>
      </c>
      <c r="AG270" s="215">
        <f t="shared" si="622"/>
        <v>0</v>
      </c>
      <c r="AH270" s="215"/>
      <c r="AI270" s="215">
        <f t="shared" si="622"/>
        <v>17864.099999999999</v>
      </c>
      <c r="AJ270" s="215">
        <f t="shared" si="622"/>
        <v>0</v>
      </c>
      <c r="AK270" s="215"/>
      <c r="AL270" s="215">
        <f t="shared" si="622"/>
        <v>0</v>
      </c>
      <c r="AM270" s="215">
        <f t="shared" si="622"/>
        <v>0</v>
      </c>
      <c r="AN270" s="215"/>
      <c r="AO270" s="215">
        <f t="shared" si="622"/>
        <v>80659.3</v>
      </c>
      <c r="AP270" s="215">
        <f t="shared" si="622"/>
        <v>0</v>
      </c>
      <c r="AQ270" s="215">
        <f>AP270/AO270</f>
        <v>0</v>
      </c>
      <c r="AR270" s="230"/>
    </row>
    <row r="271" spans="1:44" s="149" customFormat="1" ht="153.75" customHeight="1">
      <c r="A271" s="693"/>
      <c r="B271" s="637"/>
      <c r="C271" s="637"/>
      <c r="D271" s="301" t="s">
        <v>37</v>
      </c>
      <c r="E271" s="303">
        <f t="shared" ref="E271:G318" si="623">H271+K271+N271+Q271+T271+W271+Z271+AC271+AF271+AI271+AL271+AO271</f>
        <v>0</v>
      </c>
      <c r="F271" s="303">
        <f t="shared" si="623"/>
        <v>0</v>
      </c>
      <c r="G271" s="303"/>
      <c r="H271" s="303">
        <f>H278+H285+H292+H299</f>
        <v>0</v>
      </c>
      <c r="I271" s="303">
        <f t="shared" ref="I271:AO271" si="624">I278+I285+I292+I299</f>
        <v>0</v>
      </c>
      <c r="J271" s="303"/>
      <c r="K271" s="303">
        <f t="shared" si="624"/>
        <v>0</v>
      </c>
      <c r="L271" s="303">
        <f t="shared" si="624"/>
        <v>0</v>
      </c>
      <c r="M271" s="303"/>
      <c r="N271" s="303">
        <f>N278+N285+N292+N299</f>
        <v>0</v>
      </c>
      <c r="O271" s="303">
        <f t="shared" si="624"/>
        <v>0</v>
      </c>
      <c r="P271" s="303"/>
      <c r="Q271" s="303">
        <f t="shared" si="624"/>
        <v>0</v>
      </c>
      <c r="R271" s="303">
        <f t="shared" si="624"/>
        <v>0</v>
      </c>
      <c r="S271" s="303"/>
      <c r="T271" s="303">
        <f t="shared" si="624"/>
        <v>0</v>
      </c>
      <c r="U271" s="303">
        <f t="shared" si="624"/>
        <v>0</v>
      </c>
      <c r="V271" s="303"/>
      <c r="W271" s="303">
        <f t="shared" si="624"/>
        <v>0</v>
      </c>
      <c r="X271" s="303">
        <f t="shared" si="624"/>
        <v>0</v>
      </c>
      <c r="Y271" s="303"/>
      <c r="Z271" s="303">
        <f t="shared" si="624"/>
        <v>0</v>
      </c>
      <c r="AA271" s="303">
        <f t="shared" si="624"/>
        <v>0</v>
      </c>
      <c r="AB271" s="303"/>
      <c r="AC271" s="303">
        <f t="shared" si="624"/>
        <v>0</v>
      </c>
      <c r="AD271" s="303">
        <f t="shared" si="624"/>
        <v>0</v>
      </c>
      <c r="AE271" s="303"/>
      <c r="AF271" s="303">
        <f t="shared" si="624"/>
        <v>0</v>
      </c>
      <c r="AG271" s="303">
        <f t="shared" si="624"/>
        <v>0</v>
      </c>
      <c r="AH271" s="303"/>
      <c r="AI271" s="303">
        <f t="shared" si="624"/>
        <v>0</v>
      </c>
      <c r="AJ271" s="303">
        <f t="shared" si="624"/>
        <v>0</v>
      </c>
      <c r="AK271" s="303"/>
      <c r="AL271" s="303">
        <f t="shared" si="624"/>
        <v>0</v>
      </c>
      <c r="AM271" s="303">
        <f t="shared" si="624"/>
        <v>0</v>
      </c>
      <c r="AN271" s="303"/>
      <c r="AO271" s="303">
        <f t="shared" si="624"/>
        <v>0</v>
      </c>
      <c r="AP271" s="303">
        <f t="shared" ref="AP271" si="625">AP278+AP285+AP292+AP299</f>
        <v>0</v>
      </c>
      <c r="AQ271" s="303"/>
      <c r="AR271" s="222"/>
    </row>
    <row r="272" spans="1:44" s="149" customFormat="1" ht="147" customHeight="1">
      <c r="A272" s="693"/>
      <c r="B272" s="637"/>
      <c r="C272" s="637"/>
      <c r="D272" s="299" t="s">
        <v>2</v>
      </c>
      <c r="E272" s="303">
        <f t="shared" si="623"/>
        <v>0</v>
      </c>
      <c r="F272" s="303">
        <f t="shared" si="623"/>
        <v>0</v>
      </c>
      <c r="G272" s="303"/>
      <c r="H272" s="303">
        <f>H279+H286+H293+H300</f>
        <v>0</v>
      </c>
      <c r="I272" s="303">
        <f t="shared" ref="I272:AO272" si="626">I279+I286+I293+I300</f>
        <v>0</v>
      </c>
      <c r="J272" s="303"/>
      <c r="K272" s="303">
        <f t="shared" si="626"/>
        <v>0</v>
      </c>
      <c r="L272" s="303">
        <f t="shared" si="626"/>
        <v>0</v>
      </c>
      <c r="M272" s="303"/>
      <c r="N272" s="303">
        <f t="shared" si="626"/>
        <v>0</v>
      </c>
      <c r="O272" s="303">
        <f t="shared" si="626"/>
        <v>0</v>
      </c>
      <c r="P272" s="303"/>
      <c r="Q272" s="303">
        <f t="shared" si="626"/>
        <v>0</v>
      </c>
      <c r="R272" s="303">
        <f t="shared" si="626"/>
        <v>0</v>
      </c>
      <c r="S272" s="303"/>
      <c r="T272" s="303">
        <f t="shared" si="626"/>
        <v>0</v>
      </c>
      <c r="U272" s="303">
        <f t="shared" si="626"/>
        <v>0</v>
      </c>
      <c r="V272" s="303"/>
      <c r="W272" s="303">
        <f t="shared" si="626"/>
        <v>0</v>
      </c>
      <c r="X272" s="303">
        <f t="shared" si="626"/>
        <v>0</v>
      </c>
      <c r="Y272" s="303"/>
      <c r="Z272" s="303">
        <f t="shared" si="626"/>
        <v>0</v>
      </c>
      <c r="AA272" s="303">
        <f t="shared" si="626"/>
        <v>0</v>
      </c>
      <c r="AB272" s="303"/>
      <c r="AC272" s="303">
        <f t="shared" si="626"/>
        <v>0</v>
      </c>
      <c r="AD272" s="303">
        <f t="shared" si="626"/>
        <v>0</v>
      </c>
      <c r="AE272" s="303"/>
      <c r="AF272" s="303">
        <f t="shared" si="626"/>
        <v>0</v>
      </c>
      <c r="AG272" s="303">
        <f t="shared" si="626"/>
        <v>0</v>
      </c>
      <c r="AH272" s="303"/>
      <c r="AI272" s="303">
        <f t="shared" si="626"/>
        <v>0</v>
      </c>
      <c r="AJ272" s="303">
        <f t="shared" si="626"/>
        <v>0</v>
      </c>
      <c r="AK272" s="303"/>
      <c r="AL272" s="303">
        <f t="shared" si="626"/>
        <v>0</v>
      </c>
      <c r="AM272" s="303">
        <f t="shared" si="626"/>
        <v>0</v>
      </c>
      <c r="AN272" s="303"/>
      <c r="AO272" s="303">
        <f t="shared" si="626"/>
        <v>0</v>
      </c>
      <c r="AP272" s="303">
        <f t="shared" ref="AP272" si="627">AP279+AP286+AP293+AP300</f>
        <v>0</v>
      </c>
      <c r="AQ272" s="303"/>
      <c r="AR272" s="222"/>
    </row>
    <row r="273" spans="1:44" s="149" customFormat="1" ht="114.75" customHeight="1" thickBot="1">
      <c r="A273" s="693"/>
      <c r="B273" s="637"/>
      <c r="C273" s="637"/>
      <c r="D273" s="299" t="s">
        <v>284</v>
      </c>
      <c r="E273" s="303">
        <f t="shared" si="623"/>
        <v>116387.5</v>
      </c>
      <c r="F273" s="303">
        <f t="shared" si="623"/>
        <v>0</v>
      </c>
      <c r="G273" s="303">
        <f t="shared" ref="G273:G294" si="628">F273/E273</f>
        <v>0</v>
      </c>
      <c r="H273" s="303">
        <f>H280+H287+H294+H301</f>
        <v>0</v>
      </c>
      <c r="I273" s="303">
        <f t="shared" ref="I273:AO273" si="629">I280+I287+I294+I301</f>
        <v>0</v>
      </c>
      <c r="J273" s="303"/>
      <c r="K273" s="303">
        <f t="shared" si="629"/>
        <v>0</v>
      </c>
      <c r="L273" s="303">
        <f t="shared" si="629"/>
        <v>0</v>
      </c>
      <c r="M273" s="303"/>
      <c r="N273" s="303">
        <f t="shared" si="629"/>
        <v>0</v>
      </c>
      <c r="O273" s="303">
        <f t="shared" si="629"/>
        <v>0</v>
      </c>
      <c r="P273" s="303"/>
      <c r="Q273" s="303">
        <f t="shared" si="629"/>
        <v>0</v>
      </c>
      <c r="R273" s="303">
        <f t="shared" si="629"/>
        <v>0</v>
      </c>
      <c r="S273" s="303"/>
      <c r="T273" s="303"/>
      <c r="U273" s="303">
        <f t="shared" si="629"/>
        <v>0</v>
      </c>
      <c r="V273" s="303"/>
      <c r="W273" s="303">
        <v>0</v>
      </c>
      <c r="X273" s="303">
        <f t="shared" si="629"/>
        <v>0</v>
      </c>
      <c r="Y273" s="303"/>
      <c r="Z273" s="303">
        <f>Z280+Z294+Z301</f>
        <v>17864.099999999999</v>
      </c>
      <c r="AA273" s="303">
        <f t="shared" si="629"/>
        <v>0</v>
      </c>
      <c r="AB273" s="303"/>
      <c r="AC273" s="303">
        <f t="shared" si="629"/>
        <v>0</v>
      </c>
      <c r="AD273" s="303">
        <f t="shared" si="629"/>
        <v>0</v>
      </c>
      <c r="AE273" s="303"/>
      <c r="AF273" s="303">
        <f>AF280+AF287+AF294+AF301</f>
        <v>0</v>
      </c>
      <c r="AG273" s="303">
        <f t="shared" si="629"/>
        <v>0</v>
      </c>
      <c r="AH273" s="303"/>
      <c r="AI273" s="303">
        <f t="shared" si="629"/>
        <v>17864.099999999999</v>
      </c>
      <c r="AJ273" s="303">
        <f t="shared" si="629"/>
        <v>0</v>
      </c>
      <c r="AK273" s="303"/>
      <c r="AL273" s="303">
        <f t="shared" si="629"/>
        <v>0</v>
      </c>
      <c r="AM273" s="303">
        <f t="shared" si="629"/>
        <v>0</v>
      </c>
      <c r="AN273" s="303"/>
      <c r="AO273" s="303">
        <f t="shared" si="629"/>
        <v>80659.3</v>
      </c>
      <c r="AP273" s="303">
        <f t="shared" ref="AP273" si="630">AP280+AP287+AP294+AP301</f>
        <v>0</v>
      </c>
      <c r="AQ273" s="303">
        <f t="shared" ref="AQ273" si="631">AP273/AO273</f>
        <v>0</v>
      </c>
      <c r="AR273" s="222"/>
    </row>
    <row r="274" spans="1:44" s="149" customFormat="1" ht="369.75" customHeight="1">
      <c r="A274" s="693"/>
      <c r="B274" s="637"/>
      <c r="C274" s="637"/>
      <c r="D274" s="299" t="s">
        <v>292</v>
      </c>
      <c r="E274" s="215">
        <f t="shared" si="623"/>
        <v>0</v>
      </c>
      <c r="F274" s="215">
        <f t="shared" si="623"/>
        <v>0</v>
      </c>
      <c r="G274" s="303"/>
      <c r="H274" s="303">
        <f t="shared" ref="H274" si="632">H282+H288+H295+H302</f>
        <v>0</v>
      </c>
      <c r="I274" s="303">
        <f t="shared" ref="I274:AG274" si="633">I282+I288+I295+I302</f>
        <v>0</v>
      </c>
      <c r="J274" s="303"/>
      <c r="K274" s="303">
        <f t="shared" si="633"/>
        <v>0</v>
      </c>
      <c r="L274" s="303">
        <f t="shared" si="633"/>
        <v>0</v>
      </c>
      <c r="M274" s="303"/>
      <c r="N274" s="303">
        <f t="shared" si="633"/>
        <v>0</v>
      </c>
      <c r="O274" s="303">
        <f t="shared" si="633"/>
        <v>0</v>
      </c>
      <c r="P274" s="303"/>
      <c r="Q274" s="303">
        <f t="shared" si="633"/>
        <v>0</v>
      </c>
      <c r="R274" s="303">
        <f t="shared" si="633"/>
        <v>0</v>
      </c>
      <c r="S274" s="303"/>
      <c r="T274" s="303">
        <f t="shared" si="633"/>
        <v>0</v>
      </c>
      <c r="U274" s="303">
        <f t="shared" si="633"/>
        <v>0</v>
      </c>
      <c r="V274" s="303"/>
      <c r="W274" s="303">
        <f t="shared" si="633"/>
        <v>0</v>
      </c>
      <c r="X274" s="303">
        <f t="shared" si="633"/>
        <v>0</v>
      </c>
      <c r="Y274" s="303"/>
      <c r="Z274" s="303">
        <f t="shared" si="633"/>
        <v>0</v>
      </c>
      <c r="AA274" s="303">
        <f t="shared" si="633"/>
        <v>0</v>
      </c>
      <c r="AB274" s="303"/>
      <c r="AC274" s="303">
        <f t="shared" si="633"/>
        <v>0</v>
      </c>
      <c r="AD274" s="303">
        <f t="shared" si="633"/>
        <v>0</v>
      </c>
      <c r="AE274" s="303"/>
      <c r="AF274" s="303">
        <f t="shared" si="633"/>
        <v>0</v>
      </c>
      <c r="AG274" s="303">
        <f t="shared" si="633"/>
        <v>0</v>
      </c>
      <c r="AH274" s="303"/>
      <c r="AI274" s="303">
        <f t="shared" ref="AI274:AJ274" si="634">AI282+AI288+AI295+AI302</f>
        <v>0</v>
      </c>
      <c r="AJ274" s="303">
        <f t="shared" si="634"/>
        <v>0</v>
      </c>
      <c r="AK274" s="303"/>
      <c r="AL274" s="303">
        <f t="shared" ref="AL274:AM274" si="635">AL282+AL288+AL295+AL302</f>
        <v>0</v>
      </c>
      <c r="AM274" s="303">
        <f t="shared" si="635"/>
        <v>0</v>
      </c>
      <c r="AN274" s="303"/>
      <c r="AO274" s="303">
        <f t="shared" ref="AO274" si="636">AO282+AO288+AO295+AO302</f>
        <v>0</v>
      </c>
      <c r="AP274" s="303">
        <f t="shared" ref="AP274" si="637">AP282+AP288+AP295+AP302</f>
        <v>0</v>
      </c>
      <c r="AQ274" s="303"/>
      <c r="AR274" s="222"/>
    </row>
    <row r="275" spans="1:44" s="149" customFormat="1" ht="84.75" customHeight="1">
      <c r="A275" s="693"/>
      <c r="B275" s="637"/>
      <c r="C275" s="637"/>
      <c r="D275" s="299" t="s">
        <v>285</v>
      </c>
      <c r="E275" s="303">
        <f t="shared" si="623"/>
        <v>0</v>
      </c>
      <c r="F275" s="303">
        <f t="shared" si="623"/>
        <v>0</v>
      </c>
      <c r="G275" s="303"/>
      <c r="H275" s="303">
        <v>0</v>
      </c>
      <c r="I275" s="303">
        <v>0</v>
      </c>
      <c r="J275" s="303"/>
      <c r="K275" s="303">
        <v>0</v>
      </c>
      <c r="L275" s="303">
        <v>0</v>
      </c>
      <c r="M275" s="303"/>
      <c r="N275" s="303">
        <v>0</v>
      </c>
      <c r="O275" s="303">
        <v>0</v>
      </c>
      <c r="P275" s="303"/>
      <c r="Q275" s="303">
        <v>0</v>
      </c>
      <c r="R275" s="303">
        <v>0</v>
      </c>
      <c r="S275" s="303"/>
      <c r="T275" s="303">
        <v>0</v>
      </c>
      <c r="U275" s="303">
        <v>0</v>
      </c>
      <c r="V275" s="303"/>
      <c r="W275" s="303">
        <v>0</v>
      </c>
      <c r="X275" s="303">
        <v>0</v>
      </c>
      <c r="Y275" s="303"/>
      <c r="Z275" s="303">
        <v>0</v>
      </c>
      <c r="AA275" s="303">
        <v>0</v>
      </c>
      <c r="AB275" s="303"/>
      <c r="AC275" s="303">
        <v>0</v>
      </c>
      <c r="AD275" s="303">
        <v>0</v>
      </c>
      <c r="AE275" s="303"/>
      <c r="AF275" s="303">
        <v>0</v>
      </c>
      <c r="AG275" s="303">
        <v>0</v>
      </c>
      <c r="AH275" s="303"/>
      <c r="AI275" s="303">
        <v>0</v>
      </c>
      <c r="AJ275" s="303">
        <v>0</v>
      </c>
      <c r="AK275" s="303"/>
      <c r="AL275" s="303">
        <f t="shared" ref="AL275:AM275" si="638">AL283+AL289+AL296+AL303</f>
        <v>0</v>
      </c>
      <c r="AM275" s="303">
        <f t="shared" si="638"/>
        <v>0</v>
      </c>
      <c r="AN275" s="303"/>
      <c r="AO275" s="303">
        <v>0</v>
      </c>
      <c r="AP275" s="303">
        <v>0</v>
      </c>
      <c r="AQ275" s="303"/>
      <c r="AR275" s="222"/>
    </row>
    <row r="276" spans="1:44" s="149" customFormat="1" ht="114.75" customHeight="1" thickBot="1">
      <c r="A276" s="741"/>
      <c r="B276" s="638"/>
      <c r="C276" s="638"/>
      <c r="D276" s="302" t="s">
        <v>43</v>
      </c>
      <c r="E276" s="303">
        <f t="shared" si="623"/>
        <v>0</v>
      </c>
      <c r="F276" s="303">
        <f t="shared" si="623"/>
        <v>0</v>
      </c>
      <c r="G276" s="303"/>
      <c r="H276" s="223">
        <v>0</v>
      </c>
      <c r="I276" s="223">
        <v>0</v>
      </c>
      <c r="J276" s="303"/>
      <c r="K276" s="223">
        <v>0</v>
      </c>
      <c r="L276" s="223">
        <v>0</v>
      </c>
      <c r="M276" s="303"/>
      <c r="N276" s="223">
        <v>0</v>
      </c>
      <c r="O276" s="223">
        <v>0</v>
      </c>
      <c r="P276" s="303"/>
      <c r="Q276" s="223">
        <v>0</v>
      </c>
      <c r="R276" s="223">
        <v>0</v>
      </c>
      <c r="S276" s="303"/>
      <c r="T276" s="223">
        <v>0</v>
      </c>
      <c r="U276" s="223">
        <v>0</v>
      </c>
      <c r="V276" s="303"/>
      <c r="W276" s="223">
        <v>0</v>
      </c>
      <c r="X276" s="223">
        <v>0</v>
      </c>
      <c r="Y276" s="303"/>
      <c r="Z276" s="223">
        <v>0</v>
      </c>
      <c r="AA276" s="223">
        <v>0</v>
      </c>
      <c r="AB276" s="303"/>
      <c r="AC276" s="223">
        <v>0</v>
      </c>
      <c r="AD276" s="223">
        <v>0</v>
      </c>
      <c r="AE276" s="303"/>
      <c r="AF276" s="223">
        <v>0</v>
      </c>
      <c r="AG276" s="223">
        <v>0</v>
      </c>
      <c r="AH276" s="303"/>
      <c r="AI276" s="223">
        <v>0</v>
      </c>
      <c r="AJ276" s="223">
        <v>0</v>
      </c>
      <c r="AK276" s="303"/>
      <c r="AL276" s="223">
        <f t="shared" ref="AL276:AM276" si="639">AL284+AL290+AL297+AL304</f>
        <v>0</v>
      </c>
      <c r="AM276" s="223">
        <f t="shared" si="639"/>
        <v>0</v>
      </c>
      <c r="AN276" s="303"/>
      <c r="AO276" s="223">
        <v>0</v>
      </c>
      <c r="AP276" s="223">
        <v>0</v>
      </c>
      <c r="AQ276" s="303"/>
      <c r="AR276" s="226"/>
    </row>
    <row r="277" spans="1:44" s="149" customFormat="1" ht="114.75" customHeight="1">
      <c r="A277" s="692" t="s">
        <v>338</v>
      </c>
      <c r="B277" s="636" t="s">
        <v>339</v>
      </c>
      <c r="C277" s="636" t="s">
        <v>336</v>
      </c>
      <c r="D277" s="300" t="s">
        <v>41</v>
      </c>
      <c r="E277" s="215">
        <f t="shared" si="623"/>
        <v>40000</v>
      </c>
      <c r="F277" s="215">
        <f t="shared" si="623"/>
        <v>0</v>
      </c>
      <c r="G277" s="215">
        <f>F277/E277</f>
        <v>0</v>
      </c>
      <c r="H277" s="215">
        <f t="shared" ref="H277:AG277" si="640">H278+H279+H280+H282+H283</f>
        <v>0</v>
      </c>
      <c r="I277" s="215">
        <f t="shared" si="640"/>
        <v>0</v>
      </c>
      <c r="J277" s="215"/>
      <c r="K277" s="215">
        <f t="shared" si="640"/>
        <v>0</v>
      </c>
      <c r="L277" s="215">
        <f t="shared" si="640"/>
        <v>0</v>
      </c>
      <c r="M277" s="215"/>
      <c r="N277" s="215">
        <f t="shared" si="640"/>
        <v>0</v>
      </c>
      <c r="O277" s="215">
        <f t="shared" si="640"/>
        <v>0</v>
      </c>
      <c r="P277" s="215"/>
      <c r="Q277" s="215">
        <f t="shared" si="640"/>
        <v>0</v>
      </c>
      <c r="R277" s="215">
        <f t="shared" si="640"/>
        <v>0</v>
      </c>
      <c r="S277" s="215"/>
      <c r="T277" s="215">
        <f t="shared" si="640"/>
        <v>0</v>
      </c>
      <c r="U277" s="215">
        <f t="shared" si="640"/>
        <v>0</v>
      </c>
      <c r="V277" s="215"/>
      <c r="W277" s="215">
        <f t="shared" si="640"/>
        <v>0</v>
      </c>
      <c r="X277" s="215">
        <f t="shared" si="640"/>
        <v>0</v>
      </c>
      <c r="Y277" s="215"/>
      <c r="Z277" s="215">
        <f t="shared" si="640"/>
        <v>0</v>
      </c>
      <c r="AA277" s="215">
        <f t="shared" si="640"/>
        <v>0</v>
      </c>
      <c r="AB277" s="215"/>
      <c r="AC277" s="215">
        <f t="shared" si="640"/>
        <v>0</v>
      </c>
      <c r="AD277" s="215">
        <f t="shared" si="640"/>
        <v>0</v>
      </c>
      <c r="AE277" s="215"/>
      <c r="AF277" s="215">
        <f t="shared" si="640"/>
        <v>0</v>
      </c>
      <c r="AG277" s="215">
        <f t="shared" si="640"/>
        <v>0</v>
      </c>
      <c r="AH277" s="215"/>
      <c r="AI277" s="215">
        <f>AI278+AI279+AI280+AI282+AI283</f>
        <v>0</v>
      </c>
      <c r="AJ277" s="215">
        <f>AJ278+AJ279+AJ280+AJ282+AJ283</f>
        <v>0</v>
      </c>
      <c r="AK277" s="215"/>
      <c r="AL277" s="215">
        <f>AL278+AL279+AL280+AL282+AL283</f>
        <v>0</v>
      </c>
      <c r="AM277" s="215">
        <f>AM278+AM279+AM280+AM282+AM283</f>
        <v>0</v>
      </c>
      <c r="AN277" s="215"/>
      <c r="AO277" s="215">
        <f>AO278+AO279+AO280+AO282+AO283</f>
        <v>40000</v>
      </c>
      <c r="AP277" s="215">
        <f>AP278+AP279+AP280+AP282+AP283</f>
        <v>0</v>
      </c>
      <c r="AQ277" s="215"/>
      <c r="AR277" s="230"/>
    </row>
    <row r="278" spans="1:44" s="149" customFormat="1" ht="114.75" customHeight="1">
      <c r="A278" s="693"/>
      <c r="B278" s="637"/>
      <c r="C278" s="637"/>
      <c r="D278" s="301" t="s">
        <v>37</v>
      </c>
      <c r="E278" s="303">
        <f t="shared" si="623"/>
        <v>0</v>
      </c>
      <c r="F278" s="303">
        <f t="shared" si="623"/>
        <v>0</v>
      </c>
      <c r="G278" s="303"/>
      <c r="H278" s="303"/>
      <c r="I278" s="303"/>
      <c r="J278" s="303"/>
      <c r="K278" s="303"/>
      <c r="L278" s="303"/>
      <c r="M278" s="303"/>
      <c r="N278" s="303"/>
      <c r="O278" s="303"/>
      <c r="P278" s="303"/>
      <c r="Q278" s="303"/>
      <c r="R278" s="303"/>
      <c r="S278" s="303"/>
      <c r="T278" s="303"/>
      <c r="U278" s="303"/>
      <c r="V278" s="303"/>
      <c r="W278" s="303"/>
      <c r="X278" s="303"/>
      <c r="Y278" s="303"/>
      <c r="Z278" s="303"/>
      <c r="AA278" s="303"/>
      <c r="AB278" s="303"/>
      <c r="AC278" s="303"/>
      <c r="AD278" s="303"/>
      <c r="AE278" s="303"/>
      <c r="AF278" s="303"/>
      <c r="AG278" s="303"/>
      <c r="AH278" s="303"/>
      <c r="AI278" s="303"/>
      <c r="AJ278" s="303"/>
      <c r="AK278" s="303"/>
      <c r="AL278" s="303"/>
      <c r="AM278" s="303"/>
      <c r="AN278" s="303"/>
      <c r="AO278" s="303"/>
      <c r="AP278" s="303"/>
      <c r="AQ278" s="303"/>
      <c r="AR278" s="303"/>
    </row>
    <row r="279" spans="1:44" s="149" customFormat="1" ht="114.75" customHeight="1" thickBot="1">
      <c r="A279" s="693"/>
      <c r="B279" s="637"/>
      <c r="C279" s="637"/>
      <c r="D279" s="299" t="s">
        <v>2</v>
      </c>
      <c r="E279" s="303">
        <f t="shared" si="623"/>
        <v>0</v>
      </c>
      <c r="F279" s="303">
        <f t="shared" si="623"/>
        <v>0</v>
      </c>
      <c r="G279" s="303"/>
      <c r="H279" s="303"/>
      <c r="I279" s="303"/>
      <c r="J279" s="303"/>
      <c r="K279" s="303"/>
      <c r="L279" s="303"/>
      <c r="M279" s="303"/>
      <c r="N279" s="303"/>
      <c r="O279" s="303"/>
      <c r="P279" s="303"/>
      <c r="Q279" s="303"/>
      <c r="R279" s="303"/>
      <c r="S279" s="303"/>
      <c r="T279" s="303"/>
      <c r="U279" s="303"/>
      <c r="V279" s="303"/>
      <c r="W279" s="303"/>
      <c r="X279" s="303"/>
      <c r="Y279" s="303"/>
      <c r="Z279" s="303"/>
      <c r="AA279" s="303"/>
      <c r="AB279" s="303"/>
      <c r="AC279" s="303"/>
      <c r="AD279" s="303"/>
      <c r="AE279" s="303"/>
      <c r="AF279" s="303"/>
      <c r="AG279" s="303"/>
      <c r="AH279" s="303"/>
      <c r="AI279" s="303"/>
      <c r="AJ279" s="303"/>
      <c r="AK279" s="303"/>
      <c r="AL279" s="303"/>
      <c r="AM279" s="303"/>
      <c r="AN279" s="303"/>
      <c r="AO279" s="303"/>
      <c r="AP279" s="303"/>
      <c r="AQ279" s="303"/>
      <c r="AR279" s="303"/>
    </row>
    <row r="280" spans="1:44" s="149" customFormat="1" ht="114.75" customHeight="1" thickBot="1">
      <c r="A280" s="693"/>
      <c r="B280" s="637"/>
      <c r="C280" s="637"/>
      <c r="D280" s="299" t="s">
        <v>284</v>
      </c>
      <c r="E280" s="215">
        <f t="shared" si="623"/>
        <v>40000</v>
      </c>
      <c r="F280" s="303">
        <f>I280+L280+O280+R280+U280+X280+AA280+AD280+AG280+AJ280+AM280+AP280</f>
        <v>0</v>
      </c>
      <c r="G280" s="303">
        <f t="shared" si="628"/>
        <v>0</v>
      </c>
      <c r="H280" s="303">
        <v>0</v>
      </c>
      <c r="I280" s="303">
        <v>0</v>
      </c>
      <c r="J280" s="303"/>
      <c r="K280" s="303">
        <v>0</v>
      </c>
      <c r="L280" s="303">
        <v>0</v>
      </c>
      <c r="M280" s="303"/>
      <c r="N280" s="303"/>
      <c r="O280" s="303">
        <v>0</v>
      </c>
      <c r="P280" s="303"/>
      <c r="Q280" s="303">
        <v>0</v>
      </c>
      <c r="R280" s="303">
        <v>0</v>
      </c>
      <c r="S280" s="303"/>
      <c r="T280" s="303">
        <v>0</v>
      </c>
      <c r="U280" s="303">
        <v>0</v>
      </c>
      <c r="V280" s="303"/>
      <c r="W280" s="303"/>
      <c r="X280" s="303">
        <v>0</v>
      </c>
      <c r="Y280" s="303"/>
      <c r="Z280" s="303"/>
      <c r="AA280" s="303">
        <v>0</v>
      </c>
      <c r="AB280" s="303"/>
      <c r="AC280" s="303">
        <v>0</v>
      </c>
      <c r="AD280" s="303">
        <v>0</v>
      </c>
      <c r="AE280" s="303"/>
      <c r="AF280" s="303"/>
      <c r="AG280" s="303">
        <v>0</v>
      </c>
      <c r="AH280" s="303"/>
      <c r="AI280" s="303">
        <v>0</v>
      </c>
      <c r="AJ280" s="303">
        <v>0</v>
      </c>
      <c r="AK280" s="303"/>
      <c r="AL280" s="303">
        <v>0</v>
      </c>
      <c r="AM280" s="303">
        <v>0</v>
      </c>
      <c r="AN280" s="303"/>
      <c r="AO280" s="303">
        <v>40000</v>
      </c>
      <c r="AP280" s="303">
        <v>0</v>
      </c>
      <c r="AQ280" s="303"/>
      <c r="AR280" s="222"/>
    </row>
    <row r="281" spans="1:44" s="149" customFormat="1" ht="354.75" customHeight="1">
      <c r="A281" s="693"/>
      <c r="B281" s="637"/>
      <c r="C281" s="637"/>
      <c r="D281" s="299" t="s">
        <v>292</v>
      </c>
      <c r="E281" s="215">
        <f t="shared" si="623"/>
        <v>0</v>
      </c>
      <c r="F281" s="215">
        <f t="shared" si="623"/>
        <v>0</v>
      </c>
      <c r="G281" s="303"/>
      <c r="H281" s="303">
        <v>0</v>
      </c>
      <c r="I281" s="303">
        <v>0</v>
      </c>
      <c r="J281" s="303"/>
      <c r="K281" s="303">
        <v>0</v>
      </c>
      <c r="L281" s="303">
        <f t="shared" ref="L281" si="641">L289+L295+L302+L309</f>
        <v>0</v>
      </c>
      <c r="M281" s="303"/>
      <c r="N281" s="303">
        <f t="shared" ref="N281" si="642">N289+N295+N302+N309</f>
        <v>0</v>
      </c>
      <c r="O281" s="303">
        <v>0</v>
      </c>
      <c r="P281" s="303"/>
      <c r="Q281" s="303">
        <v>0</v>
      </c>
      <c r="R281" s="303">
        <f t="shared" ref="R281" si="643">R289+R295+R302+R309</f>
        <v>0</v>
      </c>
      <c r="S281" s="303"/>
      <c r="T281" s="303">
        <f t="shared" ref="T281" si="644">T289+T295+T302+T309</f>
        <v>0</v>
      </c>
      <c r="U281" s="303">
        <v>0</v>
      </c>
      <c r="V281" s="303"/>
      <c r="W281" s="303">
        <v>0</v>
      </c>
      <c r="X281" s="303">
        <f t="shared" ref="X281" si="645">X289+X295+X302+X309</f>
        <v>0</v>
      </c>
      <c r="Y281" s="303"/>
      <c r="Z281" s="303">
        <f t="shared" ref="Z281" si="646">Z289+Z295+Z302+Z309</f>
        <v>0</v>
      </c>
      <c r="AA281" s="303">
        <v>0</v>
      </c>
      <c r="AB281" s="303"/>
      <c r="AC281" s="303">
        <v>0</v>
      </c>
      <c r="AD281" s="303">
        <f t="shared" ref="AD281" si="647">AD289+AD295+AD302+AD309</f>
        <v>0</v>
      </c>
      <c r="AE281" s="303"/>
      <c r="AF281" s="303">
        <f t="shared" ref="AF281" si="648">AF289+AF295+AF302+AF309</f>
        <v>0</v>
      </c>
      <c r="AG281" s="303">
        <v>0</v>
      </c>
      <c r="AH281" s="303"/>
      <c r="AI281" s="303">
        <v>0</v>
      </c>
      <c r="AJ281" s="303">
        <f>AJ289+AJ295+AJ302+AJ309</f>
        <v>0</v>
      </c>
      <c r="AK281" s="303"/>
      <c r="AL281" s="303">
        <v>0</v>
      </c>
      <c r="AM281" s="303">
        <v>0</v>
      </c>
      <c r="AN281" s="303"/>
      <c r="AO281" s="303">
        <v>0</v>
      </c>
      <c r="AP281" s="303">
        <v>0</v>
      </c>
      <c r="AQ281" s="303"/>
      <c r="AR281" s="222"/>
    </row>
    <row r="282" spans="1:44" s="149" customFormat="1" ht="114.75" customHeight="1">
      <c r="A282" s="693"/>
      <c r="B282" s="637"/>
      <c r="C282" s="637"/>
      <c r="D282" s="299" t="s">
        <v>285</v>
      </c>
      <c r="E282" s="303">
        <f t="shared" si="623"/>
        <v>0</v>
      </c>
      <c r="F282" s="303">
        <f t="shared" si="623"/>
        <v>0</v>
      </c>
      <c r="G282" s="303"/>
      <c r="H282" s="303">
        <v>0</v>
      </c>
      <c r="I282" s="303">
        <v>0</v>
      </c>
      <c r="J282" s="303"/>
      <c r="K282" s="303">
        <v>0</v>
      </c>
      <c r="L282" s="303">
        <v>0</v>
      </c>
      <c r="M282" s="303"/>
      <c r="N282" s="303">
        <v>0</v>
      </c>
      <c r="O282" s="303">
        <v>0</v>
      </c>
      <c r="P282" s="303"/>
      <c r="Q282" s="303">
        <v>0</v>
      </c>
      <c r="R282" s="303">
        <v>0</v>
      </c>
      <c r="S282" s="303"/>
      <c r="T282" s="303">
        <v>0</v>
      </c>
      <c r="U282" s="303">
        <v>0</v>
      </c>
      <c r="V282" s="303"/>
      <c r="W282" s="303">
        <v>0</v>
      </c>
      <c r="X282" s="303">
        <v>0</v>
      </c>
      <c r="Y282" s="303"/>
      <c r="Z282" s="303">
        <v>0</v>
      </c>
      <c r="AA282" s="303">
        <v>0</v>
      </c>
      <c r="AB282" s="303"/>
      <c r="AC282" s="303">
        <v>0</v>
      </c>
      <c r="AD282" s="303">
        <v>0</v>
      </c>
      <c r="AE282" s="303"/>
      <c r="AF282" s="303">
        <v>0</v>
      </c>
      <c r="AG282" s="303">
        <v>0</v>
      </c>
      <c r="AH282" s="303"/>
      <c r="AI282" s="303">
        <v>0</v>
      </c>
      <c r="AJ282" s="303">
        <v>0</v>
      </c>
      <c r="AK282" s="303"/>
      <c r="AL282" s="303">
        <v>0</v>
      </c>
      <c r="AM282" s="303">
        <v>0</v>
      </c>
      <c r="AN282" s="303"/>
      <c r="AO282" s="303">
        <v>0</v>
      </c>
      <c r="AP282" s="303">
        <v>0</v>
      </c>
      <c r="AQ282" s="303"/>
      <c r="AR282" s="222"/>
    </row>
    <row r="283" spans="1:44" s="149" customFormat="1" ht="114.75" customHeight="1" thickBot="1">
      <c r="A283" s="741"/>
      <c r="B283" s="638"/>
      <c r="C283" s="638"/>
      <c r="D283" s="302" t="s">
        <v>43</v>
      </c>
      <c r="E283" s="303">
        <f t="shared" si="623"/>
        <v>0</v>
      </c>
      <c r="F283" s="303">
        <f t="shared" si="623"/>
        <v>0</v>
      </c>
      <c r="G283" s="303"/>
      <c r="H283" s="223">
        <v>0</v>
      </c>
      <c r="I283" s="223">
        <v>0</v>
      </c>
      <c r="J283" s="303"/>
      <c r="K283" s="223">
        <v>0</v>
      </c>
      <c r="L283" s="223">
        <v>0</v>
      </c>
      <c r="M283" s="303"/>
      <c r="N283" s="223">
        <v>0</v>
      </c>
      <c r="O283" s="223">
        <v>0</v>
      </c>
      <c r="P283" s="303"/>
      <c r="Q283" s="223">
        <v>0</v>
      </c>
      <c r="R283" s="223">
        <v>0</v>
      </c>
      <c r="S283" s="303"/>
      <c r="T283" s="223">
        <v>0</v>
      </c>
      <c r="U283" s="223">
        <v>0</v>
      </c>
      <c r="V283" s="303"/>
      <c r="W283" s="223">
        <v>0</v>
      </c>
      <c r="X283" s="223">
        <v>0</v>
      </c>
      <c r="Y283" s="303"/>
      <c r="Z283" s="223">
        <v>0</v>
      </c>
      <c r="AA283" s="223">
        <v>0</v>
      </c>
      <c r="AB283" s="303"/>
      <c r="AC283" s="223">
        <v>0</v>
      </c>
      <c r="AD283" s="223">
        <v>0</v>
      </c>
      <c r="AE283" s="303"/>
      <c r="AF283" s="223">
        <v>0</v>
      </c>
      <c r="AG283" s="223">
        <v>0</v>
      </c>
      <c r="AH283" s="303"/>
      <c r="AI283" s="223">
        <v>0</v>
      </c>
      <c r="AJ283" s="223">
        <v>0</v>
      </c>
      <c r="AK283" s="303"/>
      <c r="AL283" s="223">
        <v>0</v>
      </c>
      <c r="AM283" s="223">
        <v>0</v>
      </c>
      <c r="AN283" s="303"/>
      <c r="AO283" s="223">
        <v>0</v>
      </c>
      <c r="AP283" s="223">
        <v>0</v>
      </c>
      <c r="AQ283" s="303"/>
      <c r="AR283" s="226"/>
    </row>
    <row r="284" spans="1:44" s="149" customFormat="1" ht="114.75" customHeight="1">
      <c r="A284" s="692" t="s">
        <v>340</v>
      </c>
      <c r="B284" s="636" t="s">
        <v>341</v>
      </c>
      <c r="C284" s="636" t="s">
        <v>336</v>
      </c>
      <c r="D284" s="300" t="s">
        <v>41</v>
      </c>
      <c r="E284" s="215">
        <f t="shared" si="623"/>
        <v>0</v>
      </c>
      <c r="F284" s="215">
        <f t="shared" si="623"/>
        <v>0</v>
      </c>
      <c r="G284" s="228"/>
      <c r="H284" s="227">
        <f t="shared" ref="H284:AG284" si="649">H285+H286+H287+H289+H290</f>
        <v>0</v>
      </c>
      <c r="I284" s="227">
        <f t="shared" si="649"/>
        <v>0</v>
      </c>
      <c r="J284" s="227"/>
      <c r="K284" s="227">
        <f t="shared" si="649"/>
        <v>0</v>
      </c>
      <c r="L284" s="227">
        <f t="shared" si="649"/>
        <v>0</v>
      </c>
      <c r="M284" s="215"/>
      <c r="N284" s="227">
        <f t="shared" si="649"/>
        <v>0</v>
      </c>
      <c r="O284" s="227">
        <f t="shared" si="649"/>
        <v>0</v>
      </c>
      <c r="P284" s="215"/>
      <c r="Q284" s="227">
        <f t="shared" si="649"/>
        <v>0</v>
      </c>
      <c r="R284" s="227">
        <f t="shared" si="649"/>
        <v>0</v>
      </c>
      <c r="S284" s="215"/>
      <c r="T284" s="227">
        <f t="shared" si="649"/>
        <v>0</v>
      </c>
      <c r="U284" s="227">
        <f t="shared" si="649"/>
        <v>0</v>
      </c>
      <c r="V284" s="215"/>
      <c r="W284" s="227">
        <f t="shared" si="649"/>
        <v>0</v>
      </c>
      <c r="X284" s="227">
        <f t="shared" si="649"/>
        <v>0</v>
      </c>
      <c r="Y284" s="215"/>
      <c r="Z284" s="227">
        <f t="shared" si="649"/>
        <v>0</v>
      </c>
      <c r="AA284" s="227">
        <f t="shared" si="649"/>
        <v>0</v>
      </c>
      <c r="AB284" s="215"/>
      <c r="AC284" s="227">
        <f t="shared" si="649"/>
        <v>0</v>
      </c>
      <c r="AD284" s="227">
        <f t="shared" si="649"/>
        <v>0</v>
      </c>
      <c r="AE284" s="215"/>
      <c r="AF284" s="227">
        <f t="shared" si="649"/>
        <v>0</v>
      </c>
      <c r="AG284" s="227">
        <f t="shared" si="649"/>
        <v>0</v>
      </c>
      <c r="AH284" s="215"/>
      <c r="AI284" s="227">
        <f>AI285+AI286+AI287+AI289+AI290</f>
        <v>0</v>
      </c>
      <c r="AJ284" s="227">
        <f>AJ285+AJ286+AJ287+AJ289+AJ290</f>
        <v>0</v>
      </c>
      <c r="AK284" s="215"/>
      <c r="AL284" s="227">
        <f>AL285+AL286+AL287+AL289+AL290</f>
        <v>0</v>
      </c>
      <c r="AM284" s="227">
        <f>AM285+AM286+AM287+AM289+AM290</f>
        <v>0</v>
      </c>
      <c r="AN284" s="215"/>
      <c r="AO284" s="227">
        <f>AO285+AO286+AO287+AO289+AO290</f>
        <v>0</v>
      </c>
      <c r="AP284" s="227">
        <f>AP285+AP286+AP287+AP289+AP290</f>
        <v>0</v>
      </c>
      <c r="AQ284" s="215"/>
      <c r="AR284" s="231"/>
    </row>
    <row r="285" spans="1:44" s="149" customFormat="1" ht="114.75" customHeight="1">
      <c r="A285" s="693"/>
      <c r="B285" s="637"/>
      <c r="C285" s="637"/>
      <c r="D285" s="301" t="s">
        <v>37</v>
      </c>
      <c r="E285" s="303">
        <f t="shared" si="623"/>
        <v>0</v>
      </c>
      <c r="F285" s="303">
        <f t="shared" si="623"/>
        <v>0</v>
      </c>
      <c r="G285" s="220"/>
      <c r="H285" s="220"/>
      <c r="I285" s="220"/>
      <c r="J285" s="220"/>
      <c r="K285" s="220"/>
      <c r="L285" s="220"/>
      <c r="M285" s="303"/>
      <c r="N285" s="220"/>
      <c r="O285" s="220"/>
      <c r="P285" s="303"/>
      <c r="Q285" s="220"/>
      <c r="R285" s="220"/>
      <c r="S285" s="303"/>
      <c r="T285" s="220"/>
      <c r="U285" s="220"/>
      <c r="V285" s="303"/>
      <c r="W285" s="220"/>
      <c r="X285" s="220"/>
      <c r="Y285" s="303"/>
      <c r="Z285" s="220"/>
      <c r="AA285" s="220"/>
      <c r="AB285" s="303"/>
      <c r="AC285" s="220"/>
      <c r="AD285" s="220"/>
      <c r="AE285" s="303"/>
      <c r="AF285" s="220"/>
      <c r="AG285" s="220"/>
      <c r="AH285" s="303"/>
      <c r="AI285" s="220"/>
      <c r="AJ285" s="220"/>
      <c r="AK285" s="303"/>
      <c r="AL285" s="220"/>
      <c r="AM285" s="220"/>
      <c r="AN285" s="303"/>
      <c r="AO285" s="220"/>
      <c r="AP285" s="220"/>
      <c r="AQ285" s="303"/>
      <c r="AR285" s="232"/>
    </row>
    <row r="286" spans="1:44" s="149" customFormat="1" ht="114.75" customHeight="1">
      <c r="A286" s="693"/>
      <c r="B286" s="637"/>
      <c r="C286" s="637"/>
      <c r="D286" s="299" t="s">
        <v>2</v>
      </c>
      <c r="E286" s="303">
        <f t="shared" si="623"/>
        <v>0</v>
      </c>
      <c r="F286" s="303">
        <f t="shared" si="623"/>
        <v>0</v>
      </c>
      <c r="G286" s="220"/>
      <c r="H286" s="220"/>
      <c r="I286" s="220"/>
      <c r="J286" s="220"/>
      <c r="K286" s="220"/>
      <c r="L286" s="220"/>
      <c r="M286" s="303"/>
      <c r="N286" s="220"/>
      <c r="O286" s="220"/>
      <c r="P286" s="303"/>
      <c r="Q286" s="220"/>
      <c r="R286" s="220"/>
      <c r="S286" s="303"/>
      <c r="T286" s="220"/>
      <c r="U286" s="220"/>
      <c r="V286" s="303"/>
      <c r="W286" s="220"/>
      <c r="X286" s="220"/>
      <c r="Y286" s="303"/>
      <c r="Z286" s="220"/>
      <c r="AA286" s="220"/>
      <c r="AB286" s="303"/>
      <c r="AC286" s="220"/>
      <c r="AD286" s="220"/>
      <c r="AE286" s="303"/>
      <c r="AF286" s="220"/>
      <c r="AG286" s="220"/>
      <c r="AH286" s="303"/>
      <c r="AI286" s="220"/>
      <c r="AJ286" s="220"/>
      <c r="AK286" s="303"/>
      <c r="AL286" s="220"/>
      <c r="AM286" s="220"/>
      <c r="AN286" s="303"/>
      <c r="AO286" s="220"/>
      <c r="AP286" s="220"/>
      <c r="AQ286" s="303"/>
      <c r="AR286" s="232"/>
    </row>
    <row r="287" spans="1:44" s="149" customFormat="1" ht="114.75" customHeight="1" thickBot="1">
      <c r="A287" s="693"/>
      <c r="B287" s="637"/>
      <c r="C287" s="637"/>
      <c r="D287" s="299" t="s">
        <v>284</v>
      </c>
      <c r="E287" s="303">
        <f t="shared" si="623"/>
        <v>0</v>
      </c>
      <c r="F287" s="303">
        <f t="shared" si="623"/>
        <v>0</v>
      </c>
      <c r="G287" s="220"/>
      <c r="H287" s="220"/>
      <c r="I287" s="220"/>
      <c r="J287" s="220"/>
      <c r="K287" s="220"/>
      <c r="L287" s="220"/>
      <c r="M287" s="303"/>
      <c r="N287" s="220"/>
      <c r="O287" s="220"/>
      <c r="P287" s="303"/>
      <c r="Q287" s="220"/>
      <c r="R287" s="220"/>
      <c r="S287" s="303"/>
      <c r="T287" s="220"/>
      <c r="U287" s="220"/>
      <c r="V287" s="303"/>
      <c r="W287" s="220"/>
      <c r="X287" s="220"/>
      <c r="Y287" s="303"/>
      <c r="Z287" s="220"/>
      <c r="AA287" s="220"/>
      <c r="AB287" s="303"/>
      <c r="AC287" s="220"/>
      <c r="AD287" s="220"/>
      <c r="AE287" s="303"/>
      <c r="AF287" s="220"/>
      <c r="AG287" s="220"/>
      <c r="AH287" s="303"/>
      <c r="AI287" s="220"/>
      <c r="AJ287" s="220"/>
      <c r="AK287" s="303"/>
      <c r="AL287" s="220"/>
      <c r="AM287" s="220"/>
      <c r="AN287" s="303"/>
      <c r="AO287" s="220"/>
      <c r="AP287" s="220"/>
      <c r="AQ287" s="303"/>
      <c r="AR287" s="232"/>
    </row>
    <row r="288" spans="1:44" s="149" customFormat="1" ht="351" customHeight="1">
      <c r="A288" s="693"/>
      <c r="B288" s="637"/>
      <c r="C288" s="637"/>
      <c r="D288" s="299" t="s">
        <v>292</v>
      </c>
      <c r="E288" s="215">
        <f t="shared" si="623"/>
        <v>0</v>
      </c>
      <c r="F288" s="215">
        <f t="shared" si="623"/>
        <v>0</v>
      </c>
      <c r="G288" s="220"/>
      <c r="H288" s="220"/>
      <c r="I288" s="220"/>
      <c r="J288" s="220"/>
      <c r="K288" s="220"/>
      <c r="L288" s="220"/>
      <c r="M288" s="303"/>
      <c r="N288" s="220"/>
      <c r="O288" s="220"/>
      <c r="P288" s="303"/>
      <c r="Q288" s="220"/>
      <c r="R288" s="220"/>
      <c r="S288" s="303"/>
      <c r="T288" s="220"/>
      <c r="U288" s="220"/>
      <c r="V288" s="303"/>
      <c r="W288" s="220"/>
      <c r="X288" s="220"/>
      <c r="Y288" s="303"/>
      <c r="Z288" s="220"/>
      <c r="AA288" s="220"/>
      <c r="AB288" s="303"/>
      <c r="AC288" s="220"/>
      <c r="AD288" s="220"/>
      <c r="AE288" s="303"/>
      <c r="AF288" s="220"/>
      <c r="AG288" s="220"/>
      <c r="AH288" s="303"/>
      <c r="AI288" s="220"/>
      <c r="AJ288" s="220"/>
      <c r="AK288" s="303"/>
      <c r="AL288" s="220"/>
      <c r="AM288" s="220"/>
      <c r="AN288" s="303"/>
      <c r="AO288" s="220"/>
      <c r="AP288" s="220"/>
      <c r="AQ288" s="303"/>
      <c r="AR288" s="232"/>
    </row>
    <row r="289" spans="1:44" s="149" customFormat="1" ht="114.75" customHeight="1">
      <c r="A289" s="693"/>
      <c r="B289" s="637"/>
      <c r="C289" s="637"/>
      <c r="D289" s="299" t="s">
        <v>285</v>
      </c>
      <c r="E289" s="303">
        <f t="shared" si="623"/>
        <v>0</v>
      </c>
      <c r="F289" s="303">
        <f t="shared" si="623"/>
        <v>0</v>
      </c>
      <c r="G289" s="220"/>
      <c r="H289" s="220"/>
      <c r="I289" s="220"/>
      <c r="J289" s="220"/>
      <c r="K289" s="220"/>
      <c r="L289" s="220"/>
      <c r="M289" s="303"/>
      <c r="N289" s="220"/>
      <c r="O289" s="220"/>
      <c r="P289" s="303"/>
      <c r="Q289" s="220"/>
      <c r="R289" s="220"/>
      <c r="S289" s="303"/>
      <c r="T289" s="220"/>
      <c r="U289" s="220"/>
      <c r="V289" s="303"/>
      <c r="W289" s="220"/>
      <c r="X289" s="220"/>
      <c r="Y289" s="303"/>
      <c r="Z289" s="220"/>
      <c r="AA289" s="220"/>
      <c r="AB289" s="303"/>
      <c r="AC289" s="220"/>
      <c r="AD289" s="220"/>
      <c r="AE289" s="303"/>
      <c r="AF289" s="220"/>
      <c r="AG289" s="220"/>
      <c r="AH289" s="303"/>
      <c r="AI289" s="220"/>
      <c r="AJ289" s="220"/>
      <c r="AK289" s="303"/>
      <c r="AL289" s="220"/>
      <c r="AM289" s="220"/>
      <c r="AN289" s="303"/>
      <c r="AO289" s="220"/>
      <c r="AP289" s="220"/>
      <c r="AQ289" s="303"/>
      <c r="AR289" s="232"/>
    </row>
    <row r="290" spans="1:44" s="149" customFormat="1" ht="114.75" customHeight="1" thickBot="1">
      <c r="A290" s="741"/>
      <c r="B290" s="638"/>
      <c r="C290" s="638"/>
      <c r="D290" s="302" t="s">
        <v>43</v>
      </c>
      <c r="E290" s="303">
        <f t="shared" si="623"/>
        <v>0</v>
      </c>
      <c r="F290" s="303">
        <f t="shared" si="623"/>
        <v>0</v>
      </c>
      <c r="G290" s="225"/>
      <c r="H290" s="225"/>
      <c r="I290" s="225"/>
      <c r="J290" s="225"/>
      <c r="K290" s="225"/>
      <c r="L290" s="225"/>
      <c r="M290" s="303"/>
      <c r="N290" s="225"/>
      <c r="O290" s="225"/>
      <c r="P290" s="303"/>
      <c r="Q290" s="225"/>
      <c r="R290" s="225"/>
      <c r="S290" s="303"/>
      <c r="T290" s="225"/>
      <c r="U290" s="225"/>
      <c r="V290" s="303"/>
      <c r="W290" s="225"/>
      <c r="X290" s="225"/>
      <c r="Y290" s="303"/>
      <c r="Z290" s="225"/>
      <c r="AA290" s="225"/>
      <c r="AB290" s="303"/>
      <c r="AC290" s="225"/>
      <c r="AD290" s="225"/>
      <c r="AE290" s="303"/>
      <c r="AF290" s="225"/>
      <c r="AG290" s="225"/>
      <c r="AH290" s="303"/>
      <c r="AI290" s="225"/>
      <c r="AJ290" s="225"/>
      <c r="AK290" s="303"/>
      <c r="AL290" s="225"/>
      <c r="AM290" s="225"/>
      <c r="AN290" s="303"/>
      <c r="AO290" s="225"/>
      <c r="AP290" s="225"/>
      <c r="AQ290" s="303"/>
      <c r="AR290" s="233"/>
    </row>
    <row r="291" spans="1:44" s="149" customFormat="1" ht="114.75" customHeight="1">
      <c r="A291" s="692" t="s">
        <v>342</v>
      </c>
      <c r="B291" s="636" t="s">
        <v>343</v>
      </c>
      <c r="C291" s="636" t="s">
        <v>336</v>
      </c>
      <c r="D291" s="300" t="s">
        <v>41</v>
      </c>
      <c r="E291" s="215">
        <f t="shared" si="623"/>
        <v>35728.199999999997</v>
      </c>
      <c r="F291" s="215">
        <f t="shared" si="623"/>
        <v>0</v>
      </c>
      <c r="G291" s="215">
        <f t="shared" si="628"/>
        <v>0</v>
      </c>
      <c r="H291" s="215">
        <f t="shared" ref="H291:AG291" si="650">H292+H293+H294+H296+H297</f>
        <v>0</v>
      </c>
      <c r="I291" s="215">
        <f t="shared" si="650"/>
        <v>0</v>
      </c>
      <c r="J291" s="215"/>
      <c r="K291" s="215">
        <f t="shared" si="650"/>
        <v>0</v>
      </c>
      <c r="L291" s="215">
        <f t="shared" si="650"/>
        <v>0</v>
      </c>
      <c r="M291" s="215"/>
      <c r="N291" s="215">
        <f t="shared" si="650"/>
        <v>0</v>
      </c>
      <c r="O291" s="215">
        <f t="shared" si="650"/>
        <v>0</v>
      </c>
      <c r="P291" s="215"/>
      <c r="Q291" s="215">
        <f t="shared" si="650"/>
        <v>0</v>
      </c>
      <c r="R291" s="215">
        <f t="shared" si="650"/>
        <v>0</v>
      </c>
      <c r="S291" s="215"/>
      <c r="T291" s="215">
        <f t="shared" si="650"/>
        <v>0</v>
      </c>
      <c r="U291" s="215">
        <f t="shared" si="650"/>
        <v>0</v>
      </c>
      <c r="V291" s="215"/>
      <c r="W291" s="215">
        <f t="shared" si="650"/>
        <v>0</v>
      </c>
      <c r="X291" s="215">
        <f t="shared" si="650"/>
        <v>0</v>
      </c>
      <c r="Y291" s="215"/>
      <c r="Z291" s="215">
        <f t="shared" si="650"/>
        <v>17864.099999999999</v>
      </c>
      <c r="AA291" s="215">
        <f t="shared" si="650"/>
        <v>0</v>
      </c>
      <c r="AB291" s="215"/>
      <c r="AC291" s="215">
        <f t="shared" si="650"/>
        <v>0</v>
      </c>
      <c r="AD291" s="215">
        <f t="shared" si="650"/>
        <v>0</v>
      </c>
      <c r="AE291" s="215"/>
      <c r="AF291" s="215">
        <f t="shared" si="650"/>
        <v>0</v>
      </c>
      <c r="AG291" s="215">
        <f t="shared" si="650"/>
        <v>0</v>
      </c>
      <c r="AH291" s="215"/>
      <c r="AI291" s="215">
        <f>AI292+AI293+AI294+AI296+AI297</f>
        <v>17864.099999999999</v>
      </c>
      <c r="AJ291" s="215">
        <f>AJ292+AJ293+AJ294+AJ296+AJ297</f>
        <v>0</v>
      </c>
      <c r="AK291" s="215"/>
      <c r="AL291" s="215">
        <f>AL292+AL293+AL294+AL296+AL297</f>
        <v>0</v>
      </c>
      <c r="AM291" s="215">
        <f>AM292+AM293+AM294+AM296+AM297</f>
        <v>0</v>
      </c>
      <c r="AN291" s="215"/>
      <c r="AO291" s="215">
        <f>AO292+AO293+AO294+AO296+AO297</f>
        <v>0</v>
      </c>
      <c r="AP291" s="215">
        <f>AP292+AP293+AP294+AP296+AP297</f>
        <v>0</v>
      </c>
      <c r="AQ291" s="215" t="e">
        <f t="shared" ref="AQ291:AQ294" si="651">AP291/AO291</f>
        <v>#DIV/0!</v>
      </c>
      <c r="AR291" s="231"/>
    </row>
    <row r="292" spans="1:44" s="149" customFormat="1" ht="114.75" customHeight="1">
      <c r="A292" s="693"/>
      <c r="B292" s="637"/>
      <c r="C292" s="637"/>
      <c r="D292" s="301" t="s">
        <v>37</v>
      </c>
      <c r="E292" s="303">
        <f t="shared" si="623"/>
        <v>0</v>
      </c>
      <c r="F292" s="303">
        <f t="shared" si="623"/>
        <v>0</v>
      </c>
      <c r="G292" s="303"/>
      <c r="H292" s="303">
        <v>0</v>
      </c>
      <c r="I292" s="303">
        <v>0</v>
      </c>
      <c r="J292" s="303"/>
      <c r="K292" s="303">
        <v>0</v>
      </c>
      <c r="L292" s="303"/>
      <c r="M292" s="303"/>
      <c r="N292" s="303"/>
      <c r="O292" s="303">
        <v>0</v>
      </c>
      <c r="P292" s="303"/>
      <c r="Q292" s="303">
        <v>0</v>
      </c>
      <c r="R292" s="303"/>
      <c r="S292" s="303"/>
      <c r="T292" s="303"/>
      <c r="U292" s="303">
        <v>0</v>
      </c>
      <c r="V292" s="303"/>
      <c r="W292" s="303">
        <v>0</v>
      </c>
      <c r="X292" s="303"/>
      <c r="Y292" s="303"/>
      <c r="Z292" s="303"/>
      <c r="AA292" s="303">
        <v>0</v>
      </c>
      <c r="AB292" s="303"/>
      <c r="AC292" s="303">
        <v>0</v>
      </c>
      <c r="AD292" s="303"/>
      <c r="AE292" s="303"/>
      <c r="AF292" s="303"/>
      <c r="AG292" s="303">
        <v>0</v>
      </c>
      <c r="AH292" s="303"/>
      <c r="AI292" s="303">
        <v>0</v>
      </c>
      <c r="AJ292" s="303"/>
      <c r="AK292" s="303"/>
      <c r="AL292" s="303">
        <v>0</v>
      </c>
      <c r="AM292" s="303">
        <v>0</v>
      </c>
      <c r="AN292" s="303"/>
      <c r="AO292" s="303">
        <v>0</v>
      </c>
      <c r="AP292" s="303">
        <v>0</v>
      </c>
      <c r="AQ292" s="303"/>
      <c r="AR292" s="232"/>
    </row>
    <row r="293" spans="1:44" s="149" customFormat="1" ht="114.75" customHeight="1">
      <c r="A293" s="693"/>
      <c r="B293" s="637"/>
      <c r="C293" s="637"/>
      <c r="D293" s="299" t="s">
        <v>2</v>
      </c>
      <c r="E293" s="303">
        <f t="shared" si="623"/>
        <v>0</v>
      </c>
      <c r="F293" s="303">
        <f t="shared" si="623"/>
        <v>0</v>
      </c>
      <c r="G293" s="303"/>
      <c r="H293" s="303">
        <v>0</v>
      </c>
      <c r="I293" s="303">
        <v>0</v>
      </c>
      <c r="J293" s="303"/>
      <c r="K293" s="303">
        <v>0</v>
      </c>
      <c r="L293" s="303"/>
      <c r="M293" s="303"/>
      <c r="N293" s="303">
        <v>0</v>
      </c>
      <c r="O293" s="303">
        <v>0</v>
      </c>
      <c r="P293" s="303"/>
      <c r="Q293" s="303">
        <v>0</v>
      </c>
      <c r="R293" s="303"/>
      <c r="S293" s="303"/>
      <c r="T293" s="303"/>
      <c r="U293" s="303">
        <v>0</v>
      </c>
      <c r="V293" s="303"/>
      <c r="W293" s="303"/>
      <c r="X293" s="303"/>
      <c r="Y293" s="303"/>
      <c r="Z293" s="303"/>
      <c r="AA293" s="303">
        <v>0</v>
      </c>
      <c r="AB293" s="303"/>
      <c r="AC293" s="303"/>
      <c r="AD293" s="303"/>
      <c r="AE293" s="303"/>
      <c r="AF293" s="303"/>
      <c r="AG293" s="303">
        <v>0</v>
      </c>
      <c r="AH293" s="303"/>
      <c r="AI293" s="303"/>
      <c r="AJ293" s="303"/>
      <c r="AK293" s="303"/>
      <c r="AL293" s="303"/>
      <c r="AM293" s="303">
        <v>0</v>
      </c>
      <c r="AN293" s="303"/>
      <c r="AO293" s="303">
        <v>0</v>
      </c>
      <c r="AP293" s="303">
        <v>0</v>
      </c>
      <c r="AQ293" s="303"/>
      <c r="AR293" s="232"/>
    </row>
    <row r="294" spans="1:44" s="149" customFormat="1" ht="114.75" customHeight="1" thickBot="1">
      <c r="A294" s="693"/>
      <c r="B294" s="637"/>
      <c r="C294" s="637"/>
      <c r="D294" s="299" t="s">
        <v>284</v>
      </c>
      <c r="E294" s="303">
        <f t="shared" si="623"/>
        <v>35728.199999999997</v>
      </c>
      <c r="F294" s="303">
        <f t="shared" si="623"/>
        <v>0</v>
      </c>
      <c r="G294" s="303">
        <f t="shared" si="628"/>
        <v>0</v>
      </c>
      <c r="H294" s="303">
        <v>0</v>
      </c>
      <c r="I294" s="303">
        <v>0</v>
      </c>
      <c r="J294" s="303"/>
      <c r="K294" s="303">
        <v>0</v>
      </c>
      <c r="L294" s="303"/>
      <c r="M294" s="303"/>
      <c r="N294" s="303">
        <v>0</v>
      </c>
      <c r="O294" s="303">
        <v>0</v>
      </c>
      <c r="P294" s="303"/>
      <c r="Q294" s="303">
        <v>0</v>
      </c>
      <c r="R294" s="303"/>
      <c r="S294" s="303"/>
      <c r="T294" s="303"/>
      <c r="U294" s="303">
        <v>0</v>
      </c>
      <c r="V294" s="303"/>
      <c r="W294" s="303"/>
      <c r="X294" s="303"/>
      <c r="Y294" s="303"/>
      <c r="Z294" s="303">
        <f>35728.2/2</f>
        <v>17864.099999999999</v>
      </c>
      <c r="AA294" s="303">
        <v>0</v>
      </c>
      <c r="AB294" s="303"/>
      <c r="AC294" s="303">
        <v>0</v>
      </c>
      <c r="AD294" s="303"/>
      <c r="AE294" s="303"/>
      <c r="AF294" s="303"/>
      <c r="AG294" s="303">
        <v>0</v>
      </c>
      <c r="AH294" s="303"/>
      <c r="AI294" s="303">
        <f>35728.2/2</f>
        <v>17864.099999999999</v>
      </c>
      <c r="AJ294" s="303"/>
      <c r="AK294" s="303"/>
      <c r="AL294" s="303">
        <v>0</v>
      </c>
      <c r="AM294" s="303">
        <v>0</v>
      </c>
      <c r="AN294" s="303"/>
      <c r="AO294" s="303"/>
      <c r="AP294" s="303">
        <v>0</v>
      </c>
      <c r="AQ294" s="303" t="e">
        <f t="shared" si="651"/>
        <v>#DIV/0!</v>
      </c>
      <c r="AR294" s="232"/>
    </row>
    <row r="295" spans="1:44" s="149" customFormat="1" ht="349.5" customHeight="1">
      <c r="A295" s="693"/>
      <c r="B295" s="637"/>
      <c r="C295" s="637"/>
      <c r="D295" s="299" t="s">
        <v>292</v>
      </c>
      <c r="E295" s="215">
        <f t="shared" si="623"/>
        <v>0</v>
      </c>
      <c r="F295" s="215">
        <f t="shared" si="623"/>
        <v>0</v>
      </c>
      <c r="G295" s="303"/>
      <c r="H295" s="303">
        <f t="shared" ref="H295" si="652">H303+H309+H316+H324</f>
        <v>0</v>
      </c>
      <c r="I295" s="303">
        <f t="shared" ref="I295:AG295" si="653">I303+I309+I316+I324</f>
        <v>0</v>
      </c>
      <c r="J295" s="303"/>
      <c r="K295" s="303">
        <f t="shared" si="653"/>
        <v>0</v>
      </c>
      <c r="L295" s="303"/>
      <c r="M295" s="303"/>
      <c r="N295" s="303"/>
      <c r="O295" s="303">
        <f t="shared" si="653"/>
        <v>0</v>
      </c>
      <c r="P295" s="303"/>
      <c r="Q295" s="303">
        <f t="shared" si="653"/>
        <v>0</v>
      </c>
      <c r="R295" s="303"/>
      <c r="S295" s="303"/>
      <c r="T295" s="303"/>
      <c r="U295" s="303">
        <f t="shared" si="653"/>
        <v>0</v>
      </c>
      <c r="V295" s="303"/>
      <c r="W295" s="303">
        <f t="shared" si="653"/>
        <v>0</v>
      </c>
      <c r="X295" s="303"/>
      <c r="Y295" s="303"/>
      <c r="Z295" s="303"/>
      <c r="AA295" s="303">
        <f t="shared" si="653"/>
        <v>0</v>
      </c>
      <c r="AB295" s="303"/>
      <c r="AC295" s="303">
        <f t="shared" si="653"/>
        <v>0</v>
      </c>
      <c r="AD295" s="303"/>
      <c r="AE295" s="303"/>
      <c r="AF295" s="303"/>
      <c r="AG295" s="303">
        <f t="shared" si="653"/>
        <v>0</v>
      </c>
      <c r="AH295" s="303"/>
      <c r="AI295" s="303">
        <f t="shared" ref="AI295" si="654">AI303+AI309+AI316+AI324</f>
        <v>0</v>
      </c>
      <c r="AJ295" s="303"/>
      <c r="AK295" s="303"/>
      <c r="AL295" s="303">
        <f t="shared" ref="AL295:AM295" si="655">AL303+AL309+AL316+AL324</f>
        <v>0</v>
      </c>
      <c r="AM295" s="303">
        <f t="shared" si="655"/>
        <v>0</v>
      </c>
      <c r="AN295" s="303"/>
      <c r="AO295" s="303">
        <f t="shared" ref="AO295:AP295" si="656">AO303+AO309+AO316+AO324</f>
        <v>0</v>
      </c>
      <c r="AP295" s="303">
        <f t="shared" si="656"/>
        <v>0</v>
      </c>
      <c r="AQ295" s="303"/>
      <c r="AR295" s="232"/>
    </row>
    <row r="296" spans="1:44" s="149" customFormat="1" ht="114.75" customHeight="1">
      <c r="A296" s="693"/>
      <c r="B296" s="637"/>
      <c r="C296" s="637"/>
      <c r="D296" s="299" t="s">
        <v>285</v>
      </c>
      <c r="E296" s="303">
        <f t="shared" si="623"/>
        <v>0</v>
      </c>
      <c r="F296" s="303">
        <f t="shared" si="623"/>
        <v>0</v>
      </c>
      <c r="G296" s="303"/>
      <c r="H296" s="303">
        <v>0</v>
      </c>
      <c r="I296" s="303">
        <v>0</v>
      </c>
      <c r="J296" s="303"/>
      <c r="K296" s="303">
        <v>0</v>
      </c>
      <c r="L296" s="303"/>
      <c r="M296" s="303"/>
      <c r="N296" s="303"/>
      <c r="O296" s="303">
        <v>0</v>
      </c>
      <c r="P296" s="303"/>
      <c r="Q296" s="303">
        <v>0</v>
      </c>
      <c r="R296" s="303"/>
      <c r="S296" s="303"/>
      <c r="T296" s="303"/>
      <c r="U296" s="303">
        <v>0</v>
      </c>
      <c r="V296" s="303"/>
      <c r="W296" s="303">
        <v>0</v>
      </c>
      <c r="X296" s="303"/>
      <c r="Y296" s="303"/>
      <c r="Z296" s="303"/>
      <c r="AA296" s="303">
        <v>0</v>
      </c>
      <c r="AB296" s="303"/>
      <c r="AC296" s="303">
        <v>0</v>
      </c>
      <c r="AD296" s="303"/>
      <c r="AE296" s="303"/>
      <c r="AF296" s="303"/>
      <c r="AG296" s="303">
        <v>0</v>
      </c>
      <c r="AH296" s="303"/>
      <c r="AI296" s="303">
        <v>0</v>
      </c>
      <c r="AJ296" s="303"/>
      <c r="AK296" s="303"/>
      <c r="AL296" s="303">
        <v>0</v>
      </c>
      <c r="AM296" s="303">
        <v>0</v>
      </c>
      <c r="AN296" s="303"/>
      <c r="AO296" s="303">
        <v>0</v>
      </c>
      <c r="AP296" s="303">
        <v>0</v>
      </c>
      <c r="AQ296" s="303"/>
      <c r="AR296" s="232"/>
    </row>
    <row r="297" spans="1:44" s="149" customFormat="1" ht="114.75" customHeight="1" thickBot="1">
      <c r="A297" s="741"/>
      <c r="B297" s="638"/>
      <c r="C297" s="638"/>
      <c r="D297" s="302" t="s">
        <v>43</v>
      </c>
      <c r="E297" s="303">
        <f t="shared" si="623"/>
        <v>0</v>
      </c>
      <c r="F297" s="303">
        <f t="shared" si="623"/>
        <v>0</v>
      </c>
      <c r="G297" s="223"/>
      <c r="H297" s="223">
        <v>0</v>
      </c>
      <c r="I297" s="223">
        <v>0</v>
      </c>
      <c r="J297" s="223"/>
      <c r="K297" s="223">
        <v>0</v>
      </c>
      <c r="L297" s="223">
        <v>0</v>
      </c>
      <c r="M297" s="223"/>
      <c r="N297" s="223">
        <v>0</v>
      </c>
      <c r="O297" s="223">
        <v>0</v>
      </c>
      <c r="P297" s="223"/>
      <c r="Q297" s="223">
        <v>0</v>
      </c>
      <c r="R297" s="223">
        <v>0</v>
      </c>
      <c r="S297" s="223"/>
      <c r="T297" s="223">
        <v>0</v>
      </c>
      <c r="U297" s="223">
        <v>0</v>
      </c>
      <c r="V297" s="223"/>
      <c r="W297" s="223">
        <v>0</v>
      </c>
      <c r="X297" s="223">
        <v>0</v>
      </c>
      <c r="Y297" s="223"/>
      <c r="Z297" s="223">
        <v>0</v>
      </c>
      <c r="AA297" s="223">
        <v>0</v>
      </c>
      <c r="AB297" s="223"/>
      <c r="AC297" s="223">
        <v>0</v>
      </c>
      <c r="AD297" s="223">
        <v>0</v>
      </c>
      <c r="AE297" s="223"/>
      <c r="AF297" s="223">
        <v>0</v>
      </c>
      <c r="AG297" s="223">
        <v>0</v>
      </c>
      <c r="AH297" s="223"/>
      <c r="AI297" s="223">
        <v>0</v>
      </c>
      <c r="AJ297" s="223">
        <v>0</v>
      </c>
      <c r="AK297" s="223"/>
      <c r="AL297" s="223">
        <v>0</v>
      </c>
      <c r="AM297" s="223">
        <v>0</v>
      </c>
      <c r="AN297" s="223"/>
      <c r="AO297" s="223">
        <v>0</v>
      </c>
      <c r="AP297" s="223">
        <v>0</v>
      </c>
      <c r="AQ297" s="223"/>
      <c r="AR297" s="233"/>
    </row>
    <row r="298" spans="1:44" s="149" customFormat="1" ht="114.75" customHeight="1">
      <c r="A298" s="692" t="s">
        <v>344</v>
      </c>
      <c r="B298" s="636" t="s">
        <v>345</v>
      </c>
      <c r="C298" s="636" t="s">
        <v>336</v>
      </c>
      <c r="D298" s="300" t="s">
        <v>41</v>
      </c>
      <c r="E298" s="215">
        <f t="shared" si="623"/>
        <v>40659.300000000003</v>
      </c>
      <c r="F298" s="215">
        <f t="shared" si="623"/>
        <v>0</v>
      </c>
      <c r="G298" s="215">
        <f t="shared" si="623"/>
        <v>0</v>
      </c>
      <c r="H298" s="215">
        <f>H299+H300+H301+H303+H304</f>
        <v>0</v>
      </c>
      <c r="I298" s="215">
        <f t="shared" ref="I298:AQ298" si="657">I299+I300+I301+I303+I304</f>
        <v>0</v>
      </c>
      <c r="J298" s="215"/>
      <c r="K298" s="215">
        <f t="shared" si="657"/>
        <v>0</v>
      </c>
      <c r="L298" s="215">
        <f t="shared" si="657"/>
        <v>0</v>
      </c>
      <c r="M298" s="215">
        <f t="shared" si="657"/>
        <v>0</v>
      </c>
      <c r="N298" s="215">
        <f t="shared" si="657"/>
        <v>0</v>
      </c>
      <c r="O298" s="215">
        <f t="shared" si="657"/>
        <v>0</v>
      </c>
      <c r="P298" s="215">
        <f t="shared" si="657"/>
        <v>0</v>
      </c>
      <c r="Q298" s="215">
        <f t="shared" si="657"/>
        <v>0</v>
      </c>
      <c r="R298" s="215">
        <f t="shared" si="657"/>
        <v>0</v>
      </c>
      <c r="S298" s="215">
        <f t="shared" si="657"/>
        <v>0</v>
      </c>
      <c r="T298" s="215">
        <f t="shared" si="657"/>
        <v>0</v>
      </c>
      <c r="U298" s="215">
        <f t="shared" si="657"/>
        <v>0</v>
      </c>
      <c r="V298" s="215">
        <f t="shared" si="657"/>
        <v>0</v>
      </c>
      <c r="W298" s="215">
        <f t="shared" si="657"/>
        <v>0</v>
      </c>
      <c r="X298" s="215">
        <f t="shared" si="657"/>
        <v>0</v>
      </c>
      <c r="Y298" s="215">
        <f t="shared" si="657"/>
        <v>0</v>
      </c>
      <c r="Z298" s="215">
        <f t="shared" si="657"/>
        <v>0</v>
      </c>
      <c r="AA298" s="215">
        <f t="shared" si="657"/>
        <v>0</v>
      </c>
      <c r="AB298" s="215">
        <f t="shared" si="657"/>
        <v>0</v>
      </c>
      <c r="AC298" s="215">
        <f t="shared" si="657"/>
        <v>0</v>
      </c>
      <c r="AD298" s="215">
        <f t="shared" si="657"/>
        <v>0</v>
      </c>
      <c r="AE298" s="215">
        <f t="shared" si="657"/>
        <v>0</v>
      </c>
      <c r="AF298" s="215">
        <f t="shared" si="657"/>
        <v>0</v>
      </c>
      <c r="AG298" s="215">
        <f t="shared" si="657"/>
        <v>0</v>
      </c>
      <c r="AH298" s="215">
        <f t="shared" si="657"/>
        <v>0</v>
      </c>
      <c r="AI298" s="215">
        <f t="shared" si="657"/>
        <v>0</v>
      </c>
      <c r="AJ298" s="215">
        <f t="shared" si="657"/>
        <v>0</v>
      </c>
      <c r="AK298" s="215">
        <f t="shared" si="657"/>
        <v>0</v>
      </c>
      <c r="AL298" s="215">
        <f t="shared" si="657"/>
        <v>0</v>
      </c>
      <c r="AM298" s="215">
        <f t="shared" si="657"/>
        <v>0</v>
      </c>
      <c r="AN298" s="215">
        <f t="shared" si="657"/>
        <v>0</v>
      </c>
      <c r="AO298" s="215">
        <f t="shared" si="657"/>
        <v>40659.300000000003</v>
      </c>
      <c r="AP298" s="215">
        <f t="shared" si="657"/>
        <v>0</v>
      </c>
      <c r="AQ298" s="215">
        <f t="shared" si="657"/>
        <v>0</v>
      </c>
      <c r="AR298" s="231"/>
    </row>
    <row r="299" spans="1:44" s="149" customFormat="1" ht="114.75" customHeight="1">
      <c r="A299" s="693"/>
      <c r="B299" s="637"/>
      <c r="C299" s="637"/>
      <c r="D299" s="301" t="s">
        <v>37</v>
      </c>
      <c r="E299" s="303">
        <f t="shared" si="623"/>
        <v>0</v>
      </c>
      <c r="F299" s="303">
        <f t="shared" si="623"/>
        <v>0</v>
      </c>
      <c r="G299" s="303"/>
      <c r="H299" s="303"/>
      <c r="I299" s="303"/>
      <c r="J299" s="303"/>
      <c r="K299" s="303"/>
      <c r="L299" s="303"/>
      <c r="M299" s="303"/>
      <c r="N299" s="303"/>
      <c r="O299" s="303"/>
      <c r="P299" s="303"/>
      <c r="Q299" s="303"/>
      <c r="R299" s="303"/>
      <c r="S299" s="303"/>
      <c r="T299" s="303"/>
      <c r="U299" s="303"/>
      <c r="V299" s="303"/>
      <c r="W299" s="303"/>
      <c r="X299" s="303"/>
      <c r="Y299" s="303"/>
      <c r="Z299" s="303"/>
      <c r="AA299" s="303"/>
      <c r="AB299" s="303"/>
      <c r="AC299" s="303"/>
      <c r="AD299" s="303"/>
      <c r="AE299" s="303"/>
      <c r="AF299" s="303"/>
      <c r="AG299" s="303"/>
      <c r="AH299" s="303"/>
      <c r="AI299" s="303"/>
      <c r="AJ299" s="303"/>
      <c r="AK299" s="303"/>
      <c r="AL299" s="303"/>
      <c r="AM299" s="303"/>
      <c r="AN299" s="303"/>
      <c r="AO299" s="303"/>
      <c r="AP299" s="303"/>
      <c r="AQ299" s="303"/>
      <c r="AR299" s="232"/>
    </row>
    <row r="300" spans="1:44" s="149" customFormat="1" ht="114.75" customHeight="1">
      <c r="A300" s="693"/>
      <c r="B300" s="637"/>
      <c r="C300" s="637"/>
      <c r="D300" s="299" t="s">
        <v>2</v>
      </c>
      <c r="E300" s="303">
        <f t="shared" si="623"/>
        <v>0</v>
      </c>
      <c r="F300" s="303">
        <f t="shared" si="623"/>
        <v>0</v>
      </c>
      <c r="G300" s="303"/>
      <c r="H300" s="303"/>
      <c r="I300" s="303"/>
      <c r="J300" s="303"/>
      <c r="K300" s="303"/>
      <c r="L300" s="303"/>
      <c r="M300" s="303"/>
      <c r="N300" s="303"/>
      <c r="O300" s="303"/>
      <c r="P300" s="303"/>
      <c r="Q300" s="303"/>
      <c r="R300" s="303"/>
      <c r="S300" s="303"/>
      <c r="T300" s="303"/>
      <c r="U300" s="303"/>
      <c r="V300" s="303"/>
      <c r="W300" s="303"/>
      <c r="X300" s="303"/>
      <c r="Y300" s="303"/>
      <c r="Z300" s="303"/>
      <c r="AA300" s="303"/>
      <c r="AB300" s="303"/>
      <c r="AC300" s="303"/>
      <c r="AD300" s="303"/>
      <c r="AE300" s="303"/>
      <c r="AF300" s="303"/>
      <c r="AG300" s="303"/>
      <c r="AH300" s="303"/>
      <c r="AI300" s="303"/>
      <c r="AJ300" s="303"/>
      <c r="AK300" s="303"/>
      <c r="AL300" s="303"/>
      <c r="AM300" s="303"/>
      <c r="AN300" s="303"/>
      <c r="AO300" s="303"/>
      <c r="AP300" s="303"/>
      <c r="AQ300" s="303"/>
      <c r="AR300" s="232"/>
    </row>
    <row r="301" spans="1:44" s="149" customFormat="1" ht="114.75" customHeight="1" thickBot="1">
      <c r="A301" s="693"/>
      <c r="B301" s="637"/>
      <c r="C301" s="637"/>
      <c r="D301" s="299" t="s">
        <v>284</v>
      </c>
      <c r="E301" s="303">
        <f t="shared" si="623"/>
        <v>40659.300000000003</v>
      </c>
      <c r="F301" s="303">
        <f t="shared" si="623"/>
        <v>0</v>
      </c>
      <c r="G301" s="303">
        <v>0</v>
      </c>
      <c r="H301" s="303"/>
      <c r="I301" s="303"/>
      <c r="J301" s="303"/>
      <c r="K301" s="303">
        <v>0</v>
      </c>
      <c r="L301" s="303"/>
      <c r="M301" s="303"/>
      <c r="N301" s="303">
        <v>0</v>
      </c>
      <c r="O301" s="303"/>
      <c r="P301" s="303"/>
      <c r="Q301" s="303">
        <v>0</v>
      </c>
      <c r="R301" s="303"/>
      <c r="S301" s="303"/>
      <c r="T301" s="303"/>
      <c r="U301" s="303"/>
      <c r="V301" s="303"/>
      <c r="W301" s="303"/>
      <c r="X301" s="303"/>
      <c r="Y301" s="303"/>
      <c r="Z301" s="303"/>
      <c r="AA301" s="303"/>
      <c r="AB301" s="303"/>
      <c r="AC301" s="303">
        <v>0</v>
      </c>
      <c r="AD301" s="303"/>
      <c r="AE301" s="303"/>
      <c r="AF301" s="303"/>
      <c r="AG301" s="303"/>
      <c r="AH301" s="303"/>
      <c r="AI301" s="303"/>
      <c r="AJ301" s="303"/>
      <c r="AK301" s="303"/>
      <c r="AL301" s="303">
        <v>0</v>
      </c>
      <c r="AM301" s="303"/>
      <c r="AN301" s="303"/>
      <c r="AO301" s="303">
        <v>40659.300000000003</v>
      </c>
      <c r="AP301" s="303"/>
      <c r="AQ301" s="303"/>
      <c r="AR301" s="232"/>
    </row>
    <row r="302" spans="1:44" s="149" customFormat="1" ht="351" customHeight="1">
      <c r="A302" s="693"/>
      <c r="B302" s="637"/>
      <c r="C302" s="637"/>
      <c r="D302" s="299" t="s">
        <v>292</v>
      </c>
      <c r="E302" s="215">
        <f t="shared" si="623"/>
        <v>0</v>
      </c>
      <c r="F302" s="215">
        <f t="shared" si="623"/>
        <v>0</v>
      </c>
      <c r="G302" s="303"/>
      <c r="H302" s="303"/>
      <c r="I302" s="303"/>
      <c r="J302" s="303"/>
      <c r="K302" s="303"/>
      <c r="L302" s="303"/>
      <c r="M302" s="303"/>
      <c r="N302" s="303"/>
      <c r="O302" s="303"/>
      <c r="P302" s="303"/>
      <c r="Q302" s="303"/>
      <c r="R302" s="303"/>
      <c r="S302" s="303"/>
      <c r="T302" s="303"/>
      <c r="U302" s="303"/>
      <c r="V302" s="303"/>
      <c r="W302" s="303"/>
      <c r="X302" s="303"/>
      <c r="Y302" s="303"/>
      <c r="Z302" s="303"/>
      <c r="AA302" s="303"/>
      <c r="AB302" s="303"/>
      <c r="AC302" s="303"/>
      <c r="AD302" s="303"/>
      <c r="AE302" s="303"/>
      <c r="AF302" s="303"/>
      <c r="AG302" s="303"/>
      <c r="AH302" s="303"/>
      <c r="AI302" s="303"/>
      <c r="AJ302" s="303"/>
      <c r="AK302" s="303"/>
      <c r="AL302" s="303"/>
      <c r="AM302" s="303"/>
      <c r="AN302" s="303"/>
      <c r="AO302" s="303"/>
      <c r="AP302" s="303"/>
      <c r="AQ302" s="303"/>
      <c r="AR302" s="232"/>
    </row>
    <row r="303" spans="1:44" s="149" customFormat="1" ht="114.75" customHeight="1">
      <c r="A303" s="693"/>
      <c r="B303" s="637"/>
      <c r="C303" s="637"/>
      <c r="D303" s="299" t="s">
        <v>285</v>
      </c>
      <c r="E303" s="303">
        <f t="shared" si="623"/>
        <v>0</v>
      </c>
      <c r="F303" s="303">
        <f t="shared" si="623"/>
        <v>0</v>
      </c>
      <c r="G303" s="303"/>
      <c r="H303" s="303"/>
      <c r="I303" s="303"/>
      <c r="J303" s="303"/>
      <c r="K303" s="303"/>
      <c r="L303" s="303"/>
      <c r="M303" s="303"/>
      <c r="N303" s="303"/>
      <c r="O303" s="303"/>
      <c r="P303" s="303"/>
      <c r="Q303" s="303"/>
      <c r="R303" s="303"/>
      <c r="S303" s="303"/>
      <c r="T303" s="303"/>
      <c r="U303" s="303"/>
      <c r="V303" s="303"/>
      <c r="W303" s="303"/>
      <c r="X303" s="303"/>
      <c r="Y303" s="303"/>
      <c r="Z303" s="303"/>
      <c r="AA303" s="303"/>
      <c r="AB303" s="303"/>
      <c r="AC303" s="303"/>
      <c r="AD303" s="303"/>
      <c r="AE303" s="303"/>
      <c r="AF303" s="303"/>
      <c r="AG303" s="303"/>
      <c r="AH303" s="303"/>
      <c r="AI303" s="303"/>
      <c r="AJ303" s="303"/>
      <c r="AK303" s="303"/>
      <c r="AL303" s="303"/>
      <c r="AM303" s="303"/>
      <c r="AN303" s="303"/>
      <c r="AO303" s="303"/>
      <c r="AP303" s="303"/>
      <c r="AQ303" s="303"/>
      <c r="AR303" s="232"/>
    </row>
    <row r="304" spans="1:44" s="149" customFormat="1" ht="114.75" customHeight="1" thickBot="1">
      <c r="A304" s="741"/>
      <c r="B304" s="638"/>
      <c r="C304" s="638"/>
      <c r="D304" s="302" t="s">
        <v>43</v>
      </c>
      <c r="E304" s="303">
        <f t="shared" si="623"/>
        <v>0</v>
      </c>
      <c r="F304" s="303">
        <f t="shared" si="623"/>
        <v>0</v>
      </c>
      <c r="G304" s="223"/>
      <c r="H304" s="223"/>
      <c r="I304" s="223"/>
      <c r="J304" s="223"/>
      <c r="K304" s="223"/>
      <c r="L304" s="223"/>
      <c r="M304" s="223"/>
      <c r="N304" s="223"/>
      <c r="O304" s="223"/>
      <c r="P304" s="223"/>
      <c r="Q304" s="223"/>
      <c r="R304" s="223"/>
      <c r="S304" s="223"/>
      <c r="T304" s="223"/>
      <c r="U304" s="223"/>
      <c r="V304" s="223"/>
      <c r="W304" s="223"/>
      <c r="X304" s="223"/>
      <c r="Y304" s="223"/>
      <c r="Z304" s="223"/>
      <c r="AA304" s="223"/>
      <c r="AB304" s="223"/>
      <c r="AC304" s="223"/>
      <c r="AD304" s="223"/>
      <c r="AE304" s="223"/>
      <c r="AF304" s="223"/>
      <c r="AG304" s="223"/>
      <c r="AH304" s="223"/>
      <c r="AI304" s="223"/>
      <c r="AJ304" s="223"/>
      <c r="AK304" s="223"/>
      <c r="AL304" s="223"/>
      <c r="AM304" s="223"/>
      <c r="AN304" s="223"/>
      <c r="AO304" s="223"/>
      <c r="AP304" s="223"/>
      <c r="AQ304" s="223"/>
      <c r="AR304" s="233"/>
    </row>
    <row r="305" spans="1:44" s="149" customFormat="1" ht="114.75" customHeight="1">
      <c r="A305" s="692" t="s">
        <v>14</v>
      </c>
      <c r="B305" s="636" t="s">
        <v>346</v>
      </c>
      <c r="C305" s="636" t="s">
        <v>336</v>
      </c>
      <c r="D305" s="300" t="s">
        <v>41</v>
      </c>
      <c r="E305" s="215">
        <f t="shared" si="623"/>
        <v>1.3</v>
      </c>
      <c r="F305" s="215">
        <f t="shared" si="623"/>
        <v>0</v>
      </c>
      <c r="G305" s="217">
        <f>F305/E305*1</f>
        <v>0</v>
      </c>
      <c r="H305" s="215">
        <f t="shared" ref="H305:AG305" si="658">H306+H307+H308+H310+H311</f>
        <v>0</v>
      </c>
      <c r="I305" s="215">
        <f t="shared" si="658"/>
        <v>0</v>
      </c>
      <c r="J305" s="215"/>
      <c r="K305" s="215">
        <f t="shared" si="658"/>
        <v>0</v>
      </c>
      <c r="L305" s="215">
        <f t="shared" si="658"/>
        <v>0</v>
      </c>
      <c r="M305" s="215"/>
      <c r="N305" s="215">
        <f t="shared" si="658"/>
        <v>0</v>
      </c>
      <c r="O305" s="215">
        <f t="shared" si="658"/>
        <v>0</v>
      </c>
      <c r="P305" s="215"/>
      <c r="Q305" s="215">
        <f t="shared" si="658"/>
        <v>0</v>
      </c>
      <c r="R305" s="215">
        <f t="shared" si="658"/>
        <v>0</v>
      </c>
      <c r="S305" s="215"/>
      <c r="T305" s="215">
        <f t="shared" si="658"/>
        <v>0</v>
      </c>
      <c r="U305" s="215">
        <f t="shared" si="658"/>
        <v>0</v>
      </c>
      <c r="V305" s="215"/>
      <c r="W305" s="215">
        <f t="shared" si="658"/>
        <v>0</v>
      </c>
      <c r="X305" s="215">
        <f t="shared" si="658"/>
        <v>0</v>
      </c>
      <c r="Y305" s="215"/>
      <c r="Z305" s="215">
        <f t="shared" si="658"/>
        <v>0</v>
      </c>
      <c r="AA305" s="215">
        <f t="shared" si="658"/>
        <v>0</v>
      </c>
      <c r="AB305" s="215"/>
      <c r="AC305" s="215"/>
      <c r="AD305" s="215">
        <f t="shared" si="658"/>
        <v>0</v>
      </c>
      <c r="AE305" s="215"/>
      <c r="AF305" s="215">
        <f t="shared" si="658"/>
        <v>0</v>
      </c>
      <c r="AG305" s="215">
        <f t="shared" si="658"/>
        <v>0</v>
      </c>
      <c r="AH305" s="215"/>
      <c r="AI305" s="215">
        <f>AI306+AI307+AI308+AI310+AI311</f>
        <v>1.3</v>
      </c>
      <c r="AJ305" s="215">
        <f>AJ306+AJ307+AJ308+AJ310+AJ311</f>
        <v>0</v>
      </c>
      <c r="AK305" s="217">
        <v>0</v>
      </c>
      <c r="AL305" s="215">
        <f>AL306+AL307+AL308+AL310+AL311</f>
        <v>0</v>
      </c>
      <c r="AM305" s="215">
        <f>AM306+AM307+AM308+AM310+AM311</f>
        <v>0</v>
      </c>
      <c r="AN305" s="215" t="e">
        <f t="shared" ref="AN305" si="659">AM305/AL305</f>
        <v>#DIV/0!</v>
      </c>
      <c r="AO305" s="215">
        <f>AO306+AO307+AO308+AO310+AO311</f>
        <v>0</v>
      </c>
      <c r="AP305" s="215">
        <f>AP306+AP307+AP308+AP310+AP311</f>
        <v>0</v>
      </c>
      <c r="AQ305" s="217" t="e">
        <f>AP305/AO305*1</f>
        <v>#DIV/0!</v>
      </c>
      <c r="AR305" s="230"/>
    </row>
    <row r="306" spans="1:44" s="149" customFormat="1" ht="114.75" customHeight="1">
      <c r="A306" s="693"/>
      <c r="B306" s="637"/>
      <c r="C306" s="637"/>
      <c r="D306" s="301" t="s">
        <v>37</v>
      </c>
      <c r="E306" s="303">
        <f t="shared" si="623"/>
        <v>0</v>
      </c>
      <c r="F306" s="303">
        <f t="shared" si="623"/>
        <v>0</v>
      </c>
      <c r="G306" s="303"/>
      <c r="H306" s="303">
        <f t="shared" ref="H306" si="660">H313</f>
        <v>0</v>
      </c>
      <c r="I306" s="303">
        <f t="shared" ref="I306:AG306" si="661">I313</f>
        <v>0</v>
      </c>
      <c r="J306" s="303"/>
      <c r="K306" s="303">
        <f t="shared" si="661"/>
        <v>0</v>
      </c>
      <c r="L306" s="303">
        <f t="shared" si="661"/>
        <v>0</v>
      </c>
      <c r="M306" s="303"/>
      <c r="N306" s="303">
        <f t="shared" si="661"/>
        <v>0</v>
      </c>
      <c r="O306" s="303">
        <f t="shared" si="661"/>
        <v>0</v>
      </c>
      <c r="P306" s="303"/>
      <c r="Q306" s="303">
        <f t="shared" si="661"/>
        <v>0</v>
      </c>
      <c r="R306" s="303">
        <f t="shared" si="661"/>
        <v>0</v>
      </c>
      <c r="S306" s="303"/>
      <c r="T306" s="303">
        <f t="shared" si="661"/>
        <v>0</v>
      </c>
      <c r="U306" s="303">
        <f t="shared" si="661"/>
        <v>0</v>
      </c>
      <c r="V306" s="303"/>
      <c r="W306" s="303">
        <f t="shared" si="661"/>
        <v>0</v>
      </c>
      <c r="X306" s="303">
        <f t="shared" si="661"/>
        <v>0</v>
      </c>
      <c r="Y306" s="303"/>
      <c r="Z306" s="303">
        <f t="shared" si="661"/>
        <v>0</v>
      </c>
      <c r="AA306" s="303">
        <f t="shared" si="661"/>
        <v>0</v>
      </c>
      <c r="AB306" s="303"/>
      <c r="AC306" s="303"/>
      <c r="AD306" s="303">
        <f t="shared" si="661"/>
        <v>0</v>
      </c>
      <c r="AE306" s="303"/>
      <c r="AF306" s="303">
        <f t="shared" si="661"/>
        <v>0</v>
      </c>
      <c r="AG306" s="303">
        <f t="shared" si="661"/>
        <v>0</v>
      </c>
      <c r="AH306" s="303"/>
      <c r="AI306" s="303">
        <f>AI313</f>
        <v>0</v>
      </c>
      <c r="AJ306" s="303">
        <f>AJ313</f>
        <v>0</v>
      </c>
      <c r="AK306" s="216"/>
      <c r="AL306" s="303"/>
      <c r="AM306" s="219"/>
      <c r="AN306" s="303"/>
      <c r="AO306" s="303">
        <f>AO313</f>
        <v>0</v>
      </c>
      <c r="AP306" s="303">
        <f>AP313</f>
        <v>0</v>
      </c>
      <c r="AQ306" s="303"/>
      <c r="AR306" s="232"/>
    </row>
    <row r="307" spans="1:44" s="149" customFormat="1" ht="114.75" customHeight="1">
      <c r="A307" s="693"/>
      <c r="B307" s="637"/>
      <c r="C307" s="637"/>
      <c r="D307" s="299" t="s">
        <v>2</v>
      </c>
      <c r="E307" s="303">
        <f t="shared" si="623"/>
        <v>0</v>
      </c>
      <c r="F307" s="303">
        <f t="shared" si="623"/>
        <v>0</v>
      </c>
      <c r="G307" s="303"/>
      <c r="H307" s="303">
        <f t="shared" ref="H307" si="662">H314</f>
        <v>0</v>
      </c>
      <c r="I307" s="303">
        <f t="shared" ref="I307:AG307" si="663">I314</f>
        <v>0</v>
      </c>
      <c r="J307" s="303"/>
      <c r="K307" s="303">
        <f t="shared" si="663"/>
        <v>0</v>
      </c>
      <c r="L307" s="303">
        <f t="shared" si="663"/>
        <v>0</v>
      </c>
      <c r="M307" s="303"/>
      <c r="N307" s="303">
        <f t="shared" si="663"/>
        <v>0</v>
      </c>
      <c r="O307" s="303">
        <f t="shared" si="663"/>
        <v>0</v>
      </c>
      <c r="P307" s="303"/>
      <c r="Q307" s="303">
        <f t="shared" si="663"/>
        <v>0</v>
      </c>
      <c r="R307" s="303">
        <f t="shared" si="663"/>
        <v>0</v>
      </c>
      <c r="S307" s="303"/>
      <c r="T307" s="303">
        <f t="shared" si="663"/>
        <v>0</v>
      </c>
      <c r="U307" s="303">
        <f t="shared" si="663"/>
        <v>0</v>
      </c>
      <c r="V307" s="303"/>
      <c r="W307" s="303">
        <f t="shared" si="663"/>
        <v>0</v>
      </c>
      <c r="X307" s="303">
        <f t="shared" si="663"/>
        <v>0</v>
      </c>
      <c r="Y307" s="303"/>
      <c r="Z307" s="303">
        <f t="shared" si="663"/>
        <v>0</v>
      </c>
      <c r="AA307" s="303">
        <f t="shared" si="663"/>
        <v>0</v>
      </c>
      <c r="AB307" s="303"/>
      <c r="AC307" s="303"/>
      <c r="AD307" s="303">
        <f t="shared" si="663"/>
        <v>0</v>
      </c>
      <c r="AE307" s="303"/>
      <c r="AF307" s="303">
        <f t="shared" si="663"/>
        <v>0</v>
      </c>
      <c r="AG307" s="303">
        <f t="shared" si="663"/>
        <v>0</v>
      </c>
      <c r="AH307" s="303"/>
      <c r="AI307" s="303">
        <f t="shared" ref="AI307:AJ310" si="664">AI314</f>
        <v>0</v>
      </c>
      <c r="AJ307" s="303">
        <f>AJ314</f>
        <v>0</v>
      </c>
      <c r="AK307" s="216"/>
      <c r="AL307" s="303"/>
      <c r="AM307" s="219"/>
      <c r="AN307" s="303"/>
      <c r="AO307" s="303">
        <f t="shared" ref="AO307:AP307" si="665">AO314</f>
        <v>0</v>
      </c>
      <c r="AP307" s="303">
        <f t="shared" si="665"/>
        <v>0</v>
      </c>
      <c r="AQ307" s="303"/>
      <c r="AR307" s="232"/>
    </row>
    <row r="308" spans="1:44" s="149" customFormat="1" ht="114.75" customHeight="1">
      <c r="A308" s="693"/>
      <c r="B308" s="637"/>
      <c r="C308" s="637"/>
      <c r="D308" s="299" t="s">
        <v>284</v>
      </c>
      <c r="E308" s="295">
        <f>E312</f>
        <v>1.3</v>
      </c>
      <c r="F308" s="295">
        <f t="shared" ref="F308:AQ308" si="666">F312</f>
        <v>0</v>
      </c>
      <c r="G308" s="295">
        <f t="shared" si="666"/>
        <v>0</v>
      </c>
      <c r="H308" s="295">
        <f t="shared" si="666"/>
        <v>0</v>
      </c>
      <c r="I308" s="295">
        <f t="shared" si="666"/>
        <v>0</v>
      </c>
      <c r="J308" s="295">
        <f t="shared" si="666"/>
        <v>0</v>
      </c>
      <c r="K308" s="295">
        <f t="shared" si="666"/>
        <v>0</v>
      </c>
      <c r="L308" s="295">
        <f t="shared" si="666"/>
        <v>0</v>
      </c>
      <c r="M308" s="295">
        <f t="shared" si="666"/>
        <v>0</v>
      </c>
      <c r="N308" s="295">
        <f t="shared" si="666"/>
        <v>0</v>
      </c>
      <c r="O308" s="295">
        <f t="shared" si="666"/>
        <v>0</v>
      </c>
      <c r="P308" s="295">
        <f t="shared" si="666"/>
        <v>0</v>
      </c>
      <c r="Q308" s="295">
        <f t="shared" si="666"/>
        <v>0</v>
      </c>
      <c r="R308" s="295">
        <f t="shared" si="666"/>
        <v>0</v>
      </c>
      <c r="S308" s="295">
        <f t="shared" si="666"/>
        <v>0</v>
      </c>
      <c r="T308" s="295">
        <f t="shared" si="666"/>
        <v>0</v>
      </c>
      <c r="U308" s="295">
        <f t="shared" si="666"/>
        <v>0</v>
      </c>
      <c r="V308" s="295">
        <f t="shared" si="666"/>
        <v>0</v>
      </c>
      <c r="W308" s="295">
        <f t="shared" si="666"/>
        <v>0</v>
      </c>
      <c r="X308" s="295">
        <f t="shared" si="666"/>
        <v>0</v>
      </c>
      <c r="Y308" s="295">
        <f t="shared" si="666"/>
        <v>0</v>
      </c>
      <c r="Z308" s="295">
        <f t="shared" si="666"/>
        <v>0</v>
      </c>
      <c r="AA308" s="295">
        <f t="shared" si="666"/>
        <v>0</v>
      </c>
      <c r="AB308" s="295">
        <f t="shared" si="666"/>
        <v>0</v>
      </c>
      <c r="AC308" s="295">
        <f t="shared" si="666"/>
        <v>0</v>
      </c>
      <c r="AD308" s="295">
        <f t="shared" si="666"/>
        <v>0</v>
      </c>
      <c r="AE308" s="295">
        <f t="shared" si="666"/>
        <v>0</v>
      </c>
      <c r="AF308" s="295">
        <f t="shared" si="666"/>
        <v>0</v>
      </c>
      <c r="AG308" s="295">
        <f t="shared" si="666"/>
        <v>0</v>
      </c>
      <c r="AH308" s="295">
        <f t="shared" si="666"/>
        <v>0</v>
      </c>
      <c r="AI308" s="295">
        <f t="shared" si="666"/>
        <v>1.3</v>
      </c>
      <c r="AJ308" s="295">
        <f t="shared" si="666"/>
        <v>0</v>
      </c>
      <c r="AK308" s="295">
        <f t="shared" si="666"/>
        <v>0</v>
      </c>
      <c r="AL308" s="295">
        <f t="shared" si="666"/>
        <v>0</v>
      </c>
      <c r="AM308" s="295">
        <f t="shared" si="666"/>
        <v>0</v>
      </c>
      <c r="AN308" s="295">
        <f t="shared" si="666"/>
        <v>0</v>
      </c>
      <c r="AO308" s="295">
        <f t="shared" si="666"/>
        <v>0</v>
      </c>
      <c r="AP308" s="295">
        <f t="shared" si="666"/>
        <v>0</v>
      </c>
      <c r="AQ308" s="295">
        <f t="shared" si="666"/>
        <v>0</v>
      </c>
      <c r="AR308" s="222"/>
    </row>
    <row r="309" spans="1:44" s="149" customFormat="1" ht="399" customHeight="1">
      <c r="A309" s="693"/>
      <c r="B309" s="637"/>
      <c r="C309" s="637"/>
      <c r="D309" s="299" t="s">
        <v>292</v>
      </c>
      <c r="E309" s="303">
        <f t="shared" si="623"/>
        <v>0</v>
      </c>
      <c r="F309" s="303">
        <f t="shared" si="623"/>
        <v>0</v>
      </c>
      <c r="G309" s="303"/>
      <c r="H309" s="303">
        <f t="shared" ref="H309" si="667">H316</f>
        <v>0</v>
      </c>
      <c r="I309" s="303">
        <f t="shared" ref="I309:AG309" si="668">I316</f>
        <v>0</v>
      </c>
      <c r="J309" s="303"/>
      <c r="K309" s="303">
        <f t="shared" si="668"/>
        <v>0</v>
      </c>
      <c r="L309" s="303">
        <f t="shared" si="668"/>
        <v>0</v>
      </c>
      <c r="M309" s="303"/>
      <c r="N309" s="303">
        <f t="shared" si="668"/>
        <v>0</v>
      </c>
      <c r="O309" s="303">
        <f t="shared" si="668"/>
        <v>0</v>
      </c>
      <c r="P309" s="303"/>
      <c r="Q309" s="303">
        <f t="shared" si="668"/>
        <v>0</v>
      </c>
      <c r="R309" s="303">
        <f t="shared" si="668"/>
        <v>0</v>
      </c>
      <c r="S309" s="303"/>
      <c r="T309" s="303">
        <f t="shared" si="668"/>
        <v>0</v>
      </c>
      <c r="U309" s="303">
        <f t="shared" si="668"/>
        <v>0</v>
      </c>
      <c r="V309" s="303"/>
      <c r="W309" s="303">
        <f t="shared" si="668"/>
        <v>0</v>
      </c>
      <c r="X309" s="303">
        <f t="shared" si="668"/>
        <v>0</v>
      </c>
      <c r="Y309" s="303"/>
      <c r="Z309" s="303">
        <f t="shared" si="668"/>
        <v>0</v>
      </c>
      <c r="AA309" s="303">
        <f t="shared" si="668"/>
        <v>0</v>
      </c>
      <c r="AB309" s="303"/>
      <c r="AC309" s="303"/>
      <c r="AD309" s="303">
        <f t="shared" si="668"/>
        <v>0</v>
      </c>
      <c r="AE309" s="303"/>
      <c r="AF309" s="303">
        <f t="shared" si="668"/>
        <v>0</v>
      </c>
      <c r="AG309" s="303">
        <f t="shared" si="668"/>
        <v>0</v>
      </c>
      <c r="AH309" s="303"/>
      <c r="AI309" s="303">
        <f t="shared" si="664"/>
        <v>0</v>
      </c>
      <c r="AJ309" s="303">
        <f t="shared" si="664"/>
        <v>0</v>
      </c>
      <c r="AK309" s="303"/>
      <c r="AL309" s="303"/>
      <c r="AM309" s="219"/>
      <c r="AN309" s="303"/>
      <c r="AO309" s="303">
        <f t="shared" ref="AO309:AP310" si="669">AO316</f>
        <v>0</v>
      </c>
      <c r="AP309" s="303">
        <f t="shared" si="669"/>
        <v>0</v>
      </c>
      <c r="AQ309" s="303"/>
      <c r="AR309" s="232"/>
    </row>
    <row r="310" spans="1:44" s="149" customFormat="1" ht="114.75" customHeight="1">
      <c r="A310" s="693"/>
      <c r="B310" s="637"/>
      <c r="C310" s="637"/>
      <c r="D310" s="299" t="s">
        <v>285</v>
      </c>
      <c r="E310" s="303">
        <f t="shared" si="623"/>
        <v>0</v>
      </c>
      <c r="F310" s="303">
        <f t="shared" si="623"/>
        <v>0</v>
      </c>
      <c r="G310" s="303"/>
      <c r="H310" s="303">
        <f t="shared" ref="H310" si="670">H317</f>
        <v>0</v>
      </c>
      <c r="I310" s="303">
        <f t="shared" ref="I310:AG311" si="671">I317</f>
        <v>0</v>
      </c>
      <c r="J310" s="303"/>
      <c r="K310" s="303">
        <f t="shared" si="671"/>
        <v>0</v>
      </c>
      <c r="L310" s="303">
        <f t="shared" si="671"/>
        <v>0</v>
      </c>
      <c r="M310" s="303"/>
      <c r="N310" s="303">
        <f t="shared" si="671"/>
        <v>0</v>
      </c>
      <c r="O310" s="303">
        <f t="shared" si="671"/>
        <v>0</v>
      </c>
      <c r="P310" s="303"/>
      <c r="Q310" s="303">
        <f t="shared" si="671"/>
        <v>0</v>
      </c>
      <c r="R310" s="303">
        <f t="shared" si="671"/>
        <v>0</v>
      </c>
      <c r="S310" s="303"/>
      <c r="T310" s="303">
        <f t="shared" si="671"/>
        <v>0</v>
      </c>
      <c r="U310" s="303">
        <f t="shared" si="671"/>
        <v>0</v>
      </c>
      <c r="V310" s="303"/>
      <c r="W310" s="303">
        <f t="shared" si="671"/>
        <v>0</v>
      </c>
      <c r="X310" s="303">
        <f t="shared" si="671"/>
        <v>0</v>
      </c>
      <c r="Y310" s="303"/>
      <c r="Z310" s="303">
        <f t="shared" si="671"/>
        <v>0</v>
      </c>
      <c r="AA310" s="303">
        <f t="shared" si="671"/>
        <v>0</v>
      </c>
      <c r="AB310" s="303"/>
      <c r="AC310" s="303"/>
      <c r="AD310" s="303">
        <f t="shared" si="671"/>
        <v>0</v>
      </c>
      <c r="AE310" s="303"/>
      <c r="AF310" s="303">
        <f t="shared" si="671"/>
        <v>0</v>
      </c>
      <c r="AG310" s="303">
        <f t="shared" si="671"/>
        <v>0</v>
      </c>
      <c r="AH310" s="303"/>
      <c r="AI310" s="303">
        <f t="shared" si="664"/>
        <v>0</v>
      </c>
      <c r="AJ310" s="303">
        <f t="shared" si="664"/>
        <v>0</v>
      </c>
      <c r="AK310" s="303"/>
      <c r="AL310" s="303"/>
      <c r="AM310" s="219"/>
      <c r="AN310" s="303"/>
      <c r="AO310" s="303">
        <f t="shared" si="669"/>
        <v>0</v>
      </c>
      <c r="AP310" s="303">
        <f t="shared" si="669"/>
        <v>0</v>
      </c>
      <c r="AQ310" s="303"/>
      <c r="AR310" s="232"/>
    </row>
    <row r="311" spans="1:44" s="149" customFormat="1" ht="114.75" customHeight="1" thickBot="1">
      <c r="A311" s="741"/>
      <c r="B311" s="638"/>
      <c r="C311" s="638"/>
      <c r="D311" s="302" t="s">
        <v>43</v>
      </c>
      <c r="E311" s="303">
        <f t="shared" si="623"/>
        <v>0</v>
      </c>
      <c r="F311" s="303">
        <f t="shared" si="623"/>
        <v>0</v>
      </c>
      <c r="G311" s="225"/>
      <c r="H311" s="225">
        <f t="shared" ref="H311" si="672">H318</f>
        <v>0</v>
      </c>
      <c r="I311" s="225">
        <f t="shared" ref="I311" si="673">I318</f>
        <v>0</v>
      </c>
      <c r="J311" s="225"/>
      <c r="K311" s="225">
        <f t="shared" si="671"/>
        <v>0</v>
      </c>
      <c r="L311" s="225">
        <f t="shared" si="671"/>
        <v>0</v>
      </c>
      <c r="M311" s="225"/>
      <c r="N311" s="225">
        <f t="shared" si="671"/>
        <v>0</v>
      </c>
      <c r="O311" s="225">
        <f t="shared" si="671"/>
        <v>0</v>
      </c>
      <c r="P311" s="225"/>
      <c r="Q311" s="225">
        <f t="shared" si="671"/>
        <v>0</v>
      </c>
      <c r="R311" s="225">
        <f t="shared" si="671"/>
        <v>0</v>
      </c>
      <c r="S311" s="225"/>
      <c r="T311" s="225">
        <f t="shared" si="671"/>
        <v>0</v>
      </c>
      <c r="U311" s="225">
        <f t="shared" si="671"/>
        <v>0</v>
      </c>
      <c r="V311" s="225"/>
      <c r="W311" s="225">
        <f t="shared" si="671"/>
        <v>0</v>
      </c>
      <c r="X311" s="225">
        <f t="shared" si="671"/>
        <v>0</v>
      </c>
      <c r="Y311" s="225"/>
      <c r="Z311" s="225">
        <f t="shared" si="671"/>
        <v>0</v>
      </c>
      <c r="AA311" s="225">
        <f t="shared" si="671"/>
        <v>0</v>
      </c>
      <c r="AB311" s="225"/>
      <c r="AC311" s="225"/>
      <c r="AD311" s="225">
        <f t="shared" si="671"/>
        <v>0</v>
      </c>
      <c r="AE311" s="225"/>
      <c r="AF311" s="225">
        <f t="shared" si="671"/>
        <v>0</v>
      </c>
      <c r="AG311" s="225">
        <f t="shared" si="671"/>
        <v>0</v>
      </c>
      <c r="AH311" s="225"/>
      <c r="AI311" s="225">
        <f>AI318</f>
        <v>0</v>
      </c>
      <c r="AJ311" s="225">
        <f t="shared" ref="AJ311" si="674">AJ318</f>
        <v>0</v>
      </c>
      <c r="AK311" s="225"/>
      <c r="AL311" s="225"/>
      <c r="AM311" s="224"/>
      <c r="AN311" s="225"/>
      <c r="AO311" s="225">
        <f>AO318</f>
        <v>0</v>
      </c>
      <c r="AP311" s="225">
        <f>AP318</f>
        <v>0</v>
      </c>
      <c r="AQ311" s="225"/>
      <c r="AR311" s="233"/>
    </row>
    <row r="312" spans="1:44" s="149" customFormat="1" ht="114.75" customHeight="1">
      <c r="A312" s="692" t="s">
        <v>347</v>
      </c>
      <c r="B312" s="636" t="s">
        <v>348</v>
      </c>
      <c r="C312" s="636" t="s">
        <v>336</v>
      </c>
      <c r="D312" s="300" t="s">
        <v>41</v>
      </c>
      <c r="E312" s="215">
        <f t="shared" si="623"/>
        <v>1.3</v>
      </c>
      <c r="F312" s="215">
        <f t="shared" si="623"/>
        <v>0</v>
      </c>
      <c r="G312" s="217">
        <v>0</v>
      </c>
      <c r="H312" s="215">
        <f t="shared" ref="H312:I312" si="675">H313+H314+H315+H317+H318</f>
        <v>0</v>
      </c>
      <c r="I312" s="215">
        <f t="shared" si="675"/>
        <v>0</v>
      </c>
      <c r="J312" s="234"/>
      <c r="K312" s="215">
        <f t="shared" ref="K312" si="676">K313+K314+K315+K317+K318</f>
        <v>0</v>
      </c>
      <c r="L312" s="234"/>
      <c r="M312" s="215"/>
      <c r="N312" s="234"/>
      <c r="O312" s="215">
        <f t="shared" ref="O312" si="677">O313+O314+O315+O317+O318</f>
        <v>0</v>
      </c>
      <c r="P312" s="215"/>
      <c r="Q312" s="215">
        <f t="shared" ref="Q312" si="678">Q313+Q314+Q315+Q317+Q318</f>
        <v>0</v>
      </c>
      <c r="R312" s="234">
        <f t="shared" ref="R312" si="679">R315</f>
        <v>0</v>
      </c>
      <c r="S312" s="215"/>
      <c r="T312" s="303">
        <v>0</v>
      </c>
      <c r="U312" s="215">
        <f t="shared" ref="U312" si="680">U313+U314+U315+U317+U318</f>
        <v>0</v>
      </c>
      <c r="V312" s="215"/>
      <c r="W312" s="215">
        <f t="shared" ref="W312" si="681">W313+W314+W315+W317+W318</f>
        <v>0</v>
      </c>
      <c r="X312" s="234">
        <f t="shared" ref="X312" si="682">X315</f>
        <v>0</v>
      </c>
      <c r="Y312" s="215"/>
      <c r="Z312" s="234">
        <f t="shared" ref="Z312" si="683">Z315</f>
        <v>0</v>
      </c>
      <c r="AA312" s="215">
        <f t="shared" ref="AA312" si="684">AA313+AA314+AA315+AA317+AA318</f>
        <v>0</v>
      </c>
      <c r="AB312" s="215"/>
      <c r="AC312" s="215">
        <f t="shared" ref="AC312" si="685">AC313+AC314+AC315+AC317+AC318</f>
        <v>0</v>
      </c>
      <c r="AD312" s="234"/>
      <c r="AE312" s="215"/>
      <c r="AF312" s="234">
        <f t="shared" ref="AF312" si="686">AF315</f>
        <v>0</v>
      </c>
      <c r="AG312" s="215">
        <f t="shared" ref="AG312" si="687">AG313+AG314+AG315+AG317+AG318</f>
        <v>0</v>
      </c>
      <c r="AH312" s="215"/>
      <c r="AI312" s="215">
        <f>AI313+AI314+AI315+AI317+AI318</f>
        <v>1.3</v>
      </c>
      <c r="AJ312" s="234"/>
      <c r="AK312" s="216"/>
      <c r="AL312" s="234">
        <f>AL315</f>
        <v>0</v>
      </c>
      <c r="AM312" s="234"/>
      <c r="AN312" s="215"/>
      <c r="AO312" s="215">
        <f>AO313+AO314+AO315+AO317+AO318</f>
        <v>0</v>
      </c>
      <c r="AP312" s="215">
        <f>AP313+AP314+AP315+AP317+AP318</f>
        <v>0</v>
      </c>
      <c r="AQ312" s="217"/>
      <c r="AR312" s="230"/>
    </row>
    <row r="313" spans="1:44" s="149" customFormat="1" ht="114.75" customHeight="1">
      <c r="A313" s="693"/>
      <c r="B313" s="637"/>
      <c r="C313" s="637"/>
      <c r="D313" s="301" t="s">
        <v>37</v>
      </c>
      <c r="E313" s="303">
        <f t="shared" si="623"/>
        <v>0</v>
      </c>
      <c r="F313" s="303">
        <f t="shared" si="623"/>
        <v>0</v>
      </c>
      <c r="G313" s="216"/>
      <c r="H313" s="303"/>
      <c r="I313" s="303"/>
      <c r="J313" s="219"/>
      <c r="K313" s="303"/>
      <c r="L313" s="219"/>
      <c r="M313" s="303"/>
      <c r="N313" s="219"/>
      <c r="O313" s="303"/>
      <c r="P313" s="303"/>
      <c r="Q313" s="303"/>
      <c r="R313" s="219"/>
      <c r="S313" s="303"/>
      <c r="T313" s="219"/>
      <c r="U313" s="303"/>
      <c r="V313" s="303"/>
      <c r="W313" s="303"/>
      <c r="X313" s="219"/>
      <c r="Y313" s="303"/>
      <c r="Z313" s="219"/>
      <c r="AA313" s="303"/>
      <c r="AB313" s="303"/>
      <c r="AC313" s="303"/>
      <c r="AD313" s="219"/>
      <c r="AE313" s="303"/>
      <c r="AF313" s="219"/>
      <c r="AG313" s="303"/>
      <c r="AH313" s="303"/>
      <c r="AI313" s="303"/>
      <c r="AJ313" s="219"/>
      <c r="AK313" s="303"/>
      <c r="AL313" s="303"/>
      <c r="AM313" s="219"/>
      <c r="AN313" s="303"/>
      <c r="AO313" s="303"/>
      <c r="AP313" s="303"/>
      <c r="AQ313" s="303"/>
      <c r="AR313" s="222"/>
    </row>
    <row r="314" spans="1:44" s="149" customFormat="1" ht="114.75" customHeight="1" thickBot="1">
      <c r="A314" s="693"/>
      <c r="B314" s="637"/>
      <c r="C314" s="637"/>
      <c r="D314" s="299" t="s">
        <v>2</v>
      </c>
      <c r="E314" s="303">
        <f t="shared" si="623"/>
        <v>0</v>
      </c>
      <c r="F314" s="303">
        <f t="shared" si="623"/>
        <v>0</v>
      </c>
      <c r="G314" s="216"/>
      <c r="H314" s="303"/>
      <c r="I314" s="303"/>
      <c r="J314" s="219"/>
      <c r="K314" s="303"/>
      <c r="L314" s="219"/>
      <c r="M314" s="303"/>
      <c r="N314" s="219"/>
      <c r="O314" s="303"/>
      <c r="P314" s="303"/>
      <c r="Q314" s="303"/>
      <c r="R314" s="219"/>
      <c r="S314" s="303"/>
      <c r="T314" s="219"/>
      <c r="U314" s="303"/>
      <c r="V314" s="303"/>
      <c r="W314" s="303"/>
      <c r="X314" s="219"/>
      <c r="Y314" s="303"/>
      <c r="Z314" s="219"/>
      <c r="AA314" s="303"/>
      <c r="AB314" s="303"/>
      <c r="AC314" s="303"/>
      <c r="AD314" s="219"/>
      <c r="AE314" s="303"/>
      <c r="AF314" s="219"/>
      <c r="AG314" s="303"/>
      <c r="AH314" s="303"/>
      <c r="AI314" s="303"/>
      <c r="AJ314" s="219"/>
      <c r="AK314" s="303"/>
      <c r="AL314" s="303"/>
      <c r="AM314" s="219"/>
      <c r="AN314" s="303"/>
      <c r="AO314" s="303"/>
      <c r="AP314" s="303"/>
      <c r="AQ314" s="303"/>
      <c r="AR314" s="222"/>
    </row>
    <row r="315" spans="1:44" s="149" customFormat="1" ht="165.75" customHeight="1" thickBot="1">
      <c r="A315" s="693"/>
      <c r="B315" s="637"/>
      <c r="C315" s="637"/>
      <c r="D315" s="299" t="s">
        <v>284</v>
      </c>
      <c r="E315" s="295">
        <f t="shared" ref="E315" si="688">H315+K315+N315+Q315+T315+W315+Z315+AC315+AF315+AI315+AL315+AO315</f>
        <v>1.3</v>
      </c>
      <c r="F315" s="295">
        <f t="shared" ref="F315" si="689">I315+L315+O315+R315+U315+X315+AA315+AD315+AG315+AJ315+AM315+AP315</f>
        <v>0</v>
      </c>
      <c r="G315" s="217">
        <f>F315/E315*1</f>
        <v>0</v>
      </c>
      <c r="H315" s="303">
        <f>H322</f>
        <v>0</v>
      </c>
      <c r="I315" s="303">
        <f t="shared" ref="I315:AG315" si="690">I322</f>
        <v>0</v>
      </c>
      <c r="J315" s="303"/>
      <c r="K315" s="303">
        <f t="shared" si="690"/>
        <v>0</v>
      </c>
      <c r="L315" s="303">
        <f t="shared" si="690"/>
        <v>0</v>
      </c>
      <c r="M315" s="303"/>
      <c r="N315" s="303">
        <f t="shared" si="690"/>
        <v>0</v>
      </c>
      <c r="O315" s="303">
        <f t="shared" si="690"/>
        <v>0</v>
      </c>
      <c r="P315" s="303"/>
      <c r="Q315" s="303">
        <f t="shared" si="690"/>
        <v>0</v>
      </c>
      <c r="R315" s="303">
        <f t="shared" si="690"/>
        <v>0</v>
      </c>
      <c r="S315" s="303"/>
      <c r="T315" s="303"/>
      <c r="U315" s="303">
        <f t="shared" si="690"/>
        <v>0</v>
      </c>
      <c r="V315" s="303"/>
      <c r="W315" s="303"/>
      <c r="X315" s="303">
        <f t="shared" si="690"/>
        <v>0</v>
      </c>
      <c r="Y315" s="303"/>
      <c r="Z315" s="303"/>
      <c r="AA315" s="303">
        <f t="shared" si="690"/>
        <v>0</v>
      </c>
      <c r="AB315" s="303"/>
      <c r="AC315" s="303"/>
      <c r="AD315" s="303">
        <f t="shared" si="690"/>
        <v>0</v>
      </c>
      <c r="AE315" s="303"/>
      <c r="AF315" s="303">
        <v>0</v>
      </c>
      <c r="AG315" s="303">
        <f t="shared" si="690"/>
        <v>0</v>
      </c>
      <c r="AH315" s="303"/>
      <c r="AI315" s="303">
        <v>1.3</v>
      </c>
      <c r="AJ315" s="303">
        <f>AJ322</f>
        <v>0</v>
      </c>
      <c r="AK315" s="216">
        <v>0</v>
      </c>
      <c r="AL315" s="303">
        <v>0</v>
      </c>
      <c r="AM315" s="303">
        <f>AM322</f>
        <v>0</v>
      </c>
      <c r="AN315" s="216">
        <v>0</v>
      </c>
      <c r="AO315" s="303">
        <v>0</v>
      </c>
      <c r="AP315" s="303">
        <f>AP322</f>
        <v>0</v>
      </c>
      <c r="AQ315" s="217">
        <v>0</v>
      </c>
      <c r="AR315" s="277" t="s">
        <v>348</v>
      </c>
    </row>
    <row r="316" spans="1:44" s="149" customFormat="1" ht="391.5" customHeight="1">
      <c r="A316" s="693"/>
      <c r="B316" s="637"/>
      <c r="C316" s="637"/>
      <c r="D316" s="299" t="s">
        <v>292</v>
      </c>
      <c r="E316" s="215">
        <f t="shared" si="623"/>
        <v>0</v>
      </c>
      <c r="F316" s="215">
        <f t="shared" si="623"/>
        <v>0</v>
      </c>
      <c r="G316" s="303"/>
      <c r="H316" s="303"/>
      <c r="I316" s="303"/>
      <c r="J316" s="219"/>
      <c r="K316" s="303"/>
      <c r="L316" s="219"/>
      <c r="M316" s="303"/>
      <c r="N316" s="219"/>
      <c r="O316" s="303"/>
      <c r="P316" s="303"/>
      <c r="Q316" s="303"/>
      <c r="R316" s="219"/>
      <c r="S316" s="303"/>
      <c r="T316" s="219"/>
      <c r="U316" s="303"/>
      <c r="V316" s="303"/>
      <c r="W316" s="303"/>
      <c r="X316" s="219"/>
      <c r="Y316" s="303"/>
      <c r="Z316" s="219"/>
      <c r="AA316" s="303"/>
      <c r="AB316" s="303"/>
      <c r="AC316" s="303"/>
      <c r="AD316" s="219"/>
      <c r="AE316" s="303"/>
      <c r="AF316" s="219"/>
      <c r="AG316" s="303"/>
      <c r="AH316" s="303"/>
      <c r="AI316" s="303"/>
      <c r="AJ316" s="219"/>
      <c r="AK316" s="303"/>
      <c r="AL316" s="303"/>
      <c r="AM316" s="219"/>
      <c r="AN316" s="303"/>
      <c r="AO316" s="303"/>
      <c r="AP316" s="303"/>
      <c r="AQ316" s="303"/>
      <c r="AR316" s="222"/>
    </row>
    <row r="317" spans="1:44" s="149" customFormat="1" ht="273" customHeight="1">
      <c r="A317" s="693"/>
      <c r="B317" s="637"/>
      <c r="C317" s="637"/>
      <c r="D317" s="299" t="s">
        <v>285</v>
      </c>
      <c r="E317" s="303">
        <f t="shared" si="623"/>
        <v>0</v>
      </c>
      <c r="F317" s="303">
        <f t="shared" si="623"/>
        <v>0</v>
      </c>
      <c r="G317" s="303"/>
      <c r="H317" s="303"/>
      <c r="I317" s="303"/>
      <c r="J317" s="219"/>
      <c r="K317" s="303"/>
      <c r="L317" s="219"/>
      <c r="M317" s="303"/>
      <c r="N317" s="219"/>
      <c r="O317" s="303"/>
      <c r="P317" s="303"/>
      <c r="Q317" s="303"/>
      <c r="R317" s="219"/>
      <c r="S317" s="303"/>
      <c r="T317" s="219"/>
      <c r="U317" s="303"/>
      <c r="V317" s="303"/>
      <c r="W317" s="303"/>
      <c r="X317" s="219"/>
      <c r="Y317" s="303"/>
      <c r="Z317" s="219"/>
      <c r="AA317" s="303"/>
      <c r="AB317" s="303"/>
      <c r="AC317" s="303"/>
      <c r="AD317" s="219"/>
      <c r="AE317" s="303"/>
      <c r="AF317" s="219"/>
      <c r="AG317" s="303"/>
      <c r="AH317" s="303"/>
      <c r="AI317" s="303"/>
      <c r="AJ317" s="219"/>
      <c r="AK317" s="303"/>
      <c r="AL317" s="303"/>
      <c r="AM317" s="219"/>
      <c r="AN317" s="303"/>
      <c r="AO317" s="303"/>
      <c r="AP317" s="303"/>
      <c r="AQ317" s="303"/>
      <c r="AR317" s="222"/>
    </row>
    <row r="318" spans="1:44" s="149" customFormat="1" ht="114.75" customHeight="1" thickBot="1">
      <c r="A318" s="693"/>
      <c r="B318" s="637"/>
      <c r="C318" s="637"/>
      <c r="D318" s="301" t="s">
        <v>43</v>
      </c>
      <c r="E318" s="303">
        <f t="shared" si="623"/>
        <v>0</v>
      </c>
      <c r="F318" s="303">
        <f t="shared" si="623"/>
        <v>0</v>
      </c>
      <c r="G318" s="303"/>
      <c r="H318" s="303"/>
      <c r="I318" s="303"/>
      <c r="J318" s="219"/>
      <c r="K318" s="303"/>
      <c r="L318" s="219"/>
      <c r="M318" s="225"/>
      <c r="N318" s="219"/>
      <c r="O318" s="303"/>
      <c r="P318" s="225"/>
      <c r="Q318" s="303"/>
      <c r="R318" s="219"/>
      <c r="S318" s="225"/>
      <c r="T318" s="219"/>
      <c r="U318" s="303"/>
      <c r="V318" s="225"/>
      <c r="W318" s="303"/>
      <c r="X318" s="219"/>
      <c r="Y318" s="225"/>
      <c r="Z318" s="219"/>
      <c r="AA318" s="303"/>
      <c r="AB318" s="225"/>
      <c r="AC318" s="303"/>
      <c r="AD318" s="219"/>
      <c r="AE318" s="225"/>
      <c r="AF318" s="219"/>
      <c r="AG318" s="303"/>
      <c r="AH318" s="225"/>
      <c r="AI318" s="303"/>
      <c r="AJ318" s="219"/>
      <c r="AK318" s="225"/>
      <c r="AL318" s="303"/>
      <c r="AM318" s="219"/>
      <c r="AN318" s="225"/>
      <c r="AO318" s="303"/>
      <c r="AP318" s="303"/>
      <c r="AQ318" s="225"/>
      <c r="AR318" s="222"/>
    </row>
    <row r="319" spans="1:44" s="149" customFormat="1" ht="312.75" customHeight="1">
      <c r="A319" s="394" t="s">
        <v>349</v>
      </c>
      <c r="B319" s="229" t="s">
        <v>350</v>
      </c>
      <c r="C319" s="637"/>
      <c r="D319" s="229" t="s">
        <v>331</v>
      </c>
      <c r="E319" s="745" t="s">
        <v>351</v>
      </c>
      <c r="F319" s="745"/>
      <c r="G319" s="745"/>
      <c r="H319" s="745"/>
      <c r="I319" s="745"/>
      <c r="J319" s="745"/>
      <c r="K319" s="745"/>
      <c r="L319" s="745"/>
      <c r="M319" s="745"/>
      <c r="N319" s="745"/>
      <c r="O319" s="745"/>
      <c r="P319" s="745"/>
      <c r="Q319" s="745"/>
      <c r="R319" s="745"/>
      <c r="S319" s="745"/>
      <c r="T319" s="745"/>
      <c r="U319" s="745"/>
      <c r="V319" s="745"/>
      <c r="W319" s="745"/>
      <c r="X319" s="745"/>
      <c r="Y319" s="745"/>
      <c r="Z319" s="745"/>
      <c r="AA319" s="745"/>
      <c r="AB319" s="745"/>
      <c r="AC319" s="745"/>
      <c r="AD319" s="745"/>
      <c r="AE319" s="745"/>
      <c r="AF319" s="745"/>
      <c r="AG319" s="745"/>
      <c r="AH319" s="745"/>
      <c r="AI319" s="745"/>
      <c r="AJ319" s="745"/>
      <c r="AK319" s="745"/>
      <c r="AL319" s="745"/>
      <c r="AM319" s="745"/>
      <c r="AN319" s="745"/>
      <c r="AO319" s="745"/>
      <c r="AP319" s="745"/>
      <c r="AQ319" s="745"/>
      <c r="AR319" s="746"/>
    </row>
    <row r="320" spans="1:44" s="149" customFormat="1" ht="183.75" customHeight="1" thickBot="1">
      <c r="A320" s="395" t="s">
        <v>352</v>
      </c>
      <c r="B320" s="237" t="s">
        <v>353</v>
      </c>
      <c r="C320" s="638"/>
      <c r="D320" s="237" t="s">
        <v>331</v>
      </c>
      <c r="E320" s="747" t="s">
        <v>351</v>
      </c>
      <c r="F320" s="747"/>
      <c r="G320" s="747"/>
      <c r="H320" s="747"/>
      <c r="I320" s="747"/>
      <c r="J320" s="747"/>
      <c r="K320" s="747"/>
      <c r="L320" s="747"/>
      <c r="M320" s="747"/>
      <c r="N320" s="747"/>
      <c r="O320" s="747"/>
      <c r="P320" s="747"/>
      <c r="Q320" s="747"/>
      <c r="R320" s="747"/>
      <c r="S320" s="747"/>
      <c r="T320" s="747"/>
      <c r="U320" s="747"/>
      <c r="V320" s="747"/>
      <c r="W320" s="747"/>
      <c r="X320" s="747"/>
      <c r="Y320" s="747"/>
      <c r="Z320" s="747"/>
      <c r="AA320" s="747"/>
      <c r="AB320" s="747"/>
      <c r="AC320" s="747"/>
      <c r="AD320" s="747"/>
      <c r="AE320" s="747"/>
      <c r="AF320" s="747"/>
      <c r="AG320" s="747"/>
      <c r="AH320" s="747"/>
      <c r="AI320" s="747"/>
      <c r="AJ320" s="747"/>
      <c r="AK320" s="747"/>
      <c r="AL320" s="747"/>
      <c r="AM320" s="747"/>
      <c r="AN320" s="747"/>
      <c r="AO320" s="747"/>
      <c r="AP320" s="747"/>
      <c r="AQ320" s="747"/>
      <c r="AR320" s="748"/>
    </row>
    <row r="321" spans="1:44" s="149" customFormat="1" ht="114.75" customHeight="1">
      <c r="A321" s="743" t="s">
        <v>363</v>
      </c>
      <c r="B321" s="636" t="s">
        <v>354</v>
      </c>
      <c r="C321" s="636" t="s">
        <v>336</v>
      </c>
      <c r="D321" s="300" t="s">
        <v>41</v>
      </c>
      <c r="E321" s="215">
        <f>H321+K321+N321+Q321+T321+W321+Z321+AC321+AF321+AI321+AL321+AO321</f>
        <v>0</v>
      </c>
      <c r="F321" s="215">
        <f>I321+L321+O321+R321+U321+X321+AA321+AD321+AG321+AJ321+AM321+AP321</f>
        <v>0</v>
      </c>
      <c r="G321" s="227"/>
      <c r="H321" s="227"/>
      <c r="I321" s="227"/>
      <c r="J321" s="228"/>
      <c r="K321" s="227"/>
      <c r="L321" s="227"/>
      <c r="M321" s="228"/>
      <c r="N321" s="227"/>
      <c r="O321" s="227"/>
      <c r="P321" s="228"/>
      <c r="Q321" s="227"/>
      <c r="R321" s="227"/>
      <c r="S321" s="228"/>
      <c r="T321" s="227"/>
      <c r="U321" s="227"/>
      <c r="V321" s="228"/>
      <c r="W321" s="227"/>
      <c r="X321" s="227"/>
      <c r="Y321" s="228"/>
      <c r="Z321" s="227"/>
      <c r="AA321" s="228"/>
      <c r="AB321" s="228"/>
      <c r="AC321" s="227"/>
      <c r="AD321" s="228"/>
      <c r="AE321" s="228"/>
      <c r="AF321" s="227"/>
      <c r="AG321" s="228"/>
      <c r="AH321" s="228"/>
      <c r="AI321" s="227"/>
      <c r="AJ321" s="228"/>
      <c r="AK321" s="227"/>
      <c r="AL321" s="227"/>
      <c r="AM321" s="228"/>
      <c r="AN321" s="227"/>
      <c r="AO321" s="228"/>
      <c r="AP321" s="228"/>
      <c r="AQ321" s="227"/>
      <c r="AR321" s="396"/>
    </row>
    <row r="322" spans="1:44" s="149" customFormat="1" ht="114.75" customHeight="1">
      <c r="A322" s="744"/>
      <c r="B322" s="637"/>
      <c r="C322" s="637"/>
      <c r="D322" s="301" t="s">
        <v>37</v>
      </c>
      <c r="E322" s="303">
        <f>H322+K322+N322+Q322+T322+W322+Z322+AC322+AF322+AI322+AL322+AO322</f>
        <v>0</v>
      </c>
      <c r="F322" s="303">
        <f>I322+L322+O322+R322+U322+X322+AA322+AD322+AG322+AJ322+AM322+AP322</f>
        <v>0</v>
      </c>
      <c r="G322" s="221"/>
      <c r="H322" s="220"/>
      <c r="I322" s="220"/>
      <c r="J322" s="221"/>
      <c r="K322" s="220"/>
      <c r="L322" s="220"/>
      <c r="M322" s="221"/>
      <c r="N322" s="220"/>
      <c r="O322" s="220"/>
      <c r="P322" s="221"/>
      <c r="Q322" s="220"/>
      <c r="R322" s="220"/>
      <c r="S322" s="221"/>
      <c r="T322" s="220"/>
      <c r="U322" s="220"/>
      <c r="V322" s="221"/>
      <c r="W322" s="220"/>
      <c r="X322" s="220"/>
      <c r="Y322" s="221"/>
      <c r="Z322" s="220"/>
      <c r="AA322" s="221"/>
      <c r="AB322" s="221"/>
      <c r="AC322" s="220"/>
      <c r="AD322" s="221"/>
      <c r="AE322" s="221"/>
      <c r="AF322" s="220"/>
      <c r="AG322" s="221"/>
      <c r="AH322" s="221"/>
      <c r="AI322" s="220"/>
      <c r="AJ322" s="221"/>
      <c r="AK322" s="221"/>
      <c r="AL322" s="220"/>
      <c r="AM322" s="221"/>
      <c r="AN322" s="221"/>
      <c r="AO322" s="221"/>
      <c r="AP322" s="221"/>
      <c r="AQ322" s="221"/>
      <c r="AR322" s="397"/>
    </row>
    <row r="323" spans="1:44" s="149" customFormat="1" ht="114.75" customHeight="1">
      <c r="A323" s="744"/>
      <c r="B323" s="637"/>
      <c r="C323" s="637"/>
      <c r="D323" s="299" t="s">
        <v>2</v>
      </c>
      <c r="E323" s="303">
        <f t="shared" ref="E323:E327" si="691">H323+K323+N323+Q323+T323+W323+Z323+AC323+AF323+AI323+AL323+AO323</f>
        <v>0</v>
      </c>
      <c r="F323" s="303">
        <f t="shared" ref="F323:F327" si="692">I323+L323+O323+R323+U323+X323+AA323+AD323+AG323+AJ323+AM323+AP323</f>
        <v>0</v>
      </c>
      <c r="G323" s="221"/>
      <c r="H323" s="220"/>
      <c r="I323" s="220"/>
      <c r="J323" s="221"/>
      <c r="K323" s="220"/>
      <c r="L323" s="220"/>
      <c r="M323" s="221"/>
      <c r="N323" s="220"/>
      <c r="O323" s="220"/>
      <c r="P323" s="221"/>
      <c r="Q323" s="220"/>
      <c r="R323" s="220"/>
      <c r="S323" s="221"/>
      <c r="T323" s="220"/>
      <c r="U323" s="220"/>
      <c r="V323" s="221"/>
      <c r="W323" s="220"/>
      <c r="X323" s="220"/>
      <c r="Y323" s="221"/>
      <c r="Z323" s="220"/>
      <c r="AA323" s="221"/>
      <c r="AB323" s="221"/>
      <c r="AC323" s="220"/>
      <c r="AD323" s="221"/>
      <c r="AE323" s="221"/>
      <c r="AF323" s="220"/>
      <c r="AG323" s="221"/>
      <c r="AH323" s="221"/>
      <c r="AI323" s="220"/>
      <c r="AJ323" s="221"/>
      <c r="AK323" s="221"/>
      <c r="AL323" s="220"/>
      <c r="AM323" s="221"/>
      <c r="AN323" s="221"/>
      <c r="AO323" s="221"/>
      <c r="AP323" s="221"/>
      <c r="AQ323" s="221"/>
      <c r="AR323" s="397"/>
    </row>
    <row r="324" spans="1:44" s="149" customFormat="1" ht="114.75" customHeight="1" thickBot="1">
      <c r="A324" s="744"/>
      <c r="B324" s="637"/>
      <c r="C324" s="637"/>
      <c r="D324" s="299" t="s">
        <v>284</v>
      </c>
      <c r="E324" s="303">
        <f t="shared" si="691"/>
        <v>0</v>
      </c>
      <c r="F324" s="303">
        <f t="shared" si="692"/>
        <v>0</v>
      </c>
      <c r="G324" s="221"/>
      <c r="H324" s="220"/>
      <c r="I324" s="220"/>
      <c r="J324" s="221"/>
      <c r="K324" s="220"/>
      <c r="L324" s="220"/>
      <c r="M324" s="221"/>
      <c r="N324" s="220"/>
      <c r="O324" s="220"/>
      <c r="P324" s="221"/>
      <c r="Q324" s="220"/>
      <c r="R324" s="220"/>
      <c r="S324" s="221"/>
      <c r="T324" s="220"/>
      <c r="U324" s="220"/>
      <c r="V324" s="221"/>
      <c r="W324" s="220"/>
      <c r="X324" s="220"/>
      <c r="Y324" s="221"/>
      <c r="Z324" s="220"/>
      <c r="AA324" s="221"/>
      <c r="AB324" s="221"/>
      <c r="AC324" s="220"/>
      <c r="AD324" s="221"/>
      <c r="AE324" s="221"/>
      <c r="AF324" s="220"/>
      <c r="AG324" s="221"/>
      <c r="AH324" s="221"/>
      <c r="AI324" s="220"/>
      <c r="AJ324" s="221"/>
      <c r="AK324" s="221"/>
      <c r="AL324" s="220"/>
      <c r="AM324" s="221"/>
      <c r="AN324" s="221"/>
      <c r="AO324" s="221"/>
      <c r="AP324" s="221"/>
      <c r="AQ324" s="221"/>
      <c r="AR324" s="397"/>
    </row>
    <row r="325" spans="1:44" s="149" customFormat="1" ht="378.75" customHeight="1">
      <c r="A325" s="744"/>
      <c r="B325" s="637"/>
      <c r="C325" s="637"/>
      <c r="D325" s="299" t="s">
        <v>292</v>
      </c>
      <c r="E325" s="215">
        <f t="shared" si="691"/>
        <v>0</v>
      </c>
      <c r="F325" s="215">
        <f t="shared" si="692"/>
        <v>0</v>
      </c>
      <c r="G325" s="221"/>
      <c r="H325" s="220"/>
      <c r="I325" s="220"/>
      <c r="J325" s="221"/>
      <c r="K325" s="220"/>
      <c r="L325" s="220"/>
      <c r="M325" s="221"/>
      <c r="N325" s="220"/>
      <c r="O325" s="220"/>
      <c r="P325" s="221"/>
      <c r="Q325" s="220"/>
      <c r="R325" s="220"/>
      <c r="S325" s="221"/>
      <c r="T325" s="220"/>
      <c r="U325" s="220"/>
      <c r="V325" s="221"/>
      <c r="W325" s="220"/>
      <c r="X325" s="220"/>
      <c r="Y325" s="221"/>
      <c r="Z325" s="220"/>
      <c r="AA325" s="221"/>
      <c r="AB325" s="221"/>
      <c r="AC325" s="220"/>
      <c r="AD325" s="221"/>
      <c r="AE325" s="221"/>
      <c r="AF325" s="220"/>
      <c r="AG325" s="221"/>
      <c r="AH325" s="221"/>
      <c r="AI325" s="220"/>
      <c r="AJ325" s="221"/>
      <c r="AK325" s="221"/>
      <c r="AL325" s="220"/>
      <c r="AM325" s="221"/>
      <c r="AN325" s="221"/>
      <c r="AO325" s="221"/>
      <c r="AP325" s="221"/>
      <c r="AQ325" s="221"/>
      <c r="AR325" s="397"/>
    </row>
    <row r="326" spans="1:44" s="149" customFormat="1" ht="114.75" customHeight="1">
      <c r="A326" s="744"/>
      <c r="B326" s="637"/>
      <c r="C326" s="637"/>
      <c r="D326" s="299" t="s">
        <v>285</v>
      </c>
      <c r="E326" s="303">
        <f t="shared" si="691"/>
        <v>0</v>
      </c>
      <c r="F326" s="303">
        <f t="shared" si="692"/>
        <v>0</v>
      </c>
      <c r="G326" s="221"/>
      <c r="H326" s="220"/>
      <c r="I326" s="220"/>
      <c r="J326" s="221"/>
      <c r="K326" s="220"/>
      <c r="L326" s="220"/>
      <c r="M326" s="221"/>
      <c r="N326" s="220"/>
      <c r="O326" s="220"/>
      <c r="P326" s="221"/>
      <c r="Q326" s="220"/>
      <c r="R326" s="220"/>
      <c r="S326" s="221"/>
      <c r="T326" s="220"/>
      <c r="U326" s="220"/>
      <c r="V326" s="221"/>
      <c r="W326" s="220"/>
      <c r="X326" s="220"/>
      <c r="Y326" s="221"/>
      <c r="Z326" s="220"/>
      <c r="AA326" s="221"/>
      <c r="AB326" s="221"/>
      <c r="AC326" s="220"/>
      <c r="AD326" s="221"/>
      <c r="AE326" s="221"/>
      <c r="AF326" s="220"/>
      <c r="AG326" s="221"/>
      <c r="AH326" s="221"/>
      <c r="AI326" s="220"/>
      <c r="AJ326" s="221"/>
      <c r="AK326" s="221"/>
      <c r="AL326" s="220"/>
      <c r="AM326" s="221"/>
      <c r="AN326" s="221"/>
      <c r="AO326" s="221"/>
      <c r="AP326" s="221"/>
      <c r="AQ326" s="221"/>
      <c r="AR326" s="397"/>
    </row>
    <row r="327" spans="1:44" s="149" customFormat="1" ht="114.75" customHeight="1">
      <c r="A327" s="744"/>
      <c r="B327" s="637"/>
      <c r="C327" s="637"/>
      <c r="D327" s="301" t="s">
        <v>43</v>
      </c>
      <c r="E327" s="303">
        <f t="shared" si="691"/>
        <v>0</v>
      </c>
      <c r="F327" s="303">
        <f t="shared" si="692"/>
        <v>0</v>
      </c>
      <c r="G327" s="221"/>
      <c r="H327" s="220"/>
      <c r="I327" s="220"/>
      <c r="J327" s="221"/>
      <c r="K327" s="220"/>
      <c r="L327" s="220"/>
      <c r="M327" s="221"/>
      <c r="N327" s="220"/>
      <c r="O327" s="220"/>
      <c r="P327" s="221"/>
      <c r="Q327" s="220"/>
      <c r="R327" s="220"/>
      <c r="S327" s="221"/>
      <c r="T327" s="220"/>
      <c r="U327" s="220"/>
      <c r="V327" s="221"/>
      <c r="W327" s="220"/>
      <c r="X327" s="220"/>
      <c r="Y327" s="221"/>
      <c r="Z327" s="220"/>
      <c r="AA327" s="221"/>
      <c r="AB327" s="221"/>
      <c r="AC327" s="220"/>
      <c r="AD327" s="221"/>
      <c r="AE327" s="221"/>
      <c r="AF327" s="220"/>
      <c r="AG327" s="221"/>
      <c r="AH327" s="221"/>
      <c r="AI327" s="220"/>
      <c r="AJ327" s="221"/>
      <c r="AK327" s="221"/>
      <c r="AL327" s="220"/>
      <c r="AM327" s="221"/>
      <c r="AN327" s="221"/>
      <c r="AO327" s="221"/>
      <c r="AP327" s="221"/>
      <c r="AQ327" s="221"/>
      <c r="AR327" s="397"/>
    </row>
    <row r="328" spans="1:44" s="149" customFormat="1" ht="204.75" customHeight="1" thickBot="1">
      <c r="A328" s="395" t="s">
        <v>355</v>
      </c>
      <c r="B328" s="237" t="s">
        <v>356</v>
      </c>
      <c r="C328" s="638"/>
      <c r="D328" s="237" t="s">
        <v>331</v>
      </c>
      <c r="E328" s="749"/>
      <c r="F328" s="750"/>
      <c r="G328" s="750"/>
      <c r="H328" s="750"/>
      <c r="I328" s="750"/>
      <c r="J328" s="750"/>
      <c r="K328" s="750"/>
      <c r="L328" s="750"/>
      <c r="M328" s="750"/>
      <c r="N328" s="750"/>
      <c r="O328" s="750"/>
      <c r="P328" s="750"/>
      <c r="Q328" s="750"/>
      <c r="R328" s="750"/>
      <c r="S328" s="750"/>
      <c r="T328" s="750"/>
      <c r="U328" s="750"/>
      <c r="V328" s="750"/>
      <c r="W328" s="750"/>
      <c r="X328" s="750"/>
      <c r="Y328" s="750"/>
      <c r="Z328" s="750"/>
      <c r="AA328" s="750"/>
      <c r="AB328" s="750"/>
      <c r="AC328" s="750"/>
      <c r="AD328" s="750"/>
      <c r="AE328" s="750"/>
      <c r="AF328" s="750"/>
      <c r="AG328" s="750"/>
      <c r="AH328" s="750"/>
      <c r="AI328" s="750"/>
      <c r="AJ328" s="750"/>
      <c r="AK328" s="750"/>
      <c r="AL328" s="750"/>
      <c r="AM328" s="750"/>
      <c r="AN328" s="750"/>
      <c r="AO328" s="750"/>
      <c r="AP328" s="750"/>
      <c r="AQ328" s="750"/>
      <c r="AR328" s="751"/>
    </row>
    <row r="329" spans="1:44" s="149" customFormat="1" ht="83.25" customHeight="1">
      <c r="A329" s="692" t="s">
        <v>357</v>
      </c>
      <c r="B329" s="636" t="s">
        <v>358</v>
      </c>
      <c r="C329" s="636" t="s">
        <v>336</v>
      </c>
      <c r="D329" s="398" t="s">
        <v>325</v>
      </c>
      <c r="E329" s="730" t="s">
        <v>351</v>
      </c>
      <c r="F329" s="731"/>
      <c r="G329" s="731"/>
      <c r="H329" s="731"/>
      <c r="I329" s="731"/>
      <c r="J329" s="731"/>
      <c r="K329" s="731"/>
      <c r="L329" s="731"/>
      <c r="M329" s="731"/>
      <c r="N329" s="731"/>
      <c r="O329" s="731"/>
      <c r="P329" s="731"/>
      <c r="Q329" s="731"/>
      <c r="R329" s="731"/>
      <c r="S329" s="731"/>
      <c r="T329" s="731"/>
      <c r="U329" s="731"/>
      <c r="V329" s="731"/>
      <c r="W329" s="731"/>
      <c r="X329" s="731"/>
      <c r="Y329" s="731"/>
      <c r="Z329" s="731"/>
      <c r="AA329" s="731"/>
      <c r="AB329" s="731"/>
      <c r="AC329" s="731"/>
      <c r="AD329" s="731"/>
      <c r="AE329" s="731"/>
      <c r="AF329" s="731"/>
      <c r="AG329" s="731"/>
      <c r="AH329" s="731"/>
      <c r="AI329" s="731"/>
      <c r="AJ329" s="731"/>
      <c r="AK329" s="731"/>
      <c r="AL329" s="731"/>
      <c r="AM329" s="731"/>
      <c r="AN329" s="731"/>
      <c r="AO329" s="731"/>
      <c r="AP329" s="731"/>
      <c r="AQ329" s="731"/>
      <c r="AR329" s="732"/>
    </row>
    <row r="330" spans="1:44" s="149" customFormat="1" ht="155.25" customHeight="1">
      <c r="A330" s="693"/>
      <c r="B330" s="637"/>
      <c r="C330" s="637"/>
      <c r="D330" s="399" t="s">
        <v>37</v>
      </c>
      <c r="E330" s="733"/>
      <c r="F330" s="734"/>
      <c r="G330" s="734"/>
      <c r="H330" s="734"/>
      <c r="I330" s="734"/>
      <c r="J330" s="734"/>
      <c r="K330" s="734"/>
      <c r="L330" s="734"/>
      <c r="M330" s="734"/>
      <c r="N330" s="734"/>
      <c r="O330" s="734"/>
      <c r="P330" s="734"/>
      <c r="Q330" s="734"/>
      <c r="R330" s="734"/>
      <c r="S330" s="734"/>
      <c r="T330" s="734"/>
      <c r="U330" s="734"/>
      <c r="V330" s="734"/>
      <c r="W330" s="734"/>
      <c r="X330" s="734"/>
      <c r="Y330" s="734"/>
      <c r="Z330" s="734"/>
      <c r="AA330" s="734"/>
      <c r="AB330" s="734"/>
      <c r="AC330" s="734"/>
      <c r="AD330" s="734"/>
      <c r="AE330" s="734"/>
      <c r="AF330" s="734"/>
      <c r="AG330" s="734"/>
      <c r="AH330" s="734"/>
      <c r="AI330" s="734"/>
      <c r="AJ330" s="734"/>
      <c r="AK330" s="734"/>
      <c r="AL330" s="734"/>
      <c r="AM330" s="734"/>
      <c r="AN330" s="734"/>
      <c r="AO330" s="734"/>
      <c r="AP330" s="734"/>
      <c r="AQ330" s="734"/>
      <c r="AR330" s="735"/>
    </row>
    <row r="331" spans="1:44" s="149" customFormat="1" ht="114.75" customHeight="1">
      <c r="A331" s="693"/>
      <c r="B331" s="637"/>
      <c r="C331" s="637"/>
      <c r="D331" s="399" t="s">
        <v>2</v>
      </c>
      <c r="E331" s="733"/>
      <c r="F331" s="734"/>
      <c r="G331" s="734"/>
      <c r="H331" s="734"/>
      <c r="I331" s="734"/>
      <c r="J331" s="734"/>
      <c r="K331" s="734"/>
      <c r="L331" s="734"/>
      <c r="M331" s="734"/>
      <c r="N331" s="734"/>
      <c r="O331" s="734"/>
      <c r="P331" s="734"/>
      <c r="Q331" s="734"/>
      <c r="R331" s="734"/>
      <c r="S331" s="734"/>
      <c r="T331" s="734"/>
      <c r="U331" s="734"/>
      <c r="V331" s="734"/>
      <c r="W331" s="734"/>
      <c r="X331" s="734"/>
      <c r="Y331" s="734"/>
      <c r="Z331" s="734"/>
      <c r="AA331" s="734"/>
      <c r="AB331" s="734"/>
      <c r="AC331" s="734"/>
      <c r="AD331" s="734"/>
      <c r="AE331" s="734"/>
      <c r="AF331" s="734"/>
      <c r="AG331" s="734"/>
      <c r="AH331" s="734"/>
      <c r="AI331" s="734"/>
      <c r="AJ331" s="734"/>
      <c r="AK331" s="734"/>
      <c r="AL331" s="734"/>
      <c r="AM331" s="734"/>
      <c r="AN331" s="734"/>
      <c r="AO331" s="734"/>
      <c r="AP331" s="734"/>
      <c r="AQ331" s="734"/>
      <c r="AR331" s="735"/>
    </row>
    <row r="332" spans="1:44" s="149" customFormat="1" ht="114.75" customHeight="1">
      <c r="A332" s="693"/>
      <c r="B332" s="637"/>
      <c r="C332" s="637"/>
      <c r="D332" s="399" t="s">
        <v>284</v>
      </c>
      <c r="E332" s="733"/>
      <c r="F332" s="734"/>
      <c r="G332" s="734"/>
      <c r="H332" s="734"/>
      <c r="I332" s="734"/>
      <c r="J332" s="734"/>
      <c r="K332" s="734"/>
      <c r="L332" s="734"/>
      <c r="M332" s="734"/>
      <c r="N332" s="734"/>
      <c r="O332" s="734"/>
      <c r="P332" s="734"/>
      <c r="Q332" s="734"/>
      <c r="R332" s="734"/>
      <c r="S332" s="734"/>
      <c r="T332" s="734"/>
      <c r="U332" s="734"/>
      <c r="V332" s="734"/>
      <c r="W332" s="734"/>
      <c r="X332" s="734"/>
      <c r="Y332" s="734"/>
      <c r="Z332" s="734"/>
      <c r="AA332" s="734"/>
      <c r="AB332" s="734"/>
      <c r="AC332" s="734"/>
      <c r="AD332" s="734"/>
      <c r="AE332" s="734"/>
      <c r="AF332" s="734"/>
      <c r="AG332" s="734"/>
      <c r="AH332" s="734"/>
      <c r="AI332" s="734"/>
      <c r="AJ332" s="734"/>
      <c r="AK332" s="734"/>
      <c r="AL332" s="734"/>
      <c r="AM332" s="734"/>
      <c r="AN332" s="734"/>
      <c r="AO332" s="734"/>
      <c r="AP332" s="734"/>
      <c r="AQ332" s="734"/>
      <c r="AR332" s="735"/>
    </row>
    <row r="333" spans="1:44" s="149" customFormat="1" ht="383.25" customHeight="1">
      <c r="A333" s="693"/>
      <c r="B333" s="637"/>
      <c r="C333" s="637"/>
      <c r="D333" s="399" t="s">
        <v>292</v>
      </c>
      <c r="E333" s="733"/>
      <c r="F333" s="734"/>
      <c r="G333" s="734"/>
      <c r="H333" s="734"/>
      <c r="I333" s="734"/>
      <c r="J333" s="734"/>
      <c r="K333" s="734"/>
      <c r="L333" s="734"/>
      <c r="M333" s="734"/>
      <c r="N333" s="734"/>
      <c r="O333" s="734"/>
      <c r="P333" s="734"/>
      <c r="Q333" s="734"/>
      <c r="R333" s="734"/>
      <c r="S333" s="734"/>
      <c r="T333" s="734"/>
      <c r="U333" s="734"/>
      <c r="V333" s="734"/>
      <c r="W333" s="734"/>
      <c r="X333" s="734"/>
      <c r="Y333" s="734"/>
      <c r="Z333" s="734"/>
      <c r="AA333" s="734"/>
      <c r="AB333" s="734"/>
      <c r="AC333" s="734"/>
      <c r="AD333" s="734"/>
      <c r="AE333" s="734"/>
      <c r="AF333" s="734"/>
      <c r="AG333" s="734"/>
      <c r="AH333" s="734"/>
      <c r="AI333" s="734"/>
      <c r="AJ333" s="734"/>
      <c r="AK333" s="734"/>
      <c r="AL333" s="734"/>
      <c r="AM333" s="734"/>
      <c r="AN333" s="734"/>
      <c r="AO333" s="734"/>
      <c r="AP333" s="734"/>
      <c r="AQ333" s="734"/>
      <c r="AR333" s="735"/>
    </row>
    <row r="334" spans="1:44" s="149" customFormat="1" ht="114.75" customHeight="1">
      <c r="A334" s="693"/>
      <c r="B334" s="637"/>
      <c r="C334" s="637"/>
      <c r="D334" s="399" t="s">
        <v>327</v>
      </c>
      <c r="E334" s="733"/>
      <c r="F334" s="734"/>
      <c r="G334" s="734"/>
      <c r="H334" s="734"/>
      <c r="I334" s="734"/>
      <c r="J334" s="734"/>
      <c r="K334" s="734"/>
      <c r="L334" s="734"/>
      <c r="M334" s="734"/>
      <c r="N334" s="734"/>
      <c r="O334" s="734"/>
      <c r="P334" s="734"/>
      <c r="Q334" s="734"/>
      <c r="R334" s="734"/>
      <c r="S334" s="734"/>
      <c r="T334" s="734"/>
      <c r="U334" s="734"/>
      <c r="V334" s="734"/>
      <c r="W334" s="734"/>
      <c r="X334" s="734"/>
      <c r="Y334" s="734"/>
      <c r="Z334" s="734"/>
      <c r="AA334" s="734"/>
      <c r="AB334" s="734"/>
      <c r="AC334" s="734"/>
      <c r="AD334" s="734"/>
      <c r="AE334" s="734"/>
      <c r="AF334" s="734"/>
      <c r="AG334" s="734"/>
      <c r="AH334" s="734"/>
      <c r="AI334" s="734"/>
      <c r="AJ334" s="734"/>
      <c r="AK334" s="734"/>
      <c r="AL334" s="734"/>
      <c r="AM334" s="734"/>
      <c r="AN334" s="734"/>
      <c r="AO334" s="734"/>
      <c r="AP334" s="734"/>
      <c r="AQ334" s="734"/>
      <c r="AR334" s="735"/>
    </row>
    <row r="335" spans="1:44" s="149" customFormat="1" ht="146.25" customHeight="1">
      <c r="A335" s="693"/>
      <c r="B335" s="637"/>
      <c r="C335" s="637"/>
      <c r="D335" s="399" t="s">
        <v>328</v>
      </c>
      <c r="E335" s="736"/>
      <c r="F335" s="737"/>
      <c r="G335" s="737"/>
      <c r="H335" s="737"/>
      <c r="I335" s="737"/>
      <c r="J335" s="737"/>
      <c r="K335" s="737"/>
      <c r="L335" s="737"/>
      <c r="M335" s="737"/>
      <c r="N335" s="737"/>
      <c r="O335" s="737"/>
      <c r="P335" s="737"/>
      <c r="Q335" s="737"/>
      <c r="R335" s="737"/>
      <c r="S335" s="737"/>
      <c r="T335" s="737"/>
      <c r="U335" s="737"/>
      <c r="V335" s="737"/>
      <c r="W335" s="737"/>
      <c r="X335" s="737"/>
      <c r="Y335" s="737"/>
      <c r="Z335" s="737"/>
      <c r="AA335" s="737"/>
      <c r="AB335" s="737"/>
      <c r="AC335" s="737"/>
      <c r="AD335" s="737"/>
      <c r="AE335" s="737"/>
      <c r="AF335" s="737"/>
      <c r="AG335" s="737"/>
      <c r="AH335" s="737"/>
      <c r="AI335" s="737"/>
      <c r="AJ335" s="737"/>
      <c r="AK335" s="737"/>
      <c r="AL335" s="737"/>
      <c r="AM335" s="737"/>
      <c r="AN335" s="737"/>
      <c r="AO335" s="737"/>
      <c r="AP335" s="737"/>
      <c r="AQ335" s="737"/>
      <c r="AR335" s="738"/>
    </row>
    <row r="336" spans="1:44" s="328" customFormat="1" ht="114.75" customHeight="1">
      <c r="A336" s="739" t="s">
        <v>359</v>
      </c>
      <c r="B336" s="631" t="s">
        <v>360</v>
      </c>
      <c r="C336" s="637"/>
      <c r="D336" s="629" t="s">
        <v>331</v>
      </c>
      <c r="E336" s="629"/>
      <c r="F336" s="629"/>
      <c r="G336" s="629"/>
      <c r="H336" s="629"/>
      <c r="I336" s="629"/>
      <c r="J336" s="629"/>
      <c r="K336" s="629"/>
      <c r="L336" s="629"/>
      <c r="M336" s="629"/>
      <c r="N336" s="629"/>
      <c r="O336" s="629"/>
      <c r="P336" s="629"/>
      <c r="Q336" s="629"/>
      <c r="R336" s="629"/>
      <c r="S336" s="629"/>
      <c r="T336" s="629"/>
      <c r="U336" s="629"/>
      <c r="V336" s="629"/>
      <c r="W336" s="629"/>
      <c r="X336" s="629"/>
      <c r="Y336" s="629"/>
      <c r="Z336" s="629"/>
      <c r="AA336" s="629"/>
      <c r="AB336" s="629"/>
      <c r="AC336" s="629"/>
      <c r="AD336" s="629"/>
      <c r="AE336" s="629"/>
      <c r="AF336" s="629"/>
      <c r="AG336" s="629"/>
      <c r="AH336" s="629"/>
      <c r="AI336" s="629"/>
      <c r="AJ336" s="629"/>
      <c r="AK336" s="629"/>
      <c r="AL336" s="629"/>
      <c r="AM336" s="629"/>
      <c r="AN336" s="629"/>
      <c r="AO336" s="629"/>
      <c r="AP336" s="629"/>
      <c r="AQ336" s="629"/>
      <c r="AR336" s="752"/>
    </row>
    <row r="337" spans="1:44" s="328" customFormat="1" ht="408.75" customHeight="1">
      <c r="A337" s="740"/>
      <c r="B337" s="632"/>
      <c r="C337" s="631"/>
      <c r="D337" s="630"/>
      <c r="E337" s="630"/>
      <c r="F337" s="630"/>
      <c r="G337" s="630"/>
      <c r="H337" s="630"/>
      <c r="I337" s="630"/>
      <c r="J337" s="630"/>
      <c r="K337" s="630"/>
      <c r="L337" s="630"/>
      <c r="M337" s="630"/>
      <c r="N337" s="630"/>
      <c r="O337" s="630"/>
      <c r="P337" s="630"/>
      <c r="Q337" s="630"/>
      <c r="R337" s="630"/>
      <c r="S337" s="630"/>
      <c r="T337" s="630"/>
      <c r="U337" s="630"/>
      <c r="V337" s="630"/>
      <c r="W337" s="630"/>
      <c r="X337" s="630"/>
      <c r="Y337" s="630"/>
      <c r="Z337" s="630"/>
      <c r="AA337" s="630"/>
      <c r="AB337" s="630"/>
      <c r="AC337" s="630"/>
      <c r="AD337" s="630"/>
      <c r="AE337" s="630"/>
      <c r="AF337" s="630"/>
      <c r="AG337" s="630"/>
      <c r="AH337" s="630"/>
      <c r="AI337" s="630"/>
      <c r="AJ337" s="630"/>
      <c r="AK337" s="630"/>
      <c r="AL337" s="630"/>
      <c r="AM337" s="630"/>
      <c r="AN337" s="630"/>
      <c r="AO337" s="630"/>
      <c r="AP337" s="630"/>
      <c r="AQ337" s="630"/>
      <c r="AR337" s="753"/>
    </row>
    <row r="338" spans="1:44" s="328" customFormat="1" ht="408.75" customHeight="1" thickBot="1">
      <c r="A338" s="395" t="s">
        <v>361</v>
      </c>
      <c r="B338" s="237" t="s">
        <v>362</v>
      </c>
      <c r="C338" s="638"/>
      <c r="D338" s="332" t="s">
        <v>331</v>
      </c>
      <c r="E338" s="333"/>
      <c r="F338" s="333"/>
      <c r="G338" s="333"/>
      <c r="H338" s="333"/>
      <c r="I338" s="333"/>
      <c r="J338" s="333"/>
      <c r="K338" s="333"/>
      <c r="L338" s="333"/>
      <c r="M338" s="333"/>
      <c r="N338" s="333"/>
      <c r="O338" s="333"/>
      <c r="P338" s="333"/>
      <c r="Q338" s="333"/>
      <c r="R338" s="333"/>
      <c r="S338" s="333"/>
      <c r="T338" s="333"/>
      <c r="U338" s="333"/>
      <c r="V338" s="333"/>
      <c r="W338" s="333"/>
      <c r="X338" s="333"/>
      <c r="Y338" s="333"/>
      <c r="Z338" s="333"/>
      <c r="AA338" s="333"/>
      <c r="AB338" s="333"/>
      <c r="AC338" s="333"/>
      <c r="AD338" s="333"/>
      <c r="AE338" s="333"/>
      <c r="AF338" s="333"/>
      <c r="AG338" s="333"/>
      <c r="AH338" s="333"/>
      <c r="AI338" s="333"/>
      <c r="AJ338" s="333"/>
      <c r="AK338" s="333"/>
      <c r="AL338" s="333"/>
      <c r="AM338" s="333"/>
      <c r="AN338" s="333"/>
      <c r="AO338" s="333"/>
      <c r="AP338" s="333"/>
      <c r="AQ338" s="333"/>
      <c r="AR338" s="334"/>
    </row>
    <row r="339" spans="1:44" s="149" customFormat="1" ht="114.75" customHeight="1">
      <c r="A339" s="788"/>
      <c r="B339" s="650" t="s">
        <v>264</v>
      </c>
      <c r="C339" s="650"/>
      <c r="D339" s="235" t="s">
        <v>41</v>
      </c>
      <c r="E339" s="215">
        <f>H339+K339+N339+Q339+T339+W339+Z339+AC339+AF339+AI339+AL339+AO339</f>
        <v>116388.8</v>
      </c>
      <c r="F339" s="215">
        <f>I339+L339+O339+R339+U339+X339+AA339+AD339+AG339+AJ339+AM339+AP339</f>
        <v>0</v>
      </c>
      <c r="G339" s="215">
        <f>F339/E339</f>
        <v>0</v>
      </c>
      <c r="H339" s="296">
        <f>H340+H341+H342+H344+H345</f>
        <v>0</v>
      </c>
      <c r="I339" s="296">
        <f t="shared" ref="I339:AP339" si="693">I340+I341+I342+I344+I345</f>
        <v>0</v>
      </c>
      <c r="J339" s="215"/>
      <c r="K339" s="296">
        <f t="shared" si="693"/>
        <v>0</v>
      </c>
      <c r="L339" s="296">
        <f t="shared" si="693"/>
        <v>0</v>
      </c>
      <c r="M339" s="215"/>
      <c r="N339" s="296">
        <f t="shared" si="693"/>
        <v>0</v>
      </c>
      <c r="O339" s="296">
        <f t="shared" si="693"/>
        <v>0</v>
      </c>
      <c r="P339" s="215"/>
      <c r="Q339" s="296"/>
      <c r="R339" s="296">
        <f t="shared" si="693"/>
        <v>0</v>
      </c>
      <c r="S339" s="215"/>
      <c r="T339" s="296">
        <f t="shared" si="693"/>
        <v>0</v>
      </c>
      <c r="U339" s="296">
        <f t="shared" si="693"/>
        <v>0</v>
      </c>
      <c r="V339" s="215"/>
      <c r="W339" s="296">
        <f t="shared" si="693"/>
        <v>0</v>
      </c>
      <c r="X339" s="296">
        <f t="shared" si="693"/>
        <v>0</v>
      </c>
      <c r="Y339" s="215"/>
      <c r="Z339" s="296">
        <f t="shared" si="693"/>
        <v>17864.099999999999</v>
      </c>
      <c r="AA339" s="296">
        <f t="shared" si="693"/>
        <v>0</v>
      </c>
      <c r="AB339" s="215"/>
      <c r="AC339" s="296">
        <f t="shared" si="693"/>
        <v>0</v>
      </c>
      <c r="AD339" s="296">
        <f t="shared" si="693"/>
        <v>0</v>
      </c>
      <c r="AE339" s="298"/>
      <c r="AF339" s="303">
        <f t="shared" ref="I339:AP345" si="694">AF305+AF270</f>
        <v>0</v>
      </c>
      <c r="AG339" s="296">
        <f t="shared" si="693"/>
        <v>0</v>
      </c>
      <c r="AH339" s="298"/>
      <c r="AI339" s="296">
        <f t="shared" si="693"/>
        <v>17865.399999999998</v>
      </c>
      <c r="AJ339" s="296">
        <f t="shared" si="693"/>
        <v>0</v>
      </c>
      <c r="AK339" s="297">
        <f>AJ339/AI339</f>
        <v>0</v>
      </c>
      <c r="AL339" s="296">
        <f t="shared" si="693"/>
        <v>0</v>
      </c>
      <c r="AM339" s="296">
        <f t="shared" si="693"/>
        <v>0</v>
      </c>
      <c r="AN339" s="297" t="e">
        <f>AM339/AL339</f>
        <v>#DIV/0!</v>
      </c>
      <c r="AO339" s="296">
        <f t="shared" si="693"/>
        <v>80659.3</v>
      </c>
      <c r="AP339" s="296">
        <f t="shared" si="693"/>
        <v>0</v>
      </c>
      <c r="AQ339" s="298">
        <f>AP339/AO339</f>
        <v>0</v>
      </c>
      <c r="AR339" s="727"/>
    </row>
    <row r="340" spans="1:44" s="149" customFormat="1" ht="114.75" customHeight="1">
      <c r="A340" s="766"/>
      <c r="B340" s="648"/>
      <c r="C340" s="648"/>
      <c r="D340" s="301" t="s">
        <v>37</v>
      </c>
      <c r="E340" s="303">
        <f>H340+K340+N340+Q340+T340+W340+Z340+AC340+AF340+AI340+AL340+AO340</f>
        <v>0</v>
      </c>
      <c r="F340" s="303">
        <f>I340+L340+O340+R340+U340+X340+AA340+AD340+AG340+AJ340+AM340+AP340</f>
        <v>0</v>
      </c>
      <c r="G340" s="303"/>
      <c r="H340" s="303">
        <f>H306+H271</f>
        <v>0</v>
      </c>
      <c r="I340" s="303">
        <f t="shared" si="694"/>
        <v>0</v>
      </c>
      <c r="J340" s="303"/>
      <c r="K340" s="303">
        <f t="shared" si="694"/>
        <v>0</v>
      </c>
      <c r="L340" s="303">
        <f t="shared" si="694"/>
        <v>0</v>
      </c>
      <c r="M340" s="303"/>
      <c r="N340" s="303">
        <f t="shared" si="694"/>
        <v>0</v>
      </c>
      <c r="O340" s="303">
        <f t="shared" si="694"/>
        <v>0</v>
      </c>
      <c r="P340" s="303"/>
      <c r="Q340" s="303"/>
      <c r="R340" s="303">
        <f t="shared" si="694"/>
        <v>0</v>
      </c>
      <c r="S340" s="303"/>
      <c r="T340" s="303">
        <f t="shared" si="694"/>
        <v>0</v>
      </c>
      <c r="U340" s="303">
        <f t="shared" si="694"/>
        <v>0</v>
      </c>
      <c r="V340" s="303"/>
      <c r="W340" s="303">
        <f t="shared" si="694"/>
        <v>0</v>
      </c>
      <c r="X340" s="303">
        <f t="shared" si="694"/>
        <v>0</v>
      </c>
      <c r="Y340" s="303"/>
      <c r="Z340" s="303">
        <f t="shared" si="694"/>
        <v>0</v>
      </c>
      <c r="AA340" s="303">
        <f t="shared" si="694"/>
        <v>0</v>
      </c>
      <c r="AB340" s="303"/>
      <c r="AC340" s="303">
        <f t="shared" si="694"/>
        <v>0</v>
      </c>
      <c r="AD340" s="303">
        <f t="shared" si="694"/>
        <v>0</v>
      </c>
      <c r="AE340" s="298"/>
      <c r="AF340" s="303"/>
      <c r="AG340" s="303">
        <f t="shared" si="694"/>
        <v>0</v>
      </c>
      <c r="AH340" s="298"/>
      <c r="AI340" s="303">
        <f t="shared" si="694"/>
        <v>0</v>
      </c>
      <c r="AJ340" s="303">
        <f t="shared" si="694"/>
        <v>0</v>
      </c>
      <c r="AK340" s="297"/>
      <c r="AL340" s="303">
        <f t="shared" si="694"/>
        <v>0</v>
      </c>
      <c r="AM340" s="303">
        <f t="shared" si="694"/>
        <v>0</v>
      </c>
      <c r="AN340" s="297"/>
      <c r="AO340" s="303">
        <f t="shared" si="694"/>
        <v>0</v>
      </c>
      <c r="AP340" s="303">
        <f t="shared" si="694"/>
        <v>0</v>
      </c>
      <c r="AQ340" s="298"/>
      <c r="AR340" s="728"/>
    </row>
    <row r="341" spans="1:44" s="149" customFormat="1" ht="114.75" customHeight="1">
      <c r="A341" s="766"/>
      <c r="B341" s="648"/>
      <c r="C341" s="648"/>
      <c r="D341" s="299" t="s">
        <v>2</v>
      </c>
      <c r="E341" s="303">
        <f t="shared" ref="E341:E345" si="695">H341+K341+N341+Q341+T341+W341+Z341+AC341+AF341+AI341+AL341+AO341</f>
        <v>0</v>
      </c>
      <c r="F341" s="303">
        <f t="shared" ref="F341:F345" si="696">I341+L341+O341+R341+U341+X341+AA341+AD341+AG341+AJ341+AM341+AP341</f>
        <v>0</v>
      </c>
      <c r="G341" s="303"/>
      <c r="H341" s="303">
        <f t="shared" ref="H341:W345" si="697">H307+H272</f>
        <v>0</v>
      </c>
      <c r="I341" s="303">
        <f t="shared" si="697"/>
        <v>0</v>
      </c>
      <c r="J341" s="303"/>
      <c r="K341" s="303">
        <f t="shared" si="697"/>
        <v>0</v>
      </c>
      <c r="L341" s="303">
        <f t="shared" si="697"/>
        <v>0</v>
      </c>
      <c r="M341" s="303"/>
      <c r="N341" s="303">
        <f t="shared" si="697"/>
        <v>0</v>
      </c>
      <c r="O341" s="303">
        <f t="shared" si="697"/>
        <v>0</v>
      </c>
      <c r="P341" s="303"/>
      <c r="Q341" s="303"/>
      <c r="R341" s="303">
        <f t="shared" si="697"/>
        <v>0</v>
      </c>
      <c r="S341" s="303"/>
      <c r="T341" s="303">
        <f t="shared" si="697"/>
        <v>0</v>
      </c>
      <c r="U341" s="303">
        <f t="shared" si="697"/>
        <v>0</v>
      </c>
      <c r="V341" s="303"/>
      <c r="W341" s="303">
        <f t="shared" si="697"/>
        <v>0</v>
      </c>
      <c r="X341" s="303">
        <f t="shared" si="694"/>
        <v>0</v>
      </c>
      <c r="Y341" s="303"/>
      <c r="Z341" s="303">
        <f t="shared" si="694"/>
        <v>0</v>
      </c>
      <c r="AA341" s="303">
        <f t="shared" si="694"/>
        <v>0</v>
      </c>
      <c r="AB341" s="303"/>
      <c r="AC341" s="303">
        <f t="shared" si="694"/>
        <v>0</v>
      </c>
      <c r="AD341" s="303">
        <f t="shared" si="694"/>
        <v>0</v>
      </c>
      <c r="AE341" s="298"/>
      <c r="AF341" s="303"/>
      <c r="AG341" s="303">
        <f t="shared" si="694"/>
        <v>0</v>
      </c>
      <c r="AH341" s="298"/>
      <c r="AI341" s="303">
        <f t="shared" si="694"/>
        <v>0</v>
      </c>
      <c r="AJ341" s="303">
        <f t="shared" si="694"/>
        <v>0</v>
      </c>
      <c r="AK341" s="297"/>
      <c r="AL341" s="303">
        <f t="shared" si="694"/>
        <v>0</v>
      </c>
      <c r="AM341" s="303">
        <f t="shared" si="694"/>
        <v>0</v>
      </c>
      <c r="AN341" s="297"/>
      <c r="AO341" s="303">
        <f t="shared" si="694"/>
        <v>0</v>
      </c>
      <c r="AP341" s="303">
        <f t="shared" si="694"/>
        <v>0</v>
      </c>
      <c r="AQ341" s="298"/>
      <c r="AR341" s="728"/>
    </row>
    <row r="342" spans="1:44" s="149" customFormat="1" ht="114.75" customHeight="1" thickBot="1">
      <c r="A342" s="766"/>
      <c r="B342" s="648"/>
      <c r="C342" s="648"/>
      <c r="D342" s="299" t="s">
        <v>284</v>
      </c>
      <c r="E342" s="303">
        <f>H342+K342+N342+Q342+T342+W342+Z342+AC342+AF342+AI342+AL342+AO342</f>
        <v>116388.8</v>
      </c>
      <c r="F342" s="303">
        <f t="shared" si="696"/>
        <v>0</v>
      </c>
      <c r="G342" s="303">
        <f t="shared" ref="G342" si="698">F342/E342</f>
        <v>0</v>
      </c>
      <c r="H342" s="303">
        <f>H308+H273</f>
        <v>0</v>
      </c>
      <c r="I342" s="303">
        <f t="shared" si="694"/>
        <v>0</v>
      </c>
      <c r="J342" s="303"/>
      <c r="K342" s="303">
        <f t="shared" si="694"/>
        <v>0</v>
      </c>
      <c r="L342" s="303">
        <f t="shared" si="694"/>
        <v>0</v>
      </c>
      <c r="M342" s="303"/>
      <c r="N342" s="303">
        <f t="shared" si="694"/>
        <v>0</v>
      </c>
      <c r="O342" s="303">
        <f t="shared" si="694"/>
        <v>0</v>
      </c>
      <c r="P342" s="303"/>
      <c r="Q342" s="303"/>
      <c r="R342" s="303">
        <f t="shared" si="694"/>
        <v>0</v>
      </c>
      <c r="S342" s="303"/>
      <c r="T342" s="303">
        <f t="shared" si="694"/>
        <v>0</v>
      </c>
      <c r="U342" s="303">
        <f t="shared" si="694"/>
        <v>0</v>
      </c>
      <c r="V342" s="303"/>
      <c r="W342" s="303">
        <f t="shared" si="694"/>
        <v>0</v>
      </c>
      <c r="X342" s="303">
        <f t="shared" si="694"/>
        <v>0</v>
      </c>
      <c r="Y342" s="303"/>
      <c r="Z342" s="303">
        <f t="shared" si="694"/>
        <v>17864.099999999999</v>
      </c>
      <c r="AA342" s="303">
        <f t="shared" si="694"/>
        <v>0</v>
      </c>
      <c r="AB342" s="303"/>
      <c r="AC342" s="408">
        <f>AC308+AC273</f>
        <v>0</v>
      </c>
      <c r="AD342" s="303">
        <f t="shared" si="694"/>
        <v>0</v>
      </c>
      <c r="AE342" s="298"/>
      <c r="AF342" s="408">
        <f>AF308+AF273</f>
        <v>0</v>
      </c>
      <c r="AG342" s="303">
        <f t="shared" si="694"/>
        <v>0</v>
      </c>
      <c r="AH342" s="298"/>
      <c r="AI342" s="408">
        <f>AI308+AI273</f>
        <v>17865.399999999998</v>
      </c>
      <c r="AJ342" s="303">
        <f t="shared" si="694"/>
        <v>0</v>
      </c>
      <c r="AK342" s="297">
        <f t="shared" ref="AK342" si="699">AJ342/AI342</f>
        <v>0</v>
      </c>
      <c r="AL342" s="408">
        <f>AL308+AL273</f>
        <v>0</v>
      </c>
      <c r="AM342" s="303">
        <f t="shared" si="694"/>
        <v>0</v>
      </c>
      <c r="AN342" s="297" t="e">
        <f t="shared" ref="AN342" si="700">AM342/AL342</f>
        <v>#DIV/0!</v>
      </c>
      <c r="AO342" s="303">
        <f>AO308+AO273</f>
        <v>80659.3</v>
      </c>
      <c r="AP342" s="303">
        <f t="shared" si="694"/>
        <v>0</v>
      </c>
      <c r="AQ342" s="298">
        <f t="shared" ref="AQ342" si="701">AP342/AO342</f>
        <v>0</v>
      </c>
      <c r="AR342" s="728"/>
    </row>
    <row r="343" spans="1:44" s="149" customFormat="1" ht="374.25" customHeight="1">
      <c r="A343" s="766"/>
      <c r="B343" s="648"/>
      <c r="C343" s="648"/>
      <c r="D343" s="299" t="s">
        <v>292</v>
      </c>
      <c r="E343" s="215">
        <f t="shared" si="695"/>
        <v>0</v>
      </c>
      <c r="F343" s="215">
        <f t="shared" si="696"/>
        <v>0</v>
      </c>
      <c r="G343" s="303"/>
      <c r="H343" s="303">
        <f t="shared" si="697"/>
        <v>0</v>
      </c>
      <c r="I343" s="303">
        <f t="shared" si="694"/>
        <v>0</v>
      </c>
      <c r="J343" s="303"/>
      <c r="K343" s="303">
        <f t="shared" si="694"/>
        <v>0</v>
      </c>
      <c r="L343" s="303">
        <f t="shared" si="694"/>
        <v>0</v>
      </c>
      <c r="M343" s="303"/>
      <c r="N343" s="303">
        <f t="shared" si="694"/>
        <v>0</v>
      </c>
      <c r="O343" s="303">
        <f t="shared" si="694"/>
        <v>0</v>
      </c>
      <c r="P343" s="303"/>
      <c r="Q343" s="303"/>
      <c r="R343" s="303">
        <f t="shared" si="694"/>
        <v>0</v>
      </c>
      <c r="S343" s="303"/>
      <c r="T343" s="303">
        <f t="shared" si="694"/>
        <v>0</v>
      </c>
      <c r="U343" s="303">
        <f t="shared" si="694"/>
        <v>0</v>
      </c>
      <c r="V343" s="303"/>
      <c r="W343" s="303">
        <f t="shared" si="694"/>
        <v>0</v>
      </c>
      <c r="X343" s="303">
        <f t="shared" si="694"/>
        <v>0</v>
      </c>
      <c r="Y343" s="303"/>
      <c r="Z343" s="303">
        <f t="shared" si="694"/>
        <v>0</v>
      </c>
      <c r="AA343" s="303">
        <f t="shared" si="694"/>
        <v>0</v>
      </c>
      <c r="AB343" s="303"/>
      <c r="AC343" s="303">
        <f t="shared" si="694"/>
        <v>0</v>
      </c>
      <c r="AD343" s="303">
        <f t="shared" si="694"/>
        <v>0</v>
      </c>
      <c r="AE343" s="298"/>
      <c r="AF343" s="303"/>
      <c r="AG343" s="303">
        <f t="shared" si="694"/>
        <v>0</v>
      </c>
      <c r="AH343" s="298"/>
      <c r="AI343" s="303">
        <f t="shared" si="694"/>
        <v>0</v>
      </c>
      <c r="AJ343" s="303">
        <f t="shared" si="694"/>
        <v>0</v>
      </c>
      <c r="AK343" s="298"/>
      <c r="AL343" s="303">
        <f t="shared" si="694"/>
        <v>0</v>
      </c>
      <c r="AM343" s="303">
        <f t="shared" si="694"/>
        <v>0</v>
      </c>
      <c r="AN343" s="298"/>
      <c r="AO343" s="303">
        <f t="shared" si="694"/>
        <v>0</v>
      </c>
      <c r="AP343" s="303">
        <f t="shared" si="694"/>
        <v>0</v>
      </c>
      <c r="AQ343" s="298"/>
      <c r="AR343" s="728"/>
    </row>
    <row r="344" spans="1:44" s="149" customFormat="1" ht="114.75" customHeight="1">
      <c r="A344" s="766"/>
      <c r="B344" s="648"/>
      <c r="C344" s="648"/>
      <c r="D344" s="299" t="s">
        <v>285</v>
      </c>
      <c r="E344" s="303">
        <f t="shared" si="695"/>
        <v>0</v>
      </c>
      <c r="F344" s="303">
        <f t="shared" si="696"/>
        <v>0</v>
      </c>
      <c r="G344" s="303"/>
      <c r="H344" s="303">
        <f t="shared" si="697"/>
        <v>0</v>
      </c>
      <c r="I344" s="303">
        <f t="shared" si="694"/>
        <v>0</v>
      </c>
      <c r="J344" s="303"/>
      <c r="K344" s="303">
        <f t="shared" si="694"/>
        <v>0</v>
      </c>
      <c r="L344" s="303">
        <f t="shared" si="694"/>
        <v>0</v>
      </c>
      <c r="M344" s="303"/>
      <c r="N344" s="303">
        <f t="shared" si="694"/>
        <v>0</v>
      </c>
      <c r="O344" s="303">
        <f t="shared" si="694"/>
        <v>0</v>
      </c>
      <c r="P344" s="303"/>
      <c r="Q344" s="303"/>
      <c r="R344" s="303">
        <f t="shared" si="694"/>
        <v>0</v>
      </c>
      <c r="S344" s="303"/>
      <c r="T344" s="303">
        <f t="shared" si="694"/>
        <v>0</v>
      </c>
      <c r="U344" s="303">
        <f t="shared" si="694"/>
        <v>0</v>
      </c>
      <c r="V344" s="303"/>
      <c r="W344" s="303">
        <f t="shared" si="694"/>
        <v>0</v>
      </c>
      <c r="X344" s="303">
        <f t="shared" si="694"/>
        <v>0</v>
      </c>
      <c r="Y344" s="303"/>
      <c r="Z344" s="303">
        <f t="shared" si="694"/>
        <v>0</v>
      </c>
      <c r="AA344" s="303">
        <f t="shared" si="694"/>
        <v>0</v>
      </c>
      <c r="AB344" s="303"/>
      <c r="AC344" s="303">
        <f t="shared" si="694"/>
        <v>0</v>
      </c>
      <c r="AD344" s="303">
        <f t="shared" si="694"/>
        <v>0</v>
      </c>
      <c r="AE344" s="298"/>
      <c r="AF344" s="303"/>
      <c r="AG344" s="303">
        <f t="shared" si="694"/>
        <v>0</v>
      </c>
      <c r="AH344" s="298"/>
      <c r="AI344" s="303">
        <f t="shared" si="694"/>
        <v>0</v>
      </c>
      <c r="AJ344" s="303">
        <f t="shared" si="694"/>
        <v>0</v>
      </c>
      <c r="AK344" s="298"/>
      <c r="AL344" s="303">
        <f t="shared" si="694"/>
        <v>0</v>
      </c>
      <c r="AM344" s="303">
        <f t="shared" si="694"/>
        <v>0</v>
      </c>
      <c r="AN344" s="298"/>
      <c r="AO344" s="303">
        <f t="shared" si="694"/>
        <v>0</v>
      </c>
      <c r="AP344" s="303">
        <f t="shared" si="694"/>
        <v>0</v>
      </c>
      <c r="AQ344" s="298"/>
      <c r="AR344" s="728"/>
    </row>
    <row r="345" spans="1:44" s="149" customFormat="1" ht="114.75" customHeight="1" thickBot="1">
      <c r="A345" s="766"/>
      <c r="B345" s="648"/>
      <c r="C345" s="648"/>
      <c r="D345" s="301" t="s">
        <v>43</v>
      </c>
      <c r="E345" s="303">
        <f t="shared" si="695"/>
        <v>0</v>
      </c>
      <c r="F345" s="303">
        <f t="shared" si="696"/>
        <v>0</v>
      </c>
      <c r="G345" s="225"/>
      <c r="H345" s="303">
        <f t="shared" si="697"/>
        <v>0</v>
      </c>
      <c r="I345" s="303">
        <f t="shared" si="694"/>
        <v>0</v>
      </c>
      <c r="J345" s="225"/>
      <c r="K345" s="303">
        <f t="shared" si="694"/>
        <v>0</v>
      </c>
      <c r="L345" s="303">
        <f t="shared" si="694"/>
        <v>0</v>
      </c>
      <c r="M345" s="225"/>
      <c r="N345" s="303">
        <f t="shared" si="694"/>
        <v>0</v>
      </c>
      <c r="O345" s="303">
        <f t="shared" si="694"/>
        <v>0</v>
      </c>
      <c r="P345" s="225"/>
      <c r="Q345" s="303"/>
      <c r="R345" s="303">
        <f t="shared" si="694"/>
        <v>0</v>
      </c>
      <c r="S345" s="225"/>
      <c r="T345" s="303">
        <f t="shared" si="694"/>
        <v>0</v>
      </c>
      <c r="U345" s="303">
        <f t="shared" si="694"/>
        <v>0</v>
      </c>
      <c r="V345" s="225"/>
      <c r="W345" s="303">
        <f t="shared" si="694"/>
        <v>0</v>
      </c>
      <c r="X345" s="303">
        <f t="shared" si="694"/>
        <v>0</v>
      </c>
      <c r="Y345" s="225"/>
      <c r="Z345" s="303">
        <f t="shared" si="694"/>
        <v>0</v>
      </c>
      <c r="AA345" s="303">
        <f t="shared" si="694"/>
        <v>0</v>
      </c>
      <c r="AB345" s="225"/>
      <c r="AC345" s="303">
        <f t="shared" si="694"/>
        <v>0</v>
      </c>
      <c r="AD345" s="303">
        <f t="shared" si="694"/>
        <v>0</v>
      </c>
      <c r="AE345" s="298"/>
      <c r="AF345" s="303">
        <f t="shared" si="694"/>
        <v>0</v>
      </c>
      <c r="AG345" s="303">
        <f t="shared" si="694"/>
        <v>0</v>
      </c>
      <c r="AH345" s="298"/>
      <c r="AI345" s="303">
        <f t="shared" si="694"/>
        <v>0</v>
      </c>
      <c r="AJ345" s="303">
        <f t="shared" si="694"/>
        <v>0</v>
      </c>
      <c r="AK345" s="298"/>
      <c r="AL345" s="303">
        <f t="shared" si="694"/>
        <v>0</v>
      </c>
      <c r="AM345" s="303">
        <f t="shared" si="694"/>
        <v>0</v>
      </c>
      <c r="AN345" s="298"/>
      <c r="AO345" s="303">
        <f t="shared" si="694"/>
        <v>0</v>
      </c>
      <c r="AP345" s="303">
        <f t="shared" si="694"/>
        <v>0</v>
      </c>
      <c r="AQ345" s="298"/>
      <c r="AR345" s="728"/>
    </row>
    <row r="346" spans="1:44" s="328" customFormat="1" ht="26.25" customHeight="1">
      <c r="A346" s="787" t="s">
        <v>278</v>
      </c>
      <c r="B346" s="787"/>
      <c r="C346" s="787"/>
      <c r="D346" s="787"/>
      <c r="E346" s="787"/>
      <c r="F346" s="787"/>
      <c r="G346" s="787"/>
      <c r="H346" s="787"/>
      <c r="I346" s="787"/>
      <c r="J346" s="787"/>
      <c r="K346" s="787"/>
      <c r="L346" s="787"/>
      <c r="M346" s="787"/>
      <c r="N346" s="787"/>
      <c r="O346" s="787"/>
      <c r="P346" s="787"/>
      <c r="Q346" s="787"/>
      <c r="R346" s="787"/>
      <c r="S346" s="787"/>
      <c r="T346" s="787"/>
      <c r="U346" s="787"/>
      <c r="V346" s="787"/>
      <c r="W346" s="787"/>
      <c r="X346" s="787"/>
      <c r="Y346" s="787"/>
      <c r="Z346" s="787"/>
      <c r="AA346" s="787"/>
      <c r="AB346" s="787"/>
      <c r="AC346" s="787"/>
      <c r="AD346" s="787"/>
      <c r="AE346" s="787"/>
      <c r="AF346" s="787"/>
      <c r="AG346" s="787"/>
      <c r="AH346" s="787"/>
      <c r="AI346" s="787"/>
      <c r="AJ346" s="787"/>
      <c r="AK346" s="787"/>
      <c r="AL346" s="787"/>
      <c r="AM346" s="787"/>
      <c r="AN346" s="787"/>
      <c r="AO346" s="787"/>
      <c r="AP346" s="787"/>
      <c r="AQ346" s="787"/>
      <c r="AR346" s="787"/>
    </row>
    <row r="347" spans="1:44" s="328" customFormat="1" ht="60" customHeight="1" thickBot="1">
      <c r="A347" s="658" t="s">
        <v>279</v>
      </c>
      <c r="B347" s="658"/>
      <c r="C347" s="658"/>
      <c r="D347" s="658"/>
      <c r="E347" s="658"/>
      <c r="F347" s="658"/>
      <c r="G347" s="658"/>
      <c r="H347" s="658"/>
      <c r="I347" s="658"/>
      <c r="J347" s="658"/>
      <c r="K347" s="658"/>
      <c r="L347" s="658"/>
      <c r="M347" s="658"/>
      <c r="N347" s="658"/>
      <c r="O347" s="658"/>
      <c r="P347" s="658"/>
      <c r="Q347" s="658"/>
      <c r="R347" s="658"/>
      <c r="S347" s="658"/>
      <c r="T347" s="658"/>
      <c r="U347" s="658"/>
      <c r="V347" s="658"/>
      <c r="W347" s="658"/>
      <c r="X347" s="658"/>
      <c r="Y347" s="658"/>
      <c r="Z347" s="658"/>
      <c r="AA347" s="658"/>
      <c r="AB347" s="658"/>
      <c r="AC347" s="658"/>
      <c r="AD347" s="658"/>
      <c r="AE347" s="658"/>
      <c r="AF347" s="658"/>
      <c r="AG347" s="658"/>
      <c r="AH347" s="658"/>
      <c r="AI347" s="658"/>
      <c r="AJ347" s="658"/>
      <c r="AK347" s="658"/>
      <c r="AL347" s="658"/>
      <c r="AM347" s="658"/>
      <c r="AN347" s="658"/>
      <c r="AO347" s="658"/>
      <c r="AP347" s="658"/>
      <c r="AQ347" s="658"/>
      <c r="AR347" s="658"/>
    </row>
    <row r="348" spans="1:44" s="328" customFormat="1" ht="43.5" customHeight="1" thickBot="1">
      <c r="A348" s="659" t="s">
        <v>410</v>
      </c>
      <c r="B348" s="660"/>
      <c r="C348" s="661"/>
      <c r="D348" s="336" t="s">
        <v>41</v>
      </c>
      <c r="E348" s="337">
        <f>E349+E350+E351</f>
        <v>769644.62999999989</v>
      </c>
      <c r="F348" s="337">
        <f>F349+F350+F351</f>
        <v>29486</v>
      </c>
      <c r="G348" s="338">
        <f>F348/E348</f>
        <v>3.831118785302251E-2</v>
      </c>
      <c r="H348" s="339">
        <f>H349+H350+H351</f>
        <v>29486</v>
      </c>
      <c r="I348" s="339">
        <f>I349+I350+I351</f>
        <v>29486</v>
      </c>
      <c r="J348" s="340">
        <f>I348/H348</f>
        <v>1</v>
      </c>
      <c r="K348" s="339">
        <f t="shared" ref="K348" si="702">K349+K350+K351</f>
        <v>56492.7</v>
      </c>
      <c r="L348" s="339">
        <f t="shared" ref="L348" si="703">L349+L350+L351</f>
        <v>0</v>
      </c>
      <c r="M348" s="338">
        <f>L348/K348</f>
        <v>0</v>
      </c>
      <c r="N348" s="339">
        <f t="shared" ref="N348" si="704">N349+N350+N351</f>
        <v>53468.53</v>
      </c>
      <c r="O348" s="339">
        <f t="shared" ref="O348" si="705">O349+O350+O351</f>
        <v>0</v>
      </c>
      <c r="P348" s="340">
        <f>O348/N348</f>
        <v>0</v>
      </c>
      <c r="Q348" s="339">
        <f t="shared" ref="Q348" si="706">Q349+Q350+Q351</f>
        <v>58421.5</v>
      </c>
      <c r="R348" s="339">
        <f t="shared" ref="R348" si="707">R349+R350+R351</f>
        <v>0</v>
      </c>
      <c r="S348" s="340">
        <f>R348/Q348</f>
        <v>0</v>
      </c>
      <c r="T348" s="339">
        <f t="shared" ref="T348" si="708">T349+T350+T351</f>
        <v>59675.9</v>
      </c>
      <c r="U348" s="339">
        <f t="shared" ref="U348" si="709">U349+U350+U351</f>
        <v>0</v>
      </c>
      <c r="V348" s="340">
        <f>U348/T348</f>
        <v>0</v>
      </c>
      <c r="W348" s="339">
        <f t="shared" ref="W348" si="710">W349+W350+W351</f>
        <v>53451.7</v>
      </c>
      <c r="X348" s="339">
        <f t="shared" ref="X348" si="711">X349+X350+X351</f>
        <v>0</v>
      </c>
      <c r="Y348" s="340">
        <f>X348/W348</f>
        <v>0</v>
      </c>
      <c r="Z348" s="339">
        <f t="shared" ref="Z348" si="712">Z349+Z350+Z351</f>
        <v>71887.600000000006</v>
      </c>
      <c r="AA348" s="339">
        <f t="shared" ref="AA348" si="713">AA349+AA350+AA351</f>
        <v>0</v>
      </c>
      <c r="AB348" s="340">
        <f>AA348/Z348</f>
        <v>0</v>
      </c>
      <c r="AC348" s="339">
        <f t="shared" ref="AC348" si="714">AC349+AC350+AC351</f>
        <v>54563.199999999997</v>
      </c>
      <c r="AD348" s="339">
        <f t="shared" ref="AD348" si="715">AD349+AD350+AD351</f>
        <v>0</v>
      </c>
      <c r="AE348" s="340">
        <f>AD348/AC348</f>
        <v>0</v>
      </c>
      <c r="AF348" s="339">
        <f t="shared" ref="AF348" si="716">AF349+AF350+AF351</f>
        <v>57094.6</v>
      </c>
      <c r="AG348" s="339">
        <f t="shared" ref="AG348" si="717">AG349+AG350+AG351</f>
        <v>0</v>
      </c>
      <c r="AH348" s="340">
        <f>AG348/AF348</f>
        <v>0</v>
      </c>
      <c r="AI348" s="339">
        <f>AI350+AI351+AI352+AI353+AI354</f>
        <v>76124.099999999991</v>
      </c>
      <c r="AJ348" s="341">
        <f>AJ350+AJ351</f>
        <v>0</v>
      </c>
      <c r="AK348" s="340">
        <f>AJ348/AI348</f>
        <v>0</v>
      </c>
      <c r="AL348" s="339">
        <f>AL350+AL351+AL352+AL353+AL354</f>
        <v>57854.399999999994</v>
      </c>
      <c r="AM348" s="339">
        <f>AM350+AM351+AM352+AM353+AM354</f>
        <v>0</v>
      </c>
      <c r="AN348" s="338">
        <f>AM348/AL348</f>
        <v>0</v>
      </c>
      <c r="AO348" s="339">
        <f>AO350+AO351+AO352+AO353+AO354</f>
        <v>140607.29999999999</v>
      </c>
      <c r="AP348" s="339">
        <f>AP350+AP351+AP352+AP353+AP354</f>
        <v>0</v>
      </c>
      <c r="AQ348" s="338">
        <f>AP348/AO348</f>
        <v>0</v>
      </c>
      <c r="AR348" s="342"/>
    </row>
    <row r="349" spans="1:44" s="328" customFormat="1" ht="136.5" customHeight="1">
      <c r="A349" s="662"/>
      <c r="B349" s="663"/>
      <c r="C349" s="663"/>
      <c r="D349" s="335" t="s">
        <v>37</v>
      </c>
      <c r="E349" s="324">
        <f t="shared" ref="E349:F354" si="718">H349+K349+N349+Q349+T349+W349+Z349+AC349+AF349+AI349+AL349+AO349</f>
        <v>4160.5999999999995</v>
      </c>
      <c r="F349" s="324">
        <f t="shared" si="718"/>
        <v>0</v>
      </c>
      <c r="G349" s="326">
        <f t="shared" ref="G349:G351" si="719">F349/E349</f>
        <v>0</v>
      </c>
      <c r="H349" s="343">
        <f>H8-H356-H370-H377</f>
        <v>0</v>
      </c>
      <c r="I349" s="343">
        <f>I8-I356-I363</f>
        <v>0</v>
      </c>
      <c r="J349" s="326"/>
      <c r="K349" s="343">
        <f>K8-K356-K370-K377</f>
        <v>3351.9</v>
      </c>
      <c r="L349" s="343">
        <f>L8-L356-L363</f>
        <v>0</v>
      </c>
      <c r="M349" s="326">
        <f t="shared" ref="M349:M351" si="720">L349/K349</f>
        <v>0</v>
      </c>
      <c r="N349" s="343">
        <f>N8-N356-N370-N377</f>
        <v>0</v>
      </c>
      <c r="O349" s="343">
        <f>O8-O356-O363</f>
        <v>0</v>
      </c>
      <c r="P349" s="326"/>
      <c r="Q349" s="343">
        <f>Q8-Q356-Q370-Q377</f>
        <v>0</v>
      </c>
      <c r="R349" s="343">
        <f>R8-R356-R363</f>
        <v>0</v>
      </c>
      <c r="S349" s="326"/>
      <c r="T349" s="343">
        <f>T8-T356-T370-T377</f>
        <v>0</v>
      </c>
      <c r="U349" s="343">
        <f>U8-U356-U363</f>
        <v>0</v>
      </c>
      <c r="V349" s="326"/>
      <c r="W349" s="343">
        <f>W8-W356-W370-W377</f>
        <v>0</v>
      </c>
      <c r="X349" s="343">
        <f>X8-X356-X363</f>
        <v>0</v>
      </c>
      <c r="Y349" s="326"/>
      <c r="Z349" s="343">
        <f>Z8-Z356-Z370-Z377</f>
        <v>291.60000000000002</v>
      </c>
      <c r="AA349" s="343">
        <f>AA8-AA356-AA363</f>
        <v>0</v>
      </c>
      <c r="AB349" s="326">
        <f t="shared" ref="AB349:AB351" si="721">AA349/Z349</f>
        <v>0</v>
      </c>
      <c r="AC349" s="343">
        <f>AC8-AC356-AC370-AC377</f>
        <v>0</v>
      </c>
      <c r="AD349" s="343">
        <f>AD8-AD356-AD363</f>
        <v>0</v>
      </c>
      <c r="AE349" s="326"/>
      <c r="AF349" s="343">
        <f>AF8-AF356-AF370-AF377</f>
        <v>0</v>
      </c>
      <c r="AG349" s="343">
        <f>AG8-AG356-AG363</f>
        <v>0</v>
      </c>
      <c r="AH349" s="326"/>
      <c r="AI349" s="343">
        <f>AI8-AI356-AI370-AI377</f>
        <v>268.2</v>
      </c>
      <c r="AJ349" s="343">
        <f>AJ8-AJ356-AJ363</f>
        <v>0</v>
      </c>
      <c r="AK349" s="326">
        <f t="shared" ref="AK349:AK351" si="722">AJ349/AI349</f>
        <v>0</v>
      </c>
      <c r="AL349" s="343">
        <f>AL8-AL356-AL370-AL377</f>
        <v>0</v>
      </c>
      <c r="AM349" s="343">
        <f>AM8-AM356-AM363</f>
        <v>0</v>
      </c>
      <c r="AN349" s="326"/>
      <c r="AO349" s="343">
        <f>AO8-AO356-AO370-AO377</f>
        <v>248.9</v>
      </c>
      <c r="AP349" s="343">
        <f>AP8-AP356-AP363</f>
        <v>0</v>
      </c>
      <c r="AQ349" s="326">
        <f t="shared" ref="AQ349:AQ351" si="723">AP349/AO349</f>
        <v>0</v>
      </c>
      <c r="AR349" s="329"/>
    </row>
    <row r="350" spans="1:44" s="328" customFormat="1" ht="111.75" customHeight="1">
      <c r="A350" s="662"/>
      <c r="B350" s="663"/>
      <c r="C350" s="663"/>
      <c r="D350" s="344" t="s">
        <v>2</v>
      </c>
      <c r="E350" s="312">
        <f t="shared" si="718"/>
        <v>166289.82999999999</v>
      </c>
      <c r="F350" s="312">
        <f t="shared" si="718"/>
        <v>12936.3</v>
      </c>
      <c r="G350" s="314">
        <f t="shared" si="719"/>
        <v>7.7793693095963831E-2</v>
      </c>
      <c r="H350" s="343">
        <f>H9-H357-H371-H378</f>
        <v>12936.3</v>
      </c>
      <c r="I350" s="343">
        <f>I9-I357-I364</f>
        <v>12936.3</v>
      </c>
      <c r="J350" s="308">
        <f t="shared" ref="J350:J351" si="724">I350/H350</f>
        <v>1</v>
      </c>
      <c r="K350" s="343">
        <f>K9-K357-K371-K378</f>
        <v>10722.4</v>
      </c>
      <c r="L350" s="343">
        <f>L9-L357-L364</f>
        <v>0</v>
      </c>
      <c r="M350" s="308">
        <f t="shared" si="720"/>
        <v>0</v>
      </c>
      <c r="N350" s="343">
        <f>N9-N357-N371-N378</f>
        <v>11197.93</v>
      </c>
      <c r="O350" s="343">
        <f>O9-O357-O364</f>
        <v>0</v>
      </c>
      <c r="P350" s="308">
        <f t="shared" ref="P350:P351" si="725">O350/N350</f>
        <v>0</v>
      </c>
      <c r="Q350" s="343">
        <f>Q9-Q357-Q371-Q378</f>
        <v>16107.1</v>
      </c>
      <c r="R350" s="343">
        <f>R9-R357-R364</f>
        <v>0</v>
      </c>
      <c r="S350" s="308">
        <f t="shared" ref="S350:S351" si="726">R350/Q350</f>
        <v>0</v>
      </c>
      <c r="T350" s="343">
        <f>T9-T357-T371-T378</f>
        <v>17405.300000000003</v>
      </c>
      <c r="U350" s="343">
        <f>U9-U357-U364</f>
        <v>0</v>
      </c>
      <c r="V350" s="314">
        <f t="shared" ref="V350:V351" si="727">U350/T350</f>
        <v>0</v>
      </c>
      <c r="W350" s="343">
        <f>W9-W357-W371-W378</f>
        <v>11181.1</v>
      </c>
      <c r="X350" s="343">
        <f>X9-X357-X364</f>
        <v>0</v>
      </c>
      <c r="Y350" s="308">
        <f t="shared" ref="Y350:Y351" si="728">X350/W350</f>
        <v>0</v>
      </c>
      <c r="Z350" s="343">
        <f>Z9-Z357-Z371-Z378</f>
        <v>11417.5</v>
      </c>
      <c r="AA350" s="343">
        <f>AA9-AA357-AA364</f>
        <v>0</v>
      </c>
      <c r="AB350" s="308">
        <f t="shared" si="721"/>
        <v>0</v>
      </c>
      <c r="AC350" s="343">
        <f>AC9-AC357-AC371-AC378</f>
        <v>11292.6</v>
      </c>
      <c r="AD350" s="343">
        <f>AD9-AD357-AD364</f>
        <v>0</v>
      </c>
      <c r="AE350" s="308">
        <f t="shared" ref="AE350:AE351" si="729">AD350/AC350</f>
        <v>0</v>
      </c>
      <c r="AF350" s="343">
        <f>AF9-AF357-AF371-AF378</f>
        <v>14824</v>
      </c>
      <c r="AG350" s="343">
        <f>AG9-AG357-AG364</f>
        <v>0</v>
      </c>
      <c r="AH350" s="308">
        <f t="shared" ref="AH350:AH351" si="730">AG350/AF350</f>
        <v>0</v>
      </c>
      <c r="AI350" s="343">
        <f>AI9-AI357-AI371-AI378</f>
        <v>15944.4</v>
      </c>
      <c r="AJ350" s="343">
        <f>AJ9-AJ357-AJ364</f>
        <v>0</v>
      </c>
      <c r="AK350" s="308">
        <f t="shared" si="722"/>
        <v>0</v>
      </c>
      <c r="AL350" s="343">
        <f>AL9-AL357-AL371-AL378</f>
        <v>15583.8</v>
      </c>
      <c r="AM350" s="343">
        <f>AM9-AM357-AM364</f>
        <v>0</v>
      </c>
      <c r="AN350" s="308">
        <f t="shared" ref="AN350:AN351" si="731">AM350/AL350</f>
        <v>0</v>
      </c>
      <c r="AO350" s="343">
        <f>AO9-AO357-AO371-AO378</f>
        <v>17677.400000000001</v>
      </c>
      <c r="AP350" s="343">
        <f>AP9-AP357-AP364</f>
        <v>0</v>
      </c>
      <c r="AQ350" s="314">
        <f t="shared" si="723"/>
        <v>0</v>
      </c>
      <c r="AR350" s="316"/>
    </row>
    <row r="351" spans="1:44" s="328" customFormat="1" ht="95.25" customHeight="1">
      <c r="A351" s="662"/>
      <c r="B351" s="663"/>
      <c r="C351" s="663"/>
      <c r="D351" s="345" t="s">
        <v>284</v>
      </c>
      <c r="E351" s="312">
        <f t="shared" si="718"/>
        <v>599194.19999999995</v>
      </c>
      <c r="F351" s="312">
        <f t="shared" si="718"/>
        <v>16549.7</v>
      </c>
      <c r="G351" s="327">
        <f t="shared" si="719"/>
        <v>2.7619926895153527E-2</v>
      </c>
      <c r="H351" s="343">
        <f>H11-H358-H372-H379</f>
        <v>16549.7</v>
      </c>
      <c r="I351" s="343">
        <f>I11-I358-I365</f>
        <v>16549.7</v>
      </c>
      <c r="J351" s="317">
        <f t="shared" si="724"/>
        <v>1</v>
      </c>
      <c r="K351" s="343">
        <f>K11-K358-K372-K379</f>
        <v>42418.400000000001</v>
      </c>
      <c r="L351" s="343">
        <f>L11-L358-L365</f>
        <v>0</v>
      </c>
      <c r="M351" s="317">
        <f t="shared" si="720"/>
        <v>0</v>
      </c>
      <c r="N351" s="343">
        <f>N11-N358-N372-N379</f>
        <v>42270.6</v>
      </c>
      <c r="O351" s="343">
        <f>O11-O358-O365</f>
        <v>0</v>
      </c>
      <c r="P351" s="317">
        <f t="shared" si="725"/>
        <v>0</v>
      </c>
      <c r="Q351" s="343">
        <f>Q11-Q358-Q372-Q379</f>
        <v>42314.400000000001</v>
      </c>
      <c r="R351" s="343">
        <f>R11-R358-R365</f>
        <v>0</v>
      </c>
      <c r="S351" s="317">
        <f t="shared" si="726"/>
        <v>0</v>
      </c>
      <c r="T351" s="343">
        <f>T11-T358-T372-T379</f>
        <v>42270.6</v>
      </c>
      <c r="U351" s="343">
        <f>U11-U358-U365</f>
        <v>0</v>
      </c>
      <c r="V351" s="327">
        <f t="shared" si="727"/>
        <v>0</v>
      </c>
      <c r="W351" s="343">
        <f>W11-W358-W372-W379</f>
        <v>42270.6</v>
      </c>
      <c r="X351" s="343">
        <f>X11-X358-X365</f>
        <v>0</v>
      </c>
      <c r="Y351" s="317">
        <f t="shared" si="728"/>
        <v>0</v>
      </c>
      <c r="Z351" s="343">
        <f>Z11-Z358-Z372-Z379</f>
        <v>60178.5</v>
      </c>
      <c r="AA351" s="343">
        <f>AA11-AA358-AA365</f>
        <v>0</v>
      </c>
      <c r="AB351" s="317">
        <f t="shared" si="721"/>
        <v>0</v>
      </c>
      <c r="AC351" s="343">
        <f>AC11-AC358-AC372-AC379</f>
        <v>43270.6</v>
      </c>
      <c r="AD351" s="343">
        <f>AD11-AD358-AD365</f>
        <v>0</v>
      </c>
      <c r="AE351" s="317">
        <f t="shared" si="729"/>
        <v>0</v>
      </c>
      <c r="AF351" s="343">
        <f>AF11-AF358-AF372-AF379</f>
        <v>42270.6</v>
      </c>
      <c r="AG351" s="343">
        <f>AG11-AG358-AG365</f>
        <v>0</v>
      </c>
      <c r="AH351" s="317">
        <f t="shared" si="730"/>
        <v>0</v>
      </c>
      <c r="AI351" s="343">
        <f>AI11-AI358-AI372-AI379</f>
        <v>60179.7</v>
      </c>
      <c r="AJ351" s="343">
        <f>AJ11-AJ358-AJ365</f>
        <v>0</v>
      </c>
      <c r="AK351" s="317">
        <f t="shared" si="722"/>
        <v>0</v>
      </c>
      <c r="AL351" s="343">
        <f>AL11-AL358-AL372-AL379</f>
        <v>42270.6</v>
      </c>
      <c r="AM351" s="343">
        <f>AM11-AM358-AM365</f>
        <v>0</v>
      </c>
      <c r="AN351" s="327">
        <f t="shared" si="731"/>
        <v>0</v>
      </c>
      <c r="AO351" s="343">
        <f>AO11-AO358-AO372-AO379</f>
        <v>122929.9</v>
      </c>
      <c r="AP351" s="343">
        <f>AP11-AP358-AP365</f>
        <v>0</v>
      </c>
      <c r="AQ351" s="327">
        <f t="shared" si="723"/>
        <v>0</v>
      </c>
      <c r="AR351" s="346"/>
    </row>
    <row r="352" spans="1:44" s="328" customFormat="1" ht="82.5" customHeight="1">
      <c r="A352" s="662"/>
      <c r="B352" s="663"/>
      <c r="C352" s="663"/>
      <c r="D352" s="344" t="s">
        <v>292</v>
      </c>
      <c r="E352" s="312">
        <f t="shared" si="718"/>
        <v>0</v>
      </c>
      <c r="F352" s="312">
        <f t="shared" si="718"/>
        <v>0</v>
      </c>
      <c r="G352" s="308"/>
      <c r="H352" s="343">
        <f t="shared" ref="H352:I354" si="732">H14-H359-H366</f>
        <v>0</v>
      </c>
      <c r="I352" s="343">
        <f t="shared" si="732"/>
        <v>0</v>
      </c>
      <c r="J352" s="308"/>
      <c r="K352" s="343">
        <f>K14-K359-K366</f>
        <v>0</v>
      </c>
      <c r="L352" s="312"/>
      <c r="M352" s="308"/>
      <c r="N352" s="343">
        <f>N14-N359-N366</f>
        <v>0</v>
      </c>
      <c r="O352" s="312"/>
      <c r="P352" s="308"/>
      <c r="Q352" s="343">
        <f>Q14-Q359-Q366</f>
        <v>0</v>
      </c>
      <c r="R352" s="312"/>
      <c r="S352" s="308"/>
      <c r="T352" s="343">
        <f>T14-T359-T366</f>
        <v>0</v>
      </c>
      <c r="U352" s="312"/>
      <c r="V352" s="308"/>
      <c r="W352" s="343">
        <f>W14-W359-W366</f>
        <v>0</v>
      </c>
      <c r="X352" s="312"/>
      <c r="Y352" s="308"/>
      <c r="Z352" s="343">
        <f>Z14-Z359-Z366</f>
        <v>0</v>
      </c>
      <c r="AA352" s="313"/>
      <c r="AB352" s="308"/>
      <c r="AC352" s="343">
        <f>AC14-AC359-AC366</f>
        <v>0</v>
      </c>
      <c r="AD352" s="313"/>
      <c r="AE352" s="308"/>
      <c r="AF352" s="343">
        <f>AF14-AF359-AF366</f>
        <v>0</v>
      </c>
      <c r="AG352" s="313"/>
      <c r="AH352" s="308"/>
      <c r="AI352" s="343">
        <f>AI14-AI359-AI366</f>
        <v>0</v>
      </c>
      <c r="AJ352" s="321">
        <v>0</v>
      </c>
      <c r="AK352" s="308"/>
      <c r="AL352" s="343">
        <f>AL14-AL359-AL366</f>
        <v>0</v>
      </c>
      <c r="AM352" s="313"/>
      <c r="AN352" s="308"/>
      <c r="AO352" s="343">
        <f>AO14-AO359-AO366</f>
        <v>0</v>
      </c>
      <c r="AP352" s="313"/>
      <c r="AQ352" s="308"/>
      <c r="AR352" s="329"/>
    </row>
    <row r="353" spans="1:44" s="328" customFormat="1" ht="114.75" customHeight="1">
      <c r="A353" s="662"/>
      <c r="B353" s="663"/>
      <c r="C353" s="663"/>
      <c r="D353" s="344" t="s">
        <v>285</v>
      </c>
      <c r="E353" s="312">
        <f t="shared" si="718"/>
        <v>0</v>
      </c>
      <c r="F353" s="312">
        <f t="shared" si="718"/>
        <v>0</v>
      </c>
      <c r="G353" s="314"/>
      <c r="H353" s="343">
        <f t="shared" si="732"/>
        <v>0</v>
      </c>
      <c r="I353" s="343">
        <f t="shared" si="732"/>
        <v>0</v>
      </c>
      <c r="J353" s="314"/>
      <c r="K353" s="343">
        <f>K15-K360-K367</f>
        <v>0</v>
      </c>
      <c r="L353" s="312"/>
      <c r="M353" s="314"/>
      <c r="N353" s="343">
        <f>N15-N360-N367</f>
        <v>0</v>
      </c>
      <c r="O353" s="312"/>
      <c r="P353" s="314"/>
      <c r="Q353" s="343">
        <f>Q15-Q360-Q367</f>
        <v>0</v>
      </c>
      <c r="R353" s="312"/>
      <c r="S353" s="314"/>
      <c r="T353" s="343">
        <f>T15-T360-T367</f>
        <v>0</v>
      </c>
      <c r="U353" s="312"/>
      <c r="V353" s="314"/>
      <c r="W353" s="343">
        <f>W15-W360-W367</f>
        <v>0</v>
      </c>
      <c r="X353" s="312"/>
      <c r="Y353" s="314"/>
      <c r="Z353" s="343">
        <f>Z15-Z360-Z367</f>
        <v>0</v>
      </c>
      <c r="AA353" s="313"/>
      <c r="AB353" s="314"/>
      <c r="AC353" s="343">
        <f>AC15-AC360-AC367</f>
        <v>0</v>
      </c>
      <c r="AD353" s="313"/>
      <c r="AE353" s="314"/>
      <c r="AF353" s="343">
        <f>AF15-AF360-AF367</f>
        <v>0</v>
      </c>
      <c r="AG353" s="313"/>
      <c r="AH353" s="314"/>
      <c r="AI353" s="343">
        <f>AI15-AI360-AI367</f>
        <v>0</v>
      </c>
      <c r="AJ353" s="321"/>
      <c r="AK353" s="314"/>
      <c r="AL353" s="343">
        <f>AL15-AL360-AL367</f>
        <v>0</v>
      </c>
      <c r="AM353" s="313"/>
      <c r="AN353" s="314"/>
      <c r="AO353" s="343">
        <f>AO15-AO360-AO367</f>
        <v>0</v>
      </c>
      <c r="AP353" s="313"/>
      <c r="AQ353" s="314"/>
      <c r="AR353" s="329"/>
    </row>
    <row r="354" spans="1:44" s="328" customFormat="1" ht="114.75" customHeight="1" thickBot="1">
      <c r="A354" s="664"/>
      <c r="B354" s="665"/>
      <c r="C354" s="665"/>
      <c r="D354" s="347" t="s">
        <v>43</v>
      </c>
      <c r="E354" s="319">
        <f t="shared" si="718"/>
        <v>0</v>
      </c>
      <c r="F354" s="319">
        <f t="shared" si="718"/>
        <v>0</v>
      </c>
      <c r="G354" s="322"/>
      <c r="H354" s="343">
        <f t="shared" si="732"/>
        <v>0</v>
      </c>
      <c r="I354" s="343">
        <f t="shared" si="732"/>
        <v>0</v>
      </c>
      <c r="J354" s="322"/>
      <c r="K354" s="343">
        <f>K16-K361-K368</f>
        <v>0</v>
      </c>
      <c r="L354" s="319"/>
      <c r="M354" s="322"/>
      <c r="N354" s="343">
        <f>N16-N361-N368</f>
        <v>0</v>
      </c>
      <c r="O354" s="319"/>
      <c r="P354" s="322"/>
      <c r="Q354" s="343">
        <f>Q16-Q361-Q368</f>
        <v>0</v>
      </c>
      <c r="R354" s="319"/>
      <c r="S354" s="322"/>
      <c r="T354" s="343">
        <f>T16-T361-T368</f>
        <v>0</v>
      </c>
      <c r="U354" s="319"/>
      <c r="V354" s="322"/>
      <c r="W354" s="343">
        <f>W16-W361-W368</f>
        <v>0</v>
      </c>
      <c r="X354" s="319"/>
      <c r="Y354" s="322"/>
      <c r="Z354" s="343">
        <f>Z16-Z361-Z368</f>
        <v>0</v>
      </c>
      <c r="AA354" s="318"/>
      <c r="AB354" s="322"/>
      <c r="AC354" s="343">
        <f>AC16-AC361-AC368</f>
        <v>0</v>
      </c>
      <c r="AD354" s="318"/>
      <c r="AE354" s="322"/>
      <c r="AF354" s="343">
        <f>AF16-AF361-AF368</f>
        <v>0</v>
      </c>
      <c r="AG354" s="318"/>
      <c r="AH354" s="322"/>
      <c r="AI354" s="343">
        <f>AI16-AI361-AI368</f>
        <v>0</v>
      </c>
      <c r="AJ354" s="332"/>
      <c r="AK354" s="322"/>
      <c r="AL354" s="343">
        <f>AL16-AL361-AL368</f>
        <v>0</v>
      </c>
      <c r="AM354" s="318"/>
      <c r="AN354" s="322"/>
      <c r="AO354" s="343">
        <f>AO16-AO361-AO368</f>
        <v>0</v>
      </c>
      <c r="AP354" s="319"/>
      <c r="AQ354" s="322"/>
      <c r="AR354" s="330"/>
    </row>
    <row r="355" spans="1:44" s="328" customFormat="1" ht="42.75" customHeight="1" thickBot="1">
      <c r="A355" s="659" t="s">
        <v>411</v>
      </c>
      <c r="B355" s="660"/>
      <c r="C355" s="661"/>
      <c r="D355" s="348" t="s">
        <v>41</v>
      </c>
      <c r="E355" s="339">
        <f>E356+E357+E358</f>
        <v>36260.300000000003</v>
      </c>
      <c r="F355" s="339">
        <f>F356+F357+F358</f>
        <v>0</v>
      </c>
      <c r="G355" s="338">
        <f>F355/E355</f>
        <v>0</v>
      </c>
      <c r="H355" s="339">
        <f>H356+H357+H358</f>
        <v>0</v>
      </c>
      <c r="I355" s="339">
        <f>I356+I357+I358</f>
        <v>0</v>
      </c>
      <c r="J355" s="338"/>
      <c r="K355" s="339">
        <f t="shared" ref="K355:L355" si="733">K356+K357+K358</f>
        <v>1369.2</v>
      </c>
      <c r="L355" s="339">
        <f t="shared" si="733"/>
        <v>0</v>
      </c>
      <c r="M355" s="340">
        <f>L355/K355</f>
        <v>0</v>
      </c>
      <c r="N355" s="339">
        <f t="shared" ref="N355:O355" si="734">N356+N357+N358</f>
        <v>5807</v>
      </c>
      <c r="O355" s="339">
        <f t="shared" si="734"/>
        <v>0</v>
      </c>
      <c r="P355" s="340">
        <f>O355/N355</f>
        <v>0</v>
      </c>
      <c r="Q355" s="339">
        <f t="shared" ref="Q355:R355" si="735">Q356+Q357+Q358</f>
        <v>724.5</v>
      </c>
      <c r="R355" s="339">
        <f t="shared" si="735"/>
        <v>0</v>
      </c>
      <c r="S355" s="340">
        <f>R355/Q355</f>
        <v>0</v>
      </c>
      <c r="T355" s="339">
        <f t="shared" ref="T355:U355" si="736">T356+T357+T358</f>
        <v>0</v>
      </c>
      <c r="U355" s="339">
        <f t="shared" si="736"/>
        <v>0</v>
      </c>
      <c r="V355" s="340">
        <v>0</v>
      </c>
      <c r="W355" s="339">
        <f t="shared" ref="W355:X355" si="737">W356+W357+W358</f>
        <v>1636.9</v>
      </c>
      <c r="X355" s="339">
        <f t="shared" si="737"/>
        <v>0</v>
      </c>
      <c r="Y355" s="340">
        <f>X355/W355</f>
        <v>0</v>
      </c>
      <c r="Z355" s="339">
        <f t="shared" ref="Z355:AA355" si="738">Z356+Z357+Z358</f>
        <v>655.5</v>
      </c>
      <c r="AA355" s="339">
        <f t="shared" si="738"/>
        <v>0</v>
      </c>
      <c r="AB355" s="340">
        <f>AA355/Z355</f>
        <v>0</v>
      </c>
      <c r="AC355" s="339">
        <f t="shared" ref="AC355:AD355" si="739">AC356+AC357+AC358</f>
        <v>0</v>
      </c>
      <c r="AD355" s="339">
        <f t="shared" si="739"/>
        <v>0</v>
      </c>
      <c r="AE355" s="338">
        <v>0</v>
      </c>
      <c r="AF355" s="339">
        <f t="shared" ref="AF355:AG355" si="740">AF356+AF357+AF358</f>
        <v>11854.300000000001</v>
      </c>
      <c r="AG355" s="339">
        <f t="shared" si="740"/>
        <v>0</v>
      </c>
      <c r="AH355" s="340">
        <f>AG355/AF355</f>
        <v>0</v>
      </c>
      <c r="AI355" s="339">
        <f>AI357+AI358+AI359+AI360+AI361</f>
        <v>395.7</v>
      </c>
      <c r="AJ355" s="341">
        <f>AJ357+AJ358</f>
        <v>0</v>
      </c>
      <c r="AK355" s="340">
        <f>AJ355/AI355</f>
        <v>0</v>
      </c>
      <c r="AL355" s="339">
        <f>AL357+AL358+AL359+AL360+AL361</f>
        <v>836.2</v>
      </c>
      <c r="AM355" s="339">
        <f>AM357+AM358+AM359+AM360+AM361</f>
        <v>0</v>
      </c>
      <c r="AN355" s="340">
        <f>AM355/AL355</f>
        <v>0</v>
      </c>
      <c r="AO355" s="339">
        <f>AO357+AO358+AO359+AO360+AO361</f>
        <v>12981</v>
      </c>
      <c r="AP355" s="339">
        <f>AP357+AP358+AP359+AP360+AP361</f>
        <v>0</v>
      </c>
      <c r="AQ355" s="338">
        <f>AP355/AO355</f>
        <v>0</v>
      </c>
      <c r="AR355" s="349"/>
    </row>
    <row r="356" spans="1:44" s="328" customFormat="1" ht="118.5" customHeight="1">
      <c r="A356" s="662"/>
      <c r="B356" s="663"/>
      <c r="C356" s="663"/>
      <c r="D356" s="323" t="s">
        <v>37</v>
      </c>
      <c r="E356" s="324">
        <f t="shared" ref="E356:F361" si="741">H356+K356+N356+Q356+T356+W356+Z356+AC356+AF356+AI356+AL356+AO356</f>
        <v>0</v>
      </c>
      <c r="F356" s="324">
        <f t="shared" si="741"/>
        <v>0</v>
      </c>
      <c r="G356" s="325"/>
      <c r="H356" s="312">
        <f>H68</f>
        <v>0</v>
      </c>
      <c r="I356" s="312">
        <f>I68</f>
        <v>0</v>
      </c>
      <c r="J356" s="325"/>
      <c r="K356" s="324"/>
      <c r="L356" s="324"/>
      <c r="M356" s="325"/>
      <c r="N356" s="324"/>
      <c r="O356" s="324"/>
      <c r="P356" s="325"/>
      <c r="Q356" s="324"/>
      <c r="R356" s="324"/>
      <c r="S356" s="325"/>
      <c r="T356" s="324"/>
      <c r="U356" s="324"/>
      <c r="V356" s="325"/>
      <c r="W356" s="324"/>
      <c r="X356" s="324"/>
      <c r="Y356" s="325"/>
      <c r="Z356" s="324"/>
      <c r="AA356" s="324"/>
      <c r="AB356" s="325"/>
      <c r="AC356" s="324"/>
      <c r="AD356" s="324"/>
      <c r="AE356" s="325"/>
      <c r="AF356" s="324"/>
      <c r="AG356" s="324"/>
      <c r="AH356" s="326"/>
      <c r="AI356" s="324"/>
      <c r="AJ356" s="324"/>
      <c r="AK356" s="325"/>
      <c r="AL356" s="324"/>
      <c r="AM356" s="324"/>
      <c r="AN356" s="325"/>
      <c r="AO356" s="324"/>
      <c r="AP356" s="324"/>
      <c r="AQ356" s="325"/>
      <c r="AR356" s="350"/>
    </row>
    <row r="357" spans="1:44" s="328" customFormat="1" ht="106.5" customHeight="1" thickBot="1">
      <c r="A357" s="662"/>
      <c r="B357" s="663"/>
      <c r="C357" s="663"/>
      <c r="D357" s="311" t="s">
        <v>2</v>
      </c>
      <c r="E357" s="312">
        <f t="shared" si="741"/>
        <v>4750</v>
      </c>
      <c r="F357" s="312">
        <f t="shared" si="741"/>
        <v>0</v>
      </c>
      <c r="G357" s="314"/>
      <c r="H357" s="312">
        <f>H69</f>
        <v>0</v>
      </c>
      <c r="I357" s="312">
        <f>I69</f>
        <v>0</v>
      </c>
      <c r="J357" s="314"/>
      <c r="K357" s="312">
        <f t="shared" ref="I357:AQ358" si="742">K69</f>
        <v>0</v>
      </c>
      <c r="L357" s="312"/>
      <c r="M357" s="314"/>
      <c r="N357" s="312">
        <f t="shared" si="742"/>
        <v>4750</v>
      </c>
      <c r="O357" s="312"/>
      <c r="P357" s="314"/>
      <c r="Q357" s="312">
        <f t="shared" si="742"/>
        <v>0</v>
      </c>
      <c r="R357" s="312"/>
      <c r="S357" s="314"/>
      <c r="T357" s="312">
        <f t="shared" si="742"/>
        <v>0</v>
      </c>
      <c r="U357" s="312"/>
      <c r="V357" s="314"/>
      <c r="W357" s="312">
        <f t="shared" si="742"/>
        <v>0</v>
      </c>
      <c r="X357" s="312"/>
      <c r="Y357" s="314"/>
      <c r="Z357" s="312">
        <f t="shared" si="742"/>
        <v>0</v>
      </c>
      <c r="AA357" s="312"/>
      <c r="AB357" s="314"/>
      <c r="AC357" s="312">
        <f t="shared" si="742"/>
        <v>0</v>
      </c>
      <c r="AD357" s="312"/>
      <c r="AE357" s="314"/>
      <c r="AF357" s="312">
        <f t="shared" si="742"/>
        <v>0</v>
      </c>
      <c r="AG357" s="312"/>
      <c r="AH357" s="308"/>
      <c r="AI357" s="312">
        <f t="shared" si="742"/>
        <v>0</v>
      </c>
      <c r="AJ357" s="312">
        <v>0</v>
      </c>
      <c r="AK357" s="314"/>
      <c r="AL357" s="312">
        <f t="shared" si="742"/>
        <v>0</v>
      </c>
      <c r="AM357" s="312">
        <v>0</v>
      </c>
      <c r="AN357" s="314"/>
      <c r="AO357" s="312">
        <f t="shared" si="742"/>
        <v>0</v>
      </c>
      <c r="AP357" s="312"/>
      <c r="AQ357" s="314"/>
      <c r="AR357" s="329"/>
    </row>
    <row r="358" spans="1:44" s="328" customFormat="1" ht="87" customHeight="1" thickBot="1">
      <c r="A358" s="662"/>
      <c r="B358" s="663"/>
      <c r="C358" s="663"/>
      <c r="D358" s="311" t="s">
        <v>284</v>
      </c>
      <c r="E358" s="312">
        <f t="shared" si="741"/>
        <v>31510.300000000003</v>
      </c>
      <c r="F358" s="312">
        <f t="shared" si="741"/>
        <v>0</v>
      </c>
      <c r="G358" s="314">
        <f t="shared" ref="G358" si="743">F358/E358</f>
        <v>0</v>
      </c>
      <c r="H358" s="312">
        <f>H70</f>
        <v>0</v>
      </c>
      <c r="I358" s="312">
        <f t="shared" si="742"/>
        <v>0</v>
      </c>
      <c r="J358" s="312">
        <f t="shared" si="742"/>
        <v>0</v>
      </c>
      <c r="K358" s="312">
        <f t="shared" si="742"/>
        <v>1369.2</v>
      </c>
      <c r="L358" s="312">
        <f t="shared" si="742"/>
        <v>0</v>
      </c>
      <c r="M358" s="340">
        <f>L358/K358</f>
        <v>0</v>
      </c>
      <c r="N358" s="312">
        <f t="shared" si="742"/>
        <v>1057</v>
      </c>
      <c r="O358" s="312">
        <f t="shared" si="742"/>
        <v>0</v>
      </c>
      <c r="P358" s="340">
        <f>O358/N358</f>
        <v>0</v>
      </c>
      <c r="Q358" s="312">
        <f t="shared" si="742"/>
        <v>724.5</v>
      </c>
      <c r="R358" s="312">
        <f t="shared" si="742"/>
        <v>0</v>
      </c>
      <c r="S358" s="340">
        <f>R358/Q358</f>
        <v>0</v>
      </c>
      <c r="T358" s="312">
        <f t="shared" si="742"/>
        <v>0</v>
      </c>
      <c r="U358" s="312">
        <f t="shared" si="742"/>
        <v>0</v>
      </c>
      <c r="V358" s="340">
        <v>0</v>
      </c>
      <c r="W358" s="312">
        <f>W70+Z197</f>
        <v>1636.9</v>
      </c>
      <c r="X358" s="312">
        <f t="shared" si="742"/>
        <v>0</v>
      </c>
      <c r="Y358" s="340">
        <f>X358/W358</f>
        <v>0</v>
      </c>
      <c r="Z358" s="312">
        <f t="shared" si="742"/>
        <v>655.5</v>
      </c>
      <c r="AA358" s="312">
        <f t="shared" si="742"/>
        <v>0</v>
      </c>
      <c r="AB358" s="308">
        <v>0</v>
      </c>
      <c r="AC358" s="312">
        <f t="shared" si="742"/>
        <v>0</v>
      </c>
      <c r="AD358" s="312">
        <f t="shared" si="742"/>
        <v>0</v>
      </c>
      <c r="AE358" s="314">
        <v>0</v>
      </c>
      <c r="AF358" s="312">
        <f>AF70+AF197</f>
        <v>11854.300000000001</v>
      </c>
      <c r="AG358" s="312">
        <f>AG70+AG197</f>
        <v>0</v>
      </c>
      <c r="AH358" s="308">
        <f t="shared" ref="AH358" si="744">AG358/AF358</f>
        <v>0</v>
      </c>
      <c r="AI358" s="312">
        <f t="shared" si="742"/>
        <v>395.7</v>
      </c>
      <c r="AJ358" s="312">
        <f t="shared" si="742"/>
        <v>0</v>
      </c>
      <c r="AK358" s="308">
        <f t="shared" si="742"/>
        <v>0</v>
      </c>
      <c r="AL358" s="312">
        <f>AL70</f>
        <v>836.2</v>
      </c>
      <c r="AM358" s="312">
        <f t="shared" si="742"/>
        <v>0</v>
      </c>
      <c r="AN358" s="308">
        <f t="shared" si="742"/>
        <v>0</v>
      </c>
      <c r="AO358" s="312">
        <f t="shared" si="742"/>
        <v>12981</v>
      </c>
      <c r="AP358" s="312">
        <f t="shared" si="742"/>
        <v>0</v>
      </c>
      <c r="AQ358" s="314">
        <f t="shared" si="742"/>
        <v>0</v>
      </c>
      <c r="AR358" s="351"/>
    </row>
    <row r="359" spans="1:44" s="328" customFormat="1" ht="358.5" customHeight="1">
      <c r="A359" s="662"/>
      <c r="B359" s="663"/>
      <c r="C359" s="663"/>
      <c r="D359" s="311" t="s">
        <v>292</v>
      </c>
      <c r="E359" s="312">
        <f t="shared" si="741"/>
        <v>0</v>
      </c>
      <c r="F359" s="312">
        <f t="shared" si="741"/>
        <v>0</v>
      </c>
      <c r="G359" s="313"/>
      <c r="H359" s="312"/>
      <c r="I359" s="312"/>
      <c r="J359" s="313"/>
      <c r="K359" s="312"/>
      <c r="L359" s="312"/>
      <c r="M359" s="313"/>
      <c r="N359" s="312"/>
      <c r="O359" s="312"/>
      <c r="P359" s="313"/>
      <c r="Q359" s="312"/>
      <c r="R359" s="312"/>
      <c r="S359" s="313"/>
      <c r="T359" s="312"/>
      <c r="U359" s="312"/>
      <c r="V359" s="313"/>
      <c r="W359" s="312"/>
      <c r="X359" s="312"/>
      <c r="Y359" s="313"/>
      <c r="Z359" s="312"/>
      <c r="AA359" s="313"/>
      <c r="AB359" s="313"/>
      <c r="AC359" s="312"/>
      <c r="AD359" s="313"/>
      <c r="AE359" s="313"/>
      <c r="AF359" s="312"/>
      <c r="AG359" s="313"/>
      <c r="AH359" s="313"/>
      <c r="AI359" s="312"/>
      <c r="AJ359" s="313"/>
      <c r="AK359" s="313"/>
      <c r="AL359" s="312"/>
      <c r="AM359" s="313"/>
      <c r="AN359" s="313"/>
      <c r="AO359" s="313"/>
      <c r="AP359" s="313"/>
      <c r="AQ359" s="313"/>
      <c r="AR359" s="329"/>
    </row>
    <row r="360" spans="1:44" s="328" customFormat="1" ht="82.5" customHeight="1">
      <c r="A360" s="662"/>
      <c r="B360" s="663"/>
      <c r="C360" s="663"/>
      <c r="D360" s="311" t="s">
        <v>285</v>
      </c>
      <c r="E360" s="312">
        <f t="shared" si="741"/>
        <v>0</v>
      </c>
      <c r="F360" s="312">
        <f t="shared" si="741"/>
        <v>0</v>
      </c>
      <c r="G360" s="313"/>
      <c r="H360" s="312"/>
      <c r="I360" s="312"/>
      <c r="J360" s="313"/>
      <c r="K360" s="312"/>
      <c r="L360" s="312"/>
      <c r="M360" s="313"/>
      <c r="N360" s="312"/>
      <c r="O360" s="312"/>
      <c r="P360" s="313"/>
      <c r="Q360" s="312"/>
      <c r="R360" s="312"/>
      <c r="S360" s="313"/>
      <c r="T360" s="312"/>
      <c r="U360" s="312"/>
      <c r="V360" s="313"/>
      <c r="W360" s="312"/>
      <c r="X360" s="312"/>
      <c r="Y360" s="313"/>
      <c r="Z360" s="312"/>
      <c r="AA360" s="313"/>
      <c r="AB360" s="313"/>
      <c r="AC360" s="312"/>
      <c r="AD360" s="313"/>
      <c r="AE360" s="313"/>
      <c r="AF360" s="312"/>
      <c r="AG360" s="313"/>
      <c r="AH360" s="313"/>
      <c r="AI360" s="312"/>
      <c r="AJ360" s="313"/>
      <c r="AK360" s="313"/>
      <c r="AL360" s="312"/>
      <c r="AM360" s="313"/>
      <c r="AN360" s="313"/>
      <c r="AO360" s="313"/>
      <c r="AP360" s="313"/>
      <c r="AQ360" s="313"/>
      <c r="AR360" s="329"/>
    </row>
    <row r="361" spans="1:44" s="328" customFormat="1" ht="122.25" customHeight="1" thickBot="1">
      <c r="A361" s="664"/>
      <c r="B361" s="665"/>
      <c r="C361" s="665"/>
      <c r="D361" s="315" t="s">
        <v>43</v>
      </c>
      <c r="E361" s="319">
        <f t="shared" si="741"/>
        <v>0</v>
      </c>
      <c r="F361" s="319">
        <f t="shared" si="741"/>
        <v>0</v>
      </c>
      <c r="G361" s="318"/>
      <c r="H361" s="319"/>
      <c r="I361" s="319"/>
      <c r="J361" s="318"/>
      <c r="K361" s="319"/>
      <c r="L361" s="319"/>
      <c r="M361" s="318"/>
      <c r="N361" s="319"/>
      <c r="O361" s="319"/>
      <c r="P361" s="318"/>
      <c r="Q361" s="319"/>
      <c r="R361" s="319"/>
      <c r="S361" s="318"/>
      <c r="T361" s="319"/>
      <c r="U361" s="319"/>
      <c r="V361" s="318"/>
      <c r="W361" s="319"/>
      <c r="X361" s="319"/>
      <c r="Y361" s="318"/>
      <c r="Z361" s="319"/>
      <c r="AA361" s="318"/>
      <c r="AB361" s="318"/>
      <c r="AC361" s="319"/>
      <c r="AD361" s="318"/>
      <c r="AE361" s="318"/>
      <c r="AF361" s="319"/>
      <c r="AG361" s="318"/>
      <c r="AH361" s="318"/>
      <c r="AI361" s="319"/>
      <c r="AJ361" s="318"/>
      <c r="AK361" s="318"/>
      <c r="AL361" s="319"/>
      <c r="AM361" s="318"/>
      <c r="AN361" s="318"/>
      <c r="AO361" s="319"/>
      <c r="AP361" s="319"/>
      <c r="AQ361" s="318"/>
      <c r="AR361" s="330"/>
    </row>
    <row r="362" spans="1:44" s="310" customFormat="1" ht="54" hidden="1" customHeight="1" thickBot="1">
      <c r="A362" s="684" t="s">
        <v>420</v>
      </c>
      <c r="B362" s="685"/>
      <c r="C362" s="686"/>
      <c r="D362" s="352" t="s">
        <v>41</v>
      </c>
      <c r="E362" s="353">
        <f>E363+E364+E365+E367+E368</f>
        <v>0</v>
      </c>
      <c r="F362" s="353">
        <f>I362+L362+O362+R362+U362+X362+AA362+AD362+AG362+AJ362+AM362+AP362</f>
        <v>0</v>
      </c>
      <c r="G362" s="354">
        <v>0</v>
      </c>
      <c r="H362" s="355"/>
      <c r="I362" s="355"/>
      <c r="J362" s="356"/>
      <c r="K362" s="355"/>
      <c r="L362" s="355"/>
      <c r="M362" s="356"/>
      <c r="N362" s="355"/>
      <c r="O362" s="355"/>
      <c r="P362" s="356"/>
      <c r="Q362" s="355"/>
      <c r="R362" s="355"/>
      <c r="S362" s="356"/>
      <c r="T362" s="355">
        <f>T364</f>
        <v>0</v>
      </c>
      <c r="U362" s="355">
        <f>U364</f>
        <v>0</v>
      </c>
      <c r="V362" s="354"/>
      <c r="W362" s="355"/>
      <c r="X362" s="355"/>
      <c r="Y362" s="356"/>
      <c r="Z362" s="355"/>
      <c r="AA362" s="357"/>
      <c r="AB362" s="356"/>
      <c r="AC362" s="355"/>
      <c r="AD362" s="357"/>
      <c r="AE362" s="356"/>
      <c r="AF362" s="355"/>
      <c r="AG362" s="357"/>
      <c r="AH362" s="356"/>
      <c r="AI362" s="355">
        <f>AI363+AI364+AI365+AI367+AI368</f>
        <v>0</v>
      </c>
      <c r="AJ362" s="355">
        <f>AJ363+AJ364+AJ365+AJ367+AJ368</f>
        <v>0</v>
      </c>
      <c r="AK362" s="356"/>
      <c r="AL362" s="355"/>
      <c r="AM362" s="357"/>
      <c r="AN362" s="356"/>
      <c r="AO362" s="355"/>
      <c r="AP362" s="355"/>
      <c r="AQ362" s="356"/>
      <c r="AR362" s="358"/>
    </row>
    <row r="363" spans="1:44" s="310" customFormat="1" ht="54" hidden="1" customHeight="1">
      <c r="A363" s="687"/>
      <c r="B363" s="679"/>
      <c r="C363" s="680"/>
      <c r="D363" s="359" t="s">
        <v>37</v>
      </c>
      <c r="E363" s="312">
        <f>H363+K363+N363+Q363+T363+W363+Z363+AC363+AF363+AI363+AL363+AO363</f>
        <v>0</v>
      </c>
      <c r="F363" s="312">
        <f>I363+L363+O363+R363+U363+X363+AA363+AD363+AG363+AJ363+AM363+AP363</f>
        <v>0</v>
      </c>
      <c r="G363" s="326"/>
      <c r="H363" s="360"/>
      <c r="I363" s="360"/>
      <c r="J363" s="325"/>
      <c r="K363" s="360"/>
      <c r="L363" s="360"/>
      <c r="M363" s="325"/>
      <c r="N363" s="360"/>
      <c r="O363" s="360"/>
      <c r="P363" s="325"/>
      <c r="Q363" s="360"/>
      <c r="R363" s="360"/>
      <c r="S363" s="325"/>
      <c r="T363" s="360"/>
      <c r="U363" s="360"/>
      <c r="V363" s="326"/>
      <c r="W363" s="360"/>
      <c r="X363" s="360"/>
      <c r="Y363" s="325"/>
      <c r="Z363" s="360"/>
      <c r="AA363" s="361"/>
      <c r="AB363" s="325"/>
      <c r="AC363" s="360"/>
      <c r="AD363" s="361"/>
      <c r="AE363" s="325"/>
      <c r="AF363" s="362"/>
      <c r="AG363" s="363"/>
      <c r="AH363" s="325"/>
      <c r="AI363" s="362"/>
      <c r="AJ363" s="363"/>
      <c r="AK363" s="325"/>
      <c r="AL363" s="360"/>
      <c r="AM363" s="361"/>
      <c r="AN363" s="325"/>
      <c r="AO363" s="360"/>
      <c r="AP363" s="360"/>
      <c r="AQ363" s="325"/>
      <c r="AR363" s="364"/>
    </row>
    <row r="364" spans="1:44" s="310" customFormat="1" ht="54" hidden="1" customHeight="1">
      <c r="A364" s="687"/>
      <c r="B364" s="679"/>
      <c r="C364" s="680"/>
      <c r="D364" s="365" t="s">
        <v>2</v>
      </c>
      <c r="E364" s="312">
        <f t="shared" ref="E364:E368" si="745">H364+K364+N364+Q364+T364+W364+Z364+AC364+AF364+AI364+AL364+AO364</f>
        <v>0</v>
      </c>
      <c r="F364" s="312">
        <f t="shared" ref="F364:F368" si="746">I364+L364+O364+R364+U364+X364+AA364+AD364+AG364+AJ364+AM364+AP364</f>
        <v>0</v>
      </c>
      <c r="G364" s="308">
        <v>0</v>
      </c>
      <c r="H364" s="360"/>
      <c r="I364" s="360"/>
      <c r="J364" s="314"/>
      <c r="K364" s="360"/>
      <c r="L364" s="360"/>
      <c r="M364" s="314"/>
      <c r="N364" s="312">
        <v>0</v>
      </c>
      <c r="O364" s="312"/>
      <c r="P364" s="314"/>
      <c r="Q364" s="312">
        <v>0</v>
      </c>
      <c r="R364" s="312"/>
      <c r="S364" s="314"/>
      <c r="T364" s="312">
        <v>0</v>
      </c>
      <c r="U364" s="312">
        <v>0</v>
      </c>
      <c r="V364" s="308"/>
      <c r="W364" s="312"/>
      <c r="X364" s="312"/>
      <c r="Y364" s="314"/>
      <c r="Z364" s="360"/>
      <c r="AA364" s="361"/>
      <c r="AB364" s="314"/>
      <c r="AC364" s="360"/>
      <c r="AD364" s="361"/>
      <c r="AE364" s="314"/>
      <c r="AF364" s="362"/>
      <c r="AG364" s="363"/>
      <c r="AH364" s="314"/>
      <c r="AI364" s="362"/>
      <c r="AJ364" s="363"/>
      <c r="AK364" s="314"/>
      <c r="AL364" s="360"/>
      <c r="AM364" s="361"/>
      <c r="AN364" s="314"/>
      <c r="AO364" s="360"/>
      <c r="AP364" s="360"/>
      <c r="AQ364" s="314"/>
      <c r="AR364" s="364"/>
    </row>
    <row r="365" spans="1:44" s="310" customFormat="1" ht="54" hidden="1" customHeight="1" thickBot="1">
      <c r="A365" s="687"/>
      <c r="B365" s="679"/>
      <c r="C365" s="680"/>
      <c r="D365" s="365" t="s">
        <v>284</v>
      </c>
      <c r="E365" s="312">
        <f t="shared" si="745"/>
        <v>0</v>
      </c>
      <c r="F365" s="312">
        <f t="shared" si="746"/>
        <v>0</v>
      </c>
      <c r="G365" s="314"/>
      <c r="H365" s="360"/>
      <c r="I365" s="360"/>
      <c r="J365" s="314"/>
      <c r="K365" s="360"/>
      <c r="L365" s="360"/>
      <c r="M365" s="314"/>
      <c r="N365" s="360"/>
      <c r="O365" s="360"/>
      <c r="P365" s="314"/>
      <c r="Q365" s="360"/>
      <c r="R365" s="360"/>
      <c r="S365" s="314"/>
      <c r="T365" s="360"/>
      <c r="U365" s="360"/>
      <c r="V365" s="314"/>
      <c r="W365" s="360"/>
      <c r="X365" s="360"/>
      <c r="Y365" s="314"/>
      <c r="Z365" s="360"/>
      <c r="AA365" s="361"/>
      <c r="AB365" s="314"/>
      <c r="AC365" s="360"/>
      <c r="AD365" s="361"/>
      <c r="AE365" s="314"/>
      <c r="AF365" s="362"/>
      <c r="AG365" s="363"/>
      <c r="AH365" s="314"/>
      <c r="AI365" s="362"/>
      <c r="AJ365" s="366"/>
      <c r="AK365" s="314"/>
      <c r="AL365" s="360"/>
      <c r="AM365" s="361"/>
      <c r="AN365" s="314"/>
      <c r="AO365" s="361"/>
      <c r="AP365" s="361"/>
      <c r="AQ365" s="314"/>
      <c r="AR365" s="367"/>
    </row>
    <row r="366" spans="1:44" s="310" customFormat="1" ht="54" hidden="1" customHeight="1">
      <c r="A366" s="687"/>
      <c r="B366" s="679"/>
      <c r="C366" s="680"/>
      <c r="D366" s="365" t="s">
        <v>292</v>
      </c>
      <c r="E366" s="309">
        <f t="shared" si="745"/>
        <v>0</v>
      </c>
      <c r="F366" s="309">
        <f t="shared" si="746"/>
        <v>0</v>
      </c>
      <c r="G366" s="313"/>
      <c r="H366" s="360"/>
      <c r="I366" s="360"/>
      <c r="J366" s="313"/>
      <c r="K366" s="360"/>
      <c r="L366" s="360"/>
      <c r="M366" s="313"/>
      <c r="N366" s="360"/>
      <c r="O366" s="360"/>
      <c r="P366" s="313"/>
      <c r="Q366" s="360"/>
      <c r="R366" s="360"/>
      <c r="S366" s="313"/>
      <c r="T366" s="360"/>
      <c r="U366" s="360"/>
      <c r="V366" s="313"/>
      <c r="W366" s="360"/>
      <c r="X366" s="360"/>
      <c r="Y366" s="313"/>
      <c r="Z366" s="360"/>
      <c r="AA366" s="361"/>
      <c r="AB366" s="313"/>
      <c r="AC366" s="360"/>
      <c r="AD366" s="361"/>
      <c r="AE366" s="313"/>
      <c r="AF366" s="362"/>
      <c r="AG366" s="363"/>
      <c r="AH366" s="313"/>
      <c r="AI366" s="362"/>
      <c r="AJ366" s="363"/>
      <c r="AK366" s="313"/>
      <c r="AL366" s="360"/>
      <c r="AM366" s="361"/>
      <c r="AN366" s="313"/>
      <c r="AO366" s="361"/>
      <c r="AP366" s="361"/>
      <c r="AQ366" s="313"/>
      <c r="AR366" s="364"/>
    </row>
    <row r="367" spans="1:44" s="310" customFormat="1" ht="54" hidden="1" customHeight="1">
      <c r="A367" s="687"/>
      <c r="B367" s="679"/>
      <c r="C367" s="680"/>
      <c r="D367" s="365" t="s">
        <v>285</v>
      </c>
      <c r="E367" s="312">
        <f t="shared" si="745"/>
        <v>0</v>
      </c>
      <c r="F367" s="312">
        <f t="shared" si="746"/>
        <v>0</v>
      </c>
      <c r="G367" s="313"/>
      <c r="H367" s="360"/>
      <c r="I367" s="360"/>
      <c r="J367" s="313"/>
      <c r="K367" s="360"/>
      <c r="L367" s="360"/>
      <c r="M367" s="313"/>
      <c r="N367" s="360"/>
      <c r="O367" s="360"/>
      <c r="P367" s="313"/>
      <c r="Q367" s="360"/>
      <c r="R367" s="360"/>
      <c r="S367" s="313"/>
      <c r="T367" s="360"/>
      <c r="U367" s="360"/>
      <c r="V367" s="313"/>
      <c r="W367" s="360"/>
      <c r="X367" s="360"/>
      <c r="Y367" s="313"/>
      <c r="Z367" s="360"/>
      <c r="AA367" s="361"/>
      <c r="AB367" s="313"/>
      <c r="AC367" s="360"/>
      <c r="AD367" s="361"/>
      <c r="AE367" s="313"/>
      <c r="AF367" s="362"/>
      <c r="AG367" s="363"/>
      <c r="AH367" s="313"/>
      <c r="AI367" s="362"/>
      <c r="AJ367" s="363"/>
      <c r="AK367" s="313"/>
      <c r="AL367" s="360"/>
      <c r="AM367" s="361"/>
      <c r="AN367" s="313"/>
      <c r="AO367" s="361"/>
      <c r="AP367" s="361"/>
      <c r="AQ367" s="313"/>
      <c r="AR367" s="364"/>
    </row>
    <row r="368" spans="1:44" s="310" customFormat="1" ht="54" hidden="1" customHeight="1" thickBot="1">
      <c r="A368" s="688"/>
      <c r="B368" s="689"/>
      <c r="C368" s="690"/>
      <c r="D368" s="368" t="s">
        <v>43</v>
      </c>
      <c r="E368" s="312">
        <f t="shared" si="745"/>
        <v>0</v>
      </c>
      <c r="F368" s="312">
        <f t="shared" si="746"/>
        <v>0</v>
      </c>
      <c r="G368" s="318"/>
      <c r="H368" s="369"/>
      <c r="I368" s="369"/>
      <c r="J368" s="318"/>
      <c r="K368" s="369"/>
      <c r="L368" s="369"/>
      <c r="M368" s="318"/>
      <c r="N368" s="369"/>
      <c r="O368" s="369"/>
      <c r="P368" s="318"/>
      <c r="Q368" s="369"/>
      <c r="R368" s="369"/>
      <c r="S368" s="318"/>
      <c r="T368" s="369"/>
      <c r="U368" s="369"/>
      <c r="V368" s="318"/>
      <c r="W368" s="369"/>
      <c r="X368" s="369"/>
      <c r="Y368" s="318"/>
      <c r="Z368" s="369"/>
      <c r="AA368" s="370"/>
      <c r="AB368" s="318"/>
      <c r="AC368" s="369"/>
      <c r="AD368" s="370"/>
      <c r="AE368" s="318"/>
      <c r="AF368" s="371"/>
      <c r="AG368" s="372"/>
      <c r="AH368" s="318"/>
      <c r="AI368" s="371"/>
      <c r="AJ368" s="372"/>
      <c r="AK368" s="318"/>
      <c r="AL368" s="369"/>
      <c r="AM368" s="370"/>
      <c r="AN368" s="318"/>
      <c r="AO368" s="369"/>
      <c r="AP368" s="369"/>
      <c r="AQ368" s="318"/>
      <c r="AR368" s="364"/>
    </row>
    <row r="369" spans="1:44" s="310" customFormat="1" ht="46.5" customHeight="1">
      <c r="A369" s="691" t="s">
        <v>493</v>
      </c>
      <c r="B369" s="685"/>
      <c r="C369" s="686"/>
      <c r="D369" s="352" t="s">
        <v>41</v>
      </c>
      <c r="E369" s="373">
        <f>H369+K369+N369+Q369+T369+W369+Z369+AC369+AF369+AI369+AL369+AO369</f>
        <v>200</v>
      </c>
      <c r="F369" s="373">
        <f>I369+L369+O369+R369+U369+X369+AA369+AD369+AG369+AJ369+AM369+AP369</f>
        <v>0</v>
      </c>
      <c r="G369" s="374">
        <v>0</v>
      </c>
      <c r="H369" s="355"/>
      <c r="I369" s="355"/>
      <c r="J369" s="357"/>
      <c r="K369" s="375">
        <f>K372</f>
        <v>200</v>
      </c>
      <c r="L369" s="355"/>
      <c r="M369" s="374">
        <v>0</v>
      </c>
      <c r="N369" s="355"/>
      <c r="O369" s="355"/>
      <c r="P369" s="355"/>
      <c r="Q369" s="355"/>
      <c r="R369" s="355"/>
      <c r="S369" s="355"/>
      <c r="T369" s="355"/>
      <c r="U369" s="355"/>
      <c r="V369" s="355"/>
      <c r="W369" s="355">
        <f>W372</f>
        <v>0</v>
      </c>
      <c r="X369" s="355">
        <f t="shared" ref="X369:AR369" si="747">X372</f>
        <v>0</v>
      </c>
      <c r="Y369" s="374"/>
      <c r="Z369" s="355">
        <f t="shared" si="747"/>
        <v>0</v>
      </c>
      <c r="AA369" s="355">
        <f t="shared" si="747"/>
        <v>0</v>
      </c>
      <c r="AB369" s="355">
        <f t="shared" si="747"/>
        <v>0</v>
      </c>
      <c r="AC369" s="355">
        <f t="shared" si="747"/>
        <v>0</v>
      </c>
      <c r="AD369" s="355">
        <f t="shared" si="747"/>
        <v>0</v>
      </c>
      <c r="AE369" s="355">
        <f t="shared" si="747"/>
        <v>0</v>
      </c>
      <c r="AF369" s="355">
        <f>AF370+AF371+AF372+AF374+AF375</f>
        <v>0</v>
      </c>
      <c r="AG369" s="355">
        <f>AG370+AG371+AG372+AG374+AG375</f>
        <v>0</v>
      </c>
      <c r="AH369" s="376"/>
      <c r="AI369" s="355">
        <f t="shared" si="747"/>
        <v>0</v>
      </c>
      <c r="AJ369" s="355">
        <f t="shared" si="747"/>
        <v>0</v>
      </c>
      <c r="AK369" s="355">
        <f t="shared" si="747"/>
        <v>0</v>
      </c>
      <c r="AL369" s="355">
        <f t="shared" si="747"/>
        <v>0</v>
      </c>
      <c r="AM369" s="355">
        <f t="shared" si="747"/>
        <v>0</v>
      </c>
      <c r="AN369" s="355">
        <f t="shared" si="747"/>
        <v>0</v>
      </c>
      <c r="AO369" s="355">
        <f t="shared" si="747"/>
        <v>0</v>
      </c>
      <c r="AP369" s="355">
        <f t="shared" si="747"/>
        <v>0</v>
      </c>
      <c r="AQ369" s="355">
        <f t="shared" si="747"/>
        <v>0</v>
      </c>
      <c r="AR369" s="355">
        <f t="shared" si="747"/>
        <v>0</v>
      </c>
    </row>
    <row r="370" spans="1:44" s="310" customFormat="1" ht="76.5" customHeight="1">
      <c r="A370" s="678"/>
      <c r="B370" s="679"/>
      <c r="C370" s="680"/>
      <c r="D370" s="359" t="s">
        <v>37</v>
      </c>
      <c r="E370" s="312">
        <f>H370+K370+N370+Q370+T370+W370+Z370+AC370+AF370+AI370+AL370+AO370</f>
        <v>0</v>
      </c>
      <c r="F370" s="312">
        <f>I370+L370+O370+R370+U370+X370+AA370+AD370+AG370+AJ370+AM370+AP370</f>
        <v>0</v>
      </c>
      <c r="G370" s="377"/>
      <c r="H370" s="360"/>
      <c r="I370" s="360"/>
      <c r="J370" s="361"/>
      <c r="K370" s="360"/>
      <c r="L370" s="360"/>
      <c r="M370" s="377"/>
      <c r="N370" s="360"/>
      <c r="O370" s="360"/>
      <c r="P370" s="360"/>
      <c r="Q370" s="360"/>
      <c r="R370" s="360"/>
      <c r="S370" s="360"/>
      <c r="T370" s="360"/>
      <c r="U370" s="360"/>
      <c r="V370" s="360"/>
      <c r="W370" s="360"/>
      <c r="X370" s="360"/>
      <c r="Y370" s="378"/>
      <c r="Z370" s="360"/>
      <c r="AA370" s="361"/>
      <c r="AB370" s="361"/>
      <c r="AC370" s="360"/>
      <c r="AD370" s="361"/>
      <c r="AE370" s="363"/>
      <c r="AF370" s="362"/>
      <c r="AG370" s="363"/>
      <c r="AH370" s="363"/>
      <c r="AI370" s="362"/>
      <c r="AJ370" s="363"/>
      <c r="AK370" s="363"/>
      <c r="AL370" s="360"/>
      <c r="AM370" s="361"/>
      <c r="AN370" s="361"/>
      <c r="AO370" s="360"/>
      <c r="AP370" s="360"/>
      <c r="AQ370" s="361"/>
      <c r="AR370" s="379"/>
    </row>
    <row r="371" spans="1:44" s="310" customFormat="1" ht="122.25" customHeight="1">
      <c r="A371" s="678"/>
      <c r="B371" s="679"/>
      <c r="C371" s="680"/>
      <c r="D371" s="365" t="s">
        <v>2</v>
      </c>
      <c r="E371" s="312">
        <f t="shared" ref="E371:E375" si="748">H371+K371+N371+Q371+T371+W371+Z371+AC371+AF371+AI371+AL371+AO371</f>
        <v>0</v>
      </c>
      <c r="F371" s="312">
        <f t="shared" ref="F371:F375" si="749">I371+L371+O371+R371+U371+X371+AA371+AD371+AG371+AJ371+AM371+AP371</f>
        <v>0</v>
      </c>
      <c r="G371" s="326">
        <v>0</v>
      </c>
      <c r="H371" s="360"/>
      <c r="I371" s="360"/>
      <c r="J371" s="361"/>
      <c r="K371" s="360"/>
      <c r="L371" s="360"/>
      <c r="M371" s="326">
        <v>0</v>
      </c>
      <c r="N371" s="360"/>
      <c r="O371" s="360"/>
      <c r="P371" s="360"/>
      <c r="Q371" s="360"/>
      <c r="R371" s="360"/>
      <c r="S371" s="360"/>
      <c r="T371" s="360"/>
      <c r="U371" s="360"/>
      <c r="V371" s="360"/>
      <c r="W371" s="360"/>
      <c r="X371" s="360"/>
      <c r="Y371" s="378"/>
      <c r="Z371" s="360"/>
      <c r="AA371" s="361"/>
      <c r="AB371" s="361"/>
      <c r="AC371" s="360"/>
      <c r="AD371" s="361"/>
      <c r="AE371" s="363"/>
      <c r="AF371" s="362">
        <f>AF168</f>
        <v>0</v>
      </c>
      <c r="AG371" s="362">
        <f>AG168</f>
        <v>0</v>
      </c>
      <c r="AH371" s="380"/>
      <c r="AI371" s="362"/>
      <c r="AJ371" s="363"/>
      <c r="AK371" s="363"/>
      <c r="AL371" s="360"/>
      <c r="AM371" s="361"/>
      <c r="AN371" s="361"/>
      <c r="AO371" s="360"/>
      <c r="AP371" s="360"/>
      <c r="AQ371" s="361"/>
      <c r="AR371" s="379"/>
    </row>
    <row r="372" spans="1:44" s="310" customFormat="1" ht="85.5" customHeight="1" thickBot="1">
      <c r="A372" s="678"/>
      <c r="B372" s="679"/>
      <c r="C372" s="680"/>
      <c r="D372" s="365" t="s">
        <v>284</v>
      </c>
      <c r="E372" s="312">
        <f t="shared" si="748"/>
        <v>200</v>
      </c>
      <c r="F372" s="312">
        <f t="shared" si="749"/>
        <v>0</v>
      </c>
      <c r="G372" s="381">
        <v>0</v>
      </c>
      <c r="H372" s="360"/>
      <c r="I372" s="360"/>
      <c r="J372" s="361"/>
      <c r="K372" s="360">
        <f>K190</f>
        <v>200</v>
      </c>
      <c r="L372" s="360"/>
      <c r="M372" s="381">
        <v>0</v>
      </c>
      <c r="N372" s="360"/>
      <c r="O372" s="360"/>
      <c r="P372" s="361"/>
      <c r="Q372" s="360"/>
      <c r="R372" s="360"/>
      <c r="S372" s="361"/>
      <c r="T372" s="360"/>
      <c r="U372" s="360"/>
      <c r="V372" s="361"/>
      <c r="W372" s="360">
        <v>0</v>
      </c>
      <c r="X372" s="360">
        <v>0</v>
      </c>
      <c r="Y372" s="381"/>
      <c r="Z372" s="360"/>
      <c r="AA372" s="361"/>
      <c r="AB372" s="361"/>
      <c r="AC372" s="360"/>
      <c r="AD372" s="361"/>
      <c r="AE372" s="363"/>
      <c r="AF372" s="362"/>
      <c r="AG372" s="363"/>
      <c r="AH372" s="363"/>
      <c r="AI372" s="362">
        <f>AI232+AI218+AI211+AI204</f>
        <v>0</v>
      </c>
      <c r="AJ372" s="362">
        <f>AJ232+AJ218+AJ211+AJ204</f>
        <v>0</v>
      </c>
      <c r="AK372" s="380"/>
      <c r="AL372" s="362">
        <f>AL232+AL218+AL204</f>
        <v>0</v>
      </c>
      <c r="AM372" s="362">
        <f>AM232+AM218+AM204</f>
        <v>0</v>
      </c>
      <c r="AN372" s="361"/>
      <c r="AO372" s="361"/>
      <c r="AP372" s="361"/>
      <c r="AQ372" s="361"/>
      <c r="AR372" s="382"/>
    </row>
    <row r="373" spans="1:44" s="310" customFormat="1" ht="372.75" customHeight="1">
      <c r="A373" s="678"/>
      <c r="B373" s="679"/>
      <c r="C373" s="680"/>
      <c r="D373" s="365" t="s">
        <v>292</v>
      </c>
      <c r="E373" s="309">
        <f t="shared" si="748"/>
        <v>0</v>
      </c>
      <c r="F373" s="309">
        <f t="shared" si="749"/>
        <v>0</v>
      </c>
      <c r="G373" s="361"/>
      <c r="H373" s="360"/>
      <c r="I373" s="360"/>
      <c r="J373" s="361"/>
      <c r="K373" s="360"/>
      <c r="L373" s="360"/>
      <c r="M373" s="361"/>
      <c r="N373" s="360"/>
      <c r="O373" s="360"/>
      <c r="P373" s="361"/>
      <c r="Q373" s="360"/>
      <c r="R373" s="360"/>
      <c r="S373" s="361"/>
      <c r="T373" s="360"/>
      <c r="U373" s="360"/>
      <c r="V373" s="361"/>
      <c r="W373" s="360"/>
      <c r="X373" s="360"/>
      <c r="Y373" s="361"/>
      <c r="Z373" s="360"/>
      <c r="AA373" s="361"/>
      <c r="AB373" s="361"/>
      <c r="AC373" s="360"/>
      <c r="AD373" s="361"/>
      <c r="AE373" s="363"/>
      <c r="AF373" s="362"/>
      <c r="AG373" s="363"/>
      <c r="AH373" s="363"/>
      <c r="AI373" s="362"/>
      <c r="AJ373" s="363"/>
      <c r="AK373" s="363"/>
      <c r="AL373" s="360"/>
      <c r="AM373" s="361"/>
      <c r="AN373" s="361"/>
      <c r="AO373" s="361"/>
      <c r="AP373" s="361"/>
      <c r="AQ373" s="361"/>
      <c r="AR373" s="379"/>
    </row>
    <row r="374" spans="1:44" s="310" customFormat="1" ht="102.75" customHeight="1">
      <c r="A374" s="678"/>
      <c r="B374" s="679"/>
      <c r="C374" s="680"/>
      <c r="D374" s="365" t="s">
        <v>285</v>
      </c>
      <c r="E374" s="312">
        <f t="shared" si="748"/>
        <v>0</v>
      </c>
      <c r="F374" s="312">
        <f t="shared" si="749"/>
        <v>0</v>
      </c>
      <c r="G374" s="361"/>
      <c r="H374" s="360"/>
      <c r="I374" s="360"/>
      <c r="J374" s="361"/>
      <c r="K374" s="360"/>
      <c r="L374" s="360"/>
      <c r="M374" s="361"/>
      <c r="N374" s="360"/>
      <c r="O374" s="360"/>
      <c r="P374" s="361"/>
      <c r="Q374" s="360"/>
      <c r="R374" s="360"/>
      <c r="S374" s="361"/>
      <c r="T374" s="360"/>
      <c r="U374" s="360"/>
      <c r="V374" s="361"/>
      <c r="W374" s="360"/>
      <c r="X374" s="360"/>
      <c r="Y374" s="361"/>
      <c r="Z374" s="360"/>
      <c r="AA374" s="361"/>
      <c r="AB374" s="361"/>
      <c r="AC374" s="360"/>
      <c r="AD374" s="361"/>
      <c r="AE374" s="363"/>
      <c r="AF374" s="362"/>
      <c r="AG374" s="363"/>
      <c r="AH374" s="363"/>
      <c r="AI374" s="362"/>
      <c r="AJ374" s="363"/>
      <c r="AK374" s="363"/>
      <c r="AL374" s="360"/>
      <c r="AM374" s="361"/>
      <c r="AN374" s="361"/>
      <c r="AO374" s="361"/>
      <c r="AP374" s="361"/>
      <c r="AQ374" s="361"/>
      <c r="AR374" s="379"/>
    </row>
    <row r="375" spans="1:44" s="310" customFormat="1" ht="135" customHeight="1" thickBot="1">
      <c r="A375" s="681"/>
      <c r="B375" s="682"/>
      <c r="C375" s="683"/>
      <c r="D375" s="359" t="s">
        <v>43</v>
      </c>
      <c r="E375" s="312">
        <f t="shared" si="748"/>
        <v>0</v>
      </c>
      <c r="F375" s="312">
        <f t="shared" si="749"/>
        <v>0</v>
      </c>
      <c r="G375" s="361"/>
      <c r="H375" s="360"/>
      <c r="I375" s="360"/>
      <c r="J375" s="361"/>
      <c r="K375" s="360"/>
      <c r="L375" s="360"/>
      <c r="M375" s="360"/>
      <c r="N375" s="360"/>
      <c r="O375" s="360"/>
      <c r="P375" s="360"/>
      <c r="Q375" s="360"/>
      <c r="R375" s="360"/>
      <c r="S375" s="360"/>
      <c r="T375" s="360"/>
      <c r="U375" s="360"/>
      <c r="V375" s="360"/>
      <c r="W375" s="360"/>
      <c r="X375" s="360"/>
      <c r="Y375" s="360"/>
      <c r="Z375" s="360"/>
      <c r="AA375" s="361"/>
      <c r="AB375" s="361"/>
      <c r="AC375" s="360"/>
      <c r="AD375" s="361"/>
      <c r="AE375" s="363"/>
      <c r="AF375" s="362"/>
      <c r="AG375" s="363"/>
      <c r="AH375" s="363"/>
      <c r="AI375" s="362"/>
      <c r="AJ375" s="363"/>
      <c r="AK375" s="363"/>
      <c r="AL375" s="360"/>
      <c r="AM375" s="361"/>
      <c r="AN375" s="361"/>
      <c r="AO375" s="360"/>
      <c r="AP375" s="360"/>
      <c r="AQ375" s="361"/>
      <c r="AR375" s="379"/>
    </row>
    <row r="376" spans="1:44" s="310" customFormat="1" ht="54.75" customHeight="1">
      <c r="A376" s="675" t="s">
        <v>494</v>
      </c>
      <c r="B376" s="676"/>
      <c r="C376" s="677"/>
      <c r="D376" s="383" t="s">
        <v>41</v>
      </c>
      <c r="E376" s="373">
        <f>E378</f>
        <v>8886.6</v>
      </c>
      <c r="F376" s="373">
        <f>F378</f>
        <v>0</v>
      </c>
      <c r="G376" s="375"/>
      <c r="H376" s="375"/>
      <c r="I376" s="375"/>
      <c r="J376" s="384"/>
      <c r="K376" s="375">
        <f>K379</f>
        <v>0</v>
      </c>
      <c r="L376" s="375">
        <f>L379</f>
        <v>0</v>
      </c>
      <c r="M376" s="375">
        <v>0</v>
      </c>
      <c r="N376" s="375"/>
      <c r="O376" s="375"/>
      <c r="P376" s="375"/>
      <c r="Q376" s="375">
        <f>Q378</f>
        <v>0</v>
      </c>
      <c r="R376" s="375"/>
      <c r="S376" s="375"/>
      <c r="T376" s="375"/>
      <c r="U376" s="375"/>
      <c r="V376" s="375"/>
      <c r="W376" s="375"/>
      <c r="X376" s="375"/>
      <c r="Y376" s="375"/>
      <c r="Z376" s="375"/>
      <c r="AA376" s="384"/>
      <c r="AB376" s="384"/>
      <c r="AC376" s="375"/>
      <c r="AD376" s="384"/>
      <c r="AE376" s="384"/>
      <c r="AF376" s="375"/>
      <c r="AG376" s="384"/>
      <c r="AH376" s="384"/>
      <c r="AI376" s="375"/>
      <c r="AJ376" s="375"/>
      <c r="AK376" s="385"/>
      <c r="AL376" s="375"/>
      <c r="AM376" s="384"/>
      <c r="AN376" s="384"/>
      <c r="AO376" s="375"/>
      <c r="AP376" s="375"/>
      <c r="AQ376" s="384"/>
      <c r="AR376" s="386"/>
    </row>
    <row r="377" spans="1:44" s="310" customFormat="1" ht="147" customHeight="1">
      <c r="A377" s="678"/>
      <c r="B377" s="679"/>
      <c r="C377" s="680"/>
      <c r="D377" s="359" t="s">
        <v>37</v>
      </c>
      <c r="E377" s="312">
        <f>H377+K377+N377+Q377+T377+W377+Z377+AC377+AF377+AI377+AL377+AO377</f>
        <v>0</v>
      </c>
      <c r="F377" s="312">
        <f>I377+L377+O377+R377+U377+X377+AA377+AD377+AG377+AJ377+AM377+AP377</f>
        <v>0</v>
      </c>
      <c r="G377" s="377"/>
      <c r="H377" s="378"/>
      <c r="I377" s="378"/>
      <c r="J377" s="377"/>
      <c r="K377" s="378"/>
      <c r="L377" s="378"/>
      <c r="M377" s="375"/>
      <c r="N377" s="378"/>
      <c r="O377" s="378"/>
      <c r="P377" s="378"/>
      <c r="Q377" s="378"/>
      <c r="R377" s="378"/>
      <c r="S377" s="378"/>
      <c r="T377" s="378"/>
      <c r="U377" s="378"/>
      <c r="V377" s="378"/>
      <c r="W377" s="378"/>
      <c r="X377" s="378"/>
      <c r="Y377" s="378"/>
      <c r="Z377" s="378"/>
      <c r="AA377" s="377"/>
      <c r="AB377" s="377"/>
      <c r="AC377" s="378"/>
      <c r="AD377" s="377"/>
      <c r="AE377" s="313"/>
      <c r="AF377" s="312"/>
      <c r="AG377" s="313"/>
      <c r="AH377" s="313"/>
      <c r="AI377" s="312"/>
      <c r="AJ377" s="313"/>
      <c r="AK377" s="313"/>
      <c r="AL377" s="378"/>
      <c r="AM377" s="377"/>
      <c r="AN377" s="377"/>
      <c r="AO377" s="378"/>
      <c r="AP377" s="378"/>
      <c r="AQ377" s="377"/>
      <c r="AR377" s="379"/>
    </row>
    <row r="378" spans="1:44" s="310" customFormat="1" ht="116.25" customHeight="1">
      <c r="A378" s="678"/>
      <c r="B378" s="679"/>
      <c r="C378" s="680"/>
      <c r="D378" s="365" t="s">
        <v>2</v>
      </c>
      <c r="E378" s="312">
        <f t="shared" ref="E378:E382" si="750">H378+K378+N378+Q378+T378+W378+Z378+AC378+AF378+AI378+AL378+AO378</f>
        <v>8886.6</v>
      </c>
      <c r="F378" s="312">
        <f t="shared" ref="F378:F382" si="751">I378+L378+O378+R378+U378+X378+AA378+AD378+AG378+AJ378+AM378+AP378</f>
        <v>0</v>
      </c>
      <c r="G378" s="377"/>
      <c r="H378" s="378"/>
      <c r="I378" s="378"/>
      <c r="J378" s="377"/>
      <c r="K378" s="378">
        <f>K140</f>
        <v>8886.6</v>
      </c>
      <c r="L378" s="378"/>
      <c r="M378" s="375"/>
      <c r="N378" s="378">
        <f>N140</f>
        <v>0</v>
      </c>
      <c r="O378" s="378"/>
      <c r="P378" s="378"/>
      <c r="Q378" s="378">
        <f>Q140</f>
        <v>0</v>
      </c>
      <c r="R378" s="378"/>
      <c r="S378" s="378"/>
      <c r="T378" s="378">
        <f>T140</f>
        <v>0</v>
      </c>
      <c r="U378" s="378"/>
      <c r="V378" s="378"/>
      <c r="W378" s="378">
        <f>W140</f>
        <v>0</v>
      </c>
      <c r="X378" s="378"/>
      <c r="Y378" s="378"/>
      <c r="Z378" s="378">
        <f>Z140</f>
        <v>0</v>
      </c>
      <c r="AA378" s="377"/>
      <c r="AB378" s="377"/>
      <c r="AC378" s="378">
        <f>AC140</f>
        <v>0</v>
      </c>
      <c r="AD378" s="377"/>
      <c r="AE378" s="313"/>
      <c r="AF378" s="378">
        <f>AF140</f>
        <v>0</v>
      </c>
      <c r="AG378" s="313"/>
      <c r="AH378" s="313"/>
      <c r="AI378" s="378">
        <f>AI140</f>
        <v>0</v>
      </c>
      <c r="AJ378" s="313"/>
      <c r="AK378" s="313"/>
      <c r="AL378" s="378">
        <f>AL140</f>
        <v>0</v>
      </c>
      <c r="AM378" s="377"/>
      <c r="AN378" s="377"/>
      <c r="AO378" s="378">
        <f>AO140</f>
        <v>0</v>
      </c>
      <c r="AP378" s="378"/>
      <c r="AQ378" s="377"/>
      <c r="AR378" s="379"/>
    </row>
    <row r="379" spans="1:44" s="310" customFormat="1" ht="108" customHeight="1" thickBot="1">
      <c r="A379" s="678"/>
      <c r="B379" s="679"/>
      <c r="C379" s="680"/>
      <c r="D379" s="365" t="s">
        <v>284</v>
      </c>
      <c r="E379" s="312">
        <f t="shared" si="750"/>
        <v>0</v>
      </c>
      <c r="F379" s="312">
        <f t="shared" si="751"/>
        <v>0</v>
      </c>
      <c r="G379" s="375"/>
      <c r="H379" s="378"/>
      <c r="I379" s="378"/>
      <c r="J379" s="377"/>
      <c r="K379" s="378"/>
      <c r="L379" s="378">
        <f>L190</f>
        <v>0</v>
      </c>
      <c r="M379" s="375"/>
      <c r="N379" s="378"/>
      <c r="O379" s="378"/>
      <c r="P379" s="377"/>
      <c r="Q379" s="378"/>
      <c r="R379" s="378"/>
      <c r="S379" s="377"/>
      <c r="T379" s="378"/>
      <c r="U379" s="378"/>
      <c r="V379" s="377"/>
      <c r="W379" s="378"/>
      <c r="X379" s="378"/>
      <c r="Y379" s="377"/>
      <c r="Z379" s="378"/>
      <c r="AA379" s="377"/>
      <c r="AB379" s="377"/>
      <c r="AC379" s="378"/>
      <c r="AD379" s="377"/>
      <c r="AE379" s="313"/>
      <c r="AF379" s="312"/>
      <c r="AG379" s="313"/>
      <c r="AH379" s="313"/>
      <c r="AI379" s="312"/>
      <c r="AJ379" s="331"/>
      <c r="AK379" s="308"/>
      <c r="AL379" s="378"/>
      <c r="AM379" s="377"/>
      <c r="AN379" s="377"/>
      <c r="AO379" s="377"/>
      <c r="AP379" s="377"/>
      <c r="AQ379" s="377"/>
      <c r="AR379" s="382"/>
    </row>
    <row r="380" spans="1:44" s="310" customFormat="1" ht="354.75" customHeight="1">
      <c r="A380" s="678"/>
      <c r="B380" s="679"/>
      <c r="C380" s="680"/>
      <c r="D380" s="365" t="s">
        <v>292</v>
      </c>
      <c r="E380" s="309">
        <f t="shared" si="750"/>
        <v>0</v>
      </c>
      <c r="F380" s="309">
        <f t="shared" si="751"/>
        <v>0</v>
      </c>
      <c r="G380" s="377"/>
      <c r="H380" s="378"/>
      <c r="I380" s="378"/>
      <c r="J380" s="377"/>
      <c r="K380" s="378"/>
      <c r="L380" s="378"/>
      <c r="M380" s="377"/>
      <c r="N380" s="378"/>
      <c r="O380" s="378"/>
      <c r="P380" s="377"/>
      <c r="Q380" s="378"/>
      <c r="R380" s="378"/>
      <c r="S380" s="377"/>
      <c r="T380" s="378"/>
      <c r="U380" s="378"/>
      <c r="V380" s="377"/>
      <c r="W380" s="378"/>
      <c r="X380" s="378"/>
      <c r="Y380" s="377"/>
      <c r="Z380" s="378"/>
      <c r="AA380" s="377"/>
      <c r="AB380" s="377"/>
      <c r="AC380" s="378"/>
      <c r="AD380" s="377"/>
      <c r="AE380" s="313"/>
      <c r="AF380" s="312"/>
      <c r="AG380" s="313"/>
      <c r="AH380" s="313"/>
      <c r="AI380" s="312"/>
      <c r="AJ380" s="313"/>
      <c r="AK380" s="313"/>
      <c r="AL380" s="378"/>
      <c r="AM380" s="377"/>
      <c r="AN380" s="377"/>
      <c r="AO380" s="377"/>
      <c r="AP380" s="377"/>
      <c r="AQ380" s="377"/>
      <c r="AR380" s="379"/>
    </row>
    <row r="381" spans="1:44" s="310" customFormat="1" ht="128.25" customHeight="1">
      <c r="A381" s="678"/>
      <c r="B381" s="679"/>
      <c r="C381" s="680"/>
      <c r="D381" s="365" t="s">
        <v>285</v>
      </c>
      <c r="E381" s="312">
        <f t="shared" si="750"/>
        <v>0</v>
      </c>
      <c r="F381" s="312">
        <f t="shared" si="751"/>
        <v>0</v>
      </c>
      <c r="G381" s="377"/>
      <c r="H381" s="378"/>
      <c r="I381" s="378"/>
      <c r="J381" s="377"/>
      <c r="K381" s="378"/>
      <c r="L381" s="378"/>
      <c r="M381" s="377"/>
      <c r="N381" s="378"/>
      <c r="O381" s="378"/>
      <c r="P381" s="377"/>
      <c r="Q381" s="378"/>
      <c r="R381" s="378"/>
      <c r="S381" s="377"/>
      <c r="T381" s="378"/>
      <c r="U381" s="378"/>
      <c r="V381" s="377"/>
      <c r="W381" s="378"/>
      <c r="X381" s="378"/>
      <c r="Y381" s="377"/>
      <c r="Z381" s="378"/>
      <c r="AA381" s="377"/>
      <c r="AB381" s="377"/>
      <c r="AC381" s="378"/>
      <c r="AD381" s="377"/>
      <c r="AE381" s="313"/>
      <c r="AF381" s="312"/>
      <c r="AG381" s="313"/>
      <c r="AH381" s="313"/>
      <c r="AI381" s="312"/>
      <c r="AJ381" s="313"/>
      <c r="AK381" s="313"/>
      <c r="AL381" s="378"/>
      <c r="AM381" s="377"/>
      <c r="AN381" s="377"/>
      <c r="AO381" s="377"/>
      <c r="AP381" s="377"/>
      <c r="AQ381" s="377"/>
      <c r="AR381" s="379"/>
    </row>
    <row r="382" spans="1:44" s="310" customFormat="1" ht="136.5" customHeight="1">
      <c r="A382" s="681"/>
      <c r="B382" s="682"/>
      <c r="C382" s="683"/>
      <c r="D382" s="359" t="s">
        <v>43</v>
      </c>
      <c r="E382" s="312">
        <f t="shared" si="750"/>
        <v>0</v>
      </c>
      <c r="F382" s="312">
        <f t="shared" si="751"/>
        <v>0</v>
      </c>
      <c r="G382" s="377"/>
      <c r="H382" s="378"/>
      <c r="I382" s="378"/>
      <c r="J382" s="377"/>
      <c r="K382" s="378"/>
      <c r="L382" s="378"/>
      <c r="M382" s="378"/>
      <c r="N382" s="378"/>
      <c r="O382" s="378"/>
      <c r="P382" s="378"/>
      <c r="Q382" s="378"/>
      <c r="R382" s="378"/>
      <c r="S382" s="378"/>
      <c r="T382" s="378"/>
      <c r="U382" s="378"/>
      <c r="V382" s="378"/>
      <c r="W382" s="378"/>
      <c r="X382" s="378"/>
      <c r="Y382" s="378"/>
      <c r="Z382" s="378"/>
      <c r="AA382" s="377"/>
      <c r="AB382" s="377"/>
      <c r="AC382" s="378"/>
      <c r="AD382" s="377"/>
      <c r="AE382" s="313"/>
      <c r="AF382" s="312"/>
      <c r="AG382" s="313"/>
      <c r="AH382" s="313"/>
      <c r="AI382" s="312"/>
      <c r="AJ382" s="313"/>
      <c r="AK382" s="313"/>
      <c r="AL382" s="378"/>
      <c r="AM382" s="377"/>
      <c r="AN382" s="377"/>
      <c r="AO382" s="378"/>
      <c r="AP382" s="378"/>
      <c r="AQ382" s="377"/>
      <c r="AR382" s="379"/>
    </row>
    <row r="383" spans="1:44" ht="54" hidden="1" customHeight="1">
      <c r="A383" s="666" t="s">
        <v>492</v>
      </c>
      <c r="B383" s="667"/>
      <c r="C383" s="668"/>
      <c r="D383" s="247" t="s">
        <v>41</v>
      </c>
      <c r="E383" s="243">
        <f>H383+K383+N383+Q383+T383+W383+Z383+AC383+AF383+AI383+AL383+AO383</f>
        <v>0</v>
      </c>
      <c r="F383" s="243">
        <f>I383+L383+O383+R383+U383+X383+AA383+AD383+AG383+AJ383+AM383+AP383</f>
        <v>0</v>
      </c>
      <c r="G383" s="248"/>
      <c r="H383" s="253">
        <f t="shared" ref="H383:AH383" si="752">H384+H385+H386+H388+H389</f>
        <v>0</v>
      </c>
      <c r="I383" s="253">
        <f t="shared" si="752"/>
        <v>0</v>
      </c>
      <c r="J383" s="253">
        <f t="shared" si="752"/>
        <v>0</v>
      </c>
      <c r="K383" s="253">
        <f t="shared" si="752"/>
        <v>0</v>
      </c>
      <c r="L383" s="253">
        <f t="shared" si="752"/>
        <v>0</v>
      </c>
      <c r="M383" s="253">
        <f t="shared" si="752"/>
        <v>0</v>
      </c>
      <c r="N383" s="253">
        <f t="shared" si="752"/>
        <v>0</v>
      </c>
      <c r="O383" s="253">
        <f t="shared" si="752"/>
        <v>0</v>
      </c>
      <c r="P383" s="253">
        <f t="shared" si="752"/>
        <v>0</v>
      </c>
      <c r="Q383" s="253">
        <f t="shared" si="752"/>
        <v>0</v>
      </c>
      <c r="R383" s="253">
        <f t="shared" si="752"/>
        <v>0</v>
      </c>
      <c r="S383" s="253">
        <f t="shared" si="752"/>
        <v>0</v>
      </c>
      <c r="T383" s="253">
        <f t="shared" si="752"/>
        <v>0</v>
      </c>
      <c r="U383" s="253">
        <f t="shared" si="752"/>
        <v>0</v>
      </c>
      <c r="V383" s="253">
        <f t="shared" si="752"/>
        <v>0</v>
      </c>
      <c r="W383" s="253">
        <f t="shared" si="752"/>
        <v>0</v>
      </c>
      <c r="X383" s="253">
        <f t="shared" si="752"/>
        <v>0</v>
      </c>
      <c r="Y383" s="253">
        <f t="shared" si="752"/>
        <v>0</v>
      </c>
      <c r="Z383" s="253">
        <f t="shared" si="752"/>
        <v>0</v>
      </c>
      <c r="AA383" s="253">
        <f t="shared" si="752"/>
        <v>0</v>
      </c>
      <c r="AB383" s="253">
        <f t="shared" si="752"/>
        <v>0</v>
      </c>
      <c r="AC383" s="253">
        <f t="shared" si="752"/>
        <v>0</v>
      </c>
      <c r="AD383" s="253">
        <f t="shared" si="752"/>
        <v>0</v>
      </c>
      <c r="AE383" s="253">
        <f t="shared" si="752"/>
        <v>0</v>
      </c>
      <c r="AF383" s="253">
        <f t="shared" si="752"/>
        <v>0</v>
      </c>
      <c r="AG383" s="253">
        <f t="shared" si="752"/>
        <v>0</v>
      </c>
      <c r="AH383" s="253">
        <f t="shared" si="752"/>
        <v>0</v>
      </c>
      <c r="AI383" s="253">
        <f>AI384+AI385+AI386+AI388+AI389</f>
        <v>0</v>
      </c>
      <c r="AJ383" s="253">
        <f>AJ384+AJ385+AJ386+AJ388+AJ389</f>
        <v>0</v>
      </c>
      <c r="AK383" s="252"/>
      <c r="AL383" s="253">
        <f>AL384+AL385+AL386+AL388+AL389</f>
        <v>0</v>
      </c>
      <c r="AM383" s="253">
        <f>AM384+AM385+AM386+AM388+AM389</f>
        <v>0</v>
      </c>
      <c r="AN383" s="254"/>
      <c r="AO383" s="253">
        <f>AO384+AO385+AO386+AO388+AO389</f>
        <v>0</v>
      </c>
      <c r="AP383" s="253">
        <f>AP384+AP385+AP386+AP388+AP389</f>
        <v>0</v>
      </c>
      <c r="AQ383" s="254"/>
      <c r="AR383" s="249"/>
    </row>
    <row r="384" spans="1:44" ht="54" hidden="1" customHeight="1">
      <c r="A384" s="669"/>
      <c r="B384" s="670"/>
      <c r="C384" s="671"/>
      <c r="D384" s="238" t="s">
        <v>37</v>
      </c>
      <c r="E384" s="218">
        <f>H384+K384+N384+Q384+T384+W384+Z384+AC384+AF384+AI384+AL384+AO384</f>
        <v>0</v>
      </c>
      <c r="F384" s="218">
        <f>I384+L384+O384+R384+U384+X384+AA384+AD384+AG384+AJ384+AM384+AP384</f>
        <v>0</v>
      </c>
      <c r="G384" s="250"/>
      <c r="H384" s="239"/>
      <c r="I384" s="239"/>
      <c r="J384" s="240"/>
      <c r="K384" s="239"/>
      <c r="L384" s="239"/>
      <c r="M384" s="239"/>
      <c r="N384" s="239"/>
      <c r="O384" s="239"/>
      <c r="P384" s="239"/>
      <c r="Q384" s="239"/>
      <c r="R384" s="239"/>
      <c r="S384" s="239"/>
      <c r="T384" s="239"/>
      <c r="U384" s="239"/>
      <c r="V384" s="239"/>
      <c r="W384" s="239"/>
      <c r="X384" s="239"/>
      <c r="Y384" s="239"/>
      <c r="Z384" s="239"/>
      <c r="AA384" s="240"/>
      <c r="AB384" s="240"/>
      <c r="AC384" s="239"/>
      <c r="AD384" s="240"/>
      <c r="AE384" s="241"/>
      <c r="AF384" s="236"/>
      <c r="AG384" s="241"/>
      <c r="AH384" s="241"/>
      <c r="AI384" s="236"/>
      <c r="AJ384" s="241"/>
      <c r="AK384" s="241"/>
      <c r="AL384" s="239"/>
      <c r="AM384" s="240"/>
      <c r="AN384" s="240"/>
      <c r="AO384" s="239"/>
      <c r="AP384" s="239"/>
      <c r="AQ384" s="240"/>
      <c r="AR384" s="244"/>
    </row>
    <row r="385" spans="1:44" ht="54" hidden="1" customHeight="1">
      <c r="A385" s="669"/>
      <c r="B385" s="670"/>
      <c r="C385" s="671"/>
      <c r="D385" s="242" t="s">
        <v>2</v>
      </c>
      <c r="E385" s="218">
        <f t="shared" ref="E385:E389" si="753">H385+K385+N385+Q385+T385+W385+Z385+AC385+AF385+AI385+AL385+AO385</f>
        <v>0</v>
      </c>
      <c r="F385" s="218">
        <f t="shared" ref="F385:F389" si="754">I385+L385+O385+R385+U385+X385+AA385+AD385+AG385+AJ385+AM385+AP385</f>
        <v>0</v>
      </c>
      <c r="G385" s="250"/>
      <c r="H385" s="239"/>
      <c r="I385" s="239"/>
      <c r="J385" s="240"/>
      <c r="K385" s="239"/>
      <c r="L385" s="239"/>
      <c r="M385" s="239"/>
      <c r="N385" s="239"/>
      <c r="O385" s="239"/>
      <c r="P385" s="239"/>
      <c r="Q385" s="239"/>
      <c r="R385" s="239"/>
      <c r="S385" s="239"/>
      <c r="T385" s="239"/>
      <c r="U385" s="239"/>
      <c r="V385" s="239"/>
      <c r="W385" s="239"/>
      <c r="X385" s="239"/>
      <c r="Y385" s="239"/>
      <c r="Z385" s="239"/>
      <c r="AA385" s="240"/>
      <c r="AB385" s="240"/>
      <c r="AC385" s="239"/>
      <c r="AD385" s="240"/>
      <c r="AE385" s="241"/>
      <c r="AF385" s="236"/>
      <c r="AG385" s="241"/>
      <c r="AH385" s="241"/>
      <c r="AI385" s="236"/>
      <c r="AJ385" s="241"/>
      <c r="AK385" s="241"/>
      <c r="AL385" s="239"/>
      <c r="AM385" s="240"/>
      <c r="AN385" s="240"/>
      <c r="AO385" s="239"/>
      <c r="AP385" s="239"/>
      <c r="AQ385" s="240"/>
      <c r="AR385" s="244"/>
    </row>
    <row r="386" spans="1:44" ht="54" hidden="1" customHeight="1" thickBot="1">
      <c r="A386" s="669"/>
      <c r="B386" s="670"/>
      <c r="C386" s="671"/>
      <c r="D386" s="242" t="s">
        <v>284</v>
      </c>
      <c r="E386" s="218">
        <f t="shared" si="753"/>
        <v>0</v>
      </c>
      <c r="F386" s="218">
        <f t="shared" si="754"/>
        <v>0</v>
      </c>
      <c r="G386" s="251"/>
      <c r="H386" s="239"/>
      <c r="I386" s="239"/>
      <c r="J386" s="240"/>
      <c r="K386" s="239"/>
      <c r="L386" s="239"/>
      <c r="M386" s="240"/>
      <c r="N386" s="239"/>
      <c r="O386" s="239"/>
      <c r="P386" s="240"/>
      <c r="Q386" s="239"/>
      <c r="R386" s="239"/>
      <c r="S386" s="240"/>
      <c r="T386" s="239"/>
      <c r="U386" s="239"/>
      <c r="V386" s="240"/>
      <c r="W386" s="239"/>
      <c r="X386" s="239"/>
      <c r="Y386" s="240"/>
      <c r="Z386" s="239"/>
      <c r="AA386" s="240"/>
      <c r="AB386" s="240"/>
      <c r="AC386" s="239"/>
      <c r="AD386" s="240"/>
      <c r="AE386" s="241"/>
      <c r="AF386" s="236"/>
      <c r="AG386" s="241"/>
      <c r="AH386" s="241"/>
      <c r="AI386" s="236"/>
      <c r="AJ386" s="255"/>
      <c r="AK386" s="245"/>
      <c r="AL386" s="239"/>
      <c r="AM386" s="240"/>
      <c r="AN386" s="240"/>
      <c r="AO386" s="240"/>
      <c r="AP386" s="240"/>
      <c r="AQ386" s="240"/>
      <c r="AR386" s="246"/>
    </row>
    <row r="387" spans="1:44" ht="54" hidden="1" customHeight="1">
      <c r="A387" s="669"/>
      <c r="B387" s="670"/>
      <c r="C387" s="671"/>
      <c r="D387" s="242" t="s">
        <v>292</v>
      </c>
      <c r="E387" s="215">
        <f t="shared" si="753"/>
        <v>0</v>
      </c>
      <c r="F387" s="215">
        <f t="shared" si="754"/>
        <v>0</v>
      </c>
      <c r="G387" s="240"/>
      <c r="H387" s="239"/>
      <c r="I387" s="239"/>
      <c r="J387" s="240"/>
      <c r="K387" s="239"/>
      <c r="L387" s="239"/>
      <c r="M387" s="240"/>
      <c r="N387" s="239"/>
      <c r="O387" s="239"/>
      <c r="P387" s="240"/>
      <c r="Q387" s="239"/>
      <c r="R387" s="239"/>
      <c r="S387" s="240"/>
      <c r="T387" s="239"/>
      <c r="U387" s="239"/>
      <c r="V387" s="240"/>
      <c r="W387" s="239"/>
      <c r="X387" s="239"/>
      <c r="Y387" s="240"/>
      <c r="Z387" s="239"/>
      <c r="AA387" s="240"/>
      <c r="AB387" s="240"/>
      <c r="AC387" s="239"/>
      <c r="AD387" s="240"/>
      <c r="AE387" s="241"/>
      <c r="AF387" s="236"/>
      <c r="AG387" s="241"/>
      <c r="AH387" s="241"/>
      <c r="AI387" s="236"/>
      <c r="AJ387" s="241"/>
      <c r="AK387" s="241"/>
      <c r="AL387" s="239"/>
      <c r="AM387" s="240"/>
      <c r="AN387" s="240"/>
      <c r="AO387" s="240"/>
      <c r="AP387" s="240"/>
      <c r="AQ387" s="240"/>
      <c r="AR387" s="244"/>
    </row>
    <row r="388" spans="1:44" ht="54" hidden="1" customHeight="1">
      <c r="A388" s="669"/>
      <c r="B388" s="670"/>
      <c r="C388" s="671"/>
      <c r="D388" s="242" t="s">
        <v>285</v>
      </c>
      <c r="E388" s="218">
        <f t="shared" si="753"/>
        <v>0</v>
      </c>
      <c r="F388" s="218">
        <f t="shared" si="754"/>
        <v>0</v>
      </c>
      <c r="G388" s="240"/>
      <c r="H388" s="239"/>
      <c r="I388" s="239"/>
      <c r="J388" s="240"/>
      <c r="K388" s="239"/>
      <c r="L388" s="239"/>
      <c r="M388" s="240"/>
      <c r="N388" s="239"/>
      <c r="O388" s="239"/>
      <c r="P388" s="240"/>
      <c r="Q388" s="239"/>
      <c r="R388" s="239"/>
      <c r="S388" s="240"/>
      <c r="T388" s="239"/>
      <c r="U388" s="239"/>
      <c r="V388" s="240"/>
      <c r="W388" s="239"/>
      <c r="X388" s="239"/>
      <c r="Y388" s="240"/>
      <c r="Z388" s="239"/>
      <c r="AA388" s="240"/>
      <c r="AB388" s="240"/>
      <c r="AC388" s="239"/>
      <c r="AD388" s="240"/>
      <c r="AE388" s="241"/>
      <c r="AF388" s="236"/>
      <c r="AG388" s="241"/>
      <c r="AH388" s="241"/>
      <c r="AI388" s="236"/>
      <c r="AJ388" s="241"/>
      <c r="AK388" s="241"/>
      <c r="AL388" s="239"/>
      <c r="AM388" s="240"/>
      <c r="AN388" s="240"/>
      <c r="AO388" s="240"/>
      <c r="AP388" s="240"/>
      <c r="AQ388" s="240"/>
      <c r="AR388" s="244"/>
    </row>
    <row r="389" spans="1:44" ht="54" hidden="1" customHeight="1">
      <c r="A389" s="672"/>
      <c r="B389" s="673"/>
      <c r="C389" s="674"/>
      <c r="D389" s="238" t="s">
        <v>43</v>
      </c>
      <c r="E389" s="218">
        <f t="shared" si="753"/>
        <v>0</v>
      </c>
      <c r="F389" s="218">
        <f t="shared" si="754"/>
        <v>0</v>
      </c>
      <c r="G389" s="240"/>
      <c r="H389" s="239"/>
      <c r="I389" s="239"/>
      <c r="J389" s="240"/>
      <c r="K389" s="239"/>
      <c r="L389" s="239"/>
      <c r="M389" s="239"/>
      <c r="N389" s="239"/>
      <c r="O389" s="239"/>
      <c r="P389" s="239"/>
      <c r="Q389" s="239"/>
      <c r="R389" s="239"/>
      <c r="S389" s="239"/>
      <c r="T389" s="239"/>
      <c r="U389" s="239"/>
      <c r="V389" s="239"/>
      <c r="W389" s="239"/>
      <c r="X389" s="239"/>
      <c r="Y389" s="239"/>
      <c r="Z389" s="239"/>
      <c r="AA389" s="240"/>
      <c r="AB389" s="240"/>
      <c r="AC389" s="239"/>
      <c r="AD389" s="240"/>
      <c r="AE389" s="241"/>
      <c r="AF389" s="236"/>
      <c r="AG389" s="241"/>
      <c r="AH389" s="241"/>
      <c r="AI389" s="236"/>
      <c r="AJ389" s="241"/>
      <c r="AK389" s="241"/>
      <c r="AL389" s="239"/>
      <c r="AM389" s="240"/>
      <c r="AN389" s="240"/>
      <c r="AO389" s="239"/>
      <c r="AP389" s="239"/>
      <c r="AQ389" s="240"/>
      <c r="AR389" s="244"/>
    </row>
    <row r="390" spans="1:44" s="97" customFormat="1" ht="72" customHeight="1">
      <c r="A390" s="657"/>
      <c r="B390" s="657"/>
      <c r="C390" s="657"/>
      <c r="D390" s="657"/>
      <c r="E390" s="657"/>
      <c r="F390" s="657"/>
      <c r="G390" s="657"/>
      <c r="H390" s="657"/>
      <c r="I390" s="657"/>
      <c r="J390" s="657"/>
      <c r="K390" s="657"/>
      <c r="L390" s="657"/>
      <c r="M390" s="657"/>
      <c r="N390" s="657"/>
      <c r="O390" s="657"/>
      <c r="P390" s="657"/>
      <c r="Q390" s="657"/>
      <c r="R390" s="657"/>
      <c r="S390" s="657"/>
      <c r="T390" s="657"/>
      <c r="U390" s="657"/>
      <c r="V390" s="657"/>
      <c r="W390" s="657"/>
      <c r="X390" s="657"/>
      <c r="Y390" s="657"/>
      <c r="Z390" s="657"/>
      <c r="AA390" s="657"/>
      <c r="AB390" s="657"/>
      <c r="AC390" s="657"/>
      <c r="AD390" s="657"/>
      <c r="AE390" s="657"/>
      <c r="AF390" s="657"/>
      <c r="AG390" s="657"/>
      <c r="AH390" s="657"/>
      <c r="AI390" s="657"/>
      <c r="AJ390" s="657"/>
      <c r="AK390" s="657"/>
      <c r="AL390" s="657"/>
      <c r="AM390" s="657"/>
      <c r="AN390" s="657"/>
      <c r="AO390" s="657"/>
      <c r="AP390" s="657"/>
      <c r="AQ390" s="657"/>
      <c r="AR390" s="657"/>
    </row>
    <row r="391" spans="1:44" s="98" customFormat="1" ht="78.75" customHeight="1">
      <c r="A391" s="278" t="s">
        <v>483</v>
      </c>
      <c r="B391" s="278"/>
      <c r="C391" s="278"/>
      <c r="D391" s="278"/>
      <c r="E391" s="278"/>
      <c r="F391" s="278"/>
      <c r="G391" s="278"/>
      <c r="H391" s="278"/>
      <c r="I391" s="199"/>
      <c r="J391" s="199"/>
      <c r="K391" s="199"/>
      <c r="L391" s="199"/>
      <c r="M391" s="199"/>
      <c r="N391" s="193"/>
      <c r="O391" s="256"/>
      <c r="P391" s="256"/>
      <c r="Q391" s="256"/>
      <c r="R391" s="256"/>
      <c r="S391" s="256"/>
      <c r="T391" s="256"/>
      <c r="U391" s="256"/>
      <c r="V391" s="256"/>
      <c r="W391" s="256"/>
      <c r="X391" s="256"/>
      <c r="Y391" s="256"/>
      <c r="Z391" s="256"/>
      <c r="AA391" s="256"/>
      <c r="AB391" s="256"/>
      <c r="AC391" s="256"/>
      <c r="AD391" s="256"/>
      <c r="AE391" s="257"/>
      <c r="AF391" s="257"/>
      <c r="AG391" s="257"/>
      <c r="AH391" s="257"/>
      <c r="AI391" s="257"/>
      <c r="AJ391" s="257"/>
      <c r="AK391" s="257"/>
      <c r="AL391" s="256"/>
      <c r="AM391" s="256"/>
      <c r="AN391" s="256"/>
      <c r="AO391" s="256"/>
      <c r="AP391" s="256"/>
      <c r="AQ391" s="256"/>
      <c r="AR391" s="256"/>
    </row>
    <row r="392" spans="1:44" ht="35.25" customHeight="1">
      <c r="A392" s="279" t="s">
        <v>422</v>
      </c>
      <c r="B392" s="280"/>
      <c r="C392" s="280"/>
      <c r="D392" s="281"/>
      <c r="E392" s="282"/>
      <c r="F392" s="283"/>
      <c r="G392" s="283"/>
      <c r="H392" s="284"/>
      <c r="I392" s="195"/>
      <c r="J392" s="195"/>
      <c r="K392" s="195"/>
      <c r="L392" s="195"/>
      <c r="M392" s="195"/>
      <c r="N392" s="195"/>
      <c r="O392" s="260"/>
      <c r="P392" s="260"/>
      <c r="Q392" s="260"/>
      <c r="R392" s="260"/>
      <c r="S392" s="260"/>
      <c r="T392" s="260"/>
      <c r="U392" s="260"/>
      <c r="V392" s="260"/>
      <c r="W392" s="260"/>
      <c r="X392" s="260"/>
      <c r="Y392" s="260"/>
      <c r="Z392" s="260"/>
      <c r="AA392" s="260"/>
      <c r="AB392" s="260"/>
      <c r="AC392" s="260"/>
      <c r="AD392" s="260"/>
      <c r="AE392" s="261"/>
      <c r="AF392" s="261"/>
      <c r="AG392" s="261"/>
      <c r="AH392" s="261"/>
      <c r="AI392" s="261"/>
      <c r="AJ392" s="261"/>
      <c r="AK392" s="261"/>
      <c r="AL392" s="260"/>
      <c r="AM392" s="260"/>
      <c r="AN392" s="260"/>
      <c r="AO392" s="260"/>
      <c r="AP392" s="260"/>
      <c r="AQ392" s="260"/>
      <c r="AR392" s="262"/>
    </row>
    <row r="393" spans="1:44" ht="140.25" customHeight="1">
      <c r="A393" s="599" t="s">
        <v>451</v>
      </c>
      <c r="B393" s="783"/>
      <c r="C393" s="783"/>
      <c r="D393" s="783"/>
      <c r="E393" s="783"/>
      <c r="F393" s="293" t="s">
        <v>482</v>
      </c>
      <c r="G393" s="598" t="s">
        <v>456</v>
      </c>
      <c r="H393" s="598"/>
      <c r="I393" s="598"/>
      <c r="J393" s="598"/>
      <c r="K393" s="598"/>
      <c r="L393" s="598"/>
      <c r="M393" s="196"/>
      <c r="N393" s="196"/>
      <c r="O393" s="260"/>
      <c r="P393" s="260"/>
      <c r="Q393" s="260"/>
      <c r="R393" s="260"/>
      <c r="S393" s="260"/>
      <c r="T393" s="260"/>
      <c r="U393" s="260"/>
      <c r="V393" s="260"/>
      <c r="W393" s="260"/>
      <c r="X393" s="260"/>
      <c r="Y393" s="260"/>
      <c r="Z393" s="260"/>
      <c r="AA393" s="260"/>
      <c r="AB393" s="260"/>
      <c r="AC393" s="260"/>
      <c r="AD393" s="260"/>
      <c r="AE393" s="261"/>
      <c r="AF393" s="261"/>
      <c r="AG393" s="261"/>
      <c r="AH393" s="261"/>
      <c r="AI393" s="261"/>
      <c r="AJ393" s="785"/>
      <c r="AK393" s="785"/>
      <c r="AL393" s="785"/>
      <c r="AM393" s="784"/>
      <c r="AN393" s="784"/>
      <c r="AO393" s="784"/>
      <c r="AP393" s="784"/>
      <c r="AQ393" s="784"/>
      <c r="AR393" s="262"/>
    </row>
    <row r="394" spans="1:44" ht="33.75" customHeight="1">
      <c r="A394" s="279"/>
      <c r="B394" s="286" t="s">
        <v>455</v>
      </c>
      <c r="C394" s="280"/>
      <c r="D394" s="281"/>
      <c r="E394" s="282"/>
      <c r="F394" s="283"/>
      <c r="G394" s="283"/>
      <c r="H394" s="284"/>
      <c r="I394" s="786"/>
      <c r="J394" s="786"/>
      <c r="K394" s="623"/>
      <c r="L394" s="623"/>
      <c r="M394" s="623"/>
      <c r="N394" s="623"/>
      <c r="O394" s="263"/>
      <c r="P394" s="263"/>
      <c r="Q394" s="260"/>
      <c r="R394" s="260"/>
      <c r="S394" s="260"/>
      <c r="T394" s="260"/>
      <c r="U394" s="260"/>
      <c r="V394" s="260"/>
      <c r="W394" s="260"/>
      <c r="X394" s="260"/>
      <c r="Y394" s="260"/>
      <c r="Z394" s="260"/>
      <c r="AA394" s="260"/>
      <c r="AB394" s="260"/>
      <c r="AC394" s="260"/>
      <c r="AD394" s="260"/>
      <c r="AE394" s="261"/>
      <c r="AF394" s="261"/>
      <c r="AG394" s="261"/>
      <c r="AH394" s="261"/>
      <c r="AI394" s="261"/>
      <c r="AJ394" s="261"/>
      <c r="AK394" s="261"/>
      <c r="AL394" s="260"/>
      <c r="AM394" s="260"/>
      <c r="AN394" s="260"/>
      <c r="AO394" s="260"/>
      <c r="AP394" s="260"/>
      <c r="AQ394" s="260"/>
      <c r="AR394" s="262"/>
    </row>
    <row r="395" spans="1:44" ht="15.75" customHeight="1">
      <c r="A395" s="279"/>
      <c r="B395" s="280"/>
      <c r="C395" s="280"/>
      <c r="D395" s="281"/>
      <c r="E395" s="282"/>
      <c r="F395" s="283"/>
      <c r="G395" s="283"/>
      <c r="H395" s="284"/>
      <c r="I395" s="195"/>
      <c r="J395" s="195"/>
      <c r="K395" s="195"/>
      <c r="L395" s="195"/>
      <c r="M395" s="195"/>
      <c r="N395" s="195"/>
      <c r="O395" s="260"/>
      <c r="P395" s="260"/>
      <c r="Q395" s="260"/>
      <c r="R395" s="260"/>
      <c r="S395" s="260"/>
      <c r="T395" s="260"/>
      <c r="U395" s="260"/>
      <c r="V395" s="260"/>
      <c r="W395" s="260"/>
      <c r="X395" s="260"/>
      <c r="Y395" s="260"/>
      <c r="Z395" s="260"/>
      <c r="AA395" s="260"/>
      <c r="AB395" s="260"/>
      <c r="AC395" s="260"/>
      <c r="AD395" s="260"/>
      <c r="AE395" s="261"/>
      <c r="AF395" s="261"/>
      <c r="AG395" s="261"/>
      <c r="AH395" s="261"/>
      <c r="AI395" s="261"/>
      <c r="AJ395" s="261"/>
      <c r="AK395" s="261"/>
      <c r="AL395" s="260"/>
      <c r="AM395" s="260"/>
      <c r="AN395" s="260"/>
      <c r="AO395" s="260"/>
      <c r="AP395" s="260"/>
      <c r="AQ395" s="260"/>
      <c r="AR395" s="262"/>
    </row>
    <row r="396" spans="1:44" ht="35.25" customHeight="1">
      <c r="A396" s="287" t="s">
        <v>433</v>
      </c>
      <c r="B396" s="287"/>
      <c r="C396" s="287"/>
      <c r="D396" s="287"/>
      <c r="E396" s="287"/>
      <c r="F396" s="287"/>
      <c r="G396" s="283"/>
      <c r="H396" s="281"/>
      <c r="I396" s="194"/>
      <c r="J396" s="194"/>
      <c r="K396" s="194"/>
      <c r="L396" s="194"/>
      <c r="M396" s="194"/>
      <c r="N396" s="194"/>
      <c r="O396" s="259"/>
      <c r="P396" s="259"/>
      <c r="Q396" s="259"/>
      <c r="R396" s="259"/>
      <c r="S396" s="259"/>
      <c r="T396" s="259"/>
      <c r="U396" s="259"/>
      <c r="V396" s="259"/>
      <c r="W396" s="259"/>
      <c r="X396" s="259"/>
      <c r="Y396" s="259"/>
      <c r="Z396" s="259"/>
      <c r="AA396" s="259"/>
      <c r="AB396" s="259"/>
      <c r="AC396" s="259"/>
      <c r="AD396" s="259"/>
      <c r="AE396" s="265"/>
      <c r="AF396" s="265"/>
      <c r="AG396" s="265"/>
      <c r="AH396" s="265"/>
      <c r="AI396" s="265"/>
      <c r="AJ396" s="265"/>
      <c r="AK396" s="265"/>
      <c r="AL396" s="259"/>
      <c r="AM396" s="259"/>
      <c r="AN396" s="259"/>
      <c r="AO396" s="259"/>
      <c r="AP396" s="259"/>
      <c r="AQ396" s="259"/>
      <c r="AR396" s="262"/>
    </row>
    <row r="397" spans="1:44" ht="105.75" customHeight="1">
      <c r="A397" s="624" t="s">
        <v>432</v>
      </c>
      <c r="B397" s="624"/>
      <c r="C397" s="624"/>
      <c r="D397" s="624"/>
      <c r="E397" s="624"/>
      <c r="F397" s="285" t="s">
        <v>482</v>
      </c>
      <c r="G397" s="599" t="s">
        <v>424</v>
      </c>
      <c r="H397" s="599"/>
      <c r="I397" s="599"/>
      <c r="J397" s="599"/>
      <c r="K397" s="599"/>
      <c r="L397" s="599"/>
      <c r="M397" s="207"/>
      <c r="N397" s="207"/>
      <c r="O397" s="258"/>
      <c r="P397" s="258"/>
      <c r="Q397" s="258"/>
      <c r="R397" s="258"/>
      <c r="S397" s="258"/>
      <c r="T397" s="258"/>
      <c r="U397" s="258"/>
      <c r="V397" s="258"/>
      <c r="W397" s="258"/>
      <c r="X397" s="258"/>
      <c r="Y397" s="258"/>
      <c r="Z397" s="258"/>
      <c r="AA397" s="258"/>
      <c r="AB397" s="258"/>
      <c r="AC397" s="258"/>
      <c r="AD397" s="258"/>
      <c r="AE397" s="266"/>
      <c r="AF397" s="266"/>
      <c r="AG397" s="266"/>
      <c r="AH397" s="266"/>
      <c r="AI397" s="266"/>
      <c r="AJ397" s="785"/>
      <c r="AK397" s="785"/>
      <c r="AL397" s="785"/>
      <c r="AM397" s="264"/>
      <c r="AN397" s="264"/>
      <c r="AO397" s="264"/>
      <c r="AP397" s="264"/>
      <c r="AQ397" s="258"/>
      <c r="AR397" s="258"/>
    </row>
    <row r="398" spans="1:44" ht="39.75" customHeight="1">
      <c r="A398" s="288"/>
      <c r="B398" s="286" t="s">
        <v>425</v>
      </c>
      <c r="C398" s="289"/>
      <c r="D398" s="290"/>
      <c r="E398" s="286"/>
      <c r="F398" s="291"/>
      <c r="G398" s="291"/>
      <c r="H398" s="292"/>
      <c r="I398" s="197"/>
      <c r="J398" s="198"/>
      <c r="K398" s="198"/>
      <c r="L398" s="198"/>
      <c r="M398" s="198"/>
      <c r="N398" s="198"/>
      <c r="O398" s="268"/>
      <c r="P398" s="268"/>
      <c r="Q398" s="268"/>
      <c r="R398" s="268"/>
      <c r="S398" s="268"/>
      <c r="T398" s="269"/>
      <c r="U398" s="269"/>
      <c r="V398" s="269"/>
      <c r="W398" s="269"/>
      <c r="X398" s="269"/>
      <c r="Y398" s="269"/>
      <c r="Z398" s="269"/>
      <c r="AA398" s="269"/>
      <c r="AB398" s="269"/>
      <c r="AC398" s="269"/>
      <c r="AD398" s="269"/>
      <c r="AE398" s="270"/>
      <c r="AF398" s="270"/>
      <c r="AG398" s="270"/>
      <c r="AH398" s="270"/>
      <c r="AI398" s="271"/>
      <c r="AJ398" s="271"/>
      <c r="AK398" s="271"/>
      <c r="AL398" s="269"/>
      <c r="AM398" s="269"/>
      <c r="AN398" s="269"/>
      <c r="AO398" s="262"/>
      <c r="AP398" s="262"/>
      <c r="AQ398" s="262"/>
      <c r="AR398" s="262"/>
    </row>
    <row r="399" spans="1:44" ht="63.75" customHeight="1">
      <c r="A399" s="272"/>
      <c r="B399" s="268"/>
      <c r="C399" s="268"/>
      <c r="D399" s="267"/>
      <c r="E399" s="273"/>
      <c r="F399" s="273"/>
      <c r="G399" s="273"/>
      <c r="H399" s="268"/>
      <c r="I399" s="268"/>
      <c r="J399" s="268"/>
      <c r="K399" s="268"/>
      <c r="L399" s="268"/>
      <c r="M399" s="268"/>
      <c r="N399" s="268"/>
      <c r="O399" s="268"/>
      <c r="P399" s="268"/>
      <c r="Q399" s="268"/>
      <c r="R399" s="268"/>
      <c r="S399" s="268"/>
      <c r="T399" s="269"/>
      <c r="U399" s="269"/>
      <c r="V399" s="269"/>
      <c r="W399" s="269"/>
      <c r="X399" s="269"/>
      <c r="Y399" s="269"/>
      <c r="Z399" s="269"/>
      <c r="AA399" s="269"/>
      <c r="AB399" s="269"/>
      <c r="AC399" s="269"/>
      <c r="AD399" s="269"/>
      <c r="AE399" s="270"/>
      <c r="AF399" s="270"/>
      <c r="AG399" s="270"/>
      <c r="AH399" s="270"/>
      <c r="AI399" s="271"/>
      <c r="AJ399" s="271"/>
      <c r="AK399" s="271"/>
      <c r="AL399" s="269"/>
      <c r="AM399" s="269"/>
      <c r="AN399" s="269"/>
      <c r="AO399" s="262"/>
      <c r="AP399" s="262"/>
      <c r="AQ399" s="262"/>
      <c r="AR399" s="262"/>
    </row>
    <row r="400" spans="1:44" ht="63.75" customHeight="1">
      <c r="A400" s="268"/>
      <c r="B400" s="268"/>
      <c r="C400" s="268"/>
      <c r="D400" s="267"/>
      <c r="E400" s="273"/>
      <c r="F400" s="273"/>
      <c r="G400" s="273"/>
      <c r="H400" s="268"/>
      <c r="I400" s="268"/>
      <c r="J400" s="268"/>
      <c r="K400" s="268"/>
      <c r="L400" s="268"/>
      <c r="M400" s="268"/>
      <c r="N400" s="268"/>
      <c r="O400" s="268"/>
      <c r="P400" s="268"/>
      <c r="Q400" s="268"/>
      <c r="R400" s="268"/>
      <c r="S400" s="268"/>
      <c r="T400" s="268"/>
      <c r="U400" s="268"/>
      <c r="V400" s="268"/>
      <c r="W400" s="268"/>
      <c r="X400" s="268"/>
      <c r="Y400" s="268"/>
      <c r="Z400" s="268"/>
      <c r="AA400" s="268"/>
      <c r="AB400" s="268"/>
      <c r="AC400" s="268"/>
      <c r="AD400" s="268"/>
      <c r="AE400" s="271"/>
      <c r="AF400" s="271"/>
      <c r="AG400" s="271"/>
      <c r="AH400" s="271"/>
      <c r="AI400" s="271"/>
      <c r="AJ400" s="271"/>
      <c r="AK400" s="271"/>
      <c r="AL400" s="268"/>
      <c r="AM400" s="268"/>
      <c r="AN400" s="268"/>
      <c r="AO400" s="268"/>
      <c r="AP400" s="268"/>
      <c r="AQ400" s="268"/>
      <c r="AR400" s="262"/>
    </row>
    <row r="402" spans="1:44" ht="63.75" customHeight="1">
      <c r="A402" s="128"/>
      <c r="B402" s="107"/>
      <c r="C402" s="107"/>
      <c r="D402" s="110"/>
      <c r="E402" s="111"/>
      <c r="F402" s="111"/>
      <c r="G402" s="111"/>
      <c r="H402" s="107"/>
      <c r="I402" s="107"/>
      <c r="J402" s="107"/>
      <c r="K402" s="107"/>
      <c r="L402" s="107"/>
      <c r="M402" s="107"/>
      <c r="N402" s="107"/>
      <c r="O402" s="107"/>
      <c r="P402" s="107"/>
      <c r="Q402" s="107"/>
      <c r="R402" s="107"/>
      <c r="S402" s="107"/>
      <c r="T402" s="108"/>
      <c r="U402" s="108"/>
      <c r="V402" s="108"/>
      <c r="W402" s="108"/>
      <c r="X402" s="108"/>
      <c r="Y402" s="108"/>
      <c r="Z402" s="108"/>
      <c r="AA402" s="108"/>
      <c r="AB402" s="108"/>
      <c r="AC402" s="108"/>
      <c r="AD402" s="108"/>
      <c r="AE402" s="175"/>
      <c r="AF402" s="175"/>
      <c r="AG402" s="175"/>
      <c r="AH402" s="175"/>
      <c r="AI402" s="179"/>
      <c r="AJ402" s="179"/>
      <c r="AK402" s="179"/>
      <c r="AL402" s="108"/>
      <c r="AM402" s="108"/>
      <c r="AN402" s="108"/>
      <c r="AO402" s="112"/>
      <c r="AP402" s="95"/>
      <c r="AQ402" s="95"/>
    </row>
    <row r="403" spans="1:44" ht="63.75" customHeight="1">
      <c r="A403" s="100"/>
      <c r="T403" s="101"/>
      <c r="U403" s="101"/>
      <c r="V403" s="101"/>
      <c r="W403" s="101"/>
      <c r="X403" s="101"/>
      <c r="Y403" s="101"/>
      <c r="Z403" s="101"/>
      <c r="AA403" s="101"/>
      <c r="AB403" s="101"/>
      <c r="AC403" s="101"/>
      <c r="AD403" s="101"/>
      <c r="AE403" s="176"/>
      <c r="AF403" s="176"/>
      <c r="AG403" s="176"/>
      <c r="AH403" s="176"/>
      <c r="AL403" s="101"/>
      <c r="AM403" s="101"/>
      <c r="AN403" s="101"/>
      <c r="AO403" s="95"/>
      <c r="AP403" s="95"/>
      <c r="AQ403" s="95"/>
    </row>
    <row r="404" spans="1:44" ht="63.75" customHeight="1">
      <c r="A404" s="100"/>
      <c r="T404" s="101"/>
      <c r="U404" s="101"/>
      <c r="V404" s="101"/>
      <c r="W404" s="101"/>
      <c r="X404" s="101"/>
      <c r="Y404" s="101"/>
      <c r="Z404" s="101"/>
      <c r="AA404" s="101"/>
      <c r="AB404" s="101"/>
      <c r="AC404" s="101"/>
      <c r="AD404" s="101"/>
      <c r="AE404" s="176"/>
      <c r="AF404" s="176"/>
      <c r="AG404" s="176"/>
      <c r="AH404" s="176"/>
      <c r="AL404" s="101"/>
      <c r="AM404" s="101"/>
      <c r="AN404" s="101"/>
      <c r="AO404" s="95"/>
      <c r="AP404" s="95"/>
      <c r="AQ404" s="95"/>
    </row>
    <row r="405" spans="1:44" ht="63.75" customHeight="1">
      <c r="A405" s="100"/>
      <c r="T405" s="101"/>
      <c r="U405" s="101"/>
      <c r="V405" s="101"/>
      <c r="W405" s="101"/>
      <c r="X405" s="101"/>
      <c r="Y405" s="101"/>
      <c r="Z405" s="101"/>
      <c r="AA405" s="101"/>
      <c r="AB405" s="101"/>
      <c r="AC405" s="101"/>
      <c r="AD405" s="101"/>
      <c r="AE405" s="176"/>
      <c r="AF405" s="176"/>
      <c r="AG405" s="176"/>
      <c r="AH405" s="176"/>
      <c r="AL405" s="101"/>
      <c r="AM405" s="101"/>
      <c r="AN405" s="101"/>
      <c r="AO405" s="95"/>
      <c r="AP405" s="95"/>
      <c r="AQ405" s="95"/>
    </row>
    <row r="406" spans="1:44" ht="63.75" customHeight="1">
      <c r="A406" s="100"/>
      <c r="T406" s="101"/>
      <c r="U406" s="101"/>
      <c r="V406" s="101"/>
      <c r="W406" s="101"/>
      <c r="X406" s="101"/>
      <c r="Y406" s="101"/>
      <c r="Z406" s="101"/>
      <c r="AA406" s="101"/>
      <c r="AB406" s="101"/>
      <c r="AC406" s="101"/>
      <c r="AD406" s="101"/>
      <c r="AE406" s="176"/>
      <c r="AF406" s="176"/>
      <c r="AG406" s="176"/>
      <c r="AH406" s="176"/>
      <c r="AL406" s="101"/>
      <c r="AM406" s="101"/>
      <c r="AN406" s="101"/>
      <c r="AO406" s="95"/>
      <c r="AP406" s="95"/>
      <c r="AQ406" s="95"/>
    </row>
    <row r="407" spans="1:44" ht="63.75" customHeight="1">
      <c r="A407" s="102"/>
      <c r="T407" s="101"/>
      <c r="U407" s="101"/>
      <c r="V407" s="101"/>
      <c r="W407" s="101"/>
      <c r="X407" s="101"/>
      <c r="Y407" s="101"/>
      <c r="Z407" s="101"/>
      <c r="AA407" s="101"/>
      <c r="AB407" s="101"/>
      <c r="AC407" s="101"/>
      <c r="AD407" s="101"/>
      <c r="AE407" s="176"/>
      <c r="AF407" s="176"/>
      <c r="AG407" s="176"/>
      <c r="AH407" s="176"/>
      <c r="AL407" s="101"/>
      <c r="AM407" s="101"/>
      <c r="AN407" s="101"/>
      <c r="AO407" s="95"/>
      <c r="AP407" s="95"/>
      <c r="AQ407" s="95"/>
    </row>
    <row r="408" spans="1:44" ht="63.75" customHeight="1">
      <c r="A408" s="100"/>
      <c r="T408" s="101"/>
      <c r="U408" s="101"/>
      <c r="V408" s="101"/>
      <c r="W408" s="101"/>
      <c r="X408" s="101"/>
      <c r="Y408" s="101"/>
      <c r="Z408" s="101"/>
      <c r="AA408" s="101"/>
      <c r="AB408" s="101"/>
      <c r="AC408" s="101"/>
      <c r="AD408" s="101"/>
      <c r="AE408" s="176"/>
      <c r="AF408" s="176"/>
      <c r="AG408" s="176"/>
      <c r="AH408" s="176"/>
      <c r="AL408" s="101"/>
      <c r="AM408" s="101"/>
      <c r="AN408" s="101"/>
      <c r="AO408" s="95"/>
      <c r="AP408" s="95"/>
      <c r="AQ408" s="95"/>
    </row>
    <row r="409" spans="1:44" ht="63.75" customHeight="1">
      <c r="A409" s="100"/>
      <c r="T409" s="101"/>
      <c r="U409" s="101"/>
      <c r="V409" s="101"/>
      <c r="W409" s="101"/>
      <c r="X409" s="101"/>
      <c r="Y409" s="101"/>
      <c r="Z409" s="101"/>
      <c r="AA409" s="101"/>
      <c r="AB409" s="101"/>
      <c r="AC409" s="101"/>
      <c r="AD409" s="101"/>
      <c r="AE409" s="176"/>
      <c r="AF409" s="176"/>
      <c r="AG409" s="176"/>
      <c r="AH409" s="176"/>
      <c r="AL409" s="101"/>
      <c r="AM409" s="101"/>
      <c r="AN409" s="101"/>
      <c r="AO409" s="95"/>
      <c r="AP409" s="95"/>
      <c r="AQ409" s="95"/>
    </row>
    <row r="410" spans="1:44" ht="63.75" customHeight="1">
      <c r="A410" s="100"/>
      <c r="T410" s="101"/>
      <c r="U410" s="101"/>
      <c r="V410" s="101"/>
      <c r="W410" s="101"/>
      <c r="X410" s="101"/>
      <c r="Y410" s="101"/>
      <c r="Z410" s="101"/>
      <c r="AA410" s="101"/>
      <c r="AB410" s="101"/>
      <c r="AC410" s="101"/>
      <c r="AD410" s="101"/>
      <c r="AE410" s="176"/>
      <c r="AF410" s="176"/>
      <c r="AG410" s="176"/>
      <c r="AH410" s="176"/>
      <c r="AL410" s="101"/>
      <c r="AM410" s="101"/>
      <c r="AN410" s="101"/>
      <c r="AO410" s="95"/>
      <c r="AP410" s="95"/>
      <c r="AQ410" s="95"/>
    </row>
    <row r="411" spans="1:44" ht="63.75" customHeight="1">
      <c r="A411" s="100"/>
      <c r="T411" s="101"/>
      <c r="U411" s="101"/>
      <c r="V411" s="101"/>
      <c r="W411" s="101"/>
      <c r="X411" s="101"/>
      <c r="Y411" s="101"/>
      <c r="Z411" s="101"/>
      <c r="AA411" s="101"/>
      <c r="AB411" s="101"/>
      <c r="AC411" s="101"/>
      <c r="AD411" s="101"/>
      <c r="AE411" s="176"/>
      <c r="AF411" s="176"/>
      <c r="AG411" s="176"/>
      <c r="AH411" s="176"/>
      <c r="AL411" s="101"/>
      <c r="AM411" s="101"/>
      <c r="AN411" s="101"/>
      <c r="AO411" s="95"/>
      <c r="AP411" s="95"/>
      <c r="AQ411" s="95"/>
    </row>
    <row r="412" spans="1:44" ht="63.75" customHeight="1">
      <c r="A412" s="100"/>
    </row>
    <row r="413" spans="1:44" ht="63.75" customHeight="1">
      <c r="A413" s="102"/>
    </row>
    <row r="414" spans="1:44" ht="63.75" customHeight="1">
      <c r="A414" s="100"/>
      <c r="T414" s="105"/>
      <c r="U414" s="105"/>
      <c r="V414" s="105"/>
      <c r="W414" s="105"/>
      <c r="X414" s="105"/>
      <c r="Y414" s="105"/>
      <c r="Z414" s="105"/>
      <c r="AA414" s="105"/>
      <c r="AB414" s="105"/>
      <c r="AC414" s="105"/>
      <c r="AD414" s="105"/>
      <c r="AE414" s="178"/>
      <c r="AF414" s="178"/>
      <c r="AG414" s="178"/>
      <c r="AH414" s="178"/>
      <c r="AL414" s="105"/>
      <c r="AM414" s="105"/>
      <c r="AN414" s="105"/>
    </row>
    <row r="415" spans="1:44" s="99" customFormat="1" ht="63.75" customHeight="1">
      <c r="A415" s="100"/>
      <c r="D415" s="103"/>
      <c r="E415" s="104"/>
      <c r="F415" s="104"/>
      <c r="G415" s="104"/>
      <c r="T415" s="105"/>
      <c r="U415" s="105"/>
      <c r="V415" s="105"/>
      <c r="W415" s="105"/>
      <c r="X415" s="105"/>
      <c r="Y415" s="105"/>
      <c r="Z415" s="105"/>
      <c r="AA415" s="105"/>
      <c r="AB415" s="105"/>
      <c r="AC415" s="105"/>
      <c r="AD415" s="105"/>
      <c r="AE415" s="178"/>
      <c r="AF415" s="178"/>
      <c r="AG415" s="178"/>
      <c r="AH415" s="178"/>
      <c r="AI415" s="177"/>
      <c r="AJ415" s="177"/>
      <c r="AK415" s="177"/>
      <c r="AL415" s="105"/>
      <c r="AM415" s="105"/>
      <c r="AN415" s="105"/>
      <c r="AR415" s="95"/>
    </row>
    <row r="416" spans="1:44" s="99" customFormat="1" ht="63.75" customHeight="1">
      <c r="A416" s="100"/>
      <c r="D416" s="103"/>
      <c r="E416" s="104"/>
      <c r="F416" s="104"/>
      <c r="G416" s="104"/>
      <c r="T416" s="105"/>
      <c r="U416" s="105"/>
      <c r="V416" s="105"/>
      <c r="W416" s="105"/>
      <c r="X416" s="105"/>
      <c r="Y416" s="105"/>
      <c r="Z416" s="105"/>
      <c r="AA416" s="105"/>
      <c r="AB416" s="105"/>
      <c r="AC416" s="105"/>
      <c r="AD416" s="105"/>
      <c r="AE416" s="178"/>
      <c r="AF416" s="178"/>
      <c r="AG416" s="178"/>
      <c r="AH416" s="178"/>
      <c r="AI416" s="177"/>
      <c r="AJ416" s="177"/>
      <c r="AK416" s="177"/>
      <c r="AL416" s="105"/>
      <c r="AM416" s="105"/>
      <c r="AN416" s="105"/>
      <c r="AR416" s="95"/>
    </row>
    <row r="417" spans="1:44" s="99" customFormat="1" ht="63.75" customHeight="1">
      <c r="A417" s="100"/>
      <c r="D417" s="103"/>
      <c r="E417" s="104"/>
      <c r="F417" s="104"/>
      <c r="G417" s="104"/>
      <c r="T417" s="105"/>
      <c r="U417" s="105"/>
      <c r="V417" s="105"/>
      <c r="W417" s="105"/>
      <c r="X417" s="105"/>
      <c r="Y417" s="105"/>
      <c r="Z417" s="105"/>
      <c r="AA417" s="105"/>
      <c r="AB417" s="105"/>
      <c r="AC417" s="105"/>
      <c r="AD417" s="105"/>
      <c r="AE417" s="178"/>
      <c r="AF417" s="178"/>
      <c r="AG417" s="178"/>
      <c r="AH417" s="178"/>
      <c r="AI417" s="177"/>
      <c r="AJ417" s="177"/>
      <c r="AK417" s="177"/>
      <c r="AL417" s="105"/>
      <c r="AM417" s="105"/>
      <c r="AN417" s="105"/>
      <c r="AR417" s="95"/>
    </row>
    <row r="418" spans="1:44" s="99" customFormat="1" ht="63.75" customHeight="1">
      <c r="A418" s="100"/>
      <c r="D418" s="103"/>
      <c r="E418" s="104"/>
      <c r="F418" s="104"/>
      <c r="G418" s="104"/>
      <c r="AE418" s="177"/>
      <c r="AF418" s="177"/>
      <c r="AG418" s="177"/>
      <c r="AH418" s="177"/>
      <c r="AI418" s="177"/>
      <c r="AJ418" s="177"/>
      <c r="AK418" s="177"/>
      <c r="AR418" s="95"/>
    </row>
    <row r="424" spans="1:44" s="99" customFormat="1" ht="63.75" customHeight="1">
      <c r="D424" s="103"/>
      <c r="E424" s="104"/>
      <c r="F424" s="104"/>
      <c r="G424" s="104"/>
      <c r="AE424" s="177"/>
      <c r="AF424" s="177"/>
      <c r="AG424" s="177"/>
      <c r="AH424" s="177"/>
      <c r="AI424" s="177"/>
      <c r="AJ424" s="177"/>
      <c r="AK424" s="177"/>
      <c r="AR424" s="95"/>
    </row>
  </sheetData>
  <mergeCells count="471">
    <mergeCell ref="AA51:AA52"/>
    <mergeCell ref="AB51:AB52"/>
    <mergeCell ref="AC51:AC52"/>
    <mergeCell ref="AD51:AD52"/>
    <mergeCell ref="AE51:AE52"/>
    <mergeCell ref="J11:J13"/>
    <mergeCell ref="Q51:Q52"/>
    <mergeCell ref="R51:R52"/>
    <mergeCell ref="S51:S52"/>
    <mergeCell ref="T51:T52"/>
    <mergeCell ref="U51:U52"/>
    <mergeCell ref="V51:V52"/>
    <mergeCell ref="W51:W52"/>
    <mergeCell ref="X51:X52"/>
    <mergeCell ref="Y51:Y52"/>
    <mergeCell ref="Z51:Z52"/>
    <mergeCell ref="Q11:Q13"/>
    <mergeCell ref="R11:R13"/>
    <mergeCell ref="S11:S13"/>
    <mergeCell ref="T11:T13"/>
    <mergeCell ref="U11:U13"/>
    <mergeCell ref="V11:V13"/>
    <mergeCell ref="W11:W13"/>
    <mergeCell ref="X11:X13"/>
    <mergeCell ref="H51:H52"/>
    <mergeCell ref="I51:I52"/>
    <mergeCell ref="J51:J52"/>
    <mergeCell ref="K51:K52"/>
    <mergeCell ref="L51:L52"/>
    <mergeCell ref="M51:M52"/>
    <mergeCell ref="N51:N52"/>
    <mergeCell ref="O51:O52"/>
    <mergeCell ref="P51:P52"/>
    <mergeCell ref="AR9:AR10"/>
    <mergeCell ref="A393:E393"/>
    <mergeCell ref="AM393:AQ393"/>
    <mergeCell ref="AJ393:AL393"/>
    <mergeCell ref="AJ397:AL397"/>
    <mergeCell ref="I394:J394"/>
    <mergeCell ref="AK9:AK10"/>
    <mergeCell ref="AL9:AL10"/>
    <mergeCell ref="AM9:AM10"/>
    <mergeCell ref="AN9:AN10"/>
    <mergeCell ref="AO9:AO10"/>
    <mergeCell ref="AP9:AP10"/>
    <mergeCell ref="AQ9:AQ10"/>
    <mergeCell ref="AO51:AO52"/>
    <mergeCell ref="A346:AR346"/>
    <mergeCell ref="A339:A345"/>
    <mergeCell ref="B339:B345"/>
    <mergeCell ref="AR53:AR54"/>
    <mergeCell ref="G53:G54"/>
    <mergeCell ref="F53:F54"/>
    <mergeCell ref="D53:D54"/>
    <mergeCell ref="AQ53:AQ54"/>
    <mergeCell ref="AP53:AP54"/>
    <mergeCell ref="AO53:AO54"/>
    <mergeCell ref="A2:AR2"/>
    <mergeCell ref="A3:A5"/>
    <mergeCell ref="B3:B5"/>
    <mergeCell ref="C3:C5"/>
    <mergeCell ref="D3:D5"/>
    <mergeCell ref="E3:G3"/>
    <mergeCell ref="H3:AQ3"/>
    <mergeCell ref="AR3:AR5"/>
    <mergeCell ref="E4:E5"/>
    <mergeCell ref="F4:F5"/>
    <mergeCell ref="G4:G5"/>
    <mergeCell ref="H4:J4"/>
    <mergeCell ref="T4:V4"/>
    <mergeCell ref="W4:Y4"/>
    <mergeCell ref="Q4:S4"/>
    <mergeCell ref="AI4:AK4"/>
    <mergeCell ref="AL4:AN4"/>
    <mergeCell ref="AO4:AQ4"/>
    <mergeCell ref="K4:M4"/>
    <mergeCell ref="N4:P4"/>
    <mergeCell ref="Z4:AB4"/>
    <mergeCell ref="AC4:AE4"/>
    <mergeCell ref="AF4:AH4"/>
    <mergeCell ref="W53:W54"/>
    <mergeCell ref="V53:V54"/>
    <mergeCell ref="U53:U54"/>
    <mergeCell ref="T53:T54"/>
    <mergeCell ref="L53:L54"/>
    <mergeCell ref="K53:K54"/>
    <mergeCell ref="J53:J54"/>
    <mergeCell ref="G104:G105"/>
    <mergeCell ref="H104:H105"/>
    <mergeCell ref="N53:N54"/>
    <mergeCell ref="P61:P63"/>
    <mergeCell ref="Q61:Q63"/>
    <mergeCell ref="R61:R63"/>
    <mergeCell ref="S61:S63"/>
    <mergeCell ref="T61:T63"/>
    <mergeCell ref="U61:U63"/>
    <mergeCell ref="V61:V63"/>
    <mergeCell ref="W61:W63"/>
    <mergeCell ref="O53:O54"/>
    <mergeCell ref="I53:I54"/>
    <mergeCell ref="H53:H54"/>
    <mergeCell ref="E53:E54"/>
    <mergeCell ref="L104:L105"/>
    <mergeCell ref="M104:M105"/>
    <mergeCell ref="N104:N105"/>
    <mergeCell ref="O104:O105"/>
    <mergeCell ref="H61:H63"/>
    <mergeCell ref="I61:I63"/>
    <mergeCell ref="J61:J63"/>
    <mergeCell ref="K61:K63"/>
    <mergeCell ref="L61:L63"/>
    <mergeCell ref="M61:M63"/>
    <mergeCell ref="N61:N63"/>
    <mergeCell ref="O61:O63"/>
    <mergeCell ref="B124:B130"/>
    <mergeCell ref="A145:A151"/>
    <mergeCell ref="E104:E105"/>
    <mergeCell ref="D104:D105"/>
    <mergeCell ref="F104:F105"/>
    <mergeCell ref="D61:D63"/>
    <mergeCell ref="E61:E63"/>
    <mergeCell ref="F61:F63"/>
    <mergeCell ref="G61:G63"/>
    <mergeCell ref="B58:B66"/>
    <mergeCell ref="B88:B94"/>
    <mergeCell ref="C88:C94"/>
    <mergeCell ref="A102:A109"/>
    <mergeCell ref="B102:B109"/>
    <mergeCell ref="C102:C109"/>
    <mergeCell ref="A74:A80"/>
    <mergeCell ref="B74:B80"/>
    <mergeCell ref="C74:C80"/>
    <mergeCell ref="A81:A87"/>
    <mergeCell ref="B81:B87"/>
    <mergeCell ref="A67:A73"/>
    <mergeCell ref="B67:B73"/>
    <mergeCell ref="C67:C73"/>
    <mergeCell ref="A58:A66"/>
    <mergeCell ref="AB53:AB54"/>
    <mergeCell ref="A117:A123"/>
    <mergeCell ref="C166:C172"/>
    <mergeCell ref="B201:B207"/>
    <mergeCell ref="A208:A214"/>
    <mergeCell ref="B208:B214"/>
    <mergeCell ref="C208:C214"/>
    <mergeCell ref="B215:B221"/>
    <mergeCell ref="C215:C221"/>
    <mergeCell ref="B95:B101"/>
    <mergeCell ref="A95:A101"/>
    <mergeCell ref="C58:C66"/>
    <mergeCell ref="C145:C151"/>
    <mergeCell ref="C138:C144"/>
    <mergeCell ref="B152:B158"/>
    <mergeCell ref="A131:A137"/>
    <mergeCell ref="B131:B137"/>
    <mergeCell ref="A159:A165"/>
    <mergeCell ref="C131:C137"/>
    <mergeCell ref="B138:B144"/>
    <mergeCell ref="C152:C158"/>
    <mergeCell ref="C159:C165"/>
    <mergeCell ref="B145:B151"/>
    <mergeCell ref="C81:C87"/>
    <mergeCell ref="A215:A221"/>
    <mergeCell ref="A229:A235"/>
    <mergeCell ref="B229:B235"/>
    <mergeCell ref="C229:C235"/>
    <mergeCell ref="A166:A172"/>
    <mergeCell ref="B166:B172"/>
    <mergeCell ref="A201:A207"/>
    <mergeCell ref="B222:B228"/>
    <mergeCell ref="C222:C228"/>
    <mergeCell ref="A194:A200"/>
    <mergeCell ref="B194:B200"/>
    <mergeCell ref="C194:C200"/>
    <mergeCell ref="C187:C193"/>
    <mergeCell ref="A180:A186"/>
    <mergeCell ref="A222:A228"/>
    <mergeCell ref="B187:B193"/>
    <mergeCell ref="A187:A193"/>
    <mergeCell ref="B180:B186"/>
    <mergeCell ref="C180:C186"/>
    <mergeCell ref="AF336:AF337"/>
    <mergeCell ref="A298:A304"/>
    <mergeCell ref="AA336:AA337"/>
    <mergeCell ref="W336:W337"/>
    <mergeCell ref="Y336:Y337"/>
    <mergeCell ref="C284:C290"/>
    <mergeCell ref="A291:A297"/>
    <mergeCell ref="A277:A283"/>
    <mergeCell ref="B277:B283"/>
    <mergeCell ref="C277:C283"/>
    <mergeCell ref="C305:C311"/>
    <mergeCell ref="E319:AR319"/>
    <mergeCell ref="E320:AR320"/>
    <mergeCell ref="E328:AR328"/>
    <mergeCell ref="AR336:AR337"/>
    <mergeCell ref="AL336:AL337"/>
    <mergeCell ref="AP336:AP337"/>
    <mergeCell ref="AQ336:AQ337"/>
    <mergeCell ref="X336:X337"/>
    <mergeCell ref="C312:C320"/>
    <mergeCell ref="AH336:AH337"/>
    <mergeCell ref="AC336:AC337"/>
    <mergeCell ref="B284:B290"/>
    <mergeCell ref="AO336:AO337"/>
    <mergeCell ref="A1:AR1"/>
    <mergeCell ref="C339:C345"/>
    <mergeCell ref="AR339:AR345"/>
    <mergeCell ref="C270:C276"/>
    <mergeCell ref="A260:A266"/>
    <mergeCell ref="AR260:AR266"/>
    <mergeCell ref="A329:A335"/>
    <mergeCell ref="B329:B335"/>
    <mergeCell ref="C329:C338"/>
    <mergeCell ref="E329:AR335"/>
    <mergeCell ref="C321:C328"/>
    <mergeCell ref="A336:A337"/>
    <mergeCell ref="AM336:AM337"/>
    <mergeCell ref="AN336:AN337"/>
    <mergeCell ref="A305:A311"/>
    <mergeCell ref="B305:B311"/>
    <mergeCell ref="H262:AB262"/>
    <mergeCell ref="AE336:AE337"/>
    <mergeCell ref="F51:F52"/>
    <mergeCell ref="G51:G52"/>
    <mergeCell ref="A270:A276"/>
    <mergeCell ref="B321:B327"/>
    <mergeCell ref="A321:A327"/>
    <mergeCell ref="A284:A290"/>
    <mergeCell ref="A7:C16"/>
    <mergeCell ref="A17:AR17"/>
    <mergeCell ref="A18:C24"/>
    <mergeCell ref="B42:B48"/>
    <mergeCell ref="A33:AR33"/>
    <mergeCell ref="A34:AR34"/>
    <mergeCell ref="C49:C57"/>
    <mergeCell ref="A35:A41"/>
    <mergeCell ref="D9:D10"/>
    <mergeCell ref="E9:E10"/>
    <mergeCell ref="F9:F10"/>
    <mergeCell ref="G9:G10"/>
    <mergeCell ref="AF9:AF10"/>
    <mergeCell ref="H9:H10"/>
    <mergeCell ref="I9:I10"/>
    <mergeCell ref="J9:J10"/>
    <mergeCell ref="AB9:AB10"/>
    <mergeCell ref="AC9:AC10"/>
    <mergeCell ref="Z11:Z13"/>
    <mergeCell ref="AJ51:AJ52"/>
    <mergeCell ref="R9:R10"/>
    <mergeCell ref="S9:S10"/>
    <mergeCell ref="T9:T10"/>
    <mergeCell ref="M53:M54"/>
    <mergeCell ref="A25:C31"/>
    <mergeCell ref="AA53:AA54"/>
    <mergeCell ref="Z53:Z54"/>
    <mergeCell ref="Y53:Y54"/>
    <mergeCell ref="X53:X54"/>
    <mergeCell ref="S53:S54"/>
    <mergeCell ref="R53:R54"/>
    <mergeCell ref="Q53:Q54"/>
    <mergeCell ref="P53:P54"/>
    <mergeCell ref="D51:D52"/>
    <mergeCell ref="A32:AR32"/>
    <mergeCell ref="AL51:AL52"/>
    <mergeCell ref="AM51:AM52"/>
    <mergeCell ref="AN51:AN52"/>
    <mergeCell ref="AP51:AP52"/>
    <mergeCell ref="AQ51:AQ52"/>
    <mergeCell ref="AR51:AR52"/>
    <mergeCell ref="E51:E52"/>
    <mergeCell ref="B35:B41"/>
    <mergeCell ref="C35:C41"/>
    <mergeCell ref="A42:A48"/>
    <mergeCell ref="A49:A57"/>
    <mergeCell ref="B49:B57"/>
    <mergeCell ref="C42:C48"/>
    <mergeCell ref="AG9:AG10"/>
    <mergeCell ref="AH9:AH10"/>
    <mergeCell ref="AI9:AI10"/>
    <mergeCell ref="AJ9:AJ10"/>
    <mergeCell ref="K9:K10"/>
    <mergeCell ref="L9:L10"/>
    <mergeCell ref="M9:M10"/>
    <mergeCell ref="N9:N10"/>
    <mergeCell ref="O9:O10"/>
    <mergeCell ref="P9:P10"/>
    <mergeCell ref="Q9:Q10"/>
    <mergeCell ref="W9:W10"/>
    <mergeCell ref="X9:X10"/>
    <mergeCell ref="Y9:Y10"/>
    <mergeCell ref="Z9:Z10"/>
    <mergeCell ref="AA9:AA10"/>
    <mergeCell ref="U9:U10"/>
    <mergeCell ref="V9:V10"/>
    <mergeCell ref="AD9:AD10"/>
    <mergeCell ref="AE9:AE10"/>
    <mergeCell ref="A257:AR257"/>
    <mergeCell ref="A258:AR258"/>
    <mergeCell ref="A236:A242"/>
    <mergeCell ref="B236:B242"/>
    <mergeCell ref="C236:C242"/>
    <mergeCell ref="A243:A249"/>
    <mergeCell ref="B243:B249"/>
    <mergeCell ref="C243:C249"/>
    <mergeCell ref="A250:A256"/>
    <mergeCell ref="B250:B256"/>
    <mergeCell ref="C250:C256"/>
    <mergeCell ref="A390:AR390"/>
    <mergeCell ref="A347:AR347"/>
    <mergeCell ref="A348:C354"/>
    <mergeCell ref="A355:C361"/>
    <mergeCell ref="A383:C389"/>
    <mergeCell ref="A376:C382"/>
    <mergeCell ref="A362:C368"/>
    <mergeCell ref="A369:C375"/>
    <mergeCell ref="B298:B304"/>
    <mergeCell ref="AI336:AI337"/>
    <mergeCell ref="G336:G337"/>
    <mergeCell ref="F336:F337"/>
    <mergeCell ref="E336:E337"/>
    <mergeCell ref="D336:D337"/>
    <mergeCell ref="P336:P337"/>
    <mergeCell ref="Q336:Q337"/>
    <mergeCell ref="R336:R337"/>
    <mergeCell ref="S336:S337"/>
    <mergeCell ref="A312:A318"/>
    <mergeCell ref="B312:B318"/>
    <mergeCell ref="AK336:AK337"/>
    <mergeCell ref="AJ336:AJ337"/>
    <mergeCell ref="Z336:Z337"/>
    <mergeCell ref="AG336:AG337"/>
    <mergeCell ref="A88:A94"/>
    <mergeCell ref="B291:B297"/>
    <mergeCell ref="C291:C297"/>
    <mergeCell ref="B260:B266"/>
    <mergeCell ref="B270:B276"/>
    <mergeCell ref="T336:T337"/>
    <mergeCell ref="U336:U337"/>
    <mergeCell ref="V336:V337"/>
    <mergeCell ref="AB336:AB337"/>
    <mergeCell ref="C260:C269"/>
    <mergeCell ref="C298:C304"/>
    <mergeCell ref="A110:A116"/>
    <mergeCell ref="B110:B116"/>
    <mergeCell ref="C110:C116"/>
    <mergeCell ref="A138:A144"/>
    <mergeCell ref="A173:A179"/>
    <mergeCell ref="B173:B179"/>
    <mergeCell ref="C173:C179"/>
    <mergeCell ref="B117:B123"/>
    <mergeCell ref="C117:C123"/>
    <mergeCell ref="A124:A130"/>
    <mergeCell ref="A152:A158"/>
    <mergeCell ref="C124:C130"/>
    <mergeCell ref="B159:B165"/>
    <mergeCell ref="AD336:AD337"/>
    <mergeCell ref="B336:B337"/>
    <mergeCell ref="H336:H337"/>
    <mergeCell ref="I336:I337"/>
    <mergeCell ref="J336:J337"/>
    <mergeCell ref="K336:K337"/>
    <mergeCell ref="L336:L337"/>
    <mergeCell ref="M336:M337"/>
    <mergeCell ref="N336:N337"/>
    <mergeCell ref="O336:O337"/>
    <mergeCell ref="AG104:AG105"/>
    <mergeCell ref="P104:P105"/>
    <mergeCell ref="Q104:Q105"/>
    <mergeCell ref="R104:R105"/>
    <mergeCell ref="S104:S105"/>
    <mergeCell ref="T104:T105"/>
    <mergeCell ref="U104:U105"/>
    <mergeCell ref="V104:V105"/>
    <mergeCell ref="W104:W105"/>
    <mergeCell ref="X104:X105"/>
    <mergeCell ref="AQ104:AQ105"/>
    <mergeCell ref="AR104:AR105"/>
    <mergeCell ref="K394:N394"/>
    <mergeCell ref="A397:E397"/>
    <mergeCell ref="AH104:AH105"/>
    <mergeCell ref="AI104:AI105"/>
    <mergeCell ref="AJ104:AJ105"/>
    <mergeCell ref="AK104:AK105"/>
    <mergeCell ref="AL104:AL105"/>
    <mergeCell ref="AM104:AM105"/>
    <mergeCell ref="AN104:AN105"/>
    <mergeCell ref="AO104:AO105"/>
    <mergeCell ref="AP104:AP105"/>
    <mergeCell ref="Y104:Y105"/>
    <mergeCell ref="Z104:Z105"/>
    <mergeCell ref="AA104:AA105"/>
    <mergeCell ref="AB104:AB105"/>
    <mergeCell ref="AC104:AC105"/>
    <mergeCell ref="AD104:AD105"/>
    <mergeCell ref="AE104:AE105"/>
    <mergeCell ref="AF104:AF105"/>
    <mergeCell ref="I104:I105"/>
    <mergeCell ref="J104:J105"/>
    <mergeCell ref="K104:K105"/>
    <mergeCell ref="X61:X63"/>
    <mergeCell ref="Y61:Y63"/>
    <mergeCell ref="AQ61:AQ63"/>
    <mergeCell ref="Z61:Z63"/>
    <mergeCell ref="AA61:AA63"/>
    <mergeCell ref="AB61:AB63"/>
    <mergeCell ref="AC61:AC63"/>
    <mergeCell ref="AD61:AD63"/>
    <mergeCell ref="AE61:AE63"/>
    <mergeCell ref="AF61:AF63"/>
    <mergeCell ref="AG61:AG63"/>
    <mergeCell ref="AH61:AH63"/>
    <mergeCell ref="AI61:AI63"/>
    <mergeCell ref="AJ61:AJ63"/>
    <mergeCell ref="AK61:AK63"/>
    <mergeCell ref="AL61:AL63"/>
    <mergeCell ref="AM61:AM63"/>
    <mergeCell ref="AN61:AN63"/>
    <mergeCell ref="AO61:AO63"/>
    <mergeCell ref="AP61:AP63"/>
    <mergeCell ref="AK51:AK52"/>
    <mergeCell ref="AE53:AE54"/>
    <mergeCell ref="AD53:AD54"/>
    <mergeCell ref="AC53:AC54"/>
    <mergeCell ref="AN53:AN54"/>
    <mergeCell ref="AM53:AM54"/>
    <mergeCell ref="AL53:AL54"/>
    <mergeCell ref="AK53:AK54"/>
    <mergeCell ref="AJ53:AJ54"/>
    <mergeCell ref="AI53:AI54"/>
    <mergeCell ref="AH53:AH54"/>
    <mergeCell ref="AG53:AG54"/>
    <mergeCell ref="AF53:AF54"/>
    <mergeCell ref="AF51:AF52"/>
    <mergeCell ref="AG51:AG52"/>
    <mergeCell ref="AH51:AH52"/>
    <mergeCell ref="AI51:AI52"/>
    <mergeCell ref="Y11:Y13"/>
    <mergeCell ref="D11:D13"/>
    <mergeCell ref="E11:E13"/>
    <mergeCell ref="F11:F13"/>
    <mergeCell ref="G11:G13"/>
    <mergeCell ref="H11:H13"/>
    <mergeCell ref="I11:I13"/>
    <mergeCell ref="K11:K13"/>
    <mergeCell ref="L11:L13"/>
    <mergeCell ref="M11:M13"/>
    <mergeCell ref="AR11:AR13"/>
    <mergeCell ref="G393:L393"/>
    <mergeCell ref="G397:L397"/>
    <mergeCell ref="AI11:AI13"/>
    <mergeCell ref="AJ11:AJ13"/>
    <mergeCell ref="AK11:AK13"/>
    <mergeCell ref="AL11:AL13"/>
    <mergeCell ref="AM11:AM13"/>
    <mergeCell ref="AN11:AN13"/>
    <mergeCell ref="AO11:AO13"/>
    <mergeCell ref="AP11:AP13"/>
    <mergeCell ref="AQ11:AQ13"/>
    <mergeCell ref="AA11:AA13"/>
    <mergeCell ref="AB11:AB13"/>
    <mergeCell ref="AC11:AC13"/>
    <mergeCell ref="AD11:AD13"/>
    <mergeCell ref="AE11:AE13"/>
    <mergeCell ref="AF11:AF13"/>
    <mergeCell ref="AG11:AG13"/>
    <mergeCell ref="AH11:AH13"/>
    <mergeCell ref="AR61:AR63"/>
    <mergeCell ref="N11:N13"/>
    <mergeCell ref="O11:O13"/>
    <mergeCell ref="P11:P13"/>
  </mergeCells>
  <pageMargins left="0" right="0" top="3.937007874015748E-2" bottom="0" header="0.23622047244094491" footer="0.15748031496062992"/>
  <pageSetup paperSize="9" scale="20" fitToHeight="3" orientation="landscape" r:id="rId1"/>
  <headerFooter>
    <oddFooter>&amp;C&amp;"Times New Roman,обычный"&amp;8Страница  &amp;P из &amp;N</oddFooter>
  </headerFooter>
  <rowBreaks count="3" manualBreakCount="3">
    <brk id="87" max="43" man="1"/>
    <brk id="103" max="16383" man="1"/>
    <brk id="357" max="16383" man="1"/>
  </rowBreaks>
</worksheet>
</file>

<file path=xl/worksheets/sheet5.xml><?xml version="1.0" encoding="utf-8"?>
<worksheet xmlns="http://schemas.openxmlformats.org/spreadsheetml/2006/main" xmlns:r="http://schemas.openxmlformats.org/officeDocument/2006/relationships">
  <sheetPr>
    <pageSetUpPr fitToPage="1"/>
  </sheetPr>
  <dimension ref="A1:BR60"/>
  <sheetViews>
    <sheetView view="pageBreakPreview" topLeftCell="A6" zoomScale="70" zoomScaleNormal="70" zoomScaleSheetLayoutView="70" workbookViewId="0">
      <pane xSplit="3" ySplit="4" topLeftCell="D43" activePane="bottomRight" state="frozen"/>
      <selection activeCell="A6" sqref="A6"/>
      <selection pane="topRight" activeCell="D6" sqref="D6"/>
      <selection pane="bottomLeft" activeCell="A10" sqref="A10"/>
      <selection pane="bottomRight" activeCell="B57" sqref="B57"/>
    </sheetView>
  </sheetViews>
  <sheetFormatPr defaultColWidth="9.109375" defaultRowHeight="59.25" customHeight="1"/>
  <cols>
    <col min="1" max="1" width="5" style="142" customWidth="1"/>
    <col min="2" max="2" width="59.88671875" style="39" customWidth="1"/>
    <col min="3" max="3" width="16" style="39" customWidth="1"/>
    <col min="4" max="4" width="12.5546875" style="39" customWidth="1"/>
    <col min="5" max="5" width="31" style="39" customWidth="1"/>
    <col min="6" max="6" width="13.6640625" style="39" customWidth="1"/>
    <col min="7" max="7" width="12.6640625" style="39" customWidth="1"/>
    <col min="8" max="8" width="12.5546875" style="305" customWidth="1"/>
    <col min="9" max="9" width="9" style="305" customWidth="1"/>
    <col min="10" max="10" width="9.88671875" style="305" customWidth="1"/>
    <col min="11" max="11" width="9.88671875" style="39" customWidth="1"/>
    <col min="12" max="12" width="9.6640625" style="39" customWidth="1"/>
    <col min="13" max="13" width="9.44140625" style="39" customWidth="1"/>
    <col min="14" max="14" width="8.6640625" style="39" customWidth="1"/>
    <col min="15" max="16" width="9.6640625" style="39" customWidth="1"/>
    <col min="17" max="17" width="8" style="39" customWidth="1"/>
    <col min="18" max="18" width="9.33203125" style="39" customWidth="1"/>
    <col min="19" max="19" width="10.5546875" style="39" customWidth="1"/>
    <col min="20" max="20" width="9.33203125" style="39" customWidth="1"/>
    <col min="21" max="21" width="8.5546875" style="39" customWidth="1"/>
    <col min="22" max="22" width="9" style="39" customWidth="1"/>
    <col min="23" max="23" width="8.5546875" style="39" customWidth="1"/>
    <col min="24" max="25" width="9.33203125" style="39" customWidth="1"/>
    <col min="26" max="26" width="12.5546875" style="39" customWidth="1"/>
    <col min="27" max="27" width="15.88671875" style="39" customWidth="1"/>
    <col min="28" max="28" width="16.33203125" style="39" customWidth="1"/>
    <col min="29" max="29" width="8.109375" style="39" customWidth="1"/>
    <col min="30" max="30" width="8" style="39" customWidth="1"/>
    <col min="31" max="31" width="10.6640625" style="39" customWidth="1"/>
    <col min="32" max="32" width="8.5546875" style="39" customWidth="1"/>
    <col min="33" max="33" width="9.33203125" style="39" customWidth="1"/>
    <col min="34" max="34" width="9.88671875" style="39" customWidth="1"/>
    <col min="35" max="35" width="9.109375" style="39" customWidth="1"/>
    <col min="36" max="36" width="10.109375" style="39" customWidth="1"/>
    <col min="37" max="37" width="10.5546875" style="39" customWidth="1"/>
    <col min="38" max="38" width="8.6640625" style="39" customWidth="1"/>
    <col min="39" max="39" width="8.109375" style="39" customWidth="1"/>
    <col min="40" max="40" width="11" style="39" customWidth="1"/>
    <col min="41" max="41" width="9.33203125" style="39" customWidth="1"/>
    <col min="42" max="42" width="8.5546875" style="39" customWidth="1"/>
    <col min="43" max="43" width="12.109375" style="39" customWidth="1"/>
    <col min="44" max="16384" width="9.109375" style="39"/>
  </cols>
  <sheetData>
    <row r="1" spans="1:43" ht="6.75" customHeight="1">
      <c r="AF1" s="791" t="s">
        <v>286</v>
      </c>
      <c r="AG1" s="791"/>
      <c r="AH1" s="791"/>
      <c r="AI1" s="791"/>
      <c r="AJ1" s="791"/>
      <c r="AK1" s="791"/>
      <c r="AL1" s="791"/>
      <c r="AM1" s="791"/>
      <c r="AN1" s="791"/>
    </row>
    <row r="2" spans="1:43" s="143" customFormat="1" ht="20.25" customHeight="1">
      <c r="A2" s="794" t="s">
        <v>392</v>
      </c>
      <c r="B2" s="794"/>
      <c r="C2" s="794"/>
      <c r="D2" s="794"/>
      <c r="E2" s="794"/>
      <c r="F2" s="794"/>
      <c r="G2" s="794"/>
      <c r="H2" s="794"/>
      <c r="I2" s="794"/>
      <c r="J2" s="794"/>
      <c r="K2" s="794"/>
      <c r="L2" s="794"/>
      <c r="M2" s="794"/>
      <c r="N2" s="794"/>
      <c r="O2" s="794"/>
      <c r="P2" s="794"/>
      <c r="Q2" s="794"/>
      <c r="R2" s="794"/>
      <c r="S2" s="794"/>
      <c r="T2" s="794"/>
      <c r="U2" s="794"/>
      <c r="V2" s="794"/>
      <c r="W2" s="794"/>
      <c r="X2" s="794"/>
      <c r="Y2" s="794"/>
      <c r="Z2" s="794"/>
      <c r="AA2" s="794"/>
      <c r="AB2" s="794"/>
      <c r="AC2" s="794"/>
      <c r="AD2" s="794"/>
      <c r="AE2" s="794"/>
      <c r="AF2" s="794"/>
      <c r="AG2" s="794"/>
      <c r="AH2" s="794"/>
      <c r="AI2" s="794"/>
      <c r="AJ2" s="794"/>
      <c r="AK2" s="794"/>
      <c r="AL2" s="794"/>
      <c r="AM2" s="794"/>
      <c r="AN2" s="794"/>
      <c r="AO2" s="794"/>
      <c r="AP2" s="165"/>
      <c r="AQ2" s="165"/>
    </row>
    <row r="3" spans="1:43" s="143" customFormat="1" ht="24" customHeight="1">
      <c r="A3" s="165"/>
      <c r="B3" s="165"/>
      <c r="C3" s="165"/>
      <c r="D3" s="165"/>
      <c r="E3" s="798"/>
      <c r="F3" s="798"/>
      <c r="G3" s="798"/>
      <c r="H3" s="306"/>
      <c r="I3" s="306"/>
      <c r="J3" s="306"/>
      <c r="K3" s="165"/>
      <c r="L3" s="165"/>
      <c r="M3" s="799" t="s">
        <v>517</v>
      </c>
      <c r="N3" s="799"/>
      <c r="O3" s="799"/>
      <c r="P3" s="799"/>
      <c r="Q3" s="799"/>
      <c r="R3" s="799"/>
      <c r="S3" s="799"/>
      <c r="T3" s="799"/>
      <c r="U3" s="799"/>
      <c r="V3" s="799"/>
      <c r="W3" s="799"/>
      <c r="X3" s="799"/>
      <c r="Y3" s="799"/>
      <c r="Z3" s="799"/>
      <c r="AA3" s="799"/>
      <c r="AB3" s="799"/>
      <c r="AC3" s="799"/>
      <c r="AD3" s="799"/>
      <c r="AE3" s="165"/>
      <c r="AF3" s="165"/>
      <c r="AG3" s="165"/>
      <c r="AH3" s="165"/>
      <c r="AI3" s="165"/>
      <c r="AJ3" s="165"/>
      <c r="AK3" s="165"/>
      <c r="AL3" s="165"/>
      <c r="AM3" s="165"/>
      <c r="AN3" s="165"/>
      <c r="AO3" s="165"/>
      <c r="AP3" s="165"/>
      <c r="AQ3" s="165"/>
    </row>
    <row r="4" spans="1:43" s="145" customFormat="1" ht="12" customHeight="1">
      <c r="A4" s="144"/>
      <c r="H4" s="307"/>
      <c r="I4" s="307"/>
      <c r="J4" s="307"/>
    </row>
    <row r="5" spans="1:43" ht="17.25" customHeight="1">
      <c r="A5" s="795" t="s">
        <v>0</v>
      </c>
      <c r="B5" s="793" t="s">
        <v>42</v>
      </c>
      <c r="C5" s="793" t="s">
        <v>280</v>
      </c>
      <c r="D5" s="793" t="s">
        <v>509</v>
      </c>
      <c r="E5" s="793" t="s">
        <v>509</v>
      </c>
      <c r="F5" s="793"/>
      <c r="G5" s="793"/>
      <c r="H5" s="793" t="s">
        <v>256</v>
      </c>
      <c r="I5" s="793"/>
      <c r="J5" s="793"/>
      <c r="K5" s="793"/>
      <c r="L5" s="793"/>
      <c r="M5" s="793"/>
      <c r="N5" s="793"/>
      <c r="O5" s="793"/>
      <c r="P5" s="793"/>
      <c r="Q5" s="793"/>
      <c r="R5" s="793"/>
      <c r="S5" s="793"/>
      <c r="T5" s="793"/>
      <c r="U5" s="793"/>
      <c r="V5" s="793"/>
      <c r="W5" s="793"/>
      <c r="X5" s="793"/>
      <c r="Y5" s="793"/>
      <c r="Z5" s="793"/>
      <c r="AA5" s="793"/>
      <c r="AB5" s="793"/>
      <c r="AC5" s="793"/>
      <c r="AD5" s="793"/>
      <c r="AE5" s="793"/>
      <c r="AF5" s="793"/>
      <c r="AG5" s="793"/>
      <c r="AH5" s="793"/>
      <c r="AI5" s="793"/>
      <c r="AJ5" s="793"/>
      <c r="AK5" s="793"/>
      <c r="AL5" s="793"/>
      <c r="AM5" s="793"/>
      <c r="AN5" s="793"/>
      <c r="AO5" s="793"/>
      <c r="AP5" s="793"/>
      <c r="AQ5" s="793"/>
    </row>
    <row r="6" spans="1:43" ht="99" customHeight="1">
      <c r="A6" s="795"/>
      <c r="B6" s="793"/>
      <c r="C6" s="793"/>
      <c r="D6" s="793"/>
      <c r="E6" s="793"/>
      <c r="F6" s="793"/>
      <c r="G6" s="793"/>
      <c r="H6" s="793" t="s">
        <v>17</v>
      </c>
      <c r="I6" s="793"/>
      <c r="J6" s="793"/>
      <c r="K6" s="793" t="s">
        <v>18</v>
      </c>
      <c r="L6" s="793"/>
      <c r="M6" s="793"/>
      <c r="N6" s="793" t="s">
        <v>22</v>
      </c>
      <c r="O6" s="793"/>
      <c r="P6" s="793"/>
      <c r="Q6" s="793" t="s">
        <v>24</v>
      </c>
      <c r="R6" s="793"/>
      <c r="S6" s="793"/>
      <c r="T6" s="793" t="s">
        <v>25</v>
      </c>
      <c r="U6" s="793"/>
      <c r="V6" s="793"/>
      <c r="W6" s="793" t="s">
        <v>26</v>
      </c>
      <c r="X6" s="793"/>
      <c r="Y6" s="793"/>
      <c r="Z6" s="793" t="s">
        <v>28</v>
      </c>
      <c r="AA6" s="793"/>
      <c r="AB6" s="793"/>
      <c r="AC6" s="793" t="s">
        <v>29</v>
      </c>
      <c r="AD6" s="793"/>
      <c r="AE6" s="793"/>
      <c r="AF6" s="793" t="s">
        <v>30</v>
      </c>
      <c r="AG6" s="793"/>
      <c r="AH6" s="793"/>
      <c r="AI6" s="793" t="s">
        <v>32</v>
      </c>
      <c r="AJ6" s="793"/>
      <c r="AK6" s="793"/>
      <c r="AL6" s="793" t="s">
        <v>33</v>
      </c>
      <c r="AM6" s="793"/>
      <c r="AN6" s="793"/>
      <c r="AO6" s="793" t="s">
        <v>34</v>
      </c>
      <c r="AP6" s="793"/>
      <c r="AQ6" s="793"/>
    </row>
    <row r="7" spans="1:43" s="42" customFormat="1" ht="36.75" customHeight="1">
      <c r="A7" s="57"/>
      <c r="B7" s="57"/>
      <c r="C7" s="57"/>
      <c r="D7" s="57"/>
      <c r="E7" s="541" t="s">
        <v>20</v>
      </c>
      <c r="F7" s="541" t="s">
        <v>21</v>
      </c>
      <c r="G7" s="541" t="s">
        <v>19</v>
      </c>
      <c r="H7" s="541" t="s">
        <v>20</v>
      </c>
      <c r="I7" s="541" t="s">
        <v>21</v>
      </c>
      <c r="J7" s="541" t="s">
        <v>19</v>
      </c>
      <c r="K7" s="541" t="s">
        <v>20</v>
      </c>
      <c r="L7" s="541" t="s">
        <v>21</v>
      </c>
      <c r="M7" s="541" t="s">
        <v>19</v>
      </c>
      <c r="N7" s="541" t="s">
        <v>20</v>
      </c>
      <c r="O7" s="541" t="s">
        <v>21</v>
      </c>
      <c r="P7" s="541" t="s">
        <v>19</v>
      </c>
      <c r="Q7" s="541" t="s">
        <v>20</v>
      </c>
      <c r="R7" s="541" t="s">
        <v>21</v>
      </c>
      <c r="S7" s="541" t="s">
        <v>19</v>
      </c>
      <c r="T7" s="541" t="s">
        <v>20</v>
      </c>
      <c r="U7" s="541" t="s">
        <v>21</v>
      </c>
      <c r="V7" s="541" t="s">
        <v>19</v>
      </c>
      <c r="W7" s="541" t="s">
        <v>20</v>
      </c>
      <c r="X7" s="541" t="s">
        <v>21</v>
      </c>
      <c r="Y7" s="541" t="s">
        <v>19</v>
      </c>
      <c r="Z7" s="541" t="s">
        <v>20</v>
      </c>
      <c r="AA7" s="541" t="s">
        <v>21</v>
      </c>
      <c r="AB7" s="541" t="s">
        <v>19</v>
      </c>
      <c r="AC7" s="541" t="s">
        <v>20</v>
      </c>
      <c r="AD7" s="541" t="s">
        <v>21</v>
      </c>
      <c r="AE7" s="541" t="s">
        <v>19</v>
      </c>
      <c r="AF7" s="541" t="s">
        <v>20</v>
      </c>
      <c r="AG7" s="541" t="s">
        <v>21</v>
      </c>
      <c r="AH7" s="541" t="s">
        <v>19</v>
      </c>
      <c r="AI7" s="541" t="s">
        <v>20</v>
      </c>
      <c r="AJ7" s="541" t="s">
        <v>21</v>
      </c>
      <c r="AK7" s="541" t="s">
        <v>19</v>
      </c>
      <c r="AL7" s="541" t="s">
        <v>20</v>
      </c>
      <c r="AM7" s="541" t="s">
        <v>21</v>
      </c>
      <c r="AN7" s="541" t="s">
        <v>19</v>
      </c>
      <c r="AO7" s="541" t="s">
        <v>20</v>
      </c>
      <c r="AP7" s="541" t="s">
        <v>21</v>
      </c>
      <c r="AQ7" s="541" t="s">
        <v>19</v>
      </c>
    </row>
    <row r="8" spans="1:43" s="145" customFormat="1" ht="24" customHeight="1">
      <c r="A8" s="792" t="s">
        <v>257</v>
      </c>
      <c r="B8" s="792"/>
      <c r="C8" s="792"/>
      <c r="D8" s="792"/>
      <c r="E8" s="792"/>
      <c r="F8" s="792"/>
      <c r="G8" s="792"/>
      <c r="H8" s="792"/>
      <c r="I8" s="792"/>
      <c r="J8" s="792"/>
      <c r="K8" s="792"/>
      <c r="L8" s="792"/>
      <c r="M8" s="792"/>
      <c r="N8" s="792"/>
      <c r="O8" s="792"/>
      <c r="P8" s="792"/>
      <c r="Q8" s="792"/>
      <c r="R8" s="792"/>
      <c r="S8" s="792"/>
      <c r="T8" s="792"/>
      <c r="U8" s="792"/>
      <c r="V8" s="792"/>
      <c r="W8" s="792"/>
      <c r="X8" s="792"/>
      <c r="Y8" s="792"/>
      <c r="Z8" s="792"/>
      <c r="AA8" s="792"/>
      <c r="AB8" s="792"/>
      <c r="AC8" s="792"/>
      <c r="AD8" s="792"/>
      <c r="AE8" s="792"/>
      <c r="AF8" s="792"/>
      <c r="AG8" s="792"/>
      <c r="AH8" s="792"/>
      <c r="AI8" s="792"/>
      <c r="AJ8" s="792"/>
      <c r="AK8" s="792"/>
      <c r="AL8" s="792"/>
      <c r="AM8" s="792"/>
      <c r="AN8" s="792"/>
      <c r="AO8" s="792"/>
      <c r="AP8" s="792"/>
      <c r="AQ8" s="792"/>
    </row>
    <row r="9" spans="1:43" s="145" customFormat="1" ht="23.25" customHeight="1">
      <c r="A9" s="542"/>
      <c r="B9" s="792" t="s">
        <v>391</v>
      </c>
      <c r="C9" s="792"/>
      <c r="D9" s="792"/>
      <c r="E9" s="792"/>
      <c r="F9" s="792"/>
      <c r="G9" s="792"/>
      <c r="H9" s="792"/>
      <c r="I9" s="792"/>
      <c r="J9" s="792"/>
      <c r="K9" s="792"/>
      <c r="L9" s="792"/>
      <c r="M9" s="792"/>
      <c r="N9" s="792"/>
      <c r="O9" s="792"/>
      <c r="P9" s="792"/>
      <c r="Q9" s="792"/>
      <c r="R9" s="792"/>
      <c r="S9" s="792"/>
      <c r="T9" s="792"/>
      <c r="U9" s="792"/>
      <c r="V9" s="792"/>
      <c r="W9" s="792"/>
      <c r="X9" s="792"/>
      <c r="Y9" s="792"/>
      <c r="Z9" s="792"/>
      <c r="AA9" s="792"/>
      <c r="AB9" s="792"/>
      <c r="AC9" s="792"/>
      <c r="AD9" s="792"/>
      <c r="AE9" s="792"/>
      <c r="AF9" s="792"/>
      <c r="AG9" s="792"/>
      <c r="AH9" s="792"/>
      <c r="AI9" s="792"/>
      <c r="AJ9" s="792"/>
      <c r="AK9" s="792"/>
      <c r="AL9" s="792"/>
      <c r="AM9" s="792"/>
      <c r="AN9" s="792"/>
      <c r="AO9" s="792"/>
      <c r="AP9" s="792"/>
      <c r="AQ9" s="792"/>
    </row>
    <row r="10" spans="1:43" s="145" customFormat="1" ht="84">
      <c r="A10" s="796">
        <v>1</v>
      </c>
      <c r="B10" s="543" t="s">
        <v>367</v>
      </c>
      <c r="C10" s="537"/>
      <c r="D10" s="537"/>
      <c r="E10" s="537"/>
      <c r="F10" s="537"/>
      <c r="G10" s="537"/>
      <c r="H10" s="537"/>
      <c r="I10" s="537"/>
      <c r="J10" s="537"/>
      <c r="K10" s="537"/>
      <c r="L10" s="537"/>
      <c r="M10" s="537"/>
      <c r="N10" s="537"/>
      <c r="O10" s="537"/>
      <c r="P10" s="537"/>
      <c r="Q10" s="537"/>
      <c r="R10" s="537"/>
      <c r="S10" s="537"/>
      <c r="T10" s="537"/>
      <c r="U10" s="537"/>
      <c r="V10" s="537"/>
      <c r="W10" s="537"/>
      <c r="X10" s="537"/>
      <c r="Y10" s="537"/>
      <c r="Z10" s="537"/>
      <c r="AA10" s="537"/>
      <c r="AB10" s="537"/>
      <c r="AC10" s="537"/>
      <c r="AD10" s="537"/>
      <c r="AE10" s="537"/>
      <c r="AF10" s="537"/>
      <c r="AG10" s="537"/>
      <c r="AH10" s="537"/>
      <c r="AI10" s="537"/>
      <c r="AJ10" s="537"/>
      <c r="AK10" s="537"/>
      <c r="AL10" s="537"/>
      <c r="AM10" s="537"/>
      <c r="AN10" s="537"/>
      <c r="AO10" s="537"/>
      <c r="AP10" s="537"/>
      <c r="AQ10" s="537"/>
    </row>
    <row r="11" spans="1:43" s="145" customFormat="1" ht="63">
      <c r="A11" s="796"/>
      <c r="B11" s="543" t="s">
        <v>459</v>
      </c>
      <c r="C11" s="544">
        <v>1</v>
      </c>
      <c r="D11" s="544">
        <v>1</v>
      </c>
      <c r="E11" s="544">
        <v>1</v>
      </c>
      <c r="F11" s="544">
        <v>0</v>
      </c>
      <c r="G11" s="545">
        <f t="shared" ref="G11:G18" si="0">F11/E11</f>
        <v>0</v>
      </c>
      <c r="H11" s="544">
        <v>1</v>
      </c>
      <c r="I11" s="544">
        <v>1</v>
      </c>
      <c r="J11" s="545">
        <f t="shared" ref="J11:J18" si="1">I11/H11</f>
        <v>1</v>
      </c>
      <c r="K11" s="544"/>
      <c r="L11" s="544"/>
      <c r="M11" s="545"/>
      <c r="N11" s="544"/>
      <c r="O11" s="544"/>
      <c r="P11" s="545"/>
      <c r="Q11" s="544"/>
      <c r="R11" s="544"/>
      <c r="S11" s="545"/>
      <c r="T11" s="544"/>
      <c r="U11" s="544"/>
      <c r="V11" s="545"/>
      <c r="W11" s="544"/>
      <c r="X11" s="544"/>
      <c r="Y11" s="545"/>
      <c r="Z11" s="544"/>
      <c r="AA11" s="544"/>
      <c r="AB11" s="545"/>
      <c r="AC11" s="544"/>
      <c r="AD11" s="544"/>
      <c r="AE11" s="545"/>
      <c r="AF11" s="544"/>
      <c r="AG11" s="544"/>
      <c r="AH11" s="545"/>
      <c r="AI11" s="544"/>
      <c r="AJ11" s="544"/>
      <c r="AK11" s="545"/>
      <c r="AL11" s="544"/>
      <c r="AM11" s="544"/>
      <c r="AN11" s="545"/>
      <c r="AO11" s="544"/>
      <c r="AP11" s="544"/>
      <c r="AQ11" s="545"/>
    </row>
    <row r="12" spans="1:43" s="145" customFormat="1" ht="42">
      <c r="A12" s="796"/>
      <c r="B12" s="543" t="s">
        <v>460</v>
      </c>
      <c r="C12" s="544">
        <v>1</v>
      </c>
      <c r="D12" s="544">
        <v>1</v>
      </c>
      <c r="E12" s="544">
        <v>1</v>
      </c>
      <c r="F12" s="544">
        <v>0</v>
      </c>
      <c r="G12" s="545">
        <f t="shared" si="0"/>
        <v>0</v>
      </c>
      <c r="H12" s="544">
        <v>1</v>
      </c>
      <c r="I12" s="544">
        <v>1</v>
      </c>
      <c r="J12" s="545">
        <f t="shared" si="1"/>
        <v>1</v>
      </c>
      <c r="K12" s="544"/>
      <c r="L12" s="544"/>
      <c r="M12" s="545"/>
      <c r="N12" s="544"/>
      <c r="O12" s="544"/>
      <c r="P12" s="545"/>
      <c r="Q12" s="544"/>
      <c r="R12" s="544"/>
      <c r="S12" s="545"/>
      <c r="T12" s="544"/>
      <c r="U12" s="544"/>
      <c r="V12" s="545"/>
      <c r="W12" s="544"/>
      <c r="X12" s="544"/>
      <c r="Y12" s="545"/>
      <c r="Z12" s="544"/>
      <c r="AA12" s="544"/>
      <c r="AB12" s="545"/>
      <c r="AC12" s="544"/>
      <c r="AD12" s="544"/>
      <c r="AE12" s="545"/>
      <c r="AF12" s="544"/>
      <c r="AG12" s="544"/>
      <c r="AH12" s="545"/>
      <c r="AI12" s="544"/>
      <c r="AJ12" s="544"/>
      <c r="AK12" s="545"/>
      <c r="AL12" s="544"/>
      <c r="AM12" s="544"/>
      <c r="AN12" s="545"/>
      <c r="AO12" s="544"/>
      <c r="AP12" s="544"/>
      <c r="AQ12" s="545"/>
    </row>
    <row r="13" spans="1:43" s="145" customFormat="1" ht="84">
      <c r="A13" s="796"/>
      <c r="B13" s="543" t="s">
        <v>461</v>
      </c>
      <c r="C13" s="544">
        <v>1</v>
      </c>
      <c r="D13" s="544">
        <v>1</v>
      </c>
      <c r="E13" s="544">
        <v>1</v>
      </c>
      <c r="F13" s="544">
        <v>0</v>
      </c>
      <c r="G13" s="545">
        <f t="shared" si="0"/>
        <v>0</v>
      </c>
      <c r="H13" s="544">
        <v>1</v>
      </c>
      <c r="I13" s="544">
        <v>1</v>
      </c>
      <c r="J13" s="545">
        <f t="shared" si="1"/>
        <v>1</v>
      </c>
      <c r="K13" s="544"/>
      <c r="L13" s="544"/>
      <c r="M13" s="545"/>
      <c r="N13" s="544"/>
      <c r="O13" s="544"/>
      <c r="P13" s="545"/>
      <c r="Q13" s="544"/>
      <c r="R13" s="544"/>
      <c r="S13" s="545"/>
      <c r="T13" s="544"/>
      <c r="U13" s="544"/>
      <c r="V13" s="545"/>
      <c r="W13" s="544"/>
      <c r="X13" s="544"/>
      <c r="Y13" s="545"/>
      <c r="Z13" s="544"/>
      <c r="AA13" s="544"/>
      <c r="AB13" s="545"/>
      <c r="AC13" s="544"/>
      <c r="AD13" s="544"/>
      <c r="AE13" s="545"/>
      <c r="AF13" s="544"/>
      <c r="AG13" s="544"/>
      <c r="AH13" s="545"/>
      <c r="AI13" s="544"/>
      <c r="AJ13" s="544"/>
      <c r="AK13" s="545"/>
      <c r="AL13" s="544"/>
      <c r="AM13" s="544"/>
      <c r="AN13" s="545"/>
      <c r="AO13" s="544"/>
      <c r="AP13" s="544"/>
      <c r="AQ13" s="545"/>
    </row>
    <row r="14" spans="1:43" s="145" customFormat="1" ht="189">
      <c r="A14" s="544" t="s">
        <v>267</v>
      </c>
      <c r="B14" s="543" t="s">
        <v>368</v>
      </c>
      <c r="C14" s="544">
        <v>3</v>
      </c>
      <c r="D14" s="544">
        <v>4</v>
      </c>
      <c r="E14" s="546">
        <v>4</v>
      </c>
      <c r="F14" s="546" t="s">
        <v>430</v>
      </c>
      <c r="G14" s="545"/>
      <c r="H14" s="544">
        <v>0</v>
      </c>
      <c r="I14" s="544">
        <v>0</v>
      </c>
      <c r="J14" s="544">
        <v>0</v>
      </c>
      <c r="K14" s="544"/>
      <c r="L14" s="544"/>
      <c r="M14" s="544"/>
      <c r="N14" s="544"/>
      <c r="O14" s="544"/>
      <c r="P14" s="544"/>
      <c r="Q14" s="544"/>
      <c r="R14" s="544"/>
      <c r="S14" s="544"/>
      <c r="T14" s="544"/>
      <c r="U14" s="544"/>
      <c r="V14" s="544"/>
      <c r="W14" s="544"/>
      <c r="X14" s="544"/>
      <c r="Y14" s="544"/>
      <c r="Z14" s="546"/>
      <c r="AA14" s="546"/>
      <c r="AB14" s="547"/>
      <c r="AC14" s="544"/>
      <c r="AD14" s="544"/>
      <c r="AE14" s="544"/>
      <c r="AF14" s="544"/>
      <c r="AG14" s="544"/>
      <c r="AH14" s="544"/>
      <c r="AI14" s="544"/>
      <c r="AJ14" s="544"/>
      <c r="AK14" s="544"/>
      <c r="AL14" s="544"/>
      <c r="AM14" s="544"/>
      <c r="AN14" s="544"/>
      <c r="AO14" s="544"/>
      <c r="AP14" s="544"/>
      <c r="AQ14" s="544"/>
    </row>
    <row r="15" spans="1:43" s="145" customFormat="1" ht="59.25" customHeight="1">
      <c r="A15" s="183" t="s">
        <v>272</v>
      </c>
      <c r="B15" s="186" t="s">
        <v>401</v>
      </c>
      <c r="C15" s="183">
        <v>1</v>
      </c>
      <c r="D15" s="183">
        <v>1</v>
      </c>
      <c r="E15" s="183">
        <v>1</v>
      </c>
      <c r="F15" s="183">
        <v>0</v>
      </c>
      <c r="G15" s="184">
        <f t="shared" si="0"/>
        <v>0</v>
      </c>
      <c r="H15" s="544">
        <v>1</v>
      </c>
      <c r="I15" s="544">
        <v>1</v>
      </c>
      <c r="J15" s="545">
        <f t="shared" si="1"/>
        <v>1</v>
      </c>
      <c r="K15" s="183"/>
      <c r="L15" s="183"/>
      <c r="M15" s="184"/>
      <c r="N15" s="183"/>
      <c r="O15" s="183"/>
      <c r="P15" s="184"/>
      <c r="Q15" s="183"/>
      <c r="R15" s="183"/>
      <c r="S15" s="184"/>
      <c r="T15" s="183"/>
      <c r="U15" s="183"/>
      <c r="V15" s="184"/>
      <c r="W15" s="183"/>
      <c r="X15" s="183"/>
      <c r="Y15" s="184"/>
      <c r="Z15" s="183"/>
      <c r="AA15" s="183"/>
      <c r="AB15" s="184"/>
      <c r="AC15" s="183"/>
      <c r="AD15" s="183"/>
      <c r="AE15" s="184"/>
      <c r="AF15" s="183"/>
      <c r="AG15" s="183"/>
      <c r="AH15" s="184"/>
      <c r="AI15" s="183"/>
      <c r="AJ15" s="183"/>
      <c r="AK15" s="184"/>
      <c r="AL15" s="183"/>
      <c r="AM15" s="183"/>
      <c r="AN15" s="184"/>
      <c r="AO15" s="183"/>
      <c r="AP15" s="183"/>
      <c r="AQ15" s="185"/>
    </row>
    <row r="16" spans="1:43" s="145" customFormat="1" ht="59.25" customHeight="1">
      <c r="A16" s="183" t="s">
        <v>274</v>
      </c>
      <c r="B16" s="186" t="s">
        <v>462</v>
      </c>
      <c r="C16" s="183">
        <v>1</v>
      </c>
      <c r="D16" s="183">
        <v>1</v>
      </c>
      <c r="E16" s="183">
        <v>1</v>
      </c>
      <c r="F16" s="183">
        <v>0</v>
      </c>
      <c r="G16" s="184">
        <f t="shared" si="0"/>
        <v>0</v>
      </c>
      <c r="H16" s="544">
        <v>1</v>
      </c>
      <c r="I16" s="544">
        <v>1</v>
      </c>
      <c r="J16" s="545">
        <f t="shared" si="1"/>
        <v>1</v>
      </c>
      <c r="K16" s="183"/>
      <c r="L16" s="183"/>
      <c r="M16" s="184"/>
      <c r="N16" s="183"/>
      <c r="O16" s="183"/>
      <c r="P16" s="184"/>
      <c r="Q16" s="183"/>
      <c r="R16" s="183"/>
      <c r="S16" s="184"/>
      <c r="T16" s="183"/>
      <c r="U16" s="183"/>
      <c r="V16" s="184"/>
      <c r="W16" s="183"/>
      <c r="X16" s="183"/>
      <c r="Y16" s="184"/>
      <c r="Z16" s="183"/>
      <c r="AA16" s="183"/>
      <c r="AB16" s="184"/>
      <c r="AC16" s="183"/>
      <c r="AD16" s="183"/>
      <c r="AE16" s="184"/>
      <c r="AF16" s="183"/>
      <c r="AG16" s="183"/>
      <c r="AH16" s="184"/>
      <c r="AI16" s="183"/>
      <c r="AJ16" s="183"/>
      <c r="AK16" s="184"/>
      <c r="AL16" s="183"/>
      <c r="AM16" s="183"/>
      <c r="AN16" s="184"/>
      <c r="AO16" s="183"/>
      <c r="AP16" s="183"/>
      <c r="AQ16" s="184"/>
    </row>
    <row r="17" spans="1:43" s="145" customFormat="1" ht="105">
      <c r="A17" s="183" t="s">
        <v>369</v>
      </c>
      <c r="B17" s="186" t="s">
        <v>463</v>
      </c>
      <c r="C17" s="183">
        <v>1</v>
      </c>
      <c r="D17" s="183">
        <v>1</v>
      </c>
      <c r="E17" s="183">
        <v>1</v>
      </c>
      <c r="F17" s="183">
        <v>0</v>
      </c>
      <c r="G17" s="184">
        <f t="shared" si="0"/>
        <v>0</v>
      </c>
      <c r="H17" s="544">
        <v>1</v>
      </c>
      <c r="I17" s="544">
        <v>1</v>
      </c>
      <c r="J17" s="545">
        <f t="shared" si="1"/>
        <v>1</v>
      </c>
      <c r="K17" s="183"/>
      <c r="L17" s="183"/>
      <c r="M17" s="184"/>
      <c r="N17" s="183"/>
      <c r="O17" s="183"/>
      <c r="P17" s="184"/>
      <c r="Q17" s="183"/>
      <c r="R17" s="183"/>
      <c r="S17" s="184"/>
      <c r="T17" s="183"/>
      <c r="U17" s="183"/>
      <c r="V17" s="184"/>
      <c r="W17" s="183"/>
      <c r="X17" s="183"/>
      <c r="Y17" s="184"/>
      <c r="Z17" s="183"/>
      <c r="AA17" s="183"/>
      <c r="AB17" s="184"/>
      <c r="AC17" s="183"/>
      <c r="AD17" s="183"/>
      <c r="AE17" s="184"/>
      <c r="AF17" s="183"/>
      <c r="AG17" s="183"/>
      <c r="AH17" s="184"/>
      <c r="AI17" s="183"/>
      <c r="AJ17" s="183"/>
      <c r="AK17" s="184"/>
      <c r="AL17" s="183"/>
      <c r="AM17" s="183"/>
      <c r="AN17" s="184"/>
      <c r="AO17" s="183"/>
      <c r="AP17" s="183"/>
      <c r="AQ17" s="184"/>
    </row>
    <row r="18" spans="1:43" s="145" customFormat="1" ht="84">
      <c r="A18" s="183" t="s">
        <v>370</v>
      </c>
      <c r="B18" s="186" t="s">
        <v>464</v>
      </c>
      <c r="C18" s="183">
        <v>1</v>
      </c>
      <c r="D18" s="183">
        <v>1</v>
      </c>
      <c r="E18" s="183">
        <v>1</v>
      </c>
      <c r="F18" s="183">
        <v>0</v>
      </c>
      <c r="G18" s="184">
        <f t="shared" si="0"/>
        <v>0</v>
      </c>
      <c r="H18" s="544">
        <v>1</v>
      </c>
      <c r="I18" s="544">
        <v>1</v>
      </c>
      <c r="J18" s="545">
        <f t="shared" si="1"/>
        <v>1</v>
      </c>
      <c r="K18" s="183"/>
      <c r="L18" s="183"/>
      <c r="M18" s="184"/>
      <c r="N18" s="183"/>
      <c r="O18" s="183"/>
      <c r="P18" s="184"/>
      <c r="Q18" s="183"/>
      <c r="R18" s="183"/>
      <c r="S18" s="184"/>
      <c r="T18" s="183"/>
      <c r="U18" s="183"/>
      <c r="V18" s="184"/>
      <c r="W18" s="183"/>
      <c r="X18" s="183"/>
      <c r="Y18" s="184"/>
      <c r="Z18" s="183"/>
      <c r="AA18" s="183"/>
      <c r="AB18" s="184"/>
      <c r="AC18" s="183"/>
      <c r="AD18" s="183"/>
      <c r="AE18" s="184"/>
      <c r="AF18" s="183"/>
      <c r="AG18" s="183"/>
      <c r="AH18" s="184"/>
      <c r="AI18" s="183"/>
      <c r="AJ18" s="183"/>
      <c r="AK18" s="184"/>
      <c r="AL18" s="183"/>
      <c r="AM18" s="183"/>
      <c r="AN18" s="184"/>
      <c r="AO18" s="183"/>
      <c r="AP18" s="183"/>
      <c r="AQ18" s="184"/>
    </row>
    <row r="19" spans="1:43" s="145" customFormat="1" ht="29.25" customHeight="1">
      <c r="A19" s="187"/>
      <c r="B19" s="800" t="s">
        <v>371</v>
      </c>
      <c r="C19" s="800"/>
      <c r="D19" s="800"/>
      <c r="E19" s="800"/>
      <c r="F19" s="800"/>
      <c r="G19" s="800"/>
      <c r="H19" s="800"/>
      <c r="I19" s="800"/>
      <c r="J19" s="800"/>
      <c r="K19" s="800"/>
      <c r="L19" s="800"/>
      <c r="M19" s="800"/>
      <c r="N19" s="800"/>
      <c r="O19" s="800"/>
      <c r="P19" s="800"/>
      <c r="Q19" s="800"/>
      <c r="R19" s="800"/>
      <c r="S19" s="800"/>
      <c r="T19" s="800"/>
      <c r="U19" s="800"/>
      <c r="V19" s="800"/>
      <c r="W19" s="800"/>
      <c r="X19" s="800"/>
      <c r="Y19" s="800"/>
      <c r="Z19" s="800"/>
      <c r="AA19" s="800"/>
      <c r="AB19" s="800"/>
      <c r="AC19" s="800"/>
      <c r="AD19" s="800"/>
      <c r="AE19" s="800"/>
      <c r="AF19" s="800"/>
      <c r="AG19" s="800"/>
      <c r="AH19" s="800"/>
      <c r="AI19" s="800"/>
      <c r="AJ19" s="800"/>
      <c r="AK19" s="800"/>
      <c r="AL19" s="800"/>
      <c r="AM19" s="800"/>
      <c r="AN19" s="800"/>
      <c r="AO19" s="800"/>
      <c r="AP19" s="800"/>
      <c r="AQ19" s="187"/>
    </row>
    <row r="20" spans="1:43" s="145" customFormat="1" ht="84">
      <c r="A20" s="183" t="s">
        <v>372</v>
      </c>
      <c r="B20" s="181" t="s">
        <v>413</v>
      </c>
      <c r="C20" s="188">
        <v>0.3</v>
      </c>
      <c r="D20" s="188">
        <v>0.27</v>
      </c>
      <c r="E20" s="188">
        <v>0.27</v>
      </c>
      <c r="F20" s="183">
        <v>0</v>
      </c>
      <c r="G20" s="185">
        <v>0</v>
      </c>
      <c r="H20" s="537"/>
      <c r="I20" s="537"/>
      <c r="J20" s="537"/>
      <c r="K20" s="182"/>
      <c r="L20" s="182"/>
      <c r="M20" s="182"/>
      <c r="N20" s="182"/>
      <c r="O20" s="182"/>
      <c r="P20" s="182"/>
      <c r="Q20" s="182"/>
      <c r="R20" s="182"/>
      <c r="S20" s="182"/>
      <c r="T20" s="182"/>
      <c r="U20" s="182"/>
      <c r="V20" s="182"/>
      <c r="W20" s="182"/>
      <c r="X20" s="182"/>
      <c r="Y20" s="182"/>
      <c r="Z20" s="182"/>
      <c r="AA20" s="182"/>
      <c r="AB20" s="182"/>
      <c r="AC20" s="182"/>
      <c r="AD20" s="182"/>
      <c r="AE20" s="182"/>
      <c r="AF20" s="182"/>
      <c r="AG20" s="182"/>
      <c r="AH20" s="182"/>
      <c r="AI20" s="182"/>
      <c r="AJ20" s="182"/>
      <c r="AK20" s="182"/>
      <c r="AL20" s="182"/>
      <c r="AM20" s="182"/>
      <c r="AN20" s="182"/>
      <c r="AO20" s="201">
        <v>0.28999999999999998</v>
      </c>
      <c r="AP20" s="202">
        <v>0.247</v>
      </c>
      <c r="AQ20" s="203">
        <f>AP20/AO20</f>
        <v>0.85172413793103452</v>
      </c>
    </row>
    <row r="21" spans="1:43" s="145" customFormat="1" ht="189">
      <c r="A21" s="183" t="s">
        <v>373</v>
      </c>
      <c r="B21" s="181" t="s">
        <v>415</v>
      </c>
      <c r="C21" s="188">
        <v>0.52</v>
      </c>
      <c r="D21" s="188">
        <v>0.76</v>
      </c>
      <c r="E21" s="188">
        <f>D21</f>
        <v>0.76</v>
      </c>
      <c r="F21" s="188">
        <v>0.76100000000000001</v>
      </c>
      <c r="G21" s="188">
        <v>1</v>
      </c>
      <c r="H21" s="188">
        <v>0.76100000000000001</v>
      </c>
      <c r="I21" s="188">
        <v>0.76100000000000001</v>
      </c>
      <c r="J21" s="188">
        <v>1</v>
      </c>
      <c r="K21" s="188"/>
      <c r="L21" s="188"/>
      <c r="M21" s="188"/>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8"/>
      <c r="AK21" s="188"/>
      <c r="AL21" s="188"/>
      <c r="AM21" s="188"/>
      <c r="AN21" s="188"/>
      <c r="AO21" s="188"/>
      <c r="AP21" s="188"/>
      <c r="AQ21" s="188"/>
    </row>
    <row r="22" spans="1:43" s="145" customFormat="1" ht="132" customHeight="1">
      <c r="A22" s="183" t="s">
        <v>374</v>
      </c>
      <c r="B22" s="181" t="s">
        <v>375</v>
      </c>
      <c r="C22" s="188">
        <v>1</v>
      </c>
      <c r="D22" s="188">
        <v>1</v>
      </c>
      <c r="E22" s="188">
        <v>1</v>
      </c>
      <c r="F22" s="188">
        <v>0</v>
      </c>
      <c r="G22" s="188">
        <v>0</v>
      </c>
      <c r="H22" s="188">
        <v>1</v>
      </c>
      <c r="I22" s="538" t="s">
        <v>518</v>
      </c>
      <c r="J22" s="188"/>
      <c r="K22" s="188"/>
      <c r="L22" s="188"/>
      <c r="M22" s="188"/>
      <c r="N22" s="188"/>
      <c r="O22" s="188"/>
      <c r="P22" s="188"/>
      <c r="Q22" s="188"/>
      <c r="R22" s="188"/>
      <c r="S22" s="188"/>
      <c r="T22" s="188"/>
      <c r="U22" s="188"/>
      <c r="V22" s="188"/>
      <c r="W22" s="188"/>
      <c r="X22" s="188"/>
      <c r="Y22" s="188"/>
      <c r="Z22" s="188"/>
      <c r="AA22" s="188"/>
      <c r="AB22" s="188"/>
      <c r="AC22" s="188"/>
      <c r="AD22" s="188"/>
      <c r="AE22" s="188"/>
      <c r="AF22" s="188"/>
      <c r="AG22" s="188"/>
      <c r="AH22" s="188"/>
      <c r="AI22" s="188"/>
      <c r="AJ22" s="188"/>
      <c r="AK22" s="188"/>
      <c r="AL22" s="188"/>
      <c r="AM22" s="188"/>
      <c r="AN22" s="188"/>
      <c r="AO22" s="188"/>
      <c r="AP22" s="188"/>
      <c r="AQ22" s="188"/>
    </row>
    <row r="23" spans="1:43" s="145" customFormat="1" ht="202.5" customHeight="1">
      <c r="A23" s="183" t="s">
        <v>376</v>
      </c>
      <c r="B23" s="181" t="s">
        <v>416</v>
      </c>
      <c r="C23" s="188">
        <v>1</v>
      </c>
      <c r="D23" s="188">
        <v>1</v>
      </c>
      <c r="E23" s="188">
        <v>1</v>
      </c>
      <c r="F23" s="188">
        <v>0</v>
      </c>
      <c r="G23" s="188">
        <v>0</v>
      </c>
      <c r="H23" s="188">
        <v>1</v>
      </c>
      <c r="I23" s="188">
        <v>1</v>
      </c>
      <c r="J23" s="188">
        <v>1</v>
      </c>
      <c r="K23" s="188"/>
      <c r="L23" s="188"/>
      <c r="M23" s="188"/>
      <c r="N23" s="188"/>
      <c r="O23" s="188"/>
      <c r="P23" s="188"/>
      <c r="Q23" s="188"/>
      <c r="R23" s="188"/>
      <c r="S23" s="188"/>
      <c r="T23" s="188"/>
      <c r="U23" s="188"/>
      <c r="V23" s="188"/>
      <c r="W23" s="188"/>
      <c r="X23" s="188"/>
      <c r="Y23" s="188"/>
      <c r="Z23" s="188"/>
      <c r="AA23" s="188"/>
      <c r="AB23" s="188"/>
      <c r="AC23" s="188"/>
      <c r="AD23" s="188"/>
      <c r="AE23" s="188"/>
      <c r="AF23" s="188"/>
      <c r="AG23" s="188"/>
      <c r="AH23" s="188"/>
      <c r="AI23" s="188"/>
      <c r="AJ23" s="188"/>
      <c r="AK23" s="188"/>
      <c r="AL23" s="188"/>
      <c r="AM23" s="188"/>
      <c r="AN23" s="188"/>
      <c r="AO23" s="188"/>
      <c r="AP23" s="188"/>
      <c r="AQ23" s="188"/>
    </row>
    <row r="24" spans="1:43" s="145" customFormat="1" ht="252" customHeight="1">
      <c r="A24" s="183" t="s">
        <v>377</v>
      </c>
      <c r="B24" s="181" t="s">
        <v>378</v>
      </c>
      <c r="C24" s="183">
        <v>5</v>
      </c>
      <c r="D24" s="183">
        <v>6</v>
      </c>
      <c r="E24" s="183">
        <v>6</v>
      </c>
      <c r="F24" s="185">
        <v>0</v>
      </c>
      <c r="G24" s="188">
        <f>F24/E24</f>
        <v>0</v>
      </c>
      <c r="H24" s="536"/>
      <c r="I24" s="538" t="s">
        <v>518</v>
      </c>
      <c r="J24" s="536"/>
      <c r="K24" s="182"/>
      <c r="L24" s="182"/>
      <c r="M24" s="182"/>
      <c r="N24" s="182"/>
      <c r="O24" s="182"/>
      <c r="P24" s="182"/>
      <c r="Q24" s="182"/>
      <c r="R24" s="182"/>
      <c r="S24" s="182"/>
      <c r="T24" s="182"/>
      <c r="U24" s="182"/>
      <c r="V24" s="182"/>
      <c r="W24" s="182"/>
      <c r="X24" s="182"/>
      <c r="Y24" s="182"/>
      <c r="Z24" s="183">
        <v>6</v>
      </c>
      <c r="AA24" s="183"/>
      <c r="AB24" s="188"/>
      <c r="AC24" s="183"/>
      <c r="AD24" s="183"/>
      <c r="AE24" s="188"/>
      <c r="AF24" s="183"/>
      <c r="AG24" s="183"/>
      <c r="AH24" s="188"/>
      <c r="AI24" s="183"/>
      <c r="AJ24" s="183"/>
      <c r="AK24" s="188"/>
      <c r="AL24" s="183"/>
      <c r="AM24" s="183"/>
      <c r="AN24" s="188"/>
      <c r="AO24" s="183"/>
      <c r="AP24" s="183"/>
      <c r="AQ24" s="188"/>
    </row>
    <row r="25" spans="1:43" s="145" customFormat="1" ht="409.5" customHeight="1">
      <c r="A25" s="183" t="s">
        <v>379</v>
      </c>
      <c r="B25" s="181" t="s">
        <v>380</v>
      </c>
      <c r="C25" s="190">
        <v>1.0999999999999999E-2</v>
      </c>
      <c r="D25" s="189" t="s">
        <v>402</v>
      </c>
      <c r="E25" s="189" t="s">
        <v>429</v>
      </c>
      <c r="F25" s="190">
        <f>AP25</f>
        <v>0</v>
      </c>
      <c r="G25" s="188">
        <v>1</v>
      </c>
      <c r="H25" s="189" t="s">
        <v>402</v>
      </c>
      <c r="I25" s="539">
        <v>0.15</v>
      </c>
      <c r="J25" s="188">
        <v>1</v>
      </c>
      <c r="K25" s="189"/>
      <c r="L25" s="190"/>
      <c r="M25" s="188"/>
      <c r="N25" s="189"/>
      <c r="O25" s="190"/>
      <c r="P25" s="188"/>
      <c r="Q25" s="189"/>
      <c r="R25" s="190"/>
      <c r="S25" s="188"/>
      <c r="T25" s="189"/>
      <c r="U25" s="190"/>
      <c r="V25" s="188"/>
      <c r="W25" s="189"/>
      <c r="X25" s="190"/>
      <c r="Y25" s="188"/>
      <c r="Z25" s="189"/>
      <c r="AA25" s="190"/>
      <c r="AB25" s="188"/>
      <c r="AC25" s="189"/>
      <c r="AD25" s="190"/>
      <c r="AE25" s="188"/>
      <c r="AF25" s="189"/>
      <c r="AG25" s="190"/>
      <c r="AH25" s="188"/>
      <c r="AI25" s="189"/>
      <c r="AJ25" s="190"/>
      <c r="AK25" s="188"/>
      <c r="AL25" s="189"/>
      <c r="AM25" s="190"/>
      <c r="AN25" s="188"/>
      <c r="AO25" s="189"/>
      <c r="AP25" s="190"/>
      <c r="AQ25" s="188"/>
    </row>
    <row r="26" spans="1:43" s="145" customFormat="1" ht="189" customHeight="1">
      <c r="A26" s="183" t="s">
        <v>381</v>
      </c>
      <c r="B26" s="181" t="s">
        <v>382</v>
      </c>
      <c r="C26" s="189" t="s">
        <v>480</v>
      </c>
      <c r="D26" s="189"/>
      <c r="E26" s="189"/>
      <c r="F26" s="189"/>
      <c r="G26" s="204"/>
      <c r="H26" s="304"/>
      <c r="I26" s="304"/>
      <c r="J26" s="304"/>
      <c r="K26" s="304"/>
      <c r="L26" s="204"/>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4"/>
      <c r="AM26" s="204"/>
      <c r="AN26" s="204"/>
      <c r="AO26" s="803" t="s">
        <v>479</v>
      </c>
      <c r="AP26" s="804"/>
      <c r="AQ26" s="805"/>
    </row>
    <row r="27" spans="1:43" s="145" customFormat="1" ht="189" customHeight="1">
      <c r="A27" s="183" t="s">
        <v>383</v>
      </c>
      <c r="B27" s="181" t="s">
        <v>384</v>
      </c>
      <c r="C27" s="183">
        <v>0</v>
      </c>
      <c r="D27" s="191" t="s">
        <v>510</v>
      </c>
      <c r="E27" s="206">
        <v>7000</v>
      </c>
      <c r="F27" s="183">
        <v>0</v>
      </c>
      <c r="G27" s="188">
        <v>1</v>
      </c>
      <c r="H27" s="206">
        <v>7000</v>
      </c>
      <c r="I27" s="183">
        <v>0</v>
      </c>
      <c r="J27" s="188">
        <v>1</v>
      </c>
      <c r="K27" s="183"/>
      <c r="L27" s="183"/>
      <c r="M27" s="188"/>
      <c r="N27" s="183"/>
      <c r="O27" s="183"/>
      <c r="P27" s="188"/>
      <c r="Q27" s="183"/>
      <c r="R27" s="183"/>
      <c r="S27" s="188"/>
      <c r="T27" s="183"/>
      <c r="U27" s="183"/>
      <c r="V27" s="188"/>
      <c r="W27" s="183"/>
      <c r="X27" s="183"/>
      <c r="Y27" s="188"/>
      <c r="Z27" s="183"/>
      <c r="AA27" s="183"/>
      <c r="AB27" s="188"/>
      <c r="AC27" s="183"/>
      <c r="AD27" s="183"/>
      <c r="AE27" s="188"/>
      <c r="AF27" s="183"/>
      <c r="AG27" s="183"/>
      <c r="AH27" s="188"/>
      <c r="AI27" s="183"/>
      <c r="AJ27" s="183"/>
      <c r="AK27" s="188"/>
      <c r="AL27" s="183"/>
      <c r="AM27" s="183"/>
      <c r="AN27" s="188"/>
      <c r="AO27" s="183"/>
      <c r="AP27" s="183"/>
      <c r="AQ27" s="188"/>
    </row>
    <row r="28" spans="1:43" s="145" customFormat="1" ht="231.75" customHeight="1">
      <c r="A28" s="183" t="s">
        <v>385</v>
      </c>
      <c r="B28" s="181" t="s">
        <v>386</v>
      </c>
      <c r="C28" s="188">
        <v>1</v>
      </c>
      <c r="D28" s="188">
        <v>1</v>
      </c>
      <c r="E28" s="188">
        <v>1</v>
      </c>
      <c r="F28" s="188">
        <v>1</v>
      </c>
      <c r="G28" s="188">
        <v>1</v>
      </c>
      <c r="H28" s="188">
        <v>1</v>
      </c>
      <c r="I28" s="188">
        <v>1</v>
      </c>
      <c r="J28" s="188">
        <v>1</v>
      </c>
      <c r="K28" s="188"/>
      <c r="L28" s="188"/>
      <c r="M28" s="188"/>
      <c r="N28" s="188"/>
      <c r="O28" s="188"/>
      <c r="P28" s="188"/>
      <c r="Q28" s="188"/>
      <c r="R28" s="188"/>
      <c r="S28" s="188"/>
      <c r="T28" s="188"/>
      <c r="U28" s="188"/>
      <c r="V28" s="188"/>
      <c r="W28" s="188"/>
      <c r="X28" s="188"/>
      <c r="Y28" s="188"/>
      <c r="Z28" s="188"/>
      <c r="AA28" s="188"/>
      <c r="AB28" s="188"/>
      <c r="AC28" s="188"/>
      <c r="AD28" s="188"/>
      <c r="AE28" s="188"/>
      <c r="AF28" s="188"/>
      <c r="AG28" s="188"/>
      <c r="AH28" s="188"/>
      <c r="AI28" s="188"/>
      <c r="AJ28" s="188"/>
      <c r="AK28" s="188"/>
      <c r="AL28" s="188"/>
      <c r="AM28" s="188"/>
      <c r="AN28" s="188"/>
      <c r="AO28" s="188"/>
      <c r="AP28" s="188"/>
      <c r="AQ28" s="188"/>
    </row>
    <row r="29" spans="1:43" s="145" customFormat="1" ht="105">
      <c r="A29" s="183" t="s">
        <v>387</v>
      </c>
      <c r="B29" s="181" t="s">
        <v>388</v>
      </c>
      <c r="C29" s="188">
        <v>1</v>
      </c>
      <c r="D29" s="188">
        <v>1</v>
      </c>
      <c r="E29" s="188">
        <v>1</v>
      </c>
      <c r="F29" s="188">
        <v>1</v>
      </c>
      <c r="G29" s="188">
        <v>1</v>
      </c>
      <c r="H29" s="188">
        <v>1</v>
      </c>
      <c r="I29" s="188">
        <v>1</v>
      </c>
      <c r="J29" s="188">
        <v>1</v>
      </c>
      <c r="K29" s="188"/>
      <c r="L29" s="188"/>
      <c r="M29" s="188"/>
      <c r="N29" s="188"/>
      <c r="O29" s="188"/>
      <c r="P29" s="188"/>
      <c r="Q29" s="188"/>
      <c r="R29" s="188"/>
      <c r="S29" s="188"/>
      <c r="T29" s="188"/>
      <c r="U29" s="188"/>
      <c r="V29" s="188"/>
      <c r="W29" s="188"/>
      <c r="X29" s="188"/>
      <c r="Y29" s="188"/>
      <c r="Z29" s="188"/>
      <c r="AA29" s="188"/>
      <c r="AB29" s="188"/>
      <c r="AC29" s="188"/>
      <c r="AD29" s="188"/>
      <c r="AE29" s="188"/>
      <c r="AF29" s="188"/>
      <c r="AG29" s="188"/>
      <c r="AH29" s="188"/>
      <c r="AI29" s="188"/>
      <c r="AJ29" s="188"/>
      <c r="AK29" s="188"/>
      <c r="AL29" s="188"/>
      <c r="AM29" s="188"/>
      <c r="AN29" s="188"/>
      <c r="AO29" s="188"/>
      <c r="AP29" s="188"/>
      <c r="AQ29" s="188"/>
    </row>
    <row r="30" spans="1:43" s="145" customFormat="1" ht="93.6">
      <c r="A30" s="183" t="s">
        <v>389</v>
      </c>
      <c r="B30" s="181" t="s">
        <v>390</v>
      </c>
      <c r="C30" s="183">
        <v>150</v>
      </c>
      <c r="D30" s="206">
        <v>1813</v>
      </c>
      <c r="E30" s="206">
        <v>1813</v>
      </c>
      <c r="F30" s="206">
        <v>0</v>
      </c>
      <c r="G30" s="188">
        <f>F30/E30</f>
        <v>0</v>
      </c>
      <c r="H30" s="185">
        <v>0</v>
      </c>
      <c r="I30" s="540" t="s">
        <v>519</v>
      </c>
      <c r="J30" s="188">
        <v>0</v>
      </c>
      <c r="K30" s="185"/>
      <c r="L30" s="185"/>
      <c r="M30" s="188"/>
      <c r="N30" s="185"/>
      <c r="O30" s="185"/>
      <c r="P30" s="188"/>
      <c r="Q30" s="185"/>
      <c r="R30" s="185"/>
      <c r="S30" s="188"/>
      <c r="T30" s="185"/>
      <c r="U30" s="185"/>
      <c r="V30" s="188"/>
      <c r="W30" s="185"/>
      <c r="X30" s="191"/>
      <c r="Y30" s="188"/>
      <c r="Z30" s="185"/>
      <c r="AA30" s="191"/>
      <c r="AB30" s="188"/>
      <c r="AC30" s="185"/>
      <c r="AD30" s="191"/>
      <c r="AE30" s="188"/>
      <c r="AF30" s="185"/>
      <c r="AG30" s="185"/>
      <c r="AH30" s="184"/>
      <c r="AI30" s="185"/>
      <c r="AJ30" s="185"/>
      <c r="AK30" s="184"/>
      <c r="AL30" s="185"/>
      <c r="AM30" s="185"/>
      <c r="AN30" s="184"/>
      <c r="AO30" s="185"/>
      <c r="AP30" s="185"/>
      <c r="AQ30" s="184"/>
    </row>
    <row r="31" spans="1:43" s="145" customFormat="1" ht="38.25" customHeight="1">
      <c r="A31" s="800" t="s">
        <v>258</v>
      </c>
      <c r="B31" s="800"/>
      <c r="C31" s="800"/>
      <c r="D31" s="800"/>
      <c r="E31" s="800"/>
      <c r="F31" s="800"/>
      <c r="G31" s="800"/>
      <c r="H31" s="800"/>
      <c r="I31" s="800"/>
      <c r="J31" s="800"/>
      <c r="K31" s="800"/>
      <c r="L31" s="800"/>
      <c r="M31" s="800"/>
      <c r="N31" s="800"/>
      <c r="O31" s="800"/>
      <c r="P31" s="800"/>
      <c r="Q31" s="800"/>
      <c r="R31" s="800"/>
      <c r="S31" s="800"/>
      <c r="T31" s="800"/>
      <c r="U31" s="800"/>
      <c r="V31" s="800"/>
      <c r="W31" s="800"/>
      <c r="X31" s="800"/>
      <c r="Y31" s="800"/>
      <c r="Z31" s="800"/>
      <c r="AA31" s="800"/>
      <c r="AB31" s="800"/>
      <c r="AC31" s="800"/>
      <c r="AD31" s="800"/>
      <c r="AE31" s="800"/>
      <c r="AF31" s="800"/>
      <c r="AG31" s="800"/>
      <c r="AH31" s="800"/>
      <c r="AI31" s="800"/>
      <c r="AJ31" s="800"/>
      <c r="AK31" s="800"/>
      <c r="AL31" s="800"/>
      <c r="AM31" s="800"/>
      <c r="AN31" s="800"/>
      <c r="AO31" s="800"/>
      <c r="AP31" s="800"/>
      <c r="AQ31" s="182"/>
    </row>
    <row r="32" spans="1:43" s="145" customFormat="1" ht="119.25" customHeight="1">
      <c r="A32" s="797" t="s">
        <v>391</v>
      </c>
      <c r="B32" s="797"/>
      <c r="C32" s="797"/>
      <c r="D32" s="797"/>
      <c r="E32" s="797"/>
      <c r="F32" s="797"/>
      <c r="G32" s="797"/>
      <c r="H32" s="797"/>
      <c r="I32" s="797"/>
      <c r="J32" s="797"/>
      <c r="K32" s="797"/>
      <c r="L32" s="797"/>
      <c r="M32" s="797"/>
      <c r="N32" s="797"/>
      <c r="O32" s="797"/>
      <c r="P32" s="797"/>
      <c r="Q32" s="797"/>
      <c r="R32" s="797"/>
      <c r="S32" s="797"/>
      <c r="T32" s="797"/>
      <c r="U32" s="797"/>
      <c r="V32" s="797"/>
      <c r="W32" s="797"/>
      <c r="X32" s="797"/>
      <c r="Y32" s="797"/>
      <c r="Z32" s="797"/>
      <c r="AA32" s="797"/>
      <c r="AB32" s="797"/>
      <c r="AC32" s="797"/>
      <c r="AD32" s="797"/>
      <c r="AE32" s="797"/>
      <c r="AF32" s="797"/>
      <c r="AG32" s="797"/>
      <c r="AH32" s="797"/>
      <c r="AI32" s="797"/>
      <c r="AJ32" s="797"/>
      <c r="AK32" s="797"/>
      <c r="AL32" s="797"/>
      <c r="AM32" s="797"/>
      <c r="AN32" s="797"/>
      <c r="AO32" s="797"/>
      <c r="AP32" s="797"/>
      <c r="AQ32" s="797"/>
    </row>
    <row r="33" spans="1:44" s="145" customFormat="1" ht="249.75" customHeight="1">
      <c r="A33" s="183" t="s">
        <v>266</v>
      </c>
      <c r="B33" s="181" t="s">
        <v>393</v>
      </c>
      <c r="C33" s="183">
        <v>1</v>
      </c>
      <c r="D33" s="183">
        <v>1</v>
      </c>
      <c r="E33" s="183">
        <v>1</v>
      </c>
      <c r="F33" s="183">
        <v>1</v>
      </c>
      <c r="G33" s="184">
        <v>1</v>
      </c>
      <c r="H33" s="544">
        <v>1</v>
      </c>
      <c r="I33" s="544">
        <v>1</v>
      </c>
      <c r="J33" s="545">
        <v>1</v>
      </c>
      <c r="K33" s="183"/>
      <c r="L33" s="183"/>
      <c r="M33" s="184"/>
      <c r="N33" s="183"/>
      <c r="O33" s="183"/>
      <c r="P33" s="184"/>
      <c r="Q33" s="183"/>
      <c r="R33" s="183"/>
      <c r="S33" s="184"/>
      <c r="T33" s="183"/>
      <c r="U33" s="183"/>
      <c r="V33" s="184"/>
      <c r="W33" s="183"/>
      <c r="X33" s="183"/>
      <c r="Y33" s="184"/>
      <c r="Z33" s="183"/>
      <c r="AA33" s="183"/>
      <c r="AB33" s="184"/>
      <c r="AC33" s="183"/>
      <c r="AD33" s="183"/>
      <c r="AE33" s="184"/>
      <c r="AF33" s="183"/>
      <c r="AG33" s="183"/>
      <c r="AH33" s="184"/>
      <c r="AI33" s="183"/>
      <c r="AJ33" s="183"/>
      <c r="AK33" s="184"/>
      <c r="AL33" s="183"/>
      <c r="AM33" s="183"/>
      <c r="AN33" s="184"/>
      <c r="AO33" s="183"/>
      <c r="AP33" s="183"/>
      <c r="AQ33" s="184"/>
    </row>
    <row r="34" spans="1:44" s="145" customFormat="1" ht="159" customHeight="1">
      <c r="A34" s="183" t="s">
        <v>267</v>
      </c>
      <c r="B34" s="181" t="s">
        <v>394</v>
      </c>
      <c r="C34" s="183">
        <v>1</v>
      </c>
      <c r="D34" s="183">
        <v>1</v>
      </c>
      <c r="E34" s="183">
        <v>1</v>
      </c>
      <c r="F34" s="183">
        <v>1</v>
      </c>
      <c r="G34" s="184">
        <v>1</v>
      </c>
      <c r="H34" s="544">
        <v>1</v>
      </c>
      <c r="I34" s="544">
        <v>1</v>
      </c>
      <c r="J34" s="545">
        <v>1</v>
      </c>
      <c r="K34" s="183"/>
      <c r="L34" s="183"/>
      <c r="M34" s="184"/>
      <c r="N34" s="183"/>
      <c r="O34" s="183"/>
      <c r="P34" s="184"/>
      <c r="Q34" s="183"/>
      <c r="R34" s="183"/>
      <c r="S34" s="184"/>
      <c r="T34" s="183"/>
      <c r="U34" s="183"/>
      <c r="V34" s="184"/>
      <c r="W34" s="183"/>
      <c r="X34" s="183"/>
      <c r="Y34" s="184"/>
      <c r="Z34" s="183"/>
      <c r="AA34" s="183"/>
      <c r="AB34" s="184"/>
      <c r="AC34" s="183"/>
      <c r="AD34" s="183"/>
      <c r="AE34" s="184"/>
      <c r="AF34" s="183"/>
      <c r="AG34" s="183"/>
      <c r="AH34" s="184"/>
      <c r="AI34" s="183"/>
      <c r="AJ34" s="183"/>
      <c r="AK34" s="184"/>
      <c r="AL34" s="183"/>
      <c r="AM34" s="183"/>
      <c r="AN34" s="184"/>
      <c r="AO34" s="183"/>
      <c r="AP34" s="183"/>
      <c r="AQ34" s="184"/>
    </row>
    <row r="35" spans="1:44" s="145" customFormat="1" ht="221.25" customHeight="1">
      <c r="A35" s="183" t="s">
        <v>272</v>
      </c>
      <c r="B35" s="181" t="s">
        <v>395</v>
      </c>
      <c r="C35" s="183">
        <v>28</v>
      </c>
      <c r="D35" s="183">
        <v>35</v>
      </c>
      <c r="E35" s="183">
        <v>35</v>
      </c>
      <c r="F35" s="185" t="s">
        <v>430</v>
      </c>
      <c r="G35" s="185"/>
      <c r="H35" s="537"/>
      <c r="I35" s="537"/>
      <c r="J35" s="537"/>
      <c r="K35" s="182"/>
      <c r="L35" s="182"/>
      <c r="M35" s="182"/>
      <c r="N35" s="182"/>
      <c r="O35" s="182"/>
      <c r="P35" s="182"/>
      <c r="Q35" s="182"/>
      <c r="R35" s="182"/>
      <c r="S35" s="182"/>
      <c r="T35" s="182"/>
      <c r="U35" s="182"/>
      <c r="V35" s="182"/>
      <c r="W35" s="182"/>
      <c r="X35" s="182"/>
      <c r="Y35" s="182"/>
      <c r="Z35" s="185" t="s">
        <v>457</v>
      </c>
      <c r="AA35" s="192" t="s">
        <v>458</v>
      </c>
      <c r="AB35" s="184">
        <v>1.45</v>
      </c>
      <c r="AC35" s="182"/>
      <c r="AD35" s="182"/>
      <c r="AE35" s="182"/>
      <c r="AF35" s="182"/>
      <c r="AG35" s="182"/>
      <c r="AH35" s="182"/>
      <c r="AI35" s="185"/>
      <c r="AJ35" s="185"/>
      <c r="AK35" s="185"/>
      <c r="AL35" s="182"/>
      <c r="AM35" s="185"/>
      <c r="AN35" s="182"/>
      <c r="AO35" s="182"/>
      <c r="AP35" s="182"/>
      <c r="AQ35" s="182"/>
    </row>
    <row r="36" spans="1:44" s="145" customFormat="1" ht="42">
      <c r="A36" s="183" t="s">
        <v>274</v>
      </c>
      <c r="B36" s="181" t="s">
        <v>396</v>
      </c>
      <c r="C36" s="183">
        <v>1</v>
      </c>
      <c r="D36" s="183">
        <v>1</v>
      </c>
      <c r="E36" s="183">
        <v>1</v>
      </c>
      <c r="F36" s="183">
        <v>0</v>
      </c>
      <c r="G36" s="184">
        <f>F36/E36</f>
        <v>0</v>
      </c>
      <c r="H36" s="544">
        <v>1</v>
      </c>
      <c r="I36" s="544">
        <v>1</v>
      </c>
      <c r="J36" s="545">
        <v>1</v>
      </c>
      <c r="K36" s="183"/>
      <c r="L36" s="183"/>
      <c r="M36" s="184"/>
      <c r="N36" s="183"/>
      <c r="O36" s="183"/>
      <c r="P36" s="184"/>
      <c r="Q36" s="183"/>
      <c r="R36" s="183"/>
      <c r="S36" s="184"/>
      <c r="T36" s="183"/>
      <c r="U36" s="183"/>
      <c r="V36" s="184"/>
      <c r="W36" s="183"/>
      <c r="X36" s="183"/>
      <c r="Y36" s="184"/>
      <c r="Z36" s="183"/>
      <c r="AA36" s="183"/>
      <c r="AB36" s="184"/>
      <c r="AC36" s="183"/>
      <c r="AD36" s="183"/>
      <c r="AE36" s="184"/>
      <c r="AF36" s="183"/>
      <c r="AG36" s="183"/>
      <c r="AH36" s="185"/>
      <c r="AI36" s="183"/>
      <c r="AJ36" s="183"/>
      <c r="AK36" s="185"/>
      <c r="AL36" s="183"/>
      <c r="AM36" s="183"/>
      <c r="AN36" s="185"/>
      <c r="AO36" s="183"/>
      <c r="AP36" s="183"/>
      <c r="AQ36" s="185"/>
    </row>
    <row r="37" spans="1:44" s="145" customFormat="1" ht="59.25" customHeight="1">
      <c r="A37" s="797" t="s">
        <v>371</v>
      </c>
      <c r="B37" s="797"/>
      <c r="C37" s="797"/>
      <c r="D37" s="797"/>
      <c r="E37" s="797"/>
      <c r="F37" s="797"/>
      <c r="G37" s="797"/>
      <c r="H37" s="797"/>
      <c r="I37" s="797"/>
      <c r="J37" s="797"/>
      <c r="K37" s="797"/>
      <c r="L37" s="797"/>
      <c r="M37" s="797"/>
      <c r="N37" s="797"/>
      <c r="O37" s="797"/>
      <c r="P37" s="797"/>
      <c r="Q37" s="797"/>
      <c r="R37" s="797"/>
      <c r="S37" s="797"/>
      <c r="T37" s="797"/>
      <c r="U37" s="797"/>
      <c r="V37" s="797"/>
      <c r="W37" s="797"/>
      <c r="X37" s="797"/>
      <c r="Y37" s="797"/>
      <c r="Z37" s="797"/>
      <c r="AA37" s="797"/>
      <c r="AB37" s="797"/>
      <c r="AC37" s="797"/>
      <c r="AD37" s="797"/>
      <c r="AE37" s="797"/>
      <c r="AF37" s="797"/>
      <c r="AG37" s="797"/>
      <c r="AH37" s="797"/>
      <c r="AI37" s="797"/>
      <c r="AJ37" s="797"/>
      <c r="AK37" s="797"/>
      <c r="AL37" s="797"/>
      <c r="AM37" s="797"/>
      <c r="AN37" s="797"/>
      <c r="AO37" s="797"/>
      <c r="AP37" s="797"/>
      <c r="AQ37" s="797"/>
    </row>
    <row r="38" spans="1:44" s="145" customFormat="1" ht="126">
      <c r="A38" s="183" t="s">
        <v>370</v>
      </c>
      <c r="B38" s="181" t="s">
        <v>397</v>
      </c>
      <c r="C38" s="188">
        <v>1</v>
      </c>
      <c r="D38" s="188">
        <v>1</v>
      </c>
      <c r="E38" s="188">
        <v>1</v>
      </c>
      <c r="F38" s="188">
        <v>0</v>
      </c>
      <c r="G38" s="188">
        <v>0</v>
      </c>
      <c r="H38" s="188">
        <v>1</v>
      </c>
      <c r="I38" s="188">
        <v>1</v>
      </c>
      <c r="J38" s="188">
        <v>1</v>
      </c>
      <c r="K38" s="188"/>
      <c r="L38" s="188"/>
      <c r="M38" s="188"/>
      <c r="N38" s="188"/>
      <c r="O38" s="188"/>
      <c r="P38" s="188"/>
      <c r="Q38" s="188"/>
      <c r="R38" s="188"/>
      <c r="S38" s="188"/>
      <c r="T38" s="188"/>
      <c r="U38" s="188"/>
      <c r="V38" s="188"/>
      <c r="W38" s="188"/>
      <c r="X38" s="188"/>
      <c r="Y38" s="188"/>
      <c r="Z38" s="188"/>
      <c r="AA38" s="188"/>
      <c r="AB38" s="188"/>
      <c r="AC38" s="188"/>
      <c r="AD38" s="188"/>
      <c r="AE38" s="188"/>
      <c r="AF38" s="188"/>
      <c r="AG38" s="188"/>
      <c r="AH38" s="188"/>
      <c r="AI38" s="188"/>
      <c r="AJ38" s="188"/>
      <c r="AK38" s="188"/>
      <c r="AL38" s="188"/>
      <c r="AM38" s="188"/>
      <c r="AN38" s="188"/>
      <c r="AO38" s="188"/>
      <c r="AP38" s="188"/>
      <c r="AQ38" s="188"/>
    </row>
    <row r="39" spans="1:44" s="145" customFormat="1" ht="63">
      <c r="A39" s="185" t="s">
        <v>372</v>
      </c>
      <c r="B39" s="200" t="s">
        <v>398</v>
      </c>
      <c r="C39" s="400"/>
      <c r="D39" s="185" t="s">
        <v>403</v>
      </c>
      <c r="E39" s="304" t="s">
        <v>414</v>
      </c>
      <c r="F39" s="304"/>
      <c r="G39" s="304"/>
      <c r="H39" s="304"/>
      <c r="I39" s="304"/>
      <c r="J39" s="304"/>
      <c r="K39" s="304"/>
      <c r="L39" s="304"/>
      <c r="M39" s="304"/>
      <c r="N39" s="304"/>
      <c r="O39" s="304"/>
      <c r="P39" s="304"/>
      <c r="Q39" s="304"/>
      <c r="R39" s="304"/>
      <c r="S39" s="304"/>
      <c r="T39" s="304"/>
      <c r="U39" s="304"/>
      <c r="V39" s="304"/>
      <c r="W39" s="304"/>
      <c r="X39" s="304"/>
      <c r="Y39" s="304"/>
      <c r="Z39" s="304"/>
      <c r="AA39" s="304"/>
      <c r="AB39" s="304"/>
      <c r="AC39" s="304"/>
      <c r="AD39" s="304"/>
      <c r="AE39" s="304"/>
      <c r="AF39" s="304"/>
      <c r="AG39" s="304"/>
      <c r="AH39" s="304"/>
      <c r="AI39" s="304"/>
      <c r="AJ39" s="304"/>
      <c r="AK39" s="304"/>
      <c r="AL39" s="304"/>
      <c r="AM39" s="304"/>
      <c r="AN39" s="304"/>
      <c r="AO39" s="401"/>
      <c r="AP39" s="402"/>
      <c r="AQ39" s="403"/>
    </row>
    <row r="40" spans="1:44" s="145" customFormat="1" ht="270" customHeight="1">
      <c r="A40" s="183" t="s">
        <v>373</v>
      </c>
      <c r="B40" s="181" t="s">
        <v>399</v>
      </c>
      <c r="C40" s="188">
        <v>0.91</v>
      </c>
      <c r="D40" s="183" t="s">
        <v>404</v>
      </c>
      <c r="E40" s="183" t="s">
        <v>404</v>
      </c>
      <c r="F40" s="188">
        <f>AP40</f>
        <v>0</v>
      </c>
      <c r="G40" s="184">
        <f>AQ40</f>
        <v>0</v>
      </c>
      <c r="H40" s="188">
        <v>0.9</v>
      </c>
      <c r="I40" s="188">
        <v>0.04</v>
      </c>
      <c r="J40" s="184">
        <f>I40/H40</f>
        <v>4.4444444444444446E-2</v>
      </c>
      <c r="K40" s="188"/>
      <c r="L40" s="188"/>
      <c r="M40" s="184"/>
      <c r="N40" s="188"/>
      <c r="O40" s="188"/>
      <c r="P40" s="184"/>
      <c r="Q40" s="188"/>
      <c r="R40" s="188"/>
      <c r="S40" s="184"/>
      <c r="T40" s="188"/>
      <c r="U40" s="188"/>
      <c r="V40" s="184"/>
      <c r="W40" s="188"/>
      <c r="X40" s="188"/>
      <c r="Y40" s="184"/>
      <c r="Z40" s="188"/>
      <c r="AA40" s="188"/>
      <c r="AB40" s="184"/>
      <c r="AC40" s="188"/>
      <c r="AD40" s="188"/>
      <c r="AE40" s="184"/>
      <c r="AF40" s="188"/>
      <c r="AG40" s="188"/>
      <c r="AH40" s="184"/>
      <c r="AI40" s="188"/>
      <c r="AJ40" s="188"/>
      <c r="AK40" s="184"/>
      <c r="AL40" s="188"/>
      <c r="AM40" s="188"/>
      <c r="AN40" s="184"/>
      <c r="AO40" s="188"/>
      <c r="AP40" s="188"/>
      <c r="AQ40" s="184"/>
    </row>
    <row r="41" spans="1:44" s="145" customFormat="1" ht="42">
      <c r="A41" s="183" t="s">
        <v>374</v>
      </c>
      <c r="B41" s="181" t="s">
        <v>400</v>
      </c>
      <c r="C41" s="188">
        <v>1</v>
      </c>
      <c r="D41" s="188">
        <v>1</v>
      </c>
      <c r="E41" s="188">
        <v>1</v>
      </c>
      <c r="F41" s="188">
        <v>1</v>
      </c>
      <c r="G41" s="188">
        <v>1</v>
      </c>
      <c r="H41" s="188">
        <v>1</v>
      </c>
      <c r="I41" s="188">
        <v>1</v>
      </c>
      <c r="J41" s="188">
        <v>1</v>
      </c>
      <c r="K41" s="188"/>
      <c r="L41" s="188"/>
      <c r="M41" s="188"/>
      <c r="N41" s="188"/>
      <c r="O41" s="188"/>
      <c r="P41" s="188"/>
      <c r="Q41" s="188"/>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P41" s="188"/>
      <c r="AQ41" s="188"/>
    </row>
    <row r="42" spans="1:44" s="145" customFormat="1" ht="182.25" customHeight="1">
      <c r="A42" s="183" t="s">
        <v>376</v>
      </c>
      <c r="B42" s="200" t="s">
        <v>478</v>
      </c>
      <c r="C42" s="205">
        <v>1</v>
      </c>
      <c r="D42" s="191">
        <v>0</v>
      </c>
      <c r="E42" s="205">
        <v>0</v>
      </c>
      <c r="F42" s="205">
        <v>0</v>
      </c>
      <c r="G42" s="188">
        <v>0</v>
      </c>
      <c r="H42" s="185">
        <v>0</v>
      </c>
      <c r="I42" s="304">
        <v>0</v>
      </c>
      <c r="J42" s="188">
        <v>0</v>
      </c>
      <c r="K42" s="185"/>
      <c r="L42" s="304"/>
      <c r="M42" s="188"/>
      <c r="N42" s="185"/>
      <c r="O42" s="304"/>
      <c r="P42" s="188"/>
      <c r="Q42" s="185"/>
      <c r="R42" s="304"/>
      <c r="S42" s="188"/>
      <c r="T42" s="185"/>
      <c r="U42" s="304"/>
      <c r="V42" s="188"/>
      <c r="W42" s="185"/>
      <c r="X42" s="304"/>
      <c r="Y42" s="188"/>
      <c r="Z42" s="185"/>
      <c r="AA42" s="304"/>
      <c r="AB42" s="188"/>
      <c r="AC42" s="185"/>
      <c r="AD42" s="185"/>
      <c r="AE42" s="188"/>
      <c r="AF42" s="185"/>
      <c r="AG42" s="185"/>
      <c r="AH42" s="188"/>
      <c r="AI42" s="185"/>
      <c r="AJ42" s="185"/>
      <c r="AK42" s="188"/>
      <c r="AL42" s="185"/>
      <c r="AM42" s="185"/>
      <c r="AN42" s="188"/>
      <c r="AO42" s="205"/>
      <c r="AP42" s="205"/>
      <c r="AQ42" s="184"/>
    </row>
    <row r="43" spans="1:44" s="139" customFormat="1" ht="14.25" customHeight="1">
      <c r="A43" s="138"/>
      <c r="B43" s="146"/>
      <c r="C43" s="146"/>
      <c r="D43" s="146"/>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46"/>
      <c r="AG43" s="146"/>
      <c r="AH43" s="146"/>
      <c r="AI43" s="146"/>
      <c r="AJ43" s="146"/>
      <c r="AK43" s="146"/>
      <c r="AL43" s="146"/>
      <c r="AM43" s="146"/>
      <c r="AN43" s="146"/>
      <c r="AO43" s="146"/>
      <c r="AP43" s="146"/>
      <c r="AQ43" s="146"/>
      <c r="AR43" s="146"/>
    </row>
    <row r="44" spans="1:44" s="139" customFormat="1" ht="25.5" customHeight="1">
      <c r="A44" s="166" t="s">
        <v>441</v>
      </c>
      <c r="B44" s="152"/>
      <c r="C44" s="167"/>
      <c r="D44" s="154"/>
      <c r="E44" s="168"/>
      <c r="F44" s="146"/>
      <c r="G44" s="146"/>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6"/>
      <c r="AL44" s="146"/>
      <c r="AM44" s="146"/>
      <c r="AN44" s="146"/>
      <c r="AO44" s="146"/>
      <c r="AP44" s="146"/>
      <c r="AQ44" s="146"/>
      <c r="AR44" s="146"/>
    </row>
    <row r="45" spans="1:44" s="140" customFormat="1" ht="9" customHeight="1">
      <c r="A45" s="156"/>
      <c r="B45" s="156"/>
      <c r="C45" s="156"/>
      <c r="D45" s="172"/>
      <c r="E45" s="158"/>
      <c r="F45" s="161"/>
      <c r="G45" s="161"/>
      <c r="H45" s="161"/>
      <c r="I45" s="161"/>
      <c r="J45" s="161"/>
      <c r="K45" s="161"/>
      <c r="L45" s="161"/>
      <c r="M45" s="161"/>
      <c r="N45" s="161"/>
      <c r="O45" s="161"/>
      <c r="P45" s="161"/>
      <c r="Q45" s="161"/>
      <c r="R45" s="161"/>
      <c r="S45" s="161"/>
      <c r="T45" s="161"/>
      <c r="U45" s="161"/>
      <c r="V45" s="161"/>
      <c r="W45" s="161"/>
      <c r="X45" s="161"/>
      <c r="Y45" s="161"/>
      <c r="Z45" s="161"/>
      <c r="AA45" s="161"/>
      <c r="AB45" s="161"/>
      <c r="AC45" s="161"/>
      <c r="AD45" s="161"/>
      <c r="AE45" s="161"/>
      <c r="AF45" s="161"/>
      <c r="AG45" s="161"/>
      <c r="AH45" s="161"/>
      <c r="AI45" s="161"/>
      <c r="AJ45" s="161"/>
      <c r="AK45" s="147"/>
      <c r="AL45" s="147"/>
      <c r="AM45" s="147"/>
      <c r="AN45" s="147"/>
      <c r="AO45" s="147"/>
      <c r="AP45" s="147"/>
      <c r="AQ45" s="147"/>
      <c r="AR45" s="147"/>
    </row>
    <row r="46" spans="1:44" s="140" customFormat="1" ht="18.75" customHeight="1">
      <c r="A46" s="128" t="s">
        <v>422</v>
      </c>
      <c r="B46" s="208"/>
      <c r="C46" s="209"/>
      <c r="D46" s="210"/>
      <c r="E46" s="211"/>
      <c r="F46" s="212"/>
      <c r="G46" s="212"/>
      <c r="H46" s="212"/>
      <c r="I46" s="212"/>
      <c r="J46" s="212"/>
      <c r="K46" s="212"/>
      <c r="L46" s="212"/>
      <c r="M46" s="147"/>
      <c r="N46" s="147"/>
      <c r="O46" s="147"/>
      <c r="P46" s="147"/>
      <c r="Q46" s="147"/>
      <c r="R46" s="147"/>
      <c r="S46" s="147"/>
      <c r="T46" s="147"/>
      <c r="U46" s="147"/>
      <c r="V46" s="147"/>
      <c r="W46" s="147"/>
      <c r="X46" s="147"/>
      <c r="Y46" s="147"/>
      <c r="Z46" s="147"/>
      <c r="AA46" s="147"/>
      <c r="AB46" s="147"/>
      <c r="AC46" s="147"/>
      <c r="AD46" s="147"/>
      <c r="AE46" s="147"/>
      <c r="AF46" s="147"/>
      <c r="AG46" s="147"/>
      <c r="AH46" s="147"/>
      <c r="AI46" s="147"/>
      <c r="AJ46" s="147"/>
      <c r="AK46" s="147"/>
      <c r="AL46" s="147"/>
      <c r="AM46" s="147"/>
      <c r="AN46" s="147"/>
      <c r="AO46" s="147"/>
      <c r="AP46" s="147"/>
      <c r="AQ46" s="147"/>
      <c r="AR46" s="147"/>
    </row>
    <row r="47" spans="1:44" s="140" customFormat="1" ht="18.75" customHeight="1">
      <c r="A47" s="548" t="s">
        <v>520</v>
      </c>
      <c r="B47" s="549"/>
      <c r="C47" s="550"/>
      <c r="D47" s="551"/>
      <c r="E47" s="552"/>
      <c r="F47" s="553"/>
      <c r="G47" s="553"/>
      <c r="H47" s="553"/>
      <c r="I47" s="553"/>
      <c r="J47" s="553"/>
      <c r="K47" s="553"/>
      <c r="L47" s="212"/>
      <c r="M47" s="147"/>
      <c r="N47" s="147"/>
      <c r="O47" s="147"/>
      <c r="P47" s="147"/>
      <c r="Q47" s="147"/>
      <c r="R47" s="147"/>
      <c r="S47" s="147"/>
      <c r="T47" s="147"/>
      <c r="U47" s="147"/>
      <c r="V47" s="147"/>
      <c r="W47" s="147"/>
      <c r="X47" s="147"/>
      <c r="Y47" s="147"/>
      <c r="Z47" s="147"/>
      <c r="AA47" s="147"/>
      <c r="AB47" s="147"/>
      <c r="AC47" s="147"/>
      <c r="AD47" s="147"/>
      <c r="AE47" s="147"/>
      <c r="AF47" s="147"/>
      <c r="AG47" s="147"/>
      <c r="AH47" s="147"/>
      <c r="AI47" s="147"/>
      <c r="AJ47" s="147"/>
      <c r="AK47" s="147"/>
      <c r="AL47" s="147"/>
      <c r="AM47" s="147"/>
      <c r="AN47" s="147"/>
      <c r="AO47" s="147"/>
      <c r="AP47" s="147"/>
      <c r="AQ47" s="147"/>
      <c r="AR47" s="147"/>
    </row>
    <row r="48" spans="1:44" s="140" customFormat="1" ht="18.75" customHeight="1">
      <c r="A48" s="548" t="s">
        <v>521</v>
      </c>
      <c r="B48" s="554"/>
      <c r="C48" s="550"/>
      <c r="D48" s="551"/>
      <c r="E48" s="552"/>
      <c r="F48" s="553"/>
      <c r="G48" s="553"/>
      <c r="H48" s="553"/>
      <c r="I48" s="553"/>
      <c r="J48" s="553"/>
      <c r="K48" s="553"/>
      <c r="L48" s="212"/>
      <c r="M48" s="147"/>
      <c r="N48" s="147"/>
      <c r="O48" s="147"/>
      <c r="P48" s="147"/>
      <c r="Q48" s="147"/>
      <c r="R48" s="147"/>
      <c r="S48" s="147"/>
      <c r="T48" s="147"/>
      <c r="U48" s="147"/>
      <c r="V48" s="147"/>
      <c r="W48" s="147"/>
      <c r="X48" s="147"/>
      <c r="Y48" s="147"/>
      <c r="Z48" s="147"/>
      <c r="AA48" s="147"/>
      <c r="AB48" s="147"/>
      <c r="AC48" s="147"/>
      <c r="AD48" s="147"/>
      <c r="AE48" s="147"/>
      <c r="AF48" s="147"/>
      <c r="AG48" s="147"/>
      <c r="AH48" s="147"/>
      <c r="AI48" s="147"/>
      <c r="AJ48" s="147"/>
      <c r="AK48" s="147"/>
      <c r="AL48" s="147"/>
      <c r="AM48" s="147"/>
      <c r="AN48" s="147"/>
      <c r="AO48" s="147"/>
      <c r="AP48" s="147"/>
      <c r="AQ48" s="147"/>
      <c r="AR48" s="147"/>
    </row>
    <row r="49" spans="1:70" s="140" customFormat="1" ht="18.75" customHeight="1">
      <c r="A49" s="555" t="s">
        <v>522</v>
      </c>
      <c r="B49" s="554"/>
      <c r="C49" s="550"/>
      <c r="D49" s="551"/>
      <c r="E49" s="552"/>
      <c r="F49" s="553"/>
      <c r="G49" s="553"/>
      <c r="H49" s="553"/>
      <c r="I49" s="553"/>
      <c r="J49" s="553"/>
      <c r="K49" s="553"/>
      <c r="L49" s="212"/>
      <c r="M49" s="147"/>
      <c r="N49" s="147"/>
      <c r="O49" s="147"/>
      <c r="P49" s="147"/>
      <c r="Q49" s="147"/>
      <c r="R49" s="147"/>
      <c r="S49" s="147"/>
      <c r="T49" s="147"/>
      <c r="U49" s="147"/>
      <c r="V49" s="147"/>
      <c r="W49" s="147"/>
      <c r="X49" s="147"/>
      <c r="Y49" s="147"/>
      <c r="Z49" s="147"/>
      <c r="AA49" s="147"/>
      <c r="AB49" s="147"/>
      <c r="AC49" s="147"/>
      <c r="AD49" s="147"/>
      <c r="AE49" s="147"/>
      <c r="AF49" s="147"/>
      <c r="AG49" s="147"/>
      <c r="AH49" s="147"/>
      <c r="AI49" s="147"/>
      <c r="AJ49" s="147"/>
      <c r="AK49" s="147"/>
      <c r="AL49" s="147"/>
      <c r="AM49" s="147"/>
      <c r="AN49" s="147"/>
      <c r="AO49" s="147"/>
      <c r="AP49" s="147"/>
      <c r="AQ49" s="147"/>
      <c r="AR49" s="147"/>
    </row>
    <row r="50" spans="1:70" s="140" customFormat="1" ht="42.75" customHeight="1">
      <c r="A50" s="801" t="s">
        <v>451</v>
      </c>
      <c r="B50" s="801"/>
      <c r="C50" s="801"/>
      <c r="D50" s="801"/>
      <c r="E50" s="801"/>
      <c r="F50" s="801"/>
      <c r="G50" s="802" t="s">
        <v>454</v>
      </c>
      <c r="H50" s="802"/>
      <c r="I50" s="802" t="s">
        <v>453</v>
      </c>
      <c r="J50" s="802"/>
      <c r="K50" s="802"/>
      <c r="L50" s="802"/>
      <c r="M50" s="147"/>
      <c r="N50" s="147"/>
      <c r="O50" s="147"/>
      <c r="P50" s="147"/>
      <c r="Q50" s="147"/>
      <c r="R50" s="147"/>
      <c r="S50" s="147"/>
      <c r="T50" s="147"/>
      <c r="U50" s="147"/>
      <c r="V50" s="147"/>
      <c r="W50" s="147"/>
      <c r="X50" s="147"/>
      <c r="Y50" s="147"/>
      <c r="Z50" s="147"/>
      <c r="AA50" s="147"/>
      <c r="AB50" s="147"/>
      <c r="AC50" s="147"/>
      <c r="AD50" s="147"/>
      <c r="AE50" s="147"/>
      <c r="AF50" s="147"/>
      <c r="AG50" s="147"/>
      <c r="AH50" s="147"/>
      <c r="AI50" s="147"/>
      <c r="AJ50" s="147"/>
      <c r="AK50" s="147"/>
      <c r="AL50" s="147"/>
      <c r="AM50" s="147"/>
      <c r="AN50" s="147"/>
      <c r="AO50" s="147"/>
      <c r="AP50" s="147"/>
      <c r="AQ50" s="147"/>
      <c r="AR50" s="147"/>
    </row>
    <row r="51" spans="1:70" s="140" customFormat="1" ht="21" customHeight="1">
      <c r="A51" s="789" t="s">
        <v>455</v>
      </c>
      <c r="B51" s="789"/>
      <c r="C51" s="209"/>
      <c r="D51" s="210"/>
      <c r="E51" s="211"/>
      <c r="F51" s="212"/>
      <c r="G51" s="212"/>
      <c r="H51" s="212"/>
      <c r="I51" s="212"/>
      <c r="J51" s="212"/>
      <c r="K51" s="212"/>
      <c r="L51" s="212"/>
      <c r="M51" s="147"/>
      <c r="N51" s="147"/>
      <c r="O51" s="147"/>
      <c r="P51" s="147"/>
      <c r="Q51" s="147"/>
      <c r="R51" s="147"/>
      <c r="S51" s="147"/>
      <c r="T51" s="147"/>
      <c r="U51" s="147"/>
      <c r="V51" s="147"/>
      <c r="W51" s="147"/>
      <c r="X51" s="147"/>
      <c r="Y51" s="147"/>
      <c r="Z51" s="147"/>
      <c r="AA51" s="147"/>
      <c r="AB51" s="147"/>
      <c r="AC51" s="147"/>
      <c r="AD51" s="147"/>
      <c r="AE51" s="147"/>
      <c r="AF51" s="147"/>
      <c r="AG51" s="147"/>
      <c r="AH51" s="147"/>
      <c r="AI51" s="147"/>
      <c r="AJ51" s="147"/>
      <c r="AK51" s="147"/>
      <c r="AL51" s="147"/>
      <c r="AM51" s="147"/>
      <c r="AN51" s="147"/>
      <c r="AO51" s="147"/>
      <c r="AP51" s="147"/>
      <c r="AQ51" s="147"/>
      <c r="AR51" s="147"/>
    </row>
    <row r="52" spans="1:70" s="140" customFormat="1" ht="12" customHeight="1">
      <c r="A52" s="128"/>
      <c r="B52" s="208"/>
      <c r="C52" s="209"/>
      <c r="D52" s="112"/>
      <c r="E52" s="112"/>
      <c r="F52" s="212"/>
      <c r="G52" s="212"/>
      <c r="H52" s="212"/>
      <c r="I52" s="212"/>
      <c r="J52" s="212"/>
      <c r="K52" s="212"/>
      <c r="L52" s="212"/>
      <c r="M52" s="147"/>
      <c r="N52" s="147"/>
      <c r="O52" s="147"/>
      <c r="P52" s="147"/>
      <c r="Q52" s="147"/>
      <c r="R52" s="147"/>
      <c r="S52" s="147"/>
      <c r="T52" s="147"/>
      <c r="U52" s="147"/>
      <c r="V52" s="147"/>
      <c r="W52" s="147"/>
      <c r="X52" s="147"/>
      <c r="Y52" s="147"/>
      <c r="Z52" s="147"/>
      <c r="AA52" s="147"/>
      <c r="AB52" s="147"/>
      <c r="AC52" s="147"/>
      <c r="AD52" s="147"/>
      <c r="AE52" s="147"/>
      <c r="AF52" s="147"/>
      <c r="AG52" s="147"/>
      <c r="AH52" s="147"/>
      <c r="AI52" s="147"/>
      <c r="AJ52" s="147"/>
      <c r="AK52" s="147"/>
      <c r="AL52" s="147"/>
      <c r="AM52" s="147"/>
      <c r="AN52" s="147"/>
      <c r="AO52" s="147"/>
      <c r="AP52" s="147"/>
      <c r="AQ52" s="147"/>
      <c r="AR52" s="147"/>
    </row>
    <row r="53" spans="1:70" s="106" customFormat="1" ht="36.75" customHeight="1">
      <c r="A53" s="790" t="s">
        <v>481</v>
      </c>
      <c r="B53" s="790"/>
      <c r="C53" s="790"/>
      <c r="D53" s="790"/>
      <c r="E53" s="790"/>
      <c r="F53" s="790"/>
      <c r="G53" s="128" t="s">
        <v>431</v>
      </c>
      <c r="H53" s="214"/>
      <c r="I53" s="128" t="s">
        <v>424</v>
      </c>
      <c r="J53" s="128"/>
      <c r="K53" s="214"/>
      <c r="L53" s="214"/>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c r="AL53" s="141"/>
      <c r="AM53" s="141"/>
      <c r="AN53" s="141"/>
      <c r="AO53" s="141"/>
      <c r="AP53" s="141"/>
      <c r="AQ53" s="141"/>
      <c r="AR53" s="141"/>
      <c r="AS53" s="141"/>
      <c r="AT53" s="141"/>
      <c r="AU53" s="141"/>
      <c r="AV53" s="141"/>
      <c r="AW53" s="141"/>
      <c r="AX53" s="141"/>
      <c r="AY53" s="141"/>
      <c r="AZ53" s="141"/>
      <c r="BA53" s="141"/>
      <c r="BB53" s="141"/>
      <c r="BC53" s="141"/>
      <c r="BD53" s="141"/>
      <c r="BE53" s="141"/>
      <c r="BF53" s="141"/>
      <c r="BG53" s="141"/>
      <c r="BH53" s="141"/>
      <c r="BI53" s="141"/>
      <c r="BJ53" s="141"/>
      <c r="BK53" s="141"/>
      <c r="BL53" s="141"/>
      <c r="BM53" s="141"/>
      <c r="BN53" s="141"/>
      <c r="BO53" s="141"/>
      <c r="BP53" s="141"/>
      <c r="BQ53" s="141"/>
      <c r="BR53" s="141"/>
    </row>
    <row r="54" spans="1:70" s="106" customFormat="1" ht="21.75" customHeight="1">
      <c r="A54" s="213" t="s">
        <v>425</v>
      </c>
      <c r="B54" s="213"/>
      <c r="C54" s="213"/>
      <c r="D54" s="112"/>
      <c r="E54" s="112"/>
      <c r="F54" s="110"/>
      <c r="G54" s="110"/>
      <c r="H54" s="111"/>
      <c r="I54" s="111"/>
      <c r="J54" s="111"/>
      <c r="K54" s="111"/>
      <c r="L54" s="111"/>
      <c r="M54" s="114"/>
      <c r="N54" s="114"/>
      <c r="O54" s="114"/>
      <c r="P54" s="114"/>
      <c r="Q54" s="113"/>
      <c r="R54" s="113"/>
      <c r="S54" s="113"/>
      <c r="T54" s="113"/>
      <c r="U54" s="113"/>
      <c r="V54" s="113"/>
      <c r="W54" s="113"/>
      <c r="X54" s="113"/>
      <c r="Y54" s="113"/>
      <c r="Z54" s="113"/>
      <c r="AA54" s="113"/>
      <c r="AB54" s="113"/>
      <c r="AC54" s="113"/>
      <c r="AD54" s="113"/>
      <c r="AE54" s="113"/>
      <c r="AF54" s="113"/>
      <c r="AG54" s="113"/>
      <c r="AH54" s="113"/>
      <c r="AI54" s="113"/>
      <c r="AJ54" s="113"/>
      <c r="AK54" s="113"/>
      <c r="AL54" s="113"/>
      <c r="AM54" s="113"/>
      <c r="AN54" s="113"/>
      <c r="AO54" s="113"/>
      <c r="AP54" s="113"/>
      <c r="AQ54" s="113"/>
      <c r="AR54" s="113"/>
      <c r="AS54" s="113"/>
      <c r="AT54" s="115"/>
      <c r="AU54" s="115"/>
      <c r="AV54" s="115"/>
      <c r="AW54" s="115"/>
      <c r="AX54" s="115"/>
      <c r="AY54" s="115"/>
      <c r="AZ54" s="115"/>
      <c r="BA54" s="115"/>
      <c r="BB54" s="115"/>
      <c r="BC54" s="115"/>
      <c r="BD54" s="115"/>
      <c r="BE54" s="115"/>
      <c r="BF54" s="115"/>
      <c r="BG54" s="115"/>
      <c r="BH54" s="115"/>
      <c r="BI54" s="113"/>
      <c r="BJ54" s="113"/>
      <c r="BK54" s="113"/>
      <c r="BL54" s="115"/>
      <c r="BM54" s="115"/>
      <c r="BN54" s="115"/>
    </row>
    <row r="55" spans="1:70" s="145" customFormat="1" ht="21.75" customHeight="1">
      <c r="A55" s="213"/>
      <c r="B55" s="213"/>
      <c r="C55" s="213"/>
      <c r="D55" s="213"/>
      <c r="E55" s="213"/>
      <c r="F55" s="209"/>
      <c r="G55" s="209"/>
      <c r="H55" s="209"/>
      <c r="I55" s="209"/>
      <c r="J55" s="209"/>
      <c r="K55" s="209"/>
      <c r="L55" s="209"/>
    </row>
    <row r="60" spans="1:70" ht="59.25" customHeight="1">
      <c r="E60" s="148"/>
    </row>
  </sheetData>
  <mergeCells count="35">
    <mergeCell ref="A37:AQ37"/>
    <mergeCell ref="A50:F50"/>
    <mergeCell ref="I50:L50"/>
    <mergeCell ref="G50:H50"/>
    <mergeCell ref="B9:AQ9"/>
    <mergeCell ref="AO26:AQ26"/>
    <mergeCell ref="A10:A13"/>
    <mergeCell ref="Z6:AB6"/>
    <mergeCell ref="E5:G6"/>
    <mergeCell ref="A32:AQ32"/>
    <mergeCell ref="E3:G3"/>
    <mergeCell ref="M3:AD3"/>
    <mergeCell ref="B19:AP19"/>
    <mergeCell ref="K6:M6"/>
    <mergeCell ref="N6:P6"/>
    <mergeCell ref="Q6:S6"/>
    <mergeCell ref="T6:V6"/>
    <mergeCell ref="W6:Y6"/>
    <mergeCell ref="A31:AP31"/>
    <mergeCell ref="A51:B51"/>
    <mergeCell ref="A53:F53"/>
    <mergeCell ref="AF1:AN1"/>
    <mergeCell ref="A8:AQ8"/>
    <mergeCell ref="AC6:AE6"/>
    <mergeCell ref="AF6:AH6"/>
    <mergeCell ref="AI6:AK6"/>
    <mergeCell ref="AL6:AN6"/>
    <mergeCell ref="AO6:AQ6"/>
    <mergeCell ref="A2:AO2"/>
    <mergeCell ref="A5:A6"/>
    <mergeCell ref="B5:B6"/>
    <mergeCell ref="C5:C6"/>
    <mergeCell ref="D5:D6"/>
    <mergeCell ref="H5:AQ5"/>
    <mergeCell ref="H6:J6"/>
  </mergeCells>
  <pageMargins left="0.21" right="0.17" top="0.31" bottom="0.22" header="0" footer="0"/>
  <pageSetup paperSize="9" scale="28" fitToHeight="6" orientation="landscape" r:id="rId1"/>
  <headerFooter>
    <oddFooter>&amp;C&amp;"Times New Roman,обычный"&amp;8Страница  &amp;P из &amp;N</oddFooter>
  </headerFooter>
  <rowBreaks count="2" manualBreakCount="2">
    <brk id="28" max="42" man="1"/>
    <brk id="38" max="42" man="1"/>
  </rowBreaks>
</worksheet>
</file>

<file path=xl/worksheets/sheet6.xml><?xml version="1.0" encoding="utf-8"?>
<worksheet xmlns="http://schemas.openxmlformats.org/spreadsheetml/2006/main" xmlns:r="http://schemas.openxmlformats.org/officeDocument/2006/relationships">
  <dimension ref="A1:E31"/>
  <sheetViews>
    <sheetView topLeftCell="A4" zoomScaleSheetLayoutView="100" workbookViewId="0">
      <selection activeCell="C6" sqref="C6"/>
    </sheetView>
  </sheetViews>
  <sheetFormatPr defaultRowHeight="18"/>
  <cols>
    <col min="1" max="1" width="4" style="118" customWidth="1"/>
    <col min="2" max="2" width="55.6640625" style="116" customWidth="1"/>
    <col min="3" max="3" width="113.88671875" style="126" customWidth="1"/>
    <col min="4" max="246" width="9.109375" style="116"/>
    <col min="247" max="247" width="4" style="116" customWidth="1"/>
    <col min="248" max="248" width="69" style="116" customWidth="1"/>
    <col min="249" max="249" width="66.5546875" style="116" customWidth="1"/>
    <col min="250" max="502" width="9.109375" style="116"/>
    <col min="503" max="503" width="4" style="116" customWidth="1"/>
    <col min="504" max="504" width="69" style="116" customWidth="1"/>
    <col min="505" max="505" width="66.5546875" style="116" customWidth="1"/>
    <col min="506" max="758" width="9.109375" style="116"/>
    <col min="759" max="759" width="4" style="116" customWidth="1"/>
    <col min="760" max="760" width="69" style="116" customWidth="1"/>
    <col min="761" max="761" width="66.5546875" style="116" customWidth="1"/>
    <col min="762" max="1014" width="9.109375" style="116"/>
    <col min="1015" max="1015" width="4" style="116" customWidth="1"/>
    <col min="1016" max="1016" width="69" style="116" customWidth="1"/>
    <col min="1017" max="1017" width="66.5546875" style="116" customWidth="1"/>
    <col min="1018" max="1270" width="9.109375" style="116"/>
    <col min="1271" max="1271" width="4" style="116" customWidth="1"/>
    <col min="1272" max="1272" width="69" style="116" customWidth="1"/>
    <col min="1273" max="1273" width="66.5546875" style="116" customWidth="1"/>
    <col min="1274" max="1526" width="9.109375" style="116"/>
    <col min="1527" max="1527" width="4" style="116" customWidth="1"/>
    <col min="1528" max="1528" width="69" style="116" customWidth="1"/>
    <col min="1529" max="1529" width="66.5546875" style="116" customWidth="1"/>
    <col min="1530" max="1782" width="9.109375" style="116"/>
    <col min="1783" max="1783" width="4" style="116" customWidth="1"/>
    <col min="1784" max="1784" width="69" style="116" customWidth="1"/>
    <col min="1785" max="1785" width="66.5546875" style="116" customWidth="1"/>
    <col min="1786" max="2038" width="9.109375" style="116"/>
    <col min="2039" max="2039" width="4" style="116" customWidth="1"/>
    <col min="2040" max="2040" width="69" style="116" customWidth="1"/>
    <col min="2041" max="2041" width="66.5546875" style="116" customWidth="1"/>
    <col min="2042" max="2294" width="9.109375" style="116"/>
    <col min="2295" max="2295" width="4" style="116" customWidth="1"/>
    <col min="2296" max="2296" width="69" style="116" customWidth="1"/>
    <col min="2297" max="2297" width="66.5546875" style="116" customWidth="1"/>
    <col min="2298" max="2550" width="9.109375" style="116"/>
    <col min="2551" max="2551" width="4" style="116" customWidth="1"/>
    <col min="2552" max="2552" width="69" style="116" customWidth="1"/>
    <col min="2553" max="2553" width="66.5546875" style="116" customWidth="1"/>
    <col min="2554" max="2806" width="9.109375" style="116"/>
    <col min="2807" max="2807" width="4" style="116" customWidth="1"/>
    <col min="2808" max="2808" width="69" style="116" customWidth="1"/>
    <col min="2809" max="2809" width="66.5546875" style="116" customWidth="1"/>
    <col min="2810" max="3062" width="9.109375" style="116"/>
    <col min="3063" max="3063" width="4" style="116" customWidth="1"/>
    <col min="3064" max="3064" width="69" style="116" customWidth="1"/>
    <col min="3065" max="3065" width="66.5546875" style="116" customWidth="1"/>
    <col min="3066" max="3318" width="9.109375" style="116"/>
    <col min="3319" max="3319" width="4" style="116" customWidth="1"/>
    <col min="3320" max="3320" width="69" style="116" customWidth="1"/>
    <col min="3321" max="3321" width="66.5546875" style="116" customWidth="1"/>
    <col min="3322" max="3574" width="9.109375" style="116"/>
    <col min="3575" max="3575" width="4" style="116" customWidth="1"/>
    <col min="3576" max="3576" width="69" style="116" customWidth="1"/>
    <col min="3577" max="3577" width="66.5546875" style="116" customWidth="1"/>
    <col min="3578" max="3830" width="9.109375" style="116"/>
    <col min="3831" max="3831" width="4" style="116" customWidth="1"/>
    <col min="3832" max="3832" width="69" style="116" customWidth="1"/>
    <col min="3833" max="3833" width="66.5546875" style="116" customWidth="1"/>
    <col min="3834" max="4086" width="9.109375" style="116"/>
    <col min="4087" max="4087" width="4" style="116" customWidth="1"/>
    <col min="4088" max="4088" width="69" style="116" customWidth="1"/>
    <col min="4089" max="4089" width="66.5546875" style="116" customWidth="1"/>
    <col min="4090" max="4342" width="9.109375" style="116"/>
    <col min="4343" max="4343" width="4" style="116" customWidth="1"/>
    <col min="4344" max="4344" width="69" style="116" customWidth="1"/>
    <col min="4345" max="4345" width="66.5546875" style="116" customWidth="1"/>
    <col min="4346" max="4598" width="9.109375" style="116"/>
    <col min="4599" max="4599" width="4" style="116" customWidth="1"/>
    <col min="4600" max="4600" width="69" style="116" customWidth="1"/>
    <col min="4601" max="4601" width="66.5546875" style="116" customWidth="1"/>
    <col min="4602" max="4854" width="9.109375" style="116"/>
    <col min="4855" max="4855" width="4" style="116" customWidth="1"/>
    <col min="4856" max="4856" width="69" style="116" customWidth="1"/>
    <col min="4857" max="4857" width="66.5546875" style="116" customWidth="1"/>
    <col min="4858" max="5110" width="9.109375" style="116"/>
    <col min="5111" max="5111" width="4" style="116" customWidth="1"/>
    <col min="5112" max="5112" width="69" style="116" customWidth="1"/>
    <col min="5113" max="5113" width="66.5546875" style="116" customWidth="1"/>
    <col min="5114" max="5366" width="9.109375" style="116"/>
    <col min="5367" max="5367" width="4" style="116" customWidth="1"/>
    <col min="5368" max="5368" width="69" style="116" customWidth="1"/>
    <col min="5369" max="5369" width="66.5546875" style="116" customWidth="1"/>
    <col min="5370" max="5622" width="9.109375" style="116"/>
    <col min="5623" max="5623" width="4" style="116" customWidth="1"/>
    <col min="5624" max="5624" width="69" style="116" customWidth="1"/>
    <col min="5625" max="5625" width="66.5546875" style="116" customWidth="1"/>
    <col min="5626" max="5878" width="9.109375" style="116"/>
    <col min="5879" max="5879" width="4" style="116" customWidth="1"/>
    <col min="5880" max="5880" width="69" style="116" customWidth="1"/>
    <col min="5881" max="5881" width="66.5546875" style="116" customWidth="1"/>
    <col min="5882" max="6134" width="9.109375" style="116"/>
    <col min="6135" max="6135" width="4" style="116" customWidth="1"/>
    <col min="6136" max="6136" width="69" style="116" customWidth="1"/>
    <col min="6137" max="6137" width="66.5546875" style="116" customWidth="1"/>
    <col min="6138" max="6390" width="9.109375" style="116"/>
    <col min="6391" max="6391" width="4" style="116" customWidth="1"/>
    <col min="6392" max="6392" width="69" style="116" customWidth="1"/>
    <col min="6393" max="6393" width="66.5546875" style="116" customWidth="1"/>
    <col min="6394" max="6646" width="9.109375" style="116"/>
    <col min="6647" max="6647" width="4" style="116" customWidth="1"/>
    <col min="6648" max="6648" width="69" style="116" customWidth="1"/>
    <col min="6649" max="6649" width="66.5546875" style="116" customWidth="1"/>
    <col min="6650" max="6902" width="9.109375" style="116"/>
    <col min="6903" max="6903" width="4" style="116" customWidth="1"/>
    <col min="6904" max="6904" width="69" style="116" customWidth="1"/>
    <col min="6905" max="6905" width="66.5546875" style="116" customWidth="1"/>
    <col min="6906" max="7158" width="9.109375" style="116"/>
    <col min="7159" max="7159" width="4" style="116" customWidth="1"/>
    <col min="7160" max="7160" width="69" style="116" customWidth="1"/>
    <col min="7161" max="7161" width="66.5546875" style="116" customWidth="1"/>
    <col min="7162" max="7414" width="9.109375" style="116"/>
    <col min="7415" max="7415" width="4" style="116" customWidth="1"/>
    <col min="7416" max="7416" width="69" style="116" customWidth="1"/>
    <col min="7417" max="7417" width="66.5546875" style="116" customWidth="1"/>
    <col min="7418" max="7670" width="9.109375" style="116"/>
    <col min="7671" max="7671" width="4" style="116" customWidth="1"/>
    <col min="7672" max="7672" width="69" style="116" customWidth="1"/>
    <col min="7673" max="7673" width="66.5546875" style="116" customWidth="1"/>
    <col min="7674" max="7926" width="9.109375" style="116"/>
    <col min="7927" max="7927" width="4" style="116" customWidth="1"/>
    <col min="7928" max="7928" width="69" style="116" customWidth="1"/>
    <col min="7929" max="7929" width="66.5546875" style="116" customWidth="1"/>
    <col min="7930" max="8182" width="9.109375" style="116"/>
    <col min="8183" max="8183" width="4" style="116" customWidth="1"/>
    <col min="8184" max="8184" width="69" style="116" customWidth="1"/>
    <col min="8185" max="8185" width="66.5546875" style="116" customWidth="1"/>
    <col min="8186" max="8438" width="9.109375" style="116"/>
    <col min="8439" max="8439" width="4" style="116" customWidth="1"/>
    <col min="8440" max="8440" width="69" style="116" customWidth="1"/>
    <col min="8441" max="8441" width="66.5546875" style="116" customWidth="1"/>
    <col min="8442" max="8694" width="9.109375" style="116"/>
    <col min="8695" max="8695" width="4" style="116" customWidth="1"/>
    <col min="8696" max="8696" width="69" style="116" customWidth="1"/>
    <col min="8697" max="8697" width="66.5546875" style="116" customWidth="1"/>
    <col min="8698" max="8950" width="9.109375" style="116"/>
    <col min="8951" max="8951" width="4" style="116" customWidth="1"/>
    <col min="8952" max="8952" width="69" style="116" customWidth="1"/>
    <col min="8953" max="8953" width="66.5546875" style="116" customWidth="1"/>
    <col min="8954" max="9206" width="9.109375" style="116"/>
    <col min="9207" max="9207" width="4" style="116" customWidth="1"/>
    <col min="9208" max="9208" width="69" style="116" customWidth="1"/>
    <col min="9209" max="9209" width="66.5546875" style="116" customWidth="1"/>
    <col min="9210" max="9462" width="9.109375" style="116"/>
    <col min="9463" max="9463" width="4" style="116" customWidth="1"/>
    <col min="9464" max="9464" width="69" style="116" customWidth="1"/>
    <col min="9465" max="9465" width="66.5546875" style="116" customWidth="1"/>
    <col min="9466" max="9718" width="9.109375" style="116"/>
    <col min="9719" max="9719" width="4" style="116" customWidth="1"/>
    <col min="9720" max="9720" width="69" style="116" customWidth="1"/>
    <col min="9721" max="9721" width="66.5546875" style="116" customWidth="1"/>
    <col min="9722" max="9974" width="9.109375" style="116"/>
    <col min="9975" max="9975" width="4" style="116" customWidth="1"/>
    <col min="9976" max="9976" width="69" style="116" customWidth="1"/>
    <col min="9977" max="9977" width="66.5546875" style="116" customWidth="1"/>
    <col min="9978" max="10230" width="9.109375" style="116"/>
    <col min="10231" max="10231" width="4" style="116" customWidth="1"/>
    <col min="10232" max="10232" width="69" style="116" customWidth="1"/>
    <col min="10233" max="10233" width="66.5546875" style="116" customWidth="1"/>
    <col min="10234" max="10486" width="9.109375" style="116"/>
    <col min="10487" max="10487" width="4" style="116" customWidth="1"/>
    <col min="10488" max="10488" width="69" style="116" customWidth="1"/>
    <col min="10489" max="10489" width="66.5546875" style="116" customWidth="1"/>
    <col min="10490" max="10742" width="9.109375" style="116"/>
    <col min="10743" max="10743" width="4" style="116" customWidth="1"/>
    <col min="10744" max="10744" width="69" style="116" customWidth="1"/>
    <col min="10745" max="10745" width="66.5546875" style="116" customWidth="1"/>
    <col min="10746" max="10998" width="9.109375" style="116"/>
    <col min="10999" max="10999" width="4" style="116" customWidth="1"/>
    <col min="11000" max="11000" width="69" style="116" customWidth="1"/>
    <col min="11001" max="11001" width="66.5546875" style="116" customWidth="1"/>
    <col min="11002" max="11254" width="9.109375" style="116"/>
    <col min="11255" max="11255" width="4" style="116" customWidth="1"/>
    <col min="11256" max="11256" width="69" style="116" customWidth="1"/>
    <col min="11257" max="11257" width="66.5546875" style="116" customWidth="1"/>
    <col min="11258" max="11510" width="9.109375" style="116"/>
    <col min="11511" max="11511" width="4" style="116" customWidth="1"/>
    <col min="11512" max="11512" width="69" style="116" customWidth="1"/>
    <col min="11513" max="11513" width="66.5546875" style="116" customWidth="1"/>
    <col min="11514" max="11766" width="9.109375" style="116"/>
    <col min="11767" max="11767" width="4" style="116" customWidth="1"/>
    <col min="11768" max="11768" width="69" style="116" customWidth="1"/>
    <col min="11769" max="11769" width="66.5546875" style="116" customWidth="1"/>
    <col min="11770" max="12022" width="9.109375" style="116"/>
    <col min="12023" max="12023" width="4" style="116" customWidth="1"/>
    <col min="12024" max="12024" width="69" style="116" customWidth="1"/>
    <col min="12025" max="12025" width="66.5546875" style="116" customWidth="1"/>
    <col min="12026" max="12278" width="9.109375" style="116"/>
    <col min="12279" max="12279" width="4" style="116" customWidth="1"/>
    <col min="12280" max="12280" width="69" style="116" customWidth="1"/>
    <col min="12281" max="12281" width="66.5546875" style="116" customWidth="1"/>
    <col min="12282" max="12534" width="9.109375" style="116"/>
    <col min="12535" max="12535" width="4" style="116" customWidth="1"/>
    <col min="12536" max="12536" width="69" style="116" customWidth="1"/>
    <col min="12537" max="12537" width="66.5546875" style="116" customWidth="1"/>
    <col min="12538" max="12790" width="9.109375" style="116"/>
    <col min="12791" max="12791" width="4" style="116" customWidth="1"/>
    <col min="12792" max="12792" width="69" style="116" customWidth="1"/>
    <col min="12793" max="12793" width="66.5546875" style="116" customWidth="1"/>
    <col min="12794" max="13046" width="9.109375" style="116"/>
    <col min="13047" max="13047" width="4" style="116" customWidth="1"/>
    <col min="13048" max="13048" width="69" style="116" customWidth="1"/>
    <col min="13049" max="13049" width="66.5546875" style="116" customWidth="1"/>
    <col min="13050" max="13302" width="9.109375" style="116"/>
    <col min="13303" max="13303" width="4" style="116" customWidth="1"/>
    <col min="13304" max="13304" width="69" style="116" customWidth="1"/>
    <col min="13305" max="13305" width="66.5546875" style="116" customWidth="1"/>
    <col min="13306" max="13558" width="9.109375" style="116"/>
    <col min="13559" max="13559" width="4" style="116" customWidth="1"/>
    <col min="13560" max="13560" width="69" style="116" customWidth="1"/>
    <col min="13561" max="13561" width="66.5546875" style="116" customWidth="1"/>
    <col min="13562" max="13814" width="9.109375" style="116"/>
    <col min="13815" max="13815" width="4" style="116" customWidth="1"/>
    <col min="13816" max="13816" width="69" style="116" customWidth="1"/>
    <col min="13817" max="13817" width="66.5546875" style="116" customWidth="1"/>
    <col min="13818" max="14070" width="9.109375" style="116"/>
    <col min="14071" max="14071" width="4" style="116" customWidth="1"/>
    <col min="14072" max="14072" width="69" style="116" customWidth="1"/>
    <col min="14073" max="14073" width="66.5546875" style="116" customWidth="1"/>
    <col min="14074" max="14326" width="9.109375" style="116"/>
    <col min="14327" max="14327" width="4" style="116" customWidth="1"/>
    <col min="14328" max="14328" width="69" style="116" customWidth="1"/>
    <col min="14329" max="14329" width="66.5546875" style="116" customWidth="1"/>
    <col min="14330" max="14582" width="9.109375" style="116"/>
    <col min="14583" max="14583" width="4" style="116" customWidth="1"/>
    <col min="14584" max="14584" width="69" style="116" customWidth="1"/>
    <col min="14585" max="14585" width="66.5546875" style="116" customWidth="1"/>
    <col min="14586" max="14838" width="9.109375" style="116"/>
    <col min="14839" max="14839" width="4" style="116" customWidth="1"/>
    <col min="14840" max="14840" width="69" style="116" customWidth="1"/>
    <col min="14841" max="14841" width="66.5546875" style="116" customWidth="1"/>
    <col min="14842" max="15094" width="9.109375" style="116"/>
    <col min="15095" max="15095" width="4" style="116" customWidth="1"/>
    <col min="15096" max="15096" width="69" style="116" customWidth="1"/>
    <col min="15097" max="15097" width="66.5546875" style="116" customWidth="1"/>
    <col min="15098" max="15350" width="9.109375" style="116"/>
    <col min="15351" max="15351" width="4" style="116" customWidth="1"/>
    <col min="15352" max="15352" width="69" style="116" customWidth="1"/>
    <col min="15353" max="15353" width="66.5546875" style="116" customWidth="1"/>
    <col min="15354" max="15606" width="9.109375" style="116"/>
    <col min="15607" max="15607" width="4" style="116" customWidth="1"/>
    <col min="15608" max="15608" width="69" style="116" customWidth="1"/>
    <col min="15609" max="15609" width="66.5546875" style="116" customWidth="1"/>
    <col min="15610" max="15862" width="9.109375" style="116"/>
    <col min="15863" max="15863" width="4" style="116" customWidth="1"/>
    <col min="15864" max="15864" width="69" style="116" customWidth="1"/>
    <col min="15865" max="15865" width="66.5546875" style="116" customWidth="1"/>
    <col min="15866" max="16118" width="9.109375" style="116"/>
    <col min="16119" max="16119" width="4" style="116" customWidth="1"/>
    <col min="16120" max="16120" width="69" style="116" customWidth="1"/>
    <col min="16121" max="16121" width="66.5546875" style="116" customWidth="1"/>
    <col min="16122" max="16384" width="9.109375" style="116"/>
  </cols>
  <sheetData>
    <row r="1" spans="1:3" ht="37.5" customHeight="1">
      <c r="C1" s="119" t="s">
        <v>287</v>
      </c>
    </row>
    <row r="2" spans="1:3" ht="27" customHeight="1">
      <c r="B2" s="807" t="s">
        <v>289</v>
      </c>
      <c r="C2" s="807"/>
    </row>
    <row r="3" spans="1:3" ht="24" customHeight="1">
      <c r="A3" s="120"/>
      <c r="B3" s="814" t="s">
        <v>515</v>
      </c>
      <c r="C3" s="814"/>
    </row>
    <row r="4" spans="1:3" ht="19.5" customHeight="1">
      <c r="A4" s="121"/>
      <c r="B4" s="815" t="s">
        <v>288</v>
      </c>
      <c r="C4" s="815"/>
    </row>
    <row r="5" spans="1:3" ht="42.75" customHeight="1">
      <c r="A5" s="808" t="s">
        <v>266</v>
      </c>
      <c r="B5" s="818" t="s">
        <v>281</v>
      </c>
      <c r="C5" s="169" t="s">
        <v>511</v>
      </c>
    </row>
    <row r="6" spans="1:3" ht="231" customHeight="1">
      <c r="A6" s="809"/>
      <c r="B6" s="819"/>
      <c r="C6" s="294" t="s">
        <v>513</v>
      </c>
    </row>
    <row r="7" spans="1:3" ht="16.5" customHeight="1">
      <c r="A7" s="809"/>
      <c r="B7" s="819"/>
      <c r="C7" s="816" t="s">
        <v>514</v>
      </c>
    </row>
    <row r="8" spans="1:3" ht="24" customHeight="1">
      <c r="A8" s="809"/>
      <c r="B8" s="819"/>
      <c r="C8" s="817"/>
    </row>
    <row r="9" spans="1:3" ht="15.75" customHeight="1">
      <c r="A9" s="132" t="s">
        <v>267</v>
      </c>
      <c r="B9" s="129" t="s">
        <v>268</v>
      </c>
      <c r="C9" s="122"/>
    </row>
    <row r="10" spans="1:3" ht="17.25" customHeight="1">
      <c r="A10" s="132" t="s">
        <v>6</v>
      </c>
      <c r="B10" s="129" t="s">
        <v>269</v>
      </c>
      <c r="C10" s="123"/>
    </row>
    <row r="11" spans="1:3" ht="27" customHeight="1">
      <c r="A11" s="132" t="s">
        <v>7</v>
      </c>
      <c r="B11" s="129" t="s">
        <v>270</v>
      </c>
      <c r="C11" s="122"/>
    </row>
    <row r="12" spans="1:3" ht="63.75" customHeight="1">
      <c r="A12" s="132" t="s">
        <v>8</v>
      </c>
      <c r="B12" s="134" t="s">
        <v>271</v>
      </c>
      <c r="C12" s="122"/>
    </row>
    <row r="13" spans="1:3" ht="41.25" customHeight="1">
      <c r="A13" s="133" t="s">
        <v>14</v>
      </c>
      <c r="B13" s="130" t="s">
        <v>293</v>
      </c>
      <c r="C13" s="124"/>
    </row>
    <row r="14" spans="1:3" ht="50.25" customHeight="1">
      <c r="A14" s="132" t="s">
        <v>272</v>
      </c>
      <c r="B14" s="131" t="s">
        <v>273</v>
      </c>
      <c r="C14" s="122"/>
    </row>
    <row r="15" spans="1:3" ht="41.25" customHeight="1">
      <c r="A15" s="808" t="s">
        <v>274</v>
      </c>
      <c r="B15" s="811" t="s">
        <v>282</v>
      </c>
      <c r="C15" s="122"/>
    </row>
    <row r="16" spans="1:3" ht="44.25" customHeight="1">
      <c r="A16" s="809"/>
      <c r="B16" s="812"/>
      <c r="C16" s="122"/>
    </row>
    <row r="17" spans="1:5" ht="30.75" customHeight="1">
      <c r="A17" s="809"/>
      <c r="B17" s="812"/>
      <c r="C17" s="122"/>
    </row>
    <row r="18" spans="1:5" ht="23.25" customHeight="1">
      <c r="A18" s="809"/>
      <c r="B18" s="813"/>
      <c r="C18" s="125"/>
    </row>
    <row r="19" spans="1:5" ht="18.75" customHeight="1">
      <c r="A19" s="810"/>
      <c r="B19" s="131" t="s">
        <v>275</v>
      </c>
      <c r="C19" s="122"/>
    </row>
    <row r="20" spans="1:5" ht="26.25" customHeight="1">
      <c r="A20" s="151" t="s">
        <v>442</v>
      </c>
      <c r="B20" s="152"/>
      <c r="C20" s="153"/>
      <c r="D20" s="154"/>
      <c r="E20" s="155"/>
    </row>
    <row r="21" spans="1:5" ht="9" customHeight="1">
      <c r="A21" s="156"/>
      <c r="B21" s="156"/>
      <c r="C21" s="156"/>
      <c r="D21" s="157"/>
      <c r="E21" s="158"/>
    </row>
    <row r="22" spans="1:5" ht="21">
      <c r="A22" s="162" t="s">
        <v>422</v>
      </c>
      <c r="B22" s="159"/>
      <c r="C22" s="160"/>
      <c r="D22" s="157"/>
      <c r="E22" s="158"/>
    </row>
    <row r="23" spans="1:5" ht="55.5" customHeight="1">
      <c r="A23" s="806" t="s">
        <v>451</v>
      </c>
      <c r="B23" s="806"/>
      <c r="C23" s="180" t="s">
        <v>452</v>
      </c>
      <c r="D23" s="172"/>
      <c r="E23" s="158"/>
    </row>
    <row r="24" spans="1:5" ht="21">
      <c r="A24" s="164" t="s">
        <v>455</v>
      </c>
      <c r="B24" s="163"/>
      <c r="C24" s="160"/>
      <c r="D24" s="172"/>
      <c r="E24" s="158"/>
    </row>
    <row r="25" spans="1:5" ht="21">
      <c r="A25" s="162" t="s">
        <v>423</v>
      </c>
      <c r="B25" s="163"/>
      <c r="C25" s="143"/>
      <c r="D25" s="137"/>
      <c r="E25" s="137"/>
    </row>
    <row r="26" spans="1:5" ht="21">
      <c r="A26" s="162" t="s">
        <v>434</v>
      </c>
      <c r="B26" s="163"/>
      <c r="C26" s="143"/>
      <c r="D26" s="135"/>
      <c r="E26" s="136"/>
    </row>
    <row r="27" spans="1:5" ht="21">
      <c r="A27" s="164" t="s">
        <v>425</v>
      </c>
      <c r="B27" s="163"/>
      <c r="C27" s="143"/>
      <c r="D27" s="160"/>
      <c r="E27" s="160"/>
    </row>
    <row r="28" spans="1:5" ht="21">
      <c r="B28" s="164"/>
      <c r="C28" s="164"/>
      <c r="D28" s="155"/>
      <c r="E28" s="155"/>
    </row>
    <row r="29" spans="1:5">
      <c r="A29" s="109"/>
    </row>
    <row r="30" spans="1:5">
      <c r="A30" s="117"/>
    </row>
    <row r="31" spans="1:5">
      <c r="A31" s="127"/>
    </row>
  </sheetData>
  <mergeCells count="9">
    <mergeCell ref="A23:B23"/>
    <mergeCell ref="B2:C2"/>
    <mergeCell ref="A15:A19"/>
    <mergeCell ref="B15:B18"/>
    <mergeCell ref="B3:C3"/>
    <mergeCell ref="B4:C4"/>
    <mergeCell ref="C7:C8"/>
    <mergeCell ref="A5:A8"/>
    <mergeCell ref="B5:B8"/>
  </mergeCells>
  <pageMargins left="0.98425196850393704" right="0.39370078740157483" top="0.39370078740157483" bottom="0.39370078740157483" header="0" footer="0.31496062992125984"/>
  <pageSetup paperSize="9" scale="75" orientation="landscape" r:id="rId1"/>
  <headerFooter>
    <oddFooter>&amp;C&amp;"Times New Roman,обычный"&amp;8Страница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6</vt:i4>
      </vt:variant>
    </vt:vector>
  </HeadingPairs>
  <TitlesOfParts>
    <vt:vector size="12" baseType="lpstr">
      <vt:lpstr>свод по подпрограммам</vt:lpstr>
      <vt:lpstr>оценка эффективности</vt:lpstr>
      <vt:lpstr>Выполнение работ</vt:lpstr>
      <vt:lpstr>Финансирование таб.3</vt:lpstr>
      <vt:lpstr>Показатели таб.4</vt:lpstr>
      <vt:lpstr>пояснения таб. 5</vt:lpstr>
      <vt:lpstr>'Выполнение работ'!Заголовки_для_печати</vt:lpstr>
      <vt:lpstr>'Показатели таб.4'!Заголовки_для_печати</vt:lpstr>
      <vt:lpstr>'Финансирование таб.3'!Заголовки_для_печати</vt:lpstr>
      <vt:lpstr>'Выполнение работ'!Область_печати</vt:lpstr>
      <vt:lpstr>'Показатели таб.4'!Область_печати</vt:lpstr>
      <vt:lpstr>'пояснения таб. 5'!Область_печати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Сергей С. Сургутсков</dc:creator>
  <cp:lastModifiedBy>RamazanovaEN</cp:lastModifiedBy>
  <cp:lastPrinted>2017-03-31T08:59:19Z</cp:lastPrinted>
  <dcterms:created xsi:type="dcterms:W3CDTF">2011-05-17T05:04:33Z</dcterms:created>
  <dcterms:modified xsi:type="dcterms:W3CDTF">2017-04-11T06:45:47Z</dcterms:modified>
</cp:coreProperties>
</file>